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補正予算レビューシート!$AZ$1:$AZ$177</definedName>
    <definedName name="_xlnm.Print_Area" localSheetId="0">補正予算レビューシート!$A$1:$AY$177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77" i="13" l="1"/>
  <c r="AY176" i="13"/>
  <c r="AY175" i="13"/>
  <c r="AY174" i="13"/>
  <c r="AY169" i="13"/>
  <c r="AY168" i="13"/>
  <c r="AY167" i="13"/>
  <c r="AY166" i="13"/>
  <c r="AY165" i="13"/>
  <c r="AY164" i="13"/>
  <c r="AY163" i="13"/>
  <c r="AY162" i="13"/>
  <c r="AY161" i="13"/>
  <c r="AY160" i="13"/>
  <c r="AY156" i="13"/>
  <c r="AY155" i="13"/>
  <c r="AY154" i="13"/>
  <c r="AY153" i="13"/>
  <c r="AY152" i="13"/>
  <c r="AY151" i="13"/>
  <c r="AY150" i="13"/>
  <c r="AY149" i="13"/>
  <c r="AY148" i="13"/>
  <c r="AY144" i="13"/>
  <c r="AY146" i="13" s="1"/>
  <c r="AY143" i="13"/>
  <c r="AY142" i="13"/>
  <c r="AY141" i="13"/>
  <c r="AY140" i="13"/>
  <c r="AY139" i="13"/>
  <c r="AY138" i="13"/>
  <c r="AY137" i="13"/>
  <c r="AY136" i="13"/>
  <c r="AY135" i="13"/>
  <c r="AY131" i="13"/>
  <c r="AY133" i="13" s="1"/>
  <c r="AY130" i="13"/>
  <c r="AY126" i="13"/>
  <c r="AY128" i="13" s="1"/>
  <c r="AU119" i="13"/>
  <c r="Y119" i="13"/>
  <c r="AY116" i="13"/>
  <c r="AY119" i="13" s="1"/>
  <c r="AU115" i="13"/>
  <c r="Y115" i="13"/>
  <c r="AY112" i="13"/>
  <c r="AU111" i="13"/>
  <c r="Y111" i="13"/>
  <c r="AW80" i="13"/>
  <c r="AT80" i="13"/>
  <c r="AQ80" i="13"/>
  <c r="AL80" i="13"/>
  <c r="AI80" i="13"/>
  <c r="AF80" i="13"/>
  <c r="Z80" i="13"/>
  <c r="W80" i="13"/>
  <c r="T80" i="13"/>
  <c r="N80" i="13"/>
  <c r="AW79" i="13"/>
  <c r="AT79" i="13"/>
  <c r="AQ79" i="13"/>
  <c r="AL79" i="13"/>
  <c r="AI79" i="13"/>
  <c r="AF79" i="13"/>
  <c r="Z79" i="13"/>
  <c r="W79" i="13"/>
  <c r="T79" i="13"/>
  <c r="N79" i="13"/>
  <c r="K79" i="13"/>
  <c r="H79" i="13"/>
  <c r="AD19" i="13"/>
  <c r="AD21" i="13" s="1"/>
  <c r="W19" i="13"/>
  <c r="W21" i="13" s="1"/>
  <c r="P19" i="13"/>
  <c r="P21" i="13" s="1"/>
  <c r="AV2" i="13"/>
  <c r="AY145" i="13" l="1"/>
  <c r="AY117" i="13"/>
  <c r="AY129" i="13"/>
  <c r="AY127" i="13"/>
  <c r="AY147" i="13"/>
  <c r="AY113" i="13"/>
  <c r="AY115" i="13"/>
  <c r="AY159" i="13"/>
  <c r="AY157" i="13"/>
  <c r="AY114" i="13"/>
  <c r="AY134" i="13"/>
  <c r="AY132" i="13"/>
  <c r="AY158" i="13"/>
  <c r="AY118"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<sst xmlns="http://schemas.openxmlformats.org/spreadsheetml/2006/main" count="971" uniqueCount="704">
  <si>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</si>
  <si>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</si>
  <si>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</si>
  <si>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</si>
  <si>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</si>
  <si>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</si>
  <si>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</si>
  <si>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</si>
  <si>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</si>
  <si>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</si>
  <si>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</si>
  <si>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</si>
  <si>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</si>
  <si>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</si>
  <si>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</si>
  <si>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</si>
  <si>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</si>
  <si>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</si>
  <si>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</si>
  <si>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</si>
  <si>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</si>
  <si>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</si>
  <si>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</si>
  <si>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</si>
  <si>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</si>
  <si>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</si>
  <si>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</si>
  <si>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</si>
  <si>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</si>
  <si>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</si>
  <si>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</si>
  <si>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</si>
  <si>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</si>
  <si>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</si>
  <si>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</si>
  <si>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</si>
  <si>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</si>
  <si>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</si>
  <si>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</si>
  <si>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</si>
  <si>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</si>
  <si>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</si>
  <si>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</si>
  <si>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</si>
  <si>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</si>
  <si>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</si>
  <si>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</si>
  <si>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</si>
  <si>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</si>
  <si>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</si>
  <si>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</si>
  <si>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</si>
  <si>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</si>
  <si>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</si>
  <si>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</si>
  <si>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</si>
  <si>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</si>
  <si>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</si>
  <si>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</si>
  <si>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</si>
  <si>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</si>
  <si>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</si>
  <si>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</si>
  <si>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</si>
  <si>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</si>
  <si>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</si>
  <si>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</si>
  <si>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</si>
  <si>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</si>
  <si>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</si>
  <si>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</si>
  <si>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</si>
  <si>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</si>
  <si>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</si>
  <si>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</si>
  <si>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</si>
  <si>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</si>
  <si>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</si>
  <si>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</si>
  <si>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</si>
  <si>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</si>
  <si>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</si>
  <si>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</si>
  <si>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</si>
  <si>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</si>
  <si>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</si>
  <si>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</si>
  <si>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</si>
  <si>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</si>
  <si>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</si>
  <si>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</si>
  <si>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</si>
  <si>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</si>
  <si>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</si>
  <si>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</si>
  <si>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</si>
  <si>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</si>
  <si>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</si>
  <si>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</si>
  <si>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</si>
  <si>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</si>
  <si>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</si>
  <si>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</si>
  <si>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</si>
  <si>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</si>
  <si>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</si>
  <si>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</si>
  <si>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</si>
  <si>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</si>
  <si>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</si>
  <si>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</si>
  <si>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</si>
  <si>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</si>
  <si>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</si>
  <si>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</si>
  <si>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</si>
  <si>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</si>
  <si>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</si>
  <si>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</si>
  <si>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</si>
  <si>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</si>
  <si>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</si>
  <si>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</si>
  <si>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</si>
  <si>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</si>
  <si>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</si>
  <si>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</si>
  <si>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</si>
  <si>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</si>
  <si>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</si>
  <si>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</si>
  <si>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</si>
  <si>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</si>
  <si>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</si>
  <si>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</si>
  <si>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</si>
  <si>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</si>
  <si>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</si>
  <si>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</si>
  <si>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</si>
  <si>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</si>
  <si>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</si>
  <si>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</si>
  <si>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</si>
  <si>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</si>
  <si>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</si>
  <si>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</si>
  <si>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</si>
  <si>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</si>
  <si>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</si>
  <si>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</si>
  <si>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</si>
  <si>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</si>
  <si>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</si>
  <si>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</si>
  <si>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</si>
  <si>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</si>
  <si>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</si>
  <si>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</si>
  <si>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</si>
  <si>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</si>
  <si>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</si>
  <si>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</si>
  <si>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</si>
  <si>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</si>
  <si>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</si>
  <si>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</si>
  <si>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</si>
  <si>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</si>
  <si>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</si>
  <si>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</si>
  <si>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</si>
  <si>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</si>
  <si>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</si>
  <si>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</si>
  <si>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</si>
  <si>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</si>
  <si>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</si>
  <si>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</si>
  <si>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</si>
  <si>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</si>
  <si>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</si>
  <si>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</si>
  <si>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</si>
  <si>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</si>
  <si>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</si>
  <si>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</si>
  <si>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</si>
  <si>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</si>
  <si>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</si>
  <si>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</si>
  <si>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</si>
  <si>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</si>
  <si>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</si>
  <si>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</si>
  <si>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</si>
  <si>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</si>
  <si>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</si>
  <si>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</si>
  <si>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</si>
  <si>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</si>
  <si>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</si>
  <si>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 xml:space="preserve">F. </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</si>
  <si>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</si>
  <si>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</si>
  <si>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</si>
  <si>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</si>
  <si>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</si>
  <si>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</si>
  <si>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</si>
  <si>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</si>
  <si>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</si>
  <si>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</si>
  <si>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</si>
  <si>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</si>
  <si>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</si>
  <si>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</si>
  <si>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</si>
  <si>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</si>
  <si>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</si>
  <si>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</si>
  <si>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</si>
  <si>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</si>
  <si>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</si>
  <si>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</si>
  <si>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</si>
  <si>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</si>
  <si>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</si>
  <si>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</si>
  <si>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</si>
  <si>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</si>
  <si>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</si>
  <si>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</si>
  <si>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</si>
  <si>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</si>
  <si>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</si>
  <si>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</si>
  <si>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</si>
  <si>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</si>
  <si>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</si>
  <si>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</si>
  <si>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</si>
  <si>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</si>
  <si>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</si>
  <si>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</si>
  <si>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</si>
  <si>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</si>
  <si>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</si>
  <si>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</si>
  <si>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</si>
  <si>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</si>
  <si>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</si>
  <si>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</si>
  <si>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</si>
  <si>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</si>
  <si>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</si>
  <si>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</si>
  <si>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</si>
  <si>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</si>
  <si>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</si>
  <si>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</si>
  <si>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</si>
  <si>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</si>
  <si>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</si>
  <si>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</si>
  <si>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</si>
  <si>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</si>
  <si>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</si>
  <si>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</si>
  <si>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</si>
  <si>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</si>
  <si>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</si>
  <si>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</si>
  <si>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</si>
  <si>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</si>
  <si>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</si>
  <si>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</si>
  <si>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</si>
  <si>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</si>
  <si>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</si>
  <si>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</si>
  <si>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</si>
  <si>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</si>
  <si>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</si>
  <si>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</si>
  <si>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</si>
  <si>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</si>
  <si>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</si>
  <si>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</si>
  <si>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</si>
  <si>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</si>
  <si>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</si>
  <si>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</si>
  <si>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</si>
  <si>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</si>
  <si>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</si>
  <si>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</si>
  <si>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</si>
  <si>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</si>
  <si>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</si>
  <si>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</si>
  <si>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</si>
  <si>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</si>
  <si>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</si>
  <si>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</si>
  <si>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</si>
  <si>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</si>
  <si>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</si>
  <si>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</si>
  <si>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</si>
  <si>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</si>
  <si>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</si>
  <si>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</si>
  <si>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</si>
  <si>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</si>
  <si>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</si>
  <si>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</si>
  <si>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</si>
  <si>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</si>
  <si>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</si>
  <si>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</si>
  <si>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</si>
  <si>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</si>
  <si>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</si>
  <si>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</si>
  <si>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</si>
  <si>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</si>
  <si>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</si>
  <si>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</si>
  <si>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</si>
  <si>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</si>
  <si>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</si>
  <si>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</si>
  <si>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</si>
  <si>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</si>
  <si>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</si>
  <si>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</si>
  <si>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</si>
  <si>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</si>
  <si>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</si>
  <si>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</si>
  <si>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</si>
  <si>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</si>
  <si>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</si>
  <si>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</si>
  <si>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</si>
  <si>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</si>
  <si>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</si>
  <si>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</si>
  <si>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</si>
  <si>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</si>
  <si>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</si>
  <si>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</si>
  <si>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</si>
  <si>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</si>
  <si>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</si>
  <si>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</si>
  <si>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</si>
  <si>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</si>
  <si>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</si>
  <si>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</si>
  <si>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</si>
  <si>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</si>
  <si>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</si>
  <si>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</si>
  <si>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</si>
  <si>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</si>
  <si>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</si>
  <si>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</si>
  <si>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</si>
  <si>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</si>
  <si>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</si>
  <si>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</si>
  <si>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</si>
  <si>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</si>
  <si>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</si>
  <si>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</si>
  <si>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</si>
  <si>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</si>
  <si>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</si>
  <si>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</si>
  <si>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</si>
  <si>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</si>
  <si>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</si>
  <si>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</si>
  <si>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</si>
  <si>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</si>
  <si>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</si>
  <si>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</si>
  <si>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</si>
  <si>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</si>
  <si>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</si>
  <si>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</si>
  <si>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</si>
  <si>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</si>
  <si>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</si>
  <si>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</si>
  <si>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</si>
  <si>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</si>
  <si>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</si>
  <si>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</si>
  <si>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</si>
  <si>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</si>
  <si>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</si>
  <si>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</si>
  <si>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</si>
  <si>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</si>
  <si>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</si>
  <si>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</si>
  <si>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</si>
  <si>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</si>
  <si>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</si>
  <si>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</si>
  <si>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</si>
  <si>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</si>
  <si>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</si>
  <si>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</si>
  <si>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</si>
  <si>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</si>
  <si>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</si>
  <si>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</si>
  <si>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</si>
  <si>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</si>
  <si>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</si>
  <si>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</si>
  <si>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</si>
  <si>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</si>
  <si>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</si>
  <si>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</si>
  <si>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</si>
  <si>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</si>
  <si>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</si>
  <si>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</si>
  <si>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</si>
  <si>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</si>
  <si>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</si>
  <si>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</si>
  <si>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</si>
  <si>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</si>
  <si>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</si>
  <si>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</si>
  <si>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</si>
  <si>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</si>
  <si>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</si>
  <si>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</si>
  <si>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</si>
  <si>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</si>
  <si>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</si>
  <si>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</si>
  <si>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</si>
  <si>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</si>
  <si>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</si>
  <si>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</si>
  <si>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</si>
  <si>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</si>
  <si>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</si>
  <si>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</si>
  <si>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</si>
  <si>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</si>
  <si>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</si>
  <si>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</si>
  <si>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</si>
  <si>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</si>
  <si>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</si>
  <si>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</si>
  <si>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</si>
  <si>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</si>
  <si>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</si>
  <si>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</si>
  <si>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</si>
  <si>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</si>
  <si>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</si>
  <si>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</si>
  <si>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</si>
  <si>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</si>
  <si>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</si>
  <si>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</si>
  <si>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</si>
  <si>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</si>
  <si>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</si>
  <si>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</si>
  <si>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</si>
  <si>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</si>
  <si>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</si>
  <si>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</si>
  <si>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</si>
  <si>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</si>
  <si>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</si>
  <si>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</si>
  <si>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</si>
  <si>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</si>
  <si>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</si>
  <si>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</si>
  <si>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</si>
  <si>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</si>
  <si>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</si>
  <si>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</si>
  <si>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</si>
  <si>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</si>
  <si>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</si>
  <si>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</si>
  <si>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</si>
  <si>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</si>
  <si>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</si>
  <si>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</si>
  <si>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</si>
  <si>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</si>
  <si>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</si>
  <si>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</si>
  <si>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</si>
  <si>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</si>
  <si>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</si>
  <si>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</si>
  <si>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</si>
  <si>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</si>
  <si>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</si>
  <si>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</si>
  <si>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</si>
  <si>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</si>
  <si>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</si>
  <si>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</si>
  <si>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</si>
  <si>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</si>
  <si>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</si>
  <si>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</si>
  <si>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</si>
  <si>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</si>
  <si>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</si>
  <si>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</si>
  <si>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</si>
  <si>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</si>
  <si>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</si>
  <si>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</si>
  <si>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</si>
  <si>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</si>
  <si>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</si>
  <si>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</si>
  <si>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</si>
  <si>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</si>
  <si>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</si>
  <si>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</si>
  <si>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</si>
  <si>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</si>
  <si>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</si>
  <si>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</si>
  <si>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</si>
  <si>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</si>
  <si>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</si>
  <si>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</si>
  <si>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</si>
  <si>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</si>
  <si>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</si>
  <si>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</si>
  <si>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</si>
  <si>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</si>
  <si>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</si>
  <si>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</si>
  <si>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</si>
  <si>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</si>
  <si>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</si>
  <si>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</si>
  <si>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</si>
  <si>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</si>
  <si>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</si>
  <si>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</si>
  <si>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</si>
  <si>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</si>
  <si>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</si>
  <si>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</si>
  <si>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</si>
  <si>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</si>
  <si>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</si>
  <si>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良好で緑豊かな都市空間の形成等のための国営公園事業に必要な経費</t>
  </si>
  <si>
    <t>沖縄振興局</t>
  </si>
  <si>
    <t>参事官（振興第一担当）</t>
  </si>
  <si>
    <t>野本　英伸</t>
    <phoneticPr fontId="6"/>
  </si>
  <si>
    <t>○</t>
  </si>
  <si>
    <t>沖縄振興特別措置法、都市公園法　等</t>
  </si>
  <si>
    <t>沖縄振興基本方針、沖縄振興計画　等</t>
  </si>
  <si>
    <t>沖縄観光振興の拠点、我が国を代表する歴史的遺産の継承という重要な役割を担っている国営沖縄記念公園の安全で快適な、そして魅力あふれる満足度の高い公園整備と管理運営を行うことを目的とする。</t>
    <phoneticPr fontId="6"/>
  </si>
  <si>
    <t>○直轄事業
　国が実施する国営沖縄記念公園の整備及び維持管理
※内閣府で一括計上し、国土交通省で執行する事業である。（「備考欄」参照）</t>
  </si>
  <si>
    <t>-</t>
  </si>
  <si>
    <t>国営公園整備費</t>
    <rPh sb="4" eb="6">
      <t>セイビ</t>
    </rPh>
    <phoneticPr fontId="6"/>
  </si>
  <si>
    <t>-</t>
    <phoneticPr fontId="6"/>
  </si>
  <si>
    <t>国営公園の整備、維持管理を実施する。</t>
    <rPh sb="5" eb="7">
      <t>セイビ</t>
    </rPh>
    <rPh sb="8" eb="10">
      <t>イジ</t>
    </rPh>
    <rPh sb="10" eb="12">
      <t>カンリ</t>
    </rPh>
    <rPh sb="13" eb="15">
      <t>ジッシ</t>
    </rPh>
    <phoneticPr fontId="6"/>
  </si>
  <si>
    <t>国営公園の整備、維持管理を実施し、供用を推進する。</t>
    <rPh sb="8" eb="10">
      <t>イジ</t>
    </rPh>
    <rPh sb="10" eb="12">
      <t>カンリ</t>
    </rPh>
    <phoneticPr fontId="6"/>
  </si>
  <si>
    <t>国営公園供用面積</t>
  </si>
  <si>
    <t>執行額（うち維持管理に係るもの）（Ｘ）
／
国営公園供用面積（Ｙ）　　　　　　　　　　　　　　</t>
    <phoneticPr fontId="6"/>
  </si>
  <si>
    <t>ha</t>
  </si>
  <si>
    <t>Ｘ/Ｙ</t>
    <phoneticPr fontId="6"/>
  </si>
  <si>
    <t>百万円</t>
  </si>
  <si>
    <t>1446/75.8</t>
    <phoneticPr fontId="6"/>
  </si>
  <si>
    <t>1830/75.8</t>
    <phoneticPr fontId="6"/>
  </si>
  <si>
    <t>1920/75.8</t>
    <phoneticPr fontId="6"/>
  </si>
  <si>
    <t>1855/75.8</t>
    <phoneticPr fontId="6"/>
  </si>
  <si>
    <t>運営維持管理業務における包括的な質の設定に基づき、国営公園の利用者満足度を令和4年度より90%以上とする。</t>
    <phoneticPr fontId="6"/>
  </si>
  <si>
    <t>国営公園の利用者満足度
（利用者満足度調査で満足と回答した数）／（利用者満足度調査の回答数）</t>
  </si>
  <si>
    <t>平成３１年度公園利用実態調査業務、令和２年度公園利用実態調査業務、令和３年度公園利用実態調査業務</t>
    <rPh sb="17" eb="19">
      <t>レイワ</t>
    </rPh>
    <phoneticPr fontId="6"/>
  </si>
  <si>
    <t>9.沖縄政策</t>
    <rPh sb="2" eb="4">
      <t>オキナワ</t>
    </rPh>
    <rPh sb="4" eb="6">
      <t>セイサク</t>
    </rPh>
    <phoneticPr fontId="6"/>
  </si>
  <si>
    <t>9.沖縄振興に関する施策の推進</t>
    <rPh sb="2" eb="4">
      <t>オキナワ</t>
    </rPh>
    <rPh sb="4" eb="6">
      <t>シンコウ</t>
    </rPh>
    <rPh sb="7" eb="8">
      <t>カン</t>
    </rPh>
    <rPh sb="10" eb="12">
      <t>セサク</t>
    </rPh>
    <rPh sb="13" eb="15">
      <t>スイシン</t>
    </rPh>
    <phoneticPr fontId="6"/>
  </si>
  <si>
    <t>https://www8.cao.go.jp/hyouka/h26hyouka/h26jigo/h26jigo-12.pdf</t>
    <phoneticPr fontId="6"/>
  </si>
  <si>
    <t>内閣府26－44（政策12－施策③）</t>
    <phoneticPr fontId="6"/>
  </si>
  <si>
    <t>国営公園は地域の観光振興の拠点、広域的レクリエーションの拠点等として広く利用されていることから、事業の目的が国民や社会のニーズを反映している。</t>
    <phoneticPr fontId="6"/>
  </si>
  <si>
    <t>国家的な記念事業（沖縄国際海洋博覧会の記念、沖縄復帰記念事業）として、文化的資産の保存及び活用を図るため閣議決定を経て設置される国営公園の整備並びに管理は国が実施すべき事業である。</t>
    <phoneticPr fontId="6"/>
  </si>
  <si>
    <t>同上</t>
    <phoneticPr fontId="6"/>
  </si>
  <si>
    <t>一般競争入札等において、一者応札となったものはあるものの、沖縄総合事務局では国土交通省の全国版のガイドラインを参考に入札契約のガイドラインを作成しており、競争性の確保に十分努めていると考えられる。</t>
    <phoneticPr fontId="6"/>
  </si>
  <si>
    <t>有</t>
  </si>
  <si>
    <t>国家的な記念事業（沖縄国際海洋博覧会の記念、沖縄復帰記念事業）として、文化的資産の保存及び活用を図るため閣議決定を経て設置される国営公園の設置に係る費用は国の負担を原則としている。</t>
    <phoneticPr fontId="6"/>
  </si>
  <si>
    <t>入札契約にあたっては、価格競争方式や総合評価方式を採用することを基本とし、また、国営公園の維持管理業務については、より良質かつ低廉な公共サービスを実現するため、民間事業者の創意工夫を活用した市場化テストの全面導入に取り組んでおり、競争性の確保及びコストの縮減に努めている。</t>
    <phoneticPr fontId="6"/>
  </si>
  <si>
    <t>資金の流れの中間段階においても、支出先の選定にあたっては、特命随意契約を除き可能な限り競争性のある契約手法を導入している。</t>
    <phoneticPr fontId="6"/>
  </si>
  <si>
    <t>公園基本計画、国営公園整備プログラム等に基づき、事業を適切に実施している。</t>
    <phoneticPr fontId="6"/>
  </si>
  <si>
    <t>‐</t>
    <phoneticPr fontId="6"/>
  </si>
  <si>
    <t>国営公園の維持管理業務について、より良質かつ低廉な公共サービスを実現するため、民間事業者の創意工夫を活用した市場化テストの全面導入に取り組んでおり、競争性の確保並びにコスト削減に努めている。</t>
    <phoneticPr fontId="6"/>
  </si>
  <si>
    <t>成果目標に見合った成果実績をあげている。</t>
    <phoneticPr fontId="6"/>
  </si>
  <si>
    <t>事業目的に沿って、適切な手段・方法で実施している。</t>
    <phoneticPr fontId="6"/>
  </si>
  <si>
    <t>活動実績は見込みと比較して、概ね達成出来ている。</t>
    <phoneticPr fontId="6"/>
  </si>
  <si>
    <t>令和3年度においては、新型コロナウイルス感染症の拡大を踏まえた臨時休園対応等により入園者数が大きく減少したものの、国営沖縄記念公園は地域の観光振興や広域的レクリエーションの拠点等として年間約131万人に 広く利用されている。</t>
    <rPh sb="92" eb="94">
      <t>ネンカン</t>
    </rPh>
    <rPh sb="94" eb="95">
      <t>ヤク</t>
    </rPh>
    <rPh sb="98" eb="100">
      <t>マンニン</t>
    </rPh>
    <phoneticPr fontId="6"/>
  </si>
  <si>
    <t>環境省所管の自然公園等事業費は、一定区域内の土地の権原に関係なく、その区域を公園として指定し土地の利用の制限や一定の行為の規制等によって自然景観を保全することを主な目的としているものの、国営公園等事業は、一定区域内の土地の権原を取得し、目的に応じた公園の形態を創り出し一般に公開する営造物である。</t>
    <phoneticPr fontId="6"/>
  </si>
  <si>
    <t>環境</t>
  </si>
  <si>
    <t>自然公園等事業費</t>
  </si>
  <si>
    <t>内閣府においては、沖縄振興を目的とする事業のうち公共事業を中心とする関係事業の全体的な把握、事業相互間の進度調整、計画に沿った事業の推進を図るため、これらの事業の経費を内閣府に一括計上し、これを事業執行官庁に移し替えて執行する事により、計画実施について効果的な総合調整を行っている。</t>
    <phoneticPr fontId="6"/>
  </si>
  <si>
    <t>0106</t>
  </si>
  <si>
    <t>0107</t>
  </si>
  <si>
    <t>0065</t>
  </si>
  <si>
    <t>0062</t>
  </si>
  <si>
    <t>0068</t>
  </si>
  <si>
    <t>0061</t>
  </si>
  <si>
    <t>0064</t>
  </si>
  <si>
    <t>0067</t>
  </si>
  <si>
    <t>※端数処理の関係で金額の合計が一致しない場合がある</t>
  </si>
  <si>
    <t>A.沖縄総合事務局</t>
    <phoneticPr fontId="6"/>
  </si>
  <si>
    <t>B.本部町</t>
    <phoneticPr fontId="6"/>
  </si>
  <si>
    <t>国営公園維持管理費等</t>
    <rPh sb="9" eb="10">
      <t>トウ</t>
    </rPh>
    <phoneticPr fontId="6"/>
  </si>
  <si>
    <t>国営沖縄記念公園の維持管理費等</t>
    <rPh sb="0" eb="2">
      <t>コクエイ</t>
    </rPh>
    <rPh sb="2" eb="4">
      <t>オキナワ</t>
    </rPh>
    <rPh sb="4" eb="6">
      <t>キネン</t>
    </rPh>
    <rPh sb="6" eb="8">
      <t>コウエン</t>
    </rPh>
    <rPh sb="9" eb="11">
      <t>イジ</t>
    </rPh>
    <rPh sb="11" eb="14">
      <t>カンリヒ</t>
    </rPh>
    <rPh sb="14" eb="15">
      <t>ナド</t>
    </rPh>
    <phoneticPr fontId="6"/>
  </si>
  <si>
    <t>国営公園維持管理費</t>
    <phoneticPr fontId="6"/>
  </si>
  <si>
    <t>公園施設の水道料金（海洋博）</t>
    <rPh sb="10" eb="13">
      <t>カイヨウハク</t>
    </rPh>
    <phoneticPr fontId="6"/>
  </si>
  <si>
    <t>C.株式会社グリーンテックトーバル</t>
    <phoneticPr fontId="6"/>
  </si>
  <si>
    <t>D.一般財団法人沖縄美ら島財団</t>
    <phoneticPr fontId="6"/>
  </si>
  <si>
    <t>国営公園整備費等</t>
    <rPh sb="7" eb="8">
      <t>トウ</t>
    </rPh>
    <phoneticPr fontId="6"/>
  </si>
  <si>
    <t>海洋博覧会地区文化・センターゾーンにおける施設整備工事</t>
    <phoneticPr fontId="6"/>
  </si>
  <si>
    <t>Ｈ３０ー３４国営沖縄記念公園運営維持管理業務</t>
    <phoneticPr fontId="6"/>
  </si>
  <si>
    <t>E.株式会社沖縄環境開発センター</t>
    <phoneticPr fontId="6"/>
  </si>
  <si>
    <t>海洋博覧会地区、首里城地区の電気・機械設備の管理</t>
    <phoneticPr fontId="6"/>
  </si>
  <si>
    <t>沖縄総合事務局</t>
    <rPh sb="0" eb="7">
      <t>オキナワソウゴウジムキョク</t>
    </rPh>
    <phoneticPr fontId="6"/>
  </si>
  <si>
    <t>国営沖縄記念公園の維持管理費等</t>
    <rPh sb="0" eb="2">
      <t>コクエイ</t>
    </rPh>
    <rPh sb="2" eb="4">
      <t>オキナワ</t>
    </rPh>
    <rPh sb="4" eb="6">
      <t>キネン</t>
    </rPh>
    <rPh sb="6" eb="8">
      <t>コウエン</t>
    </rPh>
    <rPh sb="9" eb="11">
      <t>イジ</t>
    </rPh>
    <rPh sb="11" eb="14">
      <t>カンリヒ</t>
    </rPh>
    <rPh sb="14" eb="15">
      <t>トウ</t>
    </rPh>
    <phoneticPr fontId="6"/>
  </si>
  <si>
    <t>本部町</t>
    <phoneticPr fontId="6"/>
  </si>
  <si>
    <t>公園施設の水道料金</t>
    <phoneticPr fontId="6"/>
  </si>
  <si>
    <t>那覇市</t>
    <phoneticPr fontId="6"/>
  </si>
  <si>
    <t>株式会社グリーンテックトーバル</t>
    <phoneticPr fontId="6"/>
  </si>
  <si>
    <t>株式会社大成ホーム</t>
    <phoneticPr fontId="6"/>
  </si>
  <si>
    <t>海洋博地区文化センターゾーンの新築他工事</t>
    <phoneticPr fontId="6"/>
  </si>
  <si>
    <t>首里城地区における木材倉庫・原寸場建築工事</t>
  </si>
  <si>
    <t>本部造園株式会社</t>
    <phoneticPr fontId="6"/>
  </si>
  <si>
    <t>首里城公園における施設整備工事</t>
    <phoneticPr fontId="6"/>
  </si>
  <si>
    <t>本部造園株式会社　</t>
    <phoneticPr fontId="6"/>
  </si>
  <si>
    <t>首里城公園における施設整備他工事</t>
  </si>
  <si>
    <t>株式会社沖縄庭芸</t>
    <phoneticPr fontId="6"/>
  </si>
  <si>
    <t>首里城公園における仮設施設他整備工事</t>
  </si>
  <si>
    <t>一般社団法人日本公園緑地協会・株式会社国建設計共同体</t>
  </si>
  <si>
    <t>首里城復元に向けた委員会運営検討等業務</t>
  </si>
  <si>
    <t>株式会社国建</t>
    <phoneticPr fontId="6"/>
  </si>
  <si>
    <t>首里城正殿復元設計</t>
    <rPh sb="0" eb="3">
      <t>シュリジョウ</t>
    </rPh>
    <rPh sb="3" eb="5">
      <t>セイデン</t>
    </rPh>
    <rPh sb="5" eb="7">
      <t>フクゲン</t>
    </rPh>
    <rPh sb="7" eb="9">
      <t>セッケイ</t>
    </rPh>
    <phoneticPr fontId="6"/>
  </si>
  <si>
    <t>随意契約
（企画競争）</t>
    <rPh sb="2" eb="4">
      <t>ケイヤク</t>
    </rPh>
    <rPh sb="6" eb="8">
      <t>キカク</t>
    </rPh>
    <rPh sb="8" eb="10">
      <t>キョウソウ</t>
    </rPh>
    <phoneticPr fontId="19"/>
  </si>
  <si>
    <t>株式会社太名嘉組</t>
    <phoneticPr fontId="6"/>
  </si>
  <si>
    <t>海洋博覧会地区における園内施設改修その他工事</t>
    <phoneticPr fontId="6"/>
  </si>
  <si>
    <t>北部造園土木株式会社</t>
    <phoneticPr fontId="6"/>
  </si>
  <si>
    <t>海洋博地区の園内保全工事</t>
    <phoneticPr fontId="6"/>
  </si>
  <si>
    <t>一般財団法人沖縄美ら島財団　</t>
    <phoneticPr fontId="6"/>
  </si>
  <si>
    <t>国営沖縄記念公園における運営維持管理業務</t>
    <phoneticPr fontId="6"/>
  </si>
  <si>
    <t>国庫債務負担行為等</t>
  </si>
  <si>
    <t>一般財団法人沖縄美ら島財団</t>
    <phoneticPr fontId="6"/>
  </si>
  <si>
    <t>首里城右掖門その他の改修作業</t>
    <phoneticPr fontId="6"/>
  </si>
  <si>
    <t>首里城漏刻門の改修作業</t>
    <phoneticPr fontId="6"/>
  </si>
  <si>
    <t>一般社団法人沖縄しまたて協会</t>
    <phoneticPr fontId="6"/>
  </si>
  <si>
    <t>事務所発注業務の積算等に係る支援業務</t>
    <phoneticPr fontId="6"/>
  </si>
  <si>
    <t>国営沖縄記念公園における工事積算技術業務</t>
    <phoneticPr fontId="6"/>
  </si>
  <si>
    <t>国営沖縄記念公園における工事監督支援業務</t>
    <phoneticPr fontId="6"/>
  </si>
  <si>
    <t>国営沖縄記念公園における技術審査業務</t>
    <phoneticPr fontId="6"/>
  </si>
  <si>
    <t>一般財団法人日本気象協会</t>
    <phoneticPr fontId="6"/>
  </si>
  <si>
    <t>災害対策担当職員の気象情報入手を目的とした、携帯電話等への気象情報配信</t>
    <phoneticPr fontId="6"/>
  </si>
  <si>
    <t>一般財団法人建築コスト管理システム研究所</t>
    <phoneticPr fontId="6"/>
  </si>
  <si>
    <t>ＲＩＢＣ２の賃貸借</t>
    <phoneticPr fontId="6"/>
  </si>
  <si>
    <t>株式会社沖縄環境開発センター</t>
    <rPh sb="0" eb="4">
      <t>カブシキガイシャ</t>
    </rPh>
    <rPh sb="4" eb="6">
      <t>オキナワ</t>
    </rPh>
    <rPh sb="6" eb="8">
      <t>カンキョウ</t>
    </rPh>
    <rPh sb="8" eb="10">
      <t>カイハツ</t>
    </rPh>
    <phoneticPr fontId="25"/>
  </si>
  <si>
    <t>海洋博覧会地区、首里城地区の電気・機械設備の管理</t>
    <rPh sb="0" eb="7">
      <t>カイヨウハクランカイチク</t>
    </rPh>
    <rPh sb="8" eb="11">
      <t>シュリジョウ</t>
    </rPh>
    <rPh sb="11" eb="13">
      <t>チク</t>
    </rPh>
    <phoneticPr fontId="25"/>
  </si>
  <si>
    <t>海洋博覧会地区の建物清掃</t>
    <rPh sb="0" eb="5">
      <t>カイヨウハクランカイ</t>
    </rPh>
    <rPh sb="5" eb="7">
      <t>チク</t>
    </rPh>
    <phoneticPr fontId="33"/>
  </si>
  <si>
    <t>海洋博覧会地区のエメラルドビーチ監視等</t>
    <rPh sb="0" eb="5">
      <t>カイヨウハクランカイ</t>
    </rPh>
    <rPh sb="5" eb="7">
      <t>チク</t>
    </rPh>
    <rPh sb="18" eb="19">
      <t>トウ</t>
    </rPh>
    <phoneticPr fontId="33"/>
  </si>
  <si>
    <t>海洋博覧会地区の通信・映像設備管理</t>
    <rPh sb="0" eb="5">
      <t>カイヨウハクランカイ</t>
    </rPh>
    <rPh sb="5" eb="7">
      <t>チク</t>
    </rPh>
    <phoneticPr fontId="25"/>
  </si>
  <si>
    <t>海洋博覧会地区の構内交換電話管理</t>
    <rPh sb="0" eb="5">
      <t>カイヨウハクランカイ</t>
    </rPh>
    <rPh sb="5" eb="7">
      <t>チク</t>
    </rPh>
    <rPh sb="14" eb="16">
      <t>カンリ</t>
    </rPh>
    <phoneticPr fontId="33"/>
  </si>
  <si>
    <t>本部造園株式会社</t>
    <rPh sb="0" eb="2">
      <t>ホンブ</t>
    </rPh>
    <rPh sb="2" eb="4">
      <t>ゾウエン</t>
    </rPh>
    <rPh sb="4" eb="8">
      <t>カブシキガイシャ</t>
    </rPh>
    <phoneticPr fontId="25"/>
  </si>
  <si>
    <t>海洋博覧会地区の植物維持管理</t>
    <rPh sb="0" eb="7">
      <t>カイヨウハクランカイチク</t>
    </rPh>
    <rPh sb="8" eb="10">
      <t>ショクブツ</t>
    </rPh>
    <rPh sb="10" eb="14">
      <t>イジカンリ</t>
    </rPh>
    <phoneticPr fontId="25"/>
  </si>
  <si>
    <t>沖縄熱帯植物管理株式会社</t>
    <rPh sb="0" eb="2">
      <t>オキナワ</t>
    </rPh>
    <rPh sb="2" eb="4">
      <t>ネッタイ</t>
    </rPh>
    <rPh sb="4" eb="6">
      <t>ショクブツ</t>
    </rPh>
    <rPh sb="6" eb="8">
      <t>カンリ</t>
    </rPh>
    <rPh sb="8" eb="12">
      <t>カブシキガイシャ</t>
    </rPh>
    <phoneticPr fontId="25"/>
  </si>
  <si>
    <t>海洋博覧会地区の熱帯ドリームセンター植物維持管理</t>
    <rPh sb="0" eb="7">
      <t>カイヨウハクランカイチク</t>
    </rPh>
    <rPh sb="8" eb="10">
      <t>ネッタイ</t>
    </rPh>
    <rPh sb="18" eb="20">
      <t>ショクブツ</t>
    </rPh>
    <rPh sb="20" eb="24">
      <t>イジカンリ</t>
    </rPh>
    <phoneticPr fontId="25"/>
  </si>
  <si>
    <t>沖縄ビル・メンテナンス株式会社</t>
    <rPh sb="0" eb="2">
      <t>オキナワ</t>
    </rPh>
    <rPh sb="11" eb="15">
      <t>カブシキガイシャ</t>
    </rPh>
    <phoneticPr fontId="25"/>
  </si>
  <si>
    <t>海洋博覧会地区の警備</t>
  </si>
  <si>
    <t>首里城地区の利用者誘導</t>
  </si>
  <si>
    <t>株式会社桃原農園</t>
    <rPh sb="0" eb="4">
      <t>カブシキガイシャ</t>
    </rPh>
    <rPh sb="4" eb="6">
      <t>トウバル</t>
    </rPh>
    <rPh sb="6" eb="8">
      <t>ノウエン</t>
    </rPh>
    <phoneticPr fontId="25"/>
  </si>
  <si>
    <t>首里城地区の植物維持管理</t>
    <rPh sb="6" eb="12">
      <t>ショクブツイジカンリ</t>
    </rPh>
    <phoneticPr fontId="25"/>
  </si>
  <si>
    <t>D</t>
  </si>
  <si>
    <t>C</t>
  </si>
  <si>
    <t>佐藤木材株式会社</t>
    <phoneticPr fontId="6"/>
  </si>
  <si>
    <t>首里城正殿に使用する構造材（大径材）の購入</t>
    <phoneticPr fontId="6"/>
  </si>
  <si>
    <t>事務所発注工事の積算にかかる支援業務</t>
    <rPh sb="0" eb="3">
      <t>ジムショ</t>
    </rPh>
    <rPh sb="3" eb="5">
      <t>ハッチュウ</t>
    </rPh>
    <rPh sb="5" eb="7">
      <t>コウジ</t>
    </rPh>
    <rPh sb="8" eb="10">
      <t>セキサン</t>
    </rPh>
    <rPh sb="14" eb="16">
      <t>シエン</t>
    </rPh>
    <rPh sb="16" eb="18">
      <t>ギョウム</t>
    </rPh>
    <phoneticPr fontId="6"/>
  </si>
  <si>
    <t>事務所発注工事の監督・検査にかかる支援業務</t>
    <rPh sb="0" eb="3">
      <t>ジムショ</t>
    </rPh>
    <rPh sb="3" eb="5">
      <t>ハッチュウ</t>
    </rPh>
    <rPh sb="5" eb="7">
      <t>コウジ</t>
    </rPh>
    <rPh sb="8" eb="10">
      <t>カントク</t>
    </rPh>
    <rPh sb="11" eb="13">
      <t>ケンサ</t>
    </rPh>
    <rPh sb="17" eb="19">
      <t>シエン</t>
    </rPh>
    <rPh sb="19" eb="21">
      <t>ギョウム</t>
    </rPh>
    <phoneticPr fontId="6"/>
  </si>
  <si>
    <t>事務所発注工事の技術審査にかかる支援業務</t>
    <rPh sb="0" eb="3">
      <t>ジムショ</t>
    </rPh>
    <rPh sb="3" eb="5">
      <t>ハッチュウ</t>
    </rPh>
    <rPh sb="5" eb="7">
      <t>コウジ</t>
    </rPh>
    <rPh sb="8" eb="10">
      <t>ギジュツ</t>
    </rPh>
    <rPh sb="10" eb="12">
      <t>シンサ</t>
    </rPh>
    <rPh sb="16" eb="18">
      <t>シエン</t>
    </rPh>
    <rPh sb="18" eb="20">
      <t>ギョウム</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</si>
</sst>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
      <i/>
      <sz val="11"/>
      <color rgb="FF7F7F7F"/>
      <name val="ＭＳ Ｐゴシック"/>
      <family val="2"/>
      <charset val="128"/>
      <scheme val="minor"/>
    </font>
    <font>
      <sz val="11"/>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4">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9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8" xfId="0" applyFont="1" applyFill="1" applyBorder="1" applyAlignment="1">
      <alignment vertical="center"/>
    </xf>
    <xf numFmtId="0" fontId="8"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0" xfId="0" applyFont="1" applyFill="1" applyBorder="1">
      <alignment vertical="center"/>
    </xf>
    <xf numFmtId="0" fontId="6" fillId="3" borderId="0" xfId="0" applyFont="1" applyFill="1">
      <alignment vertical="center"/>
    </xf>
    <xf numFmtId="0" fontId="27" fillId="3" borderId="10"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14" fillId="5" borderId="0" xfId="0" applyFont="1" applyFill="1" applyBorder="1" applyAlignment="1">
      <alignment horizontal="center" vertical="center" wrapText="1"/>
    </xf>
    <xf numFmtId="0" fontId="0" fillId="3" borderId="10"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4"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6" fillId="3" borderId="40" xfId="0" applyFont="1" applyFill="1" applyBorder="1">
      <alignment vertical="center"/>
    </xf>
    <xf numFmtId="0" fontId="0" fillId="5" borderId="10" xfId="0" applyFont="1" applyFill="1" applyBorder="1" applyAlignment="1" applyProtection="1">
      <alignment horizontal="center" vertical="center"/>
      <protection locked="0"/>
    </xf>
    <xf numFmtId="0" fontId="0" fillId="3" borderId="40"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8"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0" fillId="0" borderId="0" xfId="0" applyAlignment="1">
      <alignment horizontal="right" vertical="center"/>
    </xf>
    <xf numFmtId="0" fontId="6" fillId="3" borderId="25" xfId="0" applyFont="1" applyFill="1" applyBorder="1">
      <alignment vertical="center"/>
    </xf>
    <xf numFmtId="0" fontId="6" fillId="3" borderId="25"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6" fillId="3" borderId="10" xfId="0" applyFont="1" applyFill="1" applyBorder="1" applyAlignment="1">
      <alignment horizontal="left" vertical="center"/>
    </xf>
    <xf numFmtId="178" fontId="23" fillId="0" borderId="33"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8" xfId="3" applyFont="1" applyFill="1" applyBorder="1" applyAlignment="1" applyProtection="1">
      <alignment horizontal="center" vertical="center"/>
    </xf>
    <xf numFmtId="0" fontId="10" fillId="2" borderId="49" xfId="3" applyFont="1" applyFill="1" applyBorder="1" applyAlignment="1" applyProtection="1">
      <alignment horizontal="center" vertical="center"/>
    </xf>
    <xf numFmtId="0" fontId="15" fillId="0" borderId="76"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10" fillId="2" borderId="78"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77" xfId="0" applyFont="1" applyBorder="1" applyAlignment="1">
      <alignment horizontal="center" vertical="center"/>
    </xf>
    <xf numFmtId="0" fontId="12"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77" xfId="0" applyFont="1" applyBorder="1" applyAlignment="1" applyProtection="1">
      <alignment horizontal="left" vertical="center" wrapText="1"/>
      <protection locked="0"/>
    </xf>
    <xf numFmtId="0" fontId="10" fillId="2" borderId="78" xfId="1" applyFont="1" applyFill="1" applyBorder="1" applyAlignment="1" applyProtection="1">
      <alignment horizontal="center" vertical="center"/>
    </xf>
    <xf numFmtId="0" fontId="0" fillId="0" borderId="50" xfId="0" applyFont="1" applyBorder="1" applyAlignment="1">
      <alignment horizontal="center" vertical="center"/>
    </xf>
    <xf numFmtId="0" fontId="11" fillId="6" borderId="43" xfId="3" applyFont="1" applyFill="1" applyBorder="1" applyAlignment="1" applyProtection="1">
      <alignment horizontal="center" vertical="center" wrapText="1" shrinkToFit="1"/>
    </xf>
    <xf numFmtId="0" fontId="11" fillId="6" borderId="40" xfId="3" applyFont="1" applyFill="1" applyBorder="1" applyAlignment="1" applyProtection="1">
      <alignment horizontal="center" vertical="center" wrapText="1" shrinkToFit="1"/>
    </xf>
    <xf numFmtId="0" fontId="11" fillId="6" borderId="44" xfId="3" applyFont="1" applyFill="1" applyBorder="1" applyAlignment="1" applyProtection="1">
      <alignment horizontal="center" vertical="center" wrapText="1" shrinkToFit="1"/>
    </xf>
    <xf numFmtId="0" fontId="13" fillId="0" borderId="66" xfId="3" applyFont="1" applyFill="1" applyBorder="1" applyAlignment="1" applyProtection="1">
      <alignment horizontal="center" vertical="center"/>
      <protection locked="0"/>
    </xf>
    <xf numFmtId="0" fontId="13" fillId="0" borderId="40" xfId="3" applyFont="1" applyFill="1" applyBorder="1" applyAlignment="1" applyProtection="1">
      <alignment horizontal="center" vertical="center"/>
      <protection locked="0"/>
    </xf>
    <xf numFmtId="0" fontId="11" fillId="6" borderId="39" xfId="3" applyFont="1" applyFill="1" applyBorder="1" applyAlignment="1" applyProtection="1">
      <alignment horizontal="center" vertical="center" wrapText="1"/>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3" fillId="0" borderId="3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0" fillId="2" borderId="39" xfId="1"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0" fillId="0" borderId="6" xfId="0" applyFont="1" applyFill="1" applyBorder="1" applyAlignment="1" applyProtection="1">
      <alignment horizontal="center" vertical="center"/>
      <protection locked="0"/>
    </xf>
    <xf numFmtId="179" fontId="20" fillId="0" borderId="6" xfId="0" applyNumberFormat="1" applyFont="1" applyFill="1" applyBorder="1" applyAlignment="1" applyProtection="1">
      <alignment horizontal="center" vertical="center"/>
      <protection locked="0"/>
    </xf>
    <xf numFmtId="178" fontId="20" fillId="0" borderId="6" xfId="0" applyNumberFormat="1" applyFont="1" applyFill="1" applyBorder="1" applyAlignment="1" applyProtection="1">
      <alignment horizontal="center" vertical="center"/>
      <protection locked="0"/>
    </xf>
    <xf numFmtId="0" fontId="9" fillId="2" borderId="94" xfId="3" applyFont="1" applyFill="1" applyBorder="1" applyAlignment="1" applyProtection="1">
      <alignment horizontal="center" vertical="center"/>
    </xf>
    <xf numFmtId="0" fontId="9" fillId="2" borderId="8" xfId="3" applyFont="1" applyFill="1" applyBorder="1" applyAlignment="1" applyProtection="1">
      <alignment horizontal="center" vertical="center"/>
    </xf>
    <xf numFmtId="0" fontId="19" fillId="0" borderId="8" xfId="0" applyFont="1" applyFill="1" applyBorder="1" applyAlignment="1" applyProtection="1">
      <alignment horizontal="center" vertical="center"/>
      <protection locked="0"/>
    </xf>
    <xf numFmtId="0" fontId="10" fillId="2" borderId="31" xfId="3" applyFont="1" applyFill="1" applyBorder="1" applyAlignment="1" applyProtection="1">
      <alignment horizontal="center" vertical="center" wrapText="1"/>
    </xf>
    <xf numFmtId="0" fontId="10" fillId="2" borderId="24" xfId="3" applyFont="1" applyFill="1" applyBorder="1" applyAlignment="1" applyProtection="1">
      <alignment horizontal="center" vertical="center" wrapText="1"/>
    </xf>
    <xf numFmtId="0" fontId="12" fillId="0" borderId="32" xfId="1" applyFont="1" applyFill="1" applyBorder="1" applyAlignment="1" applyProtection="1">
      <alignment horizontal="left" vertical="top" wrapText="1"/>
      <protection locked="0"/>
    </xf>
    <xf numFmtId="0" fontId="12" fillId="0" borderId="24" xfId="1" applyFont="1" applyFill="1" applyBorder="1" applyAlignment="1" applyProtection="1">
      <alignment horizontal="left" vertical="top" wrapText="1"/>
      <protection locked="0"/>
    </xf>
    <xf numFmtId="0" fontId="12" fillId="0" borderId="33" xfId="1" applyFont="1" applyFill="1" applyBorder="1" applyAlignment="1" applyProtection="1">
      <alignment horizontal="left" vertical="top" wrapText="1"/>
      <protection locked="0"/>
    </xf>
    <xf numFmtId="0" fontId="10" fillId="2" borderId="42" xfId="3" applyFont="1" applyFill="1" applyBorder="1" applyAlignment="1" applyProtection="1">
      <alignment horizontal="center" vertical="center" wrapTex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10" fillId="2" borderId="43" xfId="3" applyFont="1" applyFill="1" applyBorder="1" applyAlignment="1" applyProtection="1">
      <alignment horizontal="center" vertical="center" wrapText="1"/>
    </xf>
    <xf numFmtId="0" fontId="10" fillId="2" borderId="40" xfId="3" applyFont="1" applyFill="1" applyBorder="1" applyAlignment="1" applyProtection="1">
      <alignment horizontal="center" vertical="center" wrapText="1"/>
    </xf>
    <xf numFmtId="0" fontId="10" fillId="2" borderId="44"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1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0" borderId="79"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0" fillId="2" borderId="23"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4" fillId="2" borderId="46" xfId="3" applyFont="1" applyFill="1" applyBorder="1" applyAlignment="1" applyProtection="1">
      <alignment horizontal="center" vertical="center" wrapText="1" shrinkToFit="1"/>
    </xf>
    <xf numFmtId="0" fontId="14" fillId="2" borderId="16" xfId="3" applyFont="1" applyFill="1" applyBorder="1" applyAlignment="1" applyProtection="1">
      <alignment horizontal="center" vertical="center" wrapText="1" shrinkToFit="1"/>
    </xf>
    <xf numFmtId="0" fontId="14" fillId="2" borderId="47" xfId="3" applyFont="1" applyFill="1" applyBorder="1" applyAlignment="1" applyProtection="1">
      <alignment horizontal="center" vertical="center" wrapText="1" shrinkToFit="1"/>
    </xf>
    <xf numFmtId="0" fontId="0" fillId="5" borderId="32"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14" fillId="6" borderId="23" xfId="3" applyFont="1" applyFill="1" applyBorder="1" applyAlignment="1" applyProtection="1">
      <alignment horizontal="center"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0" fillId="5" borderId="23"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12" fillId="0" borderId="61" xfId="1" applyFont="1" applyFill="1" applyBorder="1" applyAlignment="1" applyProtection="1">
      <alignment horizontal="left" vertical="top" wrapText="1"/>
      <protection locked="0"/>
    </xf>
    <xf numFmtId="0" fontId="12" fillId="0" borderId="16" xfId="1" applyFont="1" applyFill="1" applyBorder="1" applyAlignment="1" applyProtection="1">
      <alignment horizontal="left" vertical="top" wrapText="1"/>
      <protection locked="0"/>
    </xf>
    <xf numFmtId="0" fontId="12" fillId="0" borderId="30" xfId="1" applyFont="1" applyFill="1" applyBorder="1" applyAlignment="1" applyProtection="1">
      <alignment horizontal="left" vertical="top" wrapText="1"/>
      <protection locked="0"/>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3" fillId="0" borderId="39" xfId="2" applyFont="1" applyFill="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57" xfId="2" applyFont="1" applyFill="1" applyBorder="1" applyAlignment="1" applyProtection="1">
      <alignment horizontal="left" vertical="center" wrapText="1" shrinkToFit="1"/>
      <protection locked="0"/>
    </xf>
    <xf numFmtId="0" fontId="14" fillId="2" borderId="31" xfId="3" applyFont="1" applyFill="1" applyBorder="1" applyAlignment="1" applyProtection="1">
      <alignment horizontal="center" vertical="center"/>
    </xf>
    <xf numFmtId="0" fontId="14" fillId="2" borderId="24" xfId="3" applyFont="1" applyFill="1" applyBorder="1" applyAlignment="1" applyProtection="1">
      <alignment horizontal="center" vertical="center"/>
    </xf>
    <xf numFmtId="0" fontId="13" fillId="0" borderId="32" xfId="1" applyFont="1" applyFill="1" applyBorder="1" applyAlignment="1" applyProtection="1">
      <alignment horizontal="left" vertical="center" wrapText="1" shrinkToFit="1"/>
    </xf>
    <xf numFmtId="0" fontId="13" fillId="0" borderId="24" xfId="1" applyFont="1" applyFill="1" applyBorder="1" applyAlignment="1" applyProtection="1">
      <alignment horizontal="left" vertical="center" wrapText="1" shrinkToFit="1"/>
    </xf>
    <xf numFmtId="0" fontId="13" fillId="0" borderId="33" xfId="1" applyFont="1" applyFill="1" applyBorder="1" applyAlignment="1" applyProtection="1">
      <alignment horizontal="left" vertical="center" wrapText="1" shrinkToFit="1"/>
    </xf>
    <xf numFmtId="0" fontId="0" fillId="5" borderId="61"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0" fillId="2" borderId="15" xfId="1" applyNumberFormat="1" applyFont="1" applyFill="1" applyBorder="1" applyAlignment="1" applyProtection="1">
      <alignment horizontal="center" vertical="center" wrapText="1"/>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5"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177" fontId="0" fillId="0" borderId="127" xfId="0" applyNumberFormat="1" applyFont="1" applyFill="1" applyBorder="1" applyAlignment="1" applyProtection="1">
      <alignment horizontal="center" vertical="center"/>
      <protection locked="0"/>
    </xf>
    <xf numFmtId="177" fontId="0" fillId="0" borderId="128" xfId="0" applyNumberFormat="1" applyFont="1" applyFill="1" applyBorder="1" applyAlignment="1" applyProtection="1">
      <alignment horizontal="center" vertical="center"/>
      <protection locked="0"/>
    </xf>
    <xf numFmtId="177" fontId="0" fillId="0" borderId="129" xfId="0" applyNumberFormat="1"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13"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3" borderId="23"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33" xfId="0" applyFont="1" applyFill="1" applyBorder="1" applyAlignment="1">
      <alignment horizontal="center" vertical="center"/>
    </xf>
    <xf numFmtId="0" fontId="13" fillId="2" borderId="66"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1"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13" fillId="2" borderId="39"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32" fillId="2" borderId="1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2" xfId="0" applyNumberFormat="1" applyFont="1" applyFill="1" applyBorder="1" applyAlignment="1" applyProtection="1">
      <alignment horizontal="center" vertical="center"/>
    </xf>
    <xf numFmtId="0" fontId="13" fillId="2" borderId="13" xfId="3" applyFont="1" applyFill="1" applyBorder="1" applyAlignment="1" applyProtection="1">
      <alignment horizontal="center" vertical="center" wrapText="1"/>
    </xf>
    <xf numFmtId="0" fontId="13" fillId="2" borderId="14" xfId="3" applyFont="1" applyFill="1" applyBorder="1" applyAlignment="1" applyProtection="1">
      <alignment horizontal="center" vertical="center" wrapText="1"/>
    </xf>
    <xf numFmtId="177" fontId="0" fillId="5" borderId="115" xfId="0" applyNumberFormat="1" applyFont="1" applyFill="1" applyBorder="1" applyAlignment="1">
      <alignment horizontal="center" vertical="center"/>
    </xf>
    <xf numFmtId="177" fontId="0" fillId="5" borderId="116" xfId="0" applyNumberFormat="1" applyFont="1" applyFill="1" applyBorder="1" applyAlignment="1">
      <alignment horizontal="center" vertical="center"/>
    </xf>
    <xf numFmtId="177" fontId="0" fillId="5" borderId="131" xfId="0" applyNumberFormat="1" applyFont="1" applyFill="1" applyBorder="1" applyAlignment="1">
      <alignment horizontal="center" vertical="center"/>
    </xf>
    <xf numFmtId="177" fontId="0" fillId="5" borderId="117" xfId="0" applyNumberFormat="1" applyFont="1" applyFill="1" applyBorder="1" applyAlignment="1">
      <alignment horizontal="center" vertical="center"/>
    </xf>
    <xf numFmtId="177" fontId="0" fillId="5" borderId="130"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96" xfId="0" applyNumberFormat="1" applyFont="1" applyFill="1" applyBorder="1" applyAlignment="1">
      <alignment horizontal="center" vertical="center"/>
    </xf>
    <xf numFmtId="177" fontId="0" fillId="5" borderId="97"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0" fontId="28" fillId="2" borderId="82"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80" xfId="0" applyNumberFormat="1" applyFont="1" applyFill="1" applyBorder="1" applyAlignment="1">
      <alignment horizontal="right" vertical="center"/>
    </xf>
    <xf numFmtId="177" fontId="0" fillId="0" borderId="83" xfId="0" applyNumberFormat="1" applyFont="1" applyFill="1" applyBorder="1" applyAlignment="1">
      <alignment horizontal="right" vertical="center"/>
    </xf>
    <xf numFmtId="0" fontId="13" fillId="2" borderId="82" xfId="3" applyFont="1" applyFill="1" applyBorder="1" applyAlignment="1" applyProtection="1">
      <alignment horizontal="center" vertical="center" wrapText="1"/>
    </xf>
    <xf numFmtId="0" fontId="13" fillId="2" borderId="10" xfId="3" applyFont="1" applyFill="1" applyBorder="1" applyAlignment="1" applyProtection="1">
      <alignment horizontal="center" vertical="center" wrapText="1"/>
    </xf>
    <xf numFmtId="0" fontId="0" fillId="0" borderId="6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33" xfId="0" applyFont="1" applyFill="1" applyBorder="1" applyAlignment="1">
      <alignment horizontal="center" vertical="center"/>
    </xf>
    <xf numFmtId="177" fontId="0" fillId="5" borderId="39" xfId="0" applyNumberFormat="1" applyFont="1" applyFill="1" applyBorder="1" applyAlignment="1" applyProtection="1">
      <alignment horizontal="center" vertical="center"/>
      <protection locked="0"/>
    </xf>
    <xf numFmtId="177" fontId="0" fillId="5" borderId="40" xfId="0" applyNumberFormat="1" applyFont="1" applyFill="1" applyBorder="1" applyAlignment="1" applyProtection="1">
      <alignment horizontal="center" vertical="center"/>
      <protection locked="0"/>
    </xf>
    <xf numFmtId="177" fontId="0" fillId="5" borderId="57" xfId="0" applyNumberFormat="1" applyFont="1" applyFill="1" applyBorder="1" applyAlignment="1" applyProtection="1">
      <alignment horizontal="center" vertical="center"/>
      <protection locked="0"/>
    </xf>
    <xf numFmtId="177" fontId="0" fillId="5" borderId="111" xfId="0" applyNumberFormat="1" applyFont="1" applyFill="1" applyBorder="1" applyAlignment="1" applyProtection="1">
      <alignment horizontal="center" vertical="center"/>
      <protection locked="0"/>
    </xf>
    <xf numFmtId="177" fontId="0" fillId="5" borderId="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0" fontId="10" fillId="2" borderId="48" xfId="3" applyFont="1" applyFill="1" applyBorder="1" applyAlignment="1" applyProtection="1">
      <alignment horizontal="center" vertical="center" wrapText="1"/>
    </xf>
    <xf numFmtId="0" fontId="10" fillId="2" borderId="49" xfId="3" applyFont="1" applyFill="1" applyBorder="1" applyAlignment="1" applyProtection="1">
      <alignment horizontal="center" vertical="center" wrapText="1"/>
    </xf>
    <xf numFmtId="0" fontId="10" fillId="2" borderId="114" xfId="3" applyFont="1" applyFill="1" applyBorder="1" applyAlignment="1" applyProtection="1">
      <alignment horizontal="center" vertical="center" wrapText="1"/>
    </xf>
    <xf numFmtId="0" fontId="0" fillId="0" borderId="76" xfId="1" applyFont="1" applyFill="1" applyBorder="1" applyAlignment="1" applyProtection="1">
      <alignment horizontal="left" vertical="top" wrapText="1"/>
      <protection locked="0"/>
    </xf>
    <xf numFmtId="0" fontId="4" fillId="0" borderId="4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1"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7" xfId="0" applyFont="1" applyFill="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2" borderId="101" xfId="0"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0"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0" fillId="4" borderId="32" xfId="0" applyFont="1" applyFill="1" applyBorder="1" applyAlignment="1">
      <alignment horizontal="center" vertical="center"/>
    </xf>
    <xf numFmtId="0" fontId="0" fillId="4" borderId="25" xfId="0" applyFont="1" applyFill="1" applyBorder="1" applyAlignment="1">
      <alignment horizontal="center" vertical="center"/>
    </xf>
    <xf numFmtId="0" fontId="31" fillId="4" borderId="23" xfId="0" applyFont="1" applyFill="1" applyBorder="1" applyAlignment="1">
      <alignment horizontal="center" vertical="center" wrapText="1"/>
    </xf>
    <xf numFmtId="0" fontId="0" fillId="0" borderId="72" xfId="0" applyFont="1" applyFill="1" applyBorder="1" applyAlignment="1" applyProtection="1">
      <alignment horizontal="center" vertical="center" wrapText="1"/>
      <protection locked="0"/>
    </xf>
    <xf numFmtId="0" fontId="0" fillId="0" borderId="64" xfId="0" applyFont="1" applyFill="1" applyBorder="1" applyAlignment="1" applyProtection="1">
      <alignment horizontal="center" vertical="center" wrapText="1"/>
      <protection locked="0"/>
    </xf>
    <xf numFmtId="0" fontId="0" fillId="0" borderId="84" xfId="0" applyFont="1" applyFill="1" applyBorder="1" applyAlignment="1" applyProtection="1">
      <alignment horizontal="center" vertical="center" wrapText="1"/>
      <protection locked="0"/>
    </xf>
    <xf numFmtId="177" fontId="0" fillId="0" borderId="63" xfId="0" applyNumberFormat="1" applyFont="1" applyFill="1" applyBorder="1" applyAlignment="1" applyProtection="1">
      <alignment horizontal="center" vertical="center"/>
      <protection locked="0"/>
    </xf>
    <xf numFmtId="177" fontId="0" fillId="0" borderId="64" xfId="0" applyNumberFormat="1" applyFont="1" applyFill="1" applyBorder="1" applyAlignment="1" applyProtection="1">
      <alignment horizontal="center" vertical="center"/>
      <protection locked="0"/>
    </xf>
    <xf numFmtId="177" fontId="0" fillId="0" borderId="84" xfId="0" applyNumberFormat="1" applyFont="1" applyFill="1" applyBorder="1" applyAlignment="1" applyProtection="1">
      <alignment horizontal="center" vertical="center"/>
      <protection locked="0"/>
    </xf>
    <xf numFmtId="177" fontId="4" fillId="0" borderId="10" xfId="0" applyNumberFormat="1" applyFont="1" applyFill="1" applyBorder="1" applyAlignment="1" applyProtection="1">
      <alignment horizontal="center" vertical="center" shrinkToFit="1"/>
      <protection locked="0"/>
    </xf>
    <xf numFmtId="177" fontId="0" fillId="0" borderId="10" xfId="0" applyNumberFormat="1" applyFont="1" applyFill="1" applyBorder="1" applyAlignment="1" applyProtection="1">
      <alignment horizontal="center" vertical="center" shrinkToFit="1"/>
      <protection locked="0"/>
    </xf>
    <xf numFmtId="177" fontId="0" fillId="0" borderId="23"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33" xfId="0" applyNumberFormat="1" applyFont="1" applyFill="1" applyBorder="1" applyAlignment="1" applyProtection="1">
      <alignment horizontal="center" vertical="center" shrinkToFit="1"/>
      <protection locked="0"/>
    </xf>
    <xf numFmtId="0" fontId="17" fillId="2" borderId="23"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0" xfId="0" applyFont="1" applyBorder="1" applyAlignment="1" applyProtection="1">
      <alignment horizontal="center" vertical="center" shrinkToFit="1"/>
      <protection locked="0"/>
    </xf>
    <xf numFmtId="0" fontId="0"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30" xfId="0" applyFont="1" applyFill="1" applyBorder="1" applyAlignment="1">
      <alignment horizontal="center" vertical="center"/>
    </xf>
    <xf numFmtId="0" fontId="0" fillId="5" borderId="66" xfId="0" applyFont="1" applyFill="1" applyBorder="1" applyAlignment="1" applyProtection="1">
      <alignment vertical="center" wrapText="1"/>
      <protection locked="0"/>
    </xf>
    <xf numFmtId="0" fontId="4" fillId="5" borderId="40" xfId="0" applyFont="1" applyFill="1" applyBorder="1" applyAlignment="1" applyProtection="1">
      <alignment vertical="center" wrapText="1"/>
      <protection locked="0"/>
    </xf>
    <xf numFmtId="0" fontId="4" fillId="5" borderId="61" xfId="0" applyFont="1" applyFill="1" applyBorder="1" applyAlignment="1" applyProtection="1">
      <alignment vertical="center" wrapText="1"/>
      <protection locked="0"/>
    </xf>
    <xf numFmtId="0" fontId="4" fillId="5" borderId="16" xfId="0" applyFont="1" applyFill="1" applyBorder="1" applyAlignment="1" applyProtection="1">
      <alignment vertical="center" wrapText="1"/>
      <protection locked="0"/>
    </xf>
    <xf numFmtId="0" fontId="4" fillId="5" borderId="39" xfId="0" applyFont="1" applyFill="1" applyBorder="1" applyAlignment="1" applyProtection="1">
      <alignment horizontal="lef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15"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17" fillId="2" borderId="39" xfId="0" applyFont="1" applyFill="1" applyBorder="1" applyAlignment="1">
      <alignment horizontal="center" vertical="center" wrapText="1" shrinkToFit="1"/>
    </xf>
    <xf numFmtId="0" fontId="4" fillId="0" borderId="40" xfId="0" applyFont="1" applyBorder="1" applyAlignment="1">
      <alignment horizontal="center" vertical="center" shrinkToFit="1"/>
    </xf>
    <xf numFmtId="0" fontId="4" fillId="0" borderId="41" xfId="0" applyFont="1" applyBorder="1" applyAlignment="1">
      <alignment horizontal="center" vertical="center" shrinkToFit="1"/>
    </xf>
    <xf numFmtId="0" fontId="0"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49" fontId="0" fillId="0" borderId="10" xfId="0" applyNumberFormat="1" applyFont="1" applyFill="1" applyBorder="1" applyAlignment="1" applyProtection="1">
      <alignment horizontal="center" vertical="center" shrinkToFit="1"/>
      <protection locked="0"/>
    </xf>
    <xf numFmtId="49" fontId="0" fillId="0" borderId="102" xfId="0" applyNumberFormat="1" applyFont="1" applyFill="1" applyBorder="1" applyAlignment="1" applyProtection="1">
      <alignment horizontal="center" vertical="center" shrinkToFit="1"/>
      <protection locked="0"/>
    </xf>
    <xf numFmtId="0" fontId="30" fillId="2" borderId="23" xfId="0" applyFont="1" applyFill="1" applyBorder="1" applyAlignment="1">
      <alignment horizontal="center" vertical="center" wrapText="1" shrinkToFit="1"/>
    </xf>
    <xf numFmtId="0" fontId="30" fillId="2" borderId="24" xfId="0" applyFont="1" applyFill="1" applyBorder="1" applyAlignment="1">
      <alignment horizontal="center" vertical="center" shrinkToFit="1"/>
    </xf>
    <xf numFmtId="0" fontId="30" fillId="2" borderId="25" xfId="0" applyFont="1" applyFill="1" applyBorder="1" applyAlignment="1">
      <alignment horizontal="center" vertical="center" shrinkToFit="1"/>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0" fontId="14"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17"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33" xfId="0" applyFont="1" applyFill="1" applyBorder="1" applyAlignment="1">
      <alignment horizontal="center" vertical="center" shrinkToFit="1"/>
    </xf>
    <xf numFmtId="0" fontId="0" fillId="0" borderId="66"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61"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2" borderId="106" xfId="0" applyFont="1" applyFill="1" applyBorder="1" applyAlignment="1">
      <alignment horizontal="center" vertical="center"/>
    </xf>
    <xf numFmtId="0" fontId="0" fillId="2" borderId="58" xfId="0" applyFont="1" applyFill="1" applyBorder="1" applyAlignment="1">
      <alignment horizontal="center" vertical="center"/>
    </xf>
    <xf numFmtId="0" fontId="0" fillId="2" borderId="101" xfId="0" applyFont="1" applyFill="1" applyBorder="1" applyAlignment="1">
      <alignment horizontal="center" vertical="center"/>
    </xf>
    <xf numFmtId="0" fontId="0" fillId="3" borderId="58"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1"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6" borderId="16" xfId="0" applyFont="1" applyFill="1" applyBorder="1" applyAlignment="1">
      <alignment horizontal="center" vertical="center"/>
    </xf>
    <xf numFmtId="0" fontId="0" fillId="6" borderId="30" xfId="0" applyFont="1" applyFill="1" applyBorder="1" applyAlignment="1">
      <alignment horizontal="center" vertical="center"/>
    </xf>
    <xf numFmtId="0" fontId="14" fillId="2" borderId="99" xfId="0" applyFont="1" applyFill="1" applyBorder="1" applyAlignment="1">
      <alignment horizontal="center" vertical="center" wrapText="1"/>
    </xf>
    <xf numFmtId="0" fontId="14" fillId="2" borderId="101" xfId="0" applyFont="1" applyFill="1" applyBorder="1" applyAlignment="1">
      <alignment horizontal="center" vertical="center"/>
    </xf>
    <xf numFmtId="0" fontId="14" fillId="2" borderId="118" xfId="0" applyFont="1" applyFill="1" applyBorder="1" applyAlignment="1">
      <alignment horizontal="center" vertical="center"/>
    </xf>
    <xf numFmtId="0" fontId="14" fillId="2" borderId="34" xfId="0" applyFont="1" applyFill="1" applyBorder="1" applyAlignment="1">
      <alignment horizontal="center" vertical="center" wrapText="1"/>
    </xf>
    <xf numFmtId="0" fontId="14" fillId="2" borderId="10"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4"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61"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58" xfId="0" applyFont="1" applyFill="1" applyBorder="1" applyAlignment="1">
      <alignment horizontal="center" vertical="center"/>
    </xf>
    <xf numFmtId="0" fontId="0" fillId="6" borderId="15" xfId="0" applyFont="1" applyFill="1" applyBorder="1" applyAlignment="1">
      <alignment horizontal="center" vertical="center"/>
    </xf>
    <xf numFmtId="0" fontId="0" fillId="0" borderId="96" xfId="0" applyFont="1" applyBorder="1" applyAlignment="1">
      <alignment horizontal="center" vertical="center"/>
    </xf>
    <xf numFmtId="0" fontId="0" fillId="0" borderId="97" xfId="0" applyFont="1" applyBorder="1" applyAlignment="1">
      <alignment horizontal="center" vertical="center"/>
    </xf>
    <xf numFmtId="0" fontId="0" fillId="0" borderId="98" xfId="0" applyFont="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0"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66"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1"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0" fontId="0" fillId="0" borderId="10" xfId="0" applyFont="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0" fillId="2" borderId="10" xfId="0" applyFont="1" applyFill="1" applyBorder="1" applyAlignment="1">
      <alignment horizontal="center" vertical="center"/>
    </xf>
    <xf numFmtId="0" fontId="14" fillId="6" borderId="43"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0" fillId="0" borderId="66"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57" xfId="0" applyBorder="1" applyAlignment="1" applyProtection="1">
      <alignment horizontal="left" vertical="center" wrapText="1"/>
      <protection locked="0"/>
    </xf>
    <xf numFmtId="0" fontId="0" fillId="0" borderId="61" xfId="0" applyBorder="1" applyAlignment="1" applyProtection="1">
      <alignment horizontal="left" vertical="center" wrapText="1"/>
      <protection locked="0"/>
    </xf>
    <xf numFmtId="0" fontId="0" fillId="0" borderId="16"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14" fillId="6" borderId="58" xfId="0" applyFont="1" applyFill="1" applyBorder="1" applyAlignment="1">
      <alignment horizontal="center" vertical="center" wrapText="1"/>
    </xf>
    <xf numFmtId="0" fontId="14" fillId="6" borderId="15"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5" borderId="66"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6" borderId="10" xfId="0" applyFont="1" applyFill="1" applyBorder="1" applyAlignment="1">
      <alignment horizontal="center" vertical="center"/>
    </xf>
    <xf numFmtId="0" fontId="0" fillId="5" borderId="23"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10" xfId="0" applyFont="1" applyFill="1" applyBorder="1" applyAlignment="1" applyProtection="1">
      <alignment horizontal="left" vertical="center" wrapText="1"/>
      <protection locked="0"/>
    </xf>
    <xf numFmtId="0" fontId="16" fillId="6" borderId="39" xfId="0" applyFont="1" applyFill="1" applyBorder="1" applyAlignment="1">
      <alignment horizontal="center" vertical="center" textRotation="255" wrapText="1"/>
    </xf>
    <xf numFmtId="0" fontId="16" fillId="6" borderId="41" xfId="0" applyFont="1" applyFill="1" applyBorder="1" applyAlignment="1">
      <alignment horizontal="center" vertical="center" textRotation="255" wrapText="1"/>
    </xf>
    <xf numFmtId="0" fontId="16" fillId="6" borderId="58" xfId="0" applyFont="1" applyFill="1" applyBorder="1" applyAlignment="1">
      <alignment horizontal="center" vertical="center" textRotation="255" wrapText="1"/>
    </xf>
    <xf numFmtId="0" fontId="16" fillId="6" borderId="81" xfId="0" applyFont="1" applyFill="1" applyBorder="1" applyAlignment="1">
      <alignment horizontal="center" vertical="center" textRotation="255" wrapText="1"/>
    </xf>
    <xf numFmtId="0" fontId="0" fillId="6" borderId="32"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0" borderId="23" xfId="0" applyFont="1" applyFill="1" applyBorder="1" applyAlignment="1" applyProtection="1">
      <alignment horizontal="center" vertical="center" wrapText="1"/>
      <protection locked="0"/>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5" borderId="33" xfId="0" applyFont="1" applyFill="1" applyBorder="1" applyAlignment="1" applyProtection="1">
      <alignment horizontal="left" vertical="center" wrapText="1"/>
      <protection locked="0"/>
    </xf>
    <xf numFmtId="0" fontId="0" fillId="5" borderId="86" xfId="0" applyFont="1" applyFill="1" applyBorder="1" applyAlignment="1" applyProtection="1">
      <alignment horizontal="left" vertical="center" wrapText="1"/>
      <protection locked="0"/>
    </xf>
    <xf numFmtId="0" fontId="0" fillId="5" borderId="69"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16" fillId="6" borderId="73" xfId="0" applyFont="1" applyFill="1" applyBorder="1" applyAlignment="1">
      <alignment horizontal="center" vertical="center" textRotation="255" wrapText="1"/>
    </xf>
    <xf numFmtId="0" fontId="16" fillId="6" borderId="112"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3" xfId="0" applyFont="1" applyFill="1" applyBorder="1" applyAlignment="1">
      <alignment horizontal="center" vertical="center" textRotation="255" wrapText="1"/>
    </xf>
    <xf numFmtId="0" fontId="14" fillId="6" borderId="78" xfId="0" applyFont="1" applyFill="1" applyBorder="1" applyAlignment="1">
      <alignment horizontal="center" vertical="center" wrapText="1"/>
    </xf>
    <xf numFmtId="0" fontId="14" fillId="6" borderId="114" xfId="0" applyFont="1" applyFill="1" applyBorder="1" applyAlignment="1">
      <alignment horizontal="center" vertical="center"/>
    </xf>
    <xf numFmtId="0" fontId="0" fillId="5" borderId="76"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6" borderId="23" xfId="0" applyFont="1" applyFill="1" applyBorder="1" applyAlignment="1">
      <alignment horizontal="center" vertical="center" wrapText="1" shrinkToFit="1"/>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0" borderId="23" xfId="0" applyFont="1" applyFill="1" applyBorder="1" applyAlignment="1" applyProtection="1">
      <alignment horizontal="left" vertical="center" wrapText="1" shrinkToFit="1"/>
      <protection locked="0"/>
    </xf>
    <xf numFmtId="0" fontId="0" fillId="0" borderId="24" xfId="0" applyFont="1" applyFill="1" applyBorder="1" applyAlignment="1" applyProtection="1">
      <alignment horizontal="left" vertical="center" wrapText="1" shrinkToFit="1"/>
      <protection locked="0"/>
    </xf>
    <xf numFmtId="0" fontId="0" fillId="0" borderId="33" xfId="0" applyFont="1" applyFill="1" applyBorder="1" applyAlignment="1" applyProtection="1">
      <alignment horizontal="left" vertical="center" wrapText="1" shrinkToFit="1"/>
      <protection locked="0"/>
    </xf>
    <xf numFmtId="0" fontId="0" fillId="6" borderId="15" xfId="0" applyFont="1" applyFill="1" applyBorder="1" applyAlignment="1">
      <alignment horizontal="center" vertical="center" wrapText="1" shrinkToFit="1"/>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67"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2" xfId="0" applyFont="1" applyFill="1" applyBorder="1" applyAlignment="1">
      <alignment horizontal="left" vertical="center" wrapText="1"/>
    </xf>
    <xf numFmtId="0" fontId="0" fillId="5" borderId="58"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59" xfId="0" applyFont="1" applyFill="1" applyBorder="1" applyAlignment="1">
      <alignment vertical="center"/>
    </xf>
    <xf numFmtId="0" fontId="0" fillId="5" borderId="55"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64" xfId="0" applyFont="1" applyFill="1" applyBorder="1" applyAlignment="1" applyProtection="1">
      <alignment horizontal="center" vertical="center"/>
      <protection locked="0"/>
    </xf>
    <xf numFmtId="0" fontId="0" fillId="5" borderId="63" xfId="0" applyFont="1" applyFill="1" applyBorder="1" applyAlignment="1" applyProtection="1">
      <alignment horizontal="left" vertical="center" wrapText="1"/>
      <protection locked="0"/>
    </xf>
    <xf numFmtId="0" fontId="0" fillId="5" borderId="64" xfId="0" applyFont="1" applyFill="1" applyBorder="1" applyAlignment="1" applyProtection="1">
      <alignment horizontal="left" vertical="center" wrapText="1"/>
      <protection locked="0"/>
    </xf>
    <xf numFmtId="0" fontId="0" fillId="5" borderId="85" xfId="0" applyFont="1" applyFill="1" applyBorder="1" applyAlignment="1" applyProtection="1">
      <alignment horizontal="left" vertical="center" wrapText="1"/>
      <protection locked="0"/>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103" xfId="0" applyFont="1" applyFill="1" applyBorder="1" applyAlignment="1">
      <alignment vertical="center" wrapText="1"/>
    </xf>
    <xf numFmtId="0" fontId="0" fillId="5" borderId="93" xfId="0" applyFont="1" applyFill="1" applyBorder="1" applyAlignment="1">
      <alignment vertical="center" wrapText="1"/>
    </xf>
    <xf numFmtId="0" fontId="0" fillId="5" borderId="105" xfId="0" applyFont="1" applyFill="1" applyBorder="1" applyAlignment="1">
      <alignment vertical="center" wrapText="1"/>
    </xf>
    <xf numFmtId="0" fontId="0" fillId="5" borderId="92"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3" xfId="0" applyFont="1" applyFill="1" applyBorder="1" applyAlignment="1">
      <alignment horizontal="center" vertical="center" textRotation="255" wrapText="1"/>
    </xf>
    <xf numFmtId="0" fontId="14" fillId="2" borderId="40"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0" fillId="5" borderId="66" xfId="0" applyFont="1" applyFill="1" applyBorder="1" applyAlignment="1">
      <alignment vertical="center"/>
    </xf>
    <xf numFmtId="0" fontId="0" fillId="5" borderId="40" xfId="0" applyFont="1" applyFill="1" applyBorder="1" applyAlignment="1">
      <alignment vertical="center"/>
    </xf>
    <xf numFmtId="0" fontId="0" fillId="5" borderId="64" xfId="0" applyFont="1" applyFill="1" applyBorder="1" applyAlignment="1">
      <alignment vertical="center"/>
    </xf>
    <xf numFmtId="0" fontId="0" fillId="5" borderId="84" xfId="0" applyFont="1" applyFill="1" applyBorder="1" applyAlignment="1">
      <alignment vertical="center"/>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0" fillId="5" borderId="39"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4"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95"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18" fillId="6" borderId="48"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0" fillId="0" borderId="90" xfId="0" applyFont="1" applyFill="1" applyBorder="1" applyAlignment="1">
      <alignment horizontal="center" vertical="center"/>
    </xf>
    <xf numFmtId="0" fontId="0" fillId="0" borderId="52" xfId="0" applyFont="1" applyBorder="1" applyAlignment="1">
      <alignment horizontal="center" vertical="center"/>
    </xf>
    <xf numFmtId="0" fontId="0" fillId="0" borderId="91" xfId="0" applyFont="1" applyBorder="1" applyAlignment="1">
      <alignment horizontal="center"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14" fillId="2" borderId="88" xfId="0" applyFont="1" applyFill="1" applyBorder="1" applyAlignment="1">
      <alignment horizontal="center" vertical="center" textRotation="255" wrapText="1"/>
    </xf>
    <xf numFmtId="0" fontId="0" fillId="0" borderId="89"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5" borderId="70"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65" xfId="0" applyFont="1" applyFill="1" applyBorder="1" applyAlignment="1">
      <alignment vertical="center" wrapText="1"/>
    </xf>
    <xf numFmtId="0" fontId="0" fillId="5" borderId="13" xfId="0" applyFont="1" applyFill="1" applyBorder="1" applyAlignment="1">
      <alignment vertical="center" wrapText="1"/>
    </xf>
    <xf numFmtId="0" fontId="0" fillId="5" borderId="13" xfId="0" applyFont="1" applyFill="1" applyBorder="1" applyAlignment="1">
      <alignment vertical="center"/>
    </xf>
    <xf numFmtId="0" fontId="0" fillId="5" borderId="65"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0" fontId="0" fillId="5" borderId="54" xfId="0" applyFont="1" applyFill="1" applyBorder="1" applyAlignment="1" applyProtection="1">
      <alignment horizontal="left" vertical="center" wrapText="1"/>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71" xfId="0" applyFont="1" applyFill="1" applyBorder="1" applyAlignment="1">
      <alignment horizontal="left" vertical="center"/>
    </xf>
    <xf numFmtId="0" fontId="0" fillId="5" borderId="19" xfId="0" applyFont="1" applyFill="1" applyBorder="1" applyAlignment="1">
      <alignment horizontal="left" vertical="center"/>
    </xf>
    <xf numFmtId="0" fontId="0" fillId="5" borderId="62" xfId="0" applyFont="1" applyFill="1" applyBorder="1" applyAlignment="1">
      <alignment horizontal="left" vertical="center"/>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2" xfId="0" applyFont="1" applyFill="1" applyBorder="1" applyAlignment="1" applyProtection="1">
      <alignment horizontal="center" vertical="center"/>
      <protection locked="0"/>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65" xfId="0" applyFont="1" applyFill="1" applyBorder="1" applyAlignment="1">
      <alignment vertical="center"/>
    </xf>
    <xf numFmtId="0" fontId="0" fillId="5" borderId="14" xfId="0" applyFont="1" applyFill="1" applyBorder="1" applyAlignment="1">
      <alignment vertical="center"/>
    </xf>
    <xf numFmtId="0" fontId="23" fillId="0" borderId="121" xfId="0" applyFont="1" applyFill="1" applyBorder="1" applyAlignment="1" applyProtection="1">
      <alignment horizontal="center" vertical="center" wrapText="1"/>
      <protection locked="0"/>
    </xf>
    <xf numFmtId="49" fontId="21" fillId="0" borderId="121" xfId="0" applyNumberFormat="1" applyFont="1" applyFill="1" applyBorder="1" applyAlignment="1" applyProtection="1">
      <alignment horizontal="center" vertical="center" wrapText="1"/>
      <protection locked="0"/>
    </xf>
    <xf numFmtId="179" fontId="23" fillId="0" borderId="121" xfId="0" applyNumberFormat="1" applyFont="1" applyFill="1" applyBorder="1" applyAlignment="1" applyProtection="1">
      <alignment horizontal="center" vertical="center" wrapText="1"/>
      <protection locked="0"/>
    </xf>
    <xf numFmtId="49" fontId="21" fillId="0" borderId="122" xfId="0" applyNumberFormat="1" applyFont="1" applyFill="1" applyBorder="1" applyAlignment="1" applyProtection="1">
      <alignment horizontal="center" vertical="center" wrapText="1"/>
      <protection locked="0"/>
    </xf>
    <xf numFmtId="0" fontId="21" fillId="5" borderId="120" xfId="0"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4" fillId="6" borderId="43" xfId="0" applyFont="1" applyFill="1" applyBorder="1" applyAlignment="1">
      <alignment horizontal="center" vertical="center" textRotation="255" wrapText="1"/>
    </xf>
    <xf numFmtId="0" fontId="0" fillId="6" borderId="40"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5" borderId="66" xfId="0" applyFont="1" applyFill="1" applyBorder="1" applyAlignment="1">
      <alignment horizontal="left" vertical="center" wrapText="1"/>
    </xf>
    <xf numFmtId="0" fontId="0" fillId="5" borderId="40" xfId="0" applyFont="1" applyFill="1" applyBorder="1" applyAlignment="1">
      <alignment horizontal="left" vertical="center" wrapText="1"/>
    </xf>
    <xf numFmtId="0" fontId="0" fillId="5" borderId="41" xfId="0" applyFont="1" applyFill="1" applyBorder="1" applyAlignment="1" applyProtection="1">
      <alignment horizontal="center" vertical="center"/>
      <protection locked="0"/>
    </xf>
    <xf numFmtId="0" fontId="21" fillId="5" borderId="32" xfId="0" applyFont="1" applyFill="1" applyBorder="1" applyAlignment="1">
      <alignment horizontal="center" vertical="center" wrapText="1"/>
    </xf>
    <xf numFmtId="0" fontId="21" fillId="5" borderId="24" xfId="0" applyFont="1" applyFill="1" applyBorder="1" applyAlignment="1">
      <alignment horizontal="center" vertical="center" wrapText="1"/>
    </xf>
    <xf numFmtId="0" fontId="21" fillId="5" borderId="124" xfId="0" applyFont="1" applyFill="1" applyBorder="1" applyAlignment="1">
      <alignment horizontal="center" vertical="center" wrapText="1"/>
    </xf>
    <xf numFmtId="0" fontId="21" fillId="5" borderId="125" xfId="0" applyFont="1" applyFill="1" applyBorder="1" applyAlignment="1">
      <alignment horizontal="center" vertical="center" wrapText="1"/>
    </xf>
    <xf numFmtId="0" fontId="21" fillId="5" borderId="126" xfId="0" applyFont="1" applyFill="1" applyBorder="1" applyAlignment="1">
      <alignment horizontal="center" vertical="center" wrapText="1"/>
    </xf>
    <xf numFmtId="49" fontId="21" fillId="0" borderId="72" xfId="0" applyNumberFormat="1" applyFont="1" applyFill="1" applyBorder="1" applyAlignment="1" applyProtection="1">
      <alignment horizontal="center" vertical="center" wrapText="1"/>
      <protection locked="0"/>
    </xf>
    <xf numFmtId="49" fontId="21" fillId="0" borderId="119" xfId="0" applyNumberFormat="1" applyFont="1" applyFill="1" applyBorder="1" applyAlignment="1" applyProtection="1">
      <alignment horizontal="center" vertical="center" wrapText="1"/>
      <protection locked="0"/>
    </xf>
    <xf numFmtId="0" fontId="14" fillId="2" borderId="44" xfId="0" applyFont="1" applyFill="1" applyBorder="1" applyAlignment="1">
      <alignment horizontal="center" vertical="center" textRotation="255" wrapText="1"/>
    </xf>
    <xf numFmtId="0" fontId="0" fillId="5" borderId="72" xfId="0" applyFont="1" applyFill="1" applyBorder="1" applyAlignment="1">
      <alignment horizontal="left" vertical="center"/>
    </xf>
    <xf numFmtId="0" fontId="0" fillId="5" borderId="64" xfId="0" applyFont="1" applyFill="1" applyBorder="1" applyAlignment="1">
      <alignment horizontal="left" vertical="center"/>
    </xf>
    <xf numFmtId="0" fontId="0" fillId="5" borderId="84" xfId="0" applyFont="1" applyFill="1" applyBorder="1" applyAlignment="1">
      <alignment horizontal="left" vertical="center"/>
    </xf>
    <xf numFmtId="0" fontId="0" fillId="5" borderId="84" xfId="0" applyFont="1" applyFill="1" applyBorder="1" applyAlignment="1" applyProtection="1">
      <alignment horizontal="center" vertical="center"/>
      <protection locked="0"/>
    </xf>
    <xf numFmtId="0" fontId="0" fillId="5" borderId="59" xfId="0" applyFont="1" applyFill="1" applyBorder="1" applyAlignment="1">
      <alignment vertical="center" wrapText="1"/>
    </xf>
    <xf numFmtId="0" fontId="0" fillId="5" borderId="55" xfId="0" applyFont="1" applyFill="1" applyBorder="1" applyAlignment="1">
      <alignment vertical="center" wrapText="1"/>
    </xf>
    <xf numFmtId="0" fontId="0" fillId="5" borderId="60" xfId="0" applyFont="1" applyFill="1" applyBorder="1" applyAlignment="1">
      <alignment vertical="center" wrapText="1"/>
    </xf>
    <xf numFmtId="0" fontId="0" fillId="5" borderId="54" xfId="0" applyFont="1" applyFill="1" applyBorder="1" applyAlignment="1" applyProtection="1">
      <alignment horizontal="center" vertical="center"/>
      <protection locked="0"/>
    </xf>
    <xf numFmtId="0" fontId="0" fillId="5" borderId="55" xfId="0" applyFont="1" applyFill="1" applyBorder="1" applyAlignment="1" applyProtection="1">
      <alignment horizontal="center" vertical="center"/>
      <protection locked="0"/>
    </xf>
    <xf numFmtId="49" fontId="21" fillId="0" borderId="23" xfId="0" applyNumberFormat="1" applyFont="1" applyFill="1" applyBorder="1" applyAlignment="1" applyProtection="1">
      <alignment horizontal="left"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33" xfId="0" applyNumberFormat="1" applyFont="1" applyFill="1" applyBorder="1" applyAlignment="1" applyProtection="1">
      <alignment horizontal="left" vertical="center" wrapText="1"/>
      <protection locked="0"/>
    </xf>
    <xf numFmtId="0" fontId="18" fillId="3" borderId="48" xfId="0" applyFont="1" applyFill="1" applyBorder="1" applyAlignment="1">
      <alignment horizontal="center" vertical="center"/>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0" fillId="5" borderId="68" xfId="0" applyFont="1" applyFill="1" applyBorder="1" applyAlignment="1" applyProtection="1">
      <alignment horizontal="left" vertical="center" wrapText="1"/>
      <protection locked="0"/>
    </xf>
    <xf numFmtId="0" fontId="14" fillId="3" borderId="108" xfId="0" applyFont="1" applyFill="1" applyBorder="1" applyAlignment="1">
      <alignment horizontal="center" vertical="center" wrapText="1"/>
    </xf>
    <xf numFmtId="0" fontId="0" fillId="3" borderId="109" xfId="0" applyFont="1" applyFill="1" applyBorder="1" applyAlignment="1">
      <alignment horizontal="center" vertical="center" wrapText="1"/>
    </xf>
    <xf numFmtId="0" fontId="0" fillId="3" borderId="110" xfId="0" applyFont="1" applyFill="1" applyBorder="1" applyAlignment="1">
      <alignment horizontal="center" vertical="center" wrapText="1"/>
    </xf>
    <xf numFmtId="0" fontId="0" fillId="6" borderId="31" xfId="0" applyFont="1" applyFill="1" applyBorder="1" applyAlignment="1">
      <alignment horizontal="center" vertical="center"/>
    </xf>
    <xf numFmtId="179" fontId="23" fillId="0" borderId="24" xfId="0" applyNumberFormat="1"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49" fontId="21" fillId="0" borderId="23"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14" fillId="2" borderId="73" xfId="0" applyFont="1" applyFill="1" applyBorder="1" applyAlignment="1">
      <alignment horizontal="center" vertical="center" wrapText="1"/>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5" xfId="0" applyFont="1" applyFill="1" applyBorder="1" applyAlignment="1">
      <alignment horizontal="center" vertical="center" wrapText="1"/>
    </xf>
    <xf numFmtId="0" fontId="20" fillId="0" borderId="76" xfId="0" applyFont="1" applyFill="1" applyBorder="1" applyAlignment="1" applyProtection="1">
      <alignment horizontal="center" vertical="center" wrapText="1"/>
      <protection locked="0"/>
    </xf>
    <xf numFmtId="0" fontId="20" fillId="0" borderId="49" xfId="0" applyFont="1" applyBorder="1" applyAlignment="1" applyProtection="1">
      <alignment horizontal="center" vertical="center" wrapText="1"/>
      <protection locked="0"/>
    </xf>
    <xf numFmtId="0" fontId="20" fillId="0" borderId="77" xfId="0" applyFont="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4" fillId="0" borderId="40" xfId="0" applyFont="1" applyBorder="1" applyAlignment="1">
      <alignment horizontal="center" vertical="center"/>
    </xf>
    <xf numFmtId="0" fontId="0" fillId="0" borderId="39" xfId="0" applyFont="1" applyFill="1" applyBorder="1" applyAlignment="1">
      <alignment horizontal="center" vertical="center"/>
    </xf>
    <xf numFmtId="0" fontId="4" fillId="0" borderId="41" xfId="0" applyFont="1" applyBorder="1" applyAlignment="1">
      <alignment horizontal="center" vertical="center"/>
    </xf>
    <xf numFmtId="0" fontId="12" fillId="0" borderId="39" xfId="0" applyFont="1" applyBorder="1" applyAlignment="1">
      <alignment horizontal="center" vertical="center" wrapText="1"/>
    </xf>
    <xf numFmtId="0" fontId="12" fillId="0" borderId="40" xfId="0" applyFont="1" applyBorder="1" applyAlignment="1">
      <alignment horizontal="center" vertical="center"/>
    </xf>
    <xf numFmtId="0" fontId="12" fillId="0" borderId="41" xfId="0" applyFont="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0" fontId="12" fillId="0" borderId="57"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64" xfId="0" applyFont="1" applyBorder="1" applyAlignment="1" applyProtection="1">
      <alignment horizontal="left" vertical="center" wrapText="1"/>
      <protection locked="0"/>
    </xf>
    <xf numFmtId="0" fontId="4" fillId="0" borderId="84" xfId="0" applyFont="1" applyBorder="1" applyAlignment="1" applyProtection="1">
      <alignment horizontal="left" vertical="center" wrapText="1"/>
      <protection locked="0"/>
    </xf>
    <xf numFmtId="0" fontId="12" fillId="0" borderId="63" xfId="0" applyFont="1" applyBorder="1" applyAlignment="1" applyProtection="1">
      <alignment horizontal="left" vertical="center" wrapText="1"/>
      <protection locked="0"/>
    </xf>
    <xf numFmtId="0" fontId="4" fillId="0" borderId="6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177" fontId="0" fillId="0" borderId="63" xfId="0" applyNumberFormat="1" applyFont="1" applyFill="1" applyBorder="1" applyAlignment="1" applyProtection="1">
      <alignment horizontal="right" vertical="center"/>
      <protection locked="0"/>
    </xf>
    <xf numFmtId="177" fontId="0" fillId="0" borderId="64" xfId="0" applyNumberFormat="1" applyFont="1" applyFill="1" applyBorder="1" applyAlignment="1" applyProtection="1">
      <alignment horizontal="right" vertical="center"/>
      <protection locked="0"/>
    </xf>
    <xf numFmtId="177" fontId="0" fillId="0" borderId="100" xfId="0" applyNumberFormat="1" applyFont="1" applyFill="1" applyBorder="1" applyAlignment="1" applyProtection="1">
      <alignment horizontal="right" vertical="center"/>
      <protection locked="0"/>
    </xf>
    <xf numFmtId="177" fontId="0" fillId="0" borderId="85" xfId="0" applyNumberFormat="1" applyFont="1" applyFill="1" applyBorder="1" applyAlignment="1" applyProtection="1">
      <alignment horizontal="right" vertical="center"/>
      <protection locked="0"/>
    </xf>
    <xf numFmtId="0" fontId="4" fillId="0" borderId="32" xfId="0" applyFont="1" applyBorder="1" applyAlignment="1">
      <alignment horizontal="center" vertical="center"/>
    </xf>
    <xf numFmtId="0" fontId="4" fillId="0" borderId="24" xfId="0" applyFont="1" applyBorder="1" applyAlignment="1">
      <alignment horizontal="center" vertical="center"/>
    </xf>
    <xf numFmtId="0" fontId="12" fillId="0" borderId="11"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6" borderId="10" xfId="0" applyFill="1" applyBorder="1" applyAlignment="1">
      <alignment horizontal="center" vertical="center" wrapText="1"/>
    </xf>
    <xf numFmtId="0" fontId="4" fillId="2" borderId="10" xfId="0" applyFont="1" applyFill="1" applyBorder="1" applyAlignment="1">
      <alignment vertical="center" wrapText="1"/>
    </xf>
    <xf numFmtId="0" fontId="0" fillId="0" borderId="10"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81" fontId="4" fillId="5" borderId="10" xfId="0" applyNumberFormat="1" applyFont="1" applyFill="1" applyBorder="1" applyAlignment="1" applyProtection="1">
      <alignment horizontal="center" vertical="center" wrapText="1"/>
      <protection locked="0"/>
    </xf>
    <xf numFmtId="49" fontId="0" fillId="5" borderId="10" xfId="0" applyNumberFormat="1" applyFont="1" applyFill="1" applyBorder="1" applyAlignment="1" applyProtection="1">
      <alignment horizontal="left" vertical="center" wrapText="1"/>
      <protection locked="0"/>
    </xf>
    <xf numFmtId="49" fontId="4"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0" borderId="10" xfId="0" applyNumberFormat="1" applyFont="1" applyFill="1" applyBorder="1" applyAlignment="1" applyProtection="1">
      <alignment horizontal="right" vertical="center" wrapText="1"/>
      <protection locked="0"/>
    </xf>
    <xf numFmtId="182" fontId="4" fillId="0" borderId="10" xfId="0" applyNumberFormat="1" applyFont="1" applyFill="1" applyBorder="1" applyAlignment="1" applyProtection="1">
      <alignment horizontal="right" vertical="center" wrapText="1"/>
      <protection locked="0"/>
    </xf>
    <xf numFmtId="177" fontId="0" fillId="0" borderId="23"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0" fillId="5" borderId="10" xfId="0" applyFill="1" applyBorder="1" applyAlignment="1" applyProtection="1">
      <alignment horizontal="left" vertical="center" wrapText="1"/>
      <protection locked="0"/>
    </xf>
    <xf numFmtId="0" fontId="4" fillId="2" borderId="10" xfId="0" applyFont="1" applyFill="1" applyBorder="1" applyAlignment="1">
      <alignment horizontal="center" vertical="center"/>
    </xf>
    <xf numFmtId="0" fontId="0" fillId="6" borderId="10"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0" xfId="0" applyFont="1" applyBorder="1" applyAlignment="1">
      <alignment horizontal="center" vertical="center"/>
    </xf>
    <xf numFmtId="182" fontId="0" fillId="5" borderId="10" xfId="0" applyNumberFormat="1" applyFont="1" applyFill="1" applyBorder="1" applyAlignment="1" applyProtection="1">
      <alignment horizontal="right" vertical="center" wrapText="1"/>
      <protection locked="0"/>
    </xf>
    <xf numFmtId="182" fontId="4" fillId="5" borderId="10" xfId="0" applyNumberFormat="1" applyFont="1" applyFill="1" applyBorder="1" applyAlignment="1" applyProtection="1">
      <alignment horizontal="right" vertical="center" wrapText="1"/>
      <protection locked="0"/>
    </xf>
    <xf numFmtId="182" fontId="0" fillId="5" borderId="23" xfId="0" applyNumberFormat="1" applyFont="1" applyFill="1" applyBorder="1" applyAlignment="1" applyProtection="1">
      <alignment horizontal="right" vertical="center" wrapText="1"/>
      <protection locked="0"/>
    </xf>
    <xf numFmtId="182" fontId="0" fillId="5" borderId="24" xfId="0" applyNumberFormat="1" applyFont="1" applyFill="1" applyBorder="1" applyAlignment="1" applyProtection="1">
      <alignment horizontal="right" vertical="center" wrapText="1"/>
      <protection locked="0"/>
    </xf>
    <xf numFmtId="182" fontId="0" fillId="5" borderId="25" xfId="0" applyNumberFormat="1" applyFont="1" applyFill="1" applyBorder="1" applyAlignment="1" applyProtection="1">
      <alignment horizontal="right" vertical="center" wrapText="1"/>
      <protection locked="0"/>
    </xf>
    <xf numFmtId="181" fontId="0" fillId="5" borderId="23" xfId="0" applyNumberFormat="1" applyFont="1" applyFill="1" applyBorder="1" applyAlignment="1" applyProtection="1">
      <alignment horizontal="center"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0" fontId="0" fillId="0" borderId="23"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49" fontId="0" fillId="5" borderId="23"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3" xfId="0" applyNumberFormat="1" applyFont="1" applyFill="1" applyBorder="1" applyAlignment="1" applyProtection="1">
      <alignment horizontal="center" vertical="center" wrapText="1" shrinkToFi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0" fontId="13" fillId="0" borderId="10" xfId="0" applyFont="1" applyBorder="1" applyAlignment="1" applyProtection="1">
      <alignment horizontal="left" vertical="center" wrapText="1"/>
      <protection locked="0"/>
    </xf>
    <xf numFmtId="181" fontId="34" fillId="5" borderId="10" xfId="0" applyNumberFormat="1" applyFont="1" applyFill="1" applyBorder="1" applyAlignment="1" applyProtection="1">
      <alignment horizontal="center" vertical="center" wrapText="1"/>
      <protection locked="0"/>
    </xf>
    <xf numFmtId="181" fontId="13" fillId="5" borderId="10" xfId="0" applyNumberFormat="1" applyFont="1" applyFill="1" applyBorder="1" applyAlignment="1" applyProtection="1">
      <alignment horizontal="center" vertical="center" wrapText="1"/>
      <protection locked="0"/>
    </xf>
    <xf numFmtId="49" fontId="34" fillId="5" borderId="23" xfId="0" applyNumberFormat="1" applyFont="1" applyFill="1" applyBorder="1" applyAlignment="1" applyProtection="1">
      <alignment horizontal="left" vertical="center" wrapText="1"/>
      <protection locked="0"/>
    </xf>
    <xf numFmtId="49" fontId="34" fillId="5" borderId="24" xfId="0" applyNumberFormat="1" applyFont="1" applyFill="1" applyBorder="1" applyAlignment="1" applyProtection="1">
      <alignment horizontal="left" vertical="center" wrapText="1"/>
      <protection locked="0"/>
    </xf>
    <xf numFmtId="49" fontId="34" fillId="5" borderId="25" xfId="0" applyNumberFormat="1" applyFont="1" applyFill="1" applyBorder="1" applyAlignment="1" applyProtection="1">
      <alignment horizontal="left" vertical="center" wrapText="1"/>
      <protection locked="0"/>
    </xf>
    <xf numFmtId="177" fontId="34" fillId="0" borderId="23" xfId="0" applyNumberFormat="1" applyFont="1" applyFill="1" applyBorder="1" applyAlignment="1" applyProtection="1">
      <alignment horizontal="right" vertical="center"/>
      <protection locked="0"/>
    </xf>
    <xf numFmtId="177" fontId="34" fillId="0" borderId="24" xfId="0" applyNumberFormat="1" applyFont="1" applyFill="1" applyBorder="1" applyAlignment="1" applyProtection="1">
      <alignment horizontal="right" vertical="center"/>
      <protection locked="0"/>
    </xf>
    <xf numFmtId="177" fontId="34" fillId="0" borderId="25" xfId="0" applyNumberFormat="1" applyFont="1" applyFill="1" applyBorder="1" applyAlignment="1" applyProtection="1">
      <alignment horizontal="right" vertical="center"/>
      <protection locked="0"/>
    </xf>
    <xf numFmtId="49" fontId="34" fillId="5" borderId="10" xfId="0" applyNumberFormat="1" applyFont="1" applyFill="1" applyBorder="1" applyAlignment="1" applyProtection="1">
      <alignment horizontal="center" vertical="center" wrapText="1" shrinkToFit="1"/>
      <protection locked="0"/>
    </xf>
    <xf numFmtId="49" fontId="34" fillId="5" borderId="10" xfId="0" applyNumberFormat="1" applyFont="1" applyFill="1" applyBorder="1" applyAlignment="1" applyProtection="1">
      <alignment horizontal="center" vertical="center" shrinkToFit="1"/>
      <protection locked="0"/>
    </xf>
    <xf numFmtId="49" fontId="13" fillId="5" borderId="23" xfId="0" applyNumberFormat="1" applyFont="1" applyFill="1" applyBorder="1" applyAlignment="1" applyProtection="1">
      <alignment horizontal="left" vertical="center" wrapText="1"/>
      <protection locked="0"/>
    </xf>
    <xf numFmtId="49" fontId="13" fillId="5" borderId="24" xfId="0" applyNumberFormat="1" applyFont="1" applyFill="1" applyBorder="1" applyAlignment="1" applyProtection="1">
      <alignment horizontal="left" vertical="center" wrapText="1"/>
      <protection locked="0"/>
    </xf>
    <xf numFmtId="49" fontId="13" fillId="5" borderId="25" xfId="0" applyNumberFormat="1" applyFont="1" applyFill="1" applyBorder="1" applyAlignment="1" applyProtection="1">
      <alignment horizontal="left" vertical="center" wrapText="1"/>
      <protection locked="0"/>
    </xf>
    <xf numFmtId="49" fontId="13" fillId="5" borderId="10" xfId="0" applyNumberFormat="1" applyFont="1" applyFill="1" applyBorder="1" applyAlignment="1" applyProtection="1">
      <alignment horizontal="left" vertical="center" wrapText="1"/>
      <protection locked="0"/>
    </xf>
    <xf numFmtId="0" fontId="13" fillId="0" borderId="23" xfId="0" applyFont="1" applyBorder="1" applyAlignment="1" applyProtection="1">
      <alignment horizontal="left" vertical="center" wrapText="1"/>
      <protection locked="0"/>
    </xf>
    <xf numFmtId="0" fontId="13" fillId="0" borderId="24" xfId="0" applyFont="1" applyBorder="1" applyAlignment="1" applyProtection="1">
      <alignment horizontal="left" vertical="center" wrapText="1"/>
      <protection locked="0"/>
    </xf>
    <xf numFmtId="0" fontId="13" fillId="0" borderId="25" xfId="0" applyFont="1" applyBorder="1" applyAlignment="1" applyProtection="1">
      <alignment horizontal="left" vertical="center" wrapText="1"/>
      <protection locked="0"/>
    </xf>
    <xf numFmtId="181" fontId="34" fillId="5" borderId="23" xfId="0" applyNumberFormat="1" applyFont="1" applyFill="1" applyBorder="1" applyAlignment="1" applyProtection="1">
      <alignment horizontal="center" vertical="center" wrapText="1"/>
      <protection locked="0"/>
    </xf>
    <xf numFmtId="181" fontId="34" fillId="5" borderId="24" xfId="0" applyNumberFormat="1" applyFont="1" applyFill="1" applyBorder="1" applyAlignment="1" applyProtection="1">
      <alignment horizontal="center" vertical="center" wrapText="1"/>
      <protection locked="0"/>
    </xf>
    <xf numFmtId="181" fontId="34" fillId="5" borderId="25" xfId="0" applyNumberFormat="1" applyFont="1" applyFill="1" applyBorder="1" applyAlignment="1" applyProtection="1">
      <alignment horizontal="center" vertical="center" wrapText="1"/>
      <protection locked="0"/>
    </xf>
    <xf numFmtId="0" fontId="4" fillId="6" borderId="10" xfId="0" applyFont="1" applyFill="1" applyBorder="1" applyAlignment="1">
      <alignment horizontal="center" vertical="center" wrapText="1"/>
    </xf>
    <xf numFmtId="0" fontId="4" fillId="6" borderId="10" xfId="0" applyFont="1" applyFill="1" applyBorder="1" applyAlignment="1">
      <alignment vertical="center" wrapText="1"/>
    </xf>
    <xf numFmtId="0" fontId="4" fillId="5" borderId="10" xfId="0" applyFont="1" applyFill="1" applyBorder="1" applyAlignment="1" applyProtection="1">
      <alignment horizontal="center" vertical="center" wrapText="1"/>
      <protection locked="0"/>
    </xf>
    <xf numFmtId="0" fontId="4" fillId="5" borderId="10" xfId="0" applyFont="1" applyFill="1" applyBorder="1" applyAlignment="1" applyProtection="1">
      <alignment horizontal="left" vertical="center" wrapText="1"/>
      <protection locked="0"/>
    </xf>
    <xf numFmtId="0" fontId="14" fillId="6" borderId="23" xfId="0" applyFont="1" applyFill="1" applyBorder="1" applyAlignment="1">
      <alignment horizontal="center" vertical="center" wrapText="1"/>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0" fillId="5" borderId="23"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25" xfId="0" applyFont="1" applyFill="1" applyBorder="1" applyAlignment="1" applyProtection="1">
      <alignment horizontal="lef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934">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24728</xdr:colOff>
      <xdr:row>93</xdr:row>
      <xdr:rowOff>240100</xdr:rowOff>
    </xdr:from>
    <xdr:to>
      <xdr:col>35</xdr:col>
      <xdr:colOff>96713</xdr:colOff>
      <xdr:row>93</xdr:row>
      <xdr:rowOff>240100</xdr:rowOff>
    </xdr:to>
    <xdr:cxnSp macro="">
      <xdr:nvCxnSpPr>
        <xdr:cNvPr id="2" name="直線コネクタ 1">
          <a:extLst>
            <a:ext uri="{FF2B5EF4-FFF2-40B4-BE49-F238E27FC236}">
              <a16:creationId xmlns:a16="http://schemas.microsoft.com/office/drawing/2014/main" id="{CB5CEC9C-A281-41E3-ADE2-D78DC8BBAB2A}"/>
            </a:ext>
          </a:extLst>
        </xdr:cNvPr>
        <xdr:cNvCxnSpPr/>
      </xdr:nvCxnSpPr>
      <xdr:spPr bwMode="auto">
        <a:xfrm>
          <a:off x="3825203" y="43131175"/>
          <a:ext cx="327238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186902</xdr:colOff>
      <xdr:row>98</xdr:row>
      <xdr:rowOff>395149</xdr:rowOff>
    </xdr:from>
    <xdr:to>
      <xdr:col>37</xdr:col>
      <xdr:colOff>55480</xdr:colOff>
      <xdr:row>98</xdr:row>
      <xdr:rowOff>395149</xdr:rowOff>
    </xdr:to>
    <xdr:cxnSp macro="">
      <xdr:nvCxnSpPr>
        <xdr:cNvPr id="3" name="直線コネクタ 2">
          <a:extLst>
            <a:ext uri="{FF2B5EF4-FFF2-40B4-BE49-F238E27FC236}">
              <a16:creationId xmlns:a16="http://schemas.microsoft.com/office/drawing/2014/main" id="{39978544-BC16-44AF-9AF6-6B3B0E33AF2B}"/>
            </a:ext>
          </a:extLst>
        </xdr:cNvPr>
        <xdr:cNvCxnSpPr/>
      </xdr:nvCxnSpPr>
      <xdr:spPr bwMode="auto">
        <a:xfrm>
          <a:off x="4187402" y="45048349"/>
          <a:ext cx="3269003"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182670</xdr:colOff>
      <xdr:row>85</xdr:row>
      <xdr:rowOff>254506</xdr:rowOff>
    </xdr:from>
    <xdr:to>
      <xdr:col>12</xdr:col>
      <xdr:colOff>182670</xdr:colOff>
      <xdr:row>87</xdr:row>
      <xdr:rowOff>101223</xdr:rowOff>
    </xdr:to>
    <xdr:cxnSp macro="">
      <xdr:nvCxnSpPr>
        <xdr:cNvPr id="4" name="直線コネクタ 3">
          <a:extLst>
            <a:ext uri="{FF2B5EF4-FFF2-40B4-BE49-F238E27FC236}">
              <a16:creationId xmlns:a16="http://schemas.microsoft.com/office/drawing/2014/main" id="{A3A6B11A-557C-4A0D-AED4-DFB88D91CD09}"/>
            </a:ext>
          </a:extLst>
        </xdr:cNvPr>
        <xdr:cNvCxnSpPr/>
      </xdr:nvCxnSpPr>
      <xdr:spPr>
        <a:xfrm>
          <a:off x="2582970" y="40326181"/>
          <a:ext cx="0" cy="55156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173776</xdr:colOff>
      <xdr:row>93</xdr:row>
      <xdr:rowOff>253707</xdr:rowOff>
    </xdr:from>
    <xdr:to>
      <xdr:col>20</xdr:col>
      <xdr:colOff>173776</xdr:colOff>
      <xdr:row>101</xdr:row>
      <xdr:rowOff>102935</xdr:rowOff>
    </xdr:to>
    <xdr:cxnSp macro="">
      <xdr:nvCxnSpPr>
        <xdr:cNvPr id="5" name="直線コネクタ 4">
          <a:extLst>
            <a:ext uri="{FF2B5EF4-FFF2-40B4-BE49-F238E27FC236}">
              <a16:creationId xmlns:a16="http://schemas.microsoft.com/office/drawing/2014/main" id="{211B7BB1-13AE-4D2E-864F-AFD1D7767563}"/>
            </a:ext>
          </a:extLst>
        </xdr:cNvPr>
        <xdr:cNvCxnSpPr/>
      </xdr:nvCxnSpPr>
      <xdr:spPr bwMode="auto">
        <a:xfrm flipV="1">
          <a:off x="4174276" y="43144782"/>
          <a:ext cx="0" cy="3611603"/>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173295</xdr:colOff>
      <xdr:row>101</xdr:row>
      <xdr:rowOff>107671</xdr:rowOff>
    </xdr:from>
    <xdr:to>
      <xdr:col>39</xdr:col>
      <xdr:colOff>47807</xdr:colOff>
      <xdr:row>101</xdr:row>
      <xdr:rowOff>107671</xdr:rowOff>
    </xdr:to>
    <xdr:cxnSp macro="">
      <xdr:nvCxnSpPr>
        <xdr:cNvPr id="6" name="直線コネクタ 5">
          <a:extLst>
            <a:ext uri="{FF2B5EF4-FFF2-40B4-BE49-F238E27FC236}">
              <a16:creationId xmlns:a16="http://schemas.microsoft.com/office/drawing/2014/main" id="{F165CD90-F22A-4EBB-B5CA-4F1CB55F11E1}"/>
            </a:ext>
          </a:extLst>
        </xdr:cNvPr>
        <xdr:cNvCxnSpPr/>
      </xdr:nvCxnSpPr>
      <xdr:spPr bwMode="auto">
        <a:xfrm>
          <a:off x="4173795" y="46761121"/>
          <a:ext cx="3674987"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56045</xdr:colOff>
      <xdr:row>84</xdr:row>
      <xdr:rowOff>151708</xdr:rowOff>
    </xdr:from>
    <xdr:to>
      <xdr:col>18</xdr:col>
      <xdr:colOff>87957</xdr:colOff>
      <xdr:row>85</xdr:row>
      <xdr:rowOff>295572</xdr:rowOff>
    </xdr:to>
    <xdr:sp macro="" textlink="">
      <xdr:nvSpPr>
        <xdr:cNvPr id="7" name="テキスト ボックス 6">
          <a:extLst>
            <a:ext uri="{FF2B5EF4-FFF2-40B4-BE49-F238E27FC236}">
              <a16:creationId xmlns:a16="http://schemas.microsoft.com/office/drawing/2014/main" id="{18D234CA-FFE8-463A-9C35-61B5AAB2186E}"/>
            </a:ext>
          </a:extLst>
        </xdr:cNvPr>
        <xdr:cNvSpPr txBox="1"/>
      </xdr:nvSpPr>
      <xdr:spPr>
        <a:xfrm>
          <a:off x="1656245" y="39870958"/>
          <a:ext cx="2032162" cy="49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都市公園事業予算の移替</a:t>
          </a:r>
        </a:p>
      </xdr:txBody>
    </xdr:sp>
    <xdr:clientData/>
  </xdr:twoCellAnchor>
  <xdr:twoCellAnchor>
    <xdr:from>
      <xdr:col>7</xdr:col>
      <xdr:colOff>126111</xdr:colOff>
      <xdr:row>87</xdr:row>
      <xdr:rowOff>186564</xdr:rowOff>
    </xdr:from>
    <xdr:to>
      <xdr:col>19</xdr:col>
      <xdr:colOff>17891</xdr:colOff>
      <xdr:row>89</xdr:row>
      <xdr:rowOff>135816</xdr:rowOff>
    </xdr:to>
    <xdr:sp macro="" textlink="">
      <xdr:nvSpPr>
        <xdr:cNvPr id="8" name="テキスト ボックス 7">
          <a:extLst>
            <a:ext uri="{FF2B5EF4-FFF2-40B4-BE49-F238E27FC236}">
              <a16:creationId xmlns:a16="http://schemas.microsoft.com/office/drawing/2014/main" id="{A7332E59-9267-4784-A899-EC08C193B49F}"/>
            </a:ext>
          </a:extLst>
        </xdr:cNvPr>
        <xdr:cNvSpPr txBox="1"/>
      </xdr:nvSpPr>
      <xdr:spPr bwMode="auto">
        <a:xfrm>
          <a:off x="1526286" y="40963089"/>
          <a:ext cx="2292080" cy="654102"/>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rtl="0">
            <a:lnSpc>
              <a:spcPts val="1300"/>
            </a:lnSpc>
            <a:spcBef>
              <a:spcPts val="600"/>
            </a:spcBef>
            <a:defRPr sz="1000"/>
          </a:pPr>
          <a:r>
            <a:rPr lang="ja-JP" altLang="en-US" sz="1400" b="1" i="0" u="none" strike="noStrike" baseline="0">
              <a:solidFill>
                <a:sysClr val="windowText" lastClr="000000"/>
              </a:solidFill>
              <a:latin typeface="+mn-ea"/>
              <a:ea typeface="+mn-ea"/>
            </a:rPr>
            <a:t>国土交通省</a:t>
          </a:r>
          <a:endParaRPr lang="en-US" altLang="ja-JP" sz="1400" b="1" i="0" u="none" strike="noStrike" baseline="0">
            <a:solidFill>
              <a:sysClr val="windowText" lastClr="000000"/>
            </a:solidFill>
            <a:latin typeface="+mn-ea"/>
            <a:ea typeface="+mn-ea"/>
          </a:endParaRPr>
        </a:p>
        <a:p>
          <a:pPr algn="ctr" rtl="0">
            <a:lnSpc>
              <a:spcPts val="1300"/>
            </a:lnSpc>
            <a:spcBef>
              <a:spcPts val="600"/>
            </a:spcBef>
            <a:defRPr sz="1000"/>
          </a:pPr>
          <a:r>
            <a:rPr lang="en-US" altLang="ja-JP" sz="1400" b="1" i="0" u="none" strike="noStrike" baseline="0">
              <a:solidFill>
                <a:sysClr val="windowText" lastClr="000000"/>
              </a:solidFill>
              <a:latin typeface="+mn-ea"/>
              <a:ea typeface="+mn-ea"/>
            </a:rPr>
            <a:t>4,021</a:t>
          </a:r>
          <a:r>
            <a:rPr lang="ja-JP" altLang="en-US" sz="1400" b="1" i="0" u="none" strike="noStrike" baseline="0">
              <a:solidFill>
                <a:sysClr val="windowText" lastClr="000000"/>
              </a:solidFill>
              <a:latin typeface="+mn-ea"/>
              <a:ea typeface="+mn-ea"/>
            </a:rPr>
            <a:t>百万円　　　</a:t>
          </a:r>
        </a:p>
      </xdr:txBody>
    </xdr:sp>
    <xdr:clientData/>
  </xdr:twoCellAnchor>
  <xdr:twoCellAnchor>
    <xdr:from>
      <xdr:col>7</xdr:col>
      <xdr:colOff>117142</xdr:colOff>
      <xdr:row>92</xdr:row>
      <xdr:rowOff>167432</xdr:rowOff>
    </xdr:from>
    <xdr:to>
      <xdr:col>19</xdr:col>
      <xdr:colOff>26860</xdr:colOff>
      <xdr:row>94</xdr:row>
      <xdr:rowOff>212733</xdr:rowOff>
    </xdr:to>
    <xdr:sp macro="" textlink="">
      <xdr:nvSpPr>
        <xdr:cNvPr id="9" name="テキスト ボックス 8">
          <a:extLst>
            <a:ext uri="{FF2B5EF4-FFF2-40B4-BE49-F238E27FC236}">
              <a16:creationId xmlns:a16="http://schemas.microsoft.com/office/drawing/2014/main" id="{B6D93833-435B-42E1-8DF7-4D71DABBCC10}"/>
            </a:ext>
          </a:extLst>
        </xdr:cNvPr>
        <xdr:cNvSpPr txBox="1"/>
      </xdr:nvSpPr>
      <xdr:spPr>
        <a:xfrm>
          <a:off x="1517317" y="42706082"/>
          <a:ext cx="2310018" cy="7501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mn-ea"/>
              <a:ea typeface="+mn-ea"/>
            </a:rPr>
            <a:t>Ａ．沖縄総合事務局</a:t>
          </a:r>
          <a:endParaRPr kumimoji="1" lang="en-US" altLang="ja-JP" sz="1400" b="1">
            <a:solidFill>
              <a:sysClr val="windowText" lastClr="000000"/>
            </a:solidFill>
            <a:latin typeface="+mn-ea"/>
            <a:ea typeface="+mn-ea"/>
          </a:endParaRPr>
        </a:p>
        <a:p>
          <a:pPr algn="ctr"/>
          <a:r>
            <a:rPr lang="en-US" altLang="ja-JP" sz="1400" b="1" i="0" baseline="0">
              <a:solidFill>
                <a:schemeClr val="dk1"/>
              </a:solidFill>
              <a:effectLst/>
              <a:latin typeface="+mn-ea"/>
              <a:ea typeface="+mn-ea"/>
              <a:cs typeface="+mn-cs"/>
            </a:rPr>
            <a:t>4,021</a:t>
          </a:r>
          <a:r>
            <a:rPr lang="ja-JP" altLang="ja-JP" sz="1400" b="1" i="0" baseline="0">
              <a:solidFill>
                <a:schemeClr val="dk1"/>
              </a:solidFill>
              <a:effectLst/>
              <a:latin typeface="+mn-ea"/>
              <a:ea typeface="+mn-ea"/>
              <a:cs typeface="+mn-cs"/>
            </a:rPr>
            <a:t>百万円</a:t>
          </a:r>
          <a:endParaRPr kumimoji="1" lang="ja-JP" altLang="en-US" sz="1400" b="1">
            <a:solidFill>
              <a:sysClr val="windowText" lastClr="000000"/>
            </a:solidFill>
            <a:latin typeface="+mn-ea"/>
            <a:ea typeface="+mn-ea"/>
          </a:endParaRPr>
        </a:p>
      </xdr:txBody>
    </xdr:sp>
    <xdr:clientData/>
  </xdr:twoCellAnchor>
  <xdr:twoCellAnchor>
    <xdr:from>
      <xdr:col>10</xdr:col>
      <xdr:colOff>78751</xdr:colOff>
      <xdr:row>91</xdr:row>
      <xdr:rowOff>108187</xdr:rowOff>
    </xdr:from>
    <xdr:to>
      <xdr:col>16</xdr:col>
      <xdr:colOff>10986</xdr:colOff>
      <xdr:row>92</xdr:row>
      <xdr:rowOff>156451</xdr:rowOff>
    </xdr:to>
    <xdr:sp macro="" textlink="">
      <xdr:nvSpPr>
        <xdr:cNvPr id="10" name="テキスト ボックス 9">
          <a:extLst>
            <a:ext uri="{FF2B5EF4-FFF2-40B4-BE49-F238E27FC236}">
              <a16:creationId xmlns:a16="http://schemas.microsoft.com/office/drawing/2014/main" id="{E03F933C-D72B-4A39-9378-16D34914020F}"/>
            </a:ext>
          </a:extLst>
        </xdr:cNvPr>
        <xdr:cNvSpPr txBox="1"/>
      </xdr:nvSpPr>
      <xdr:spPr>
        <a:xfrm>
          <a:off x="2079001" y="42294412"/>
          <a:ext cx="1132385" cy="400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直轄</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16383</xdr:colOff>
      <xdr:row>92</xdr:row>
      <xdr:rowOff>231791</xdr:rowOff>
    </xdr:from>
    <xdr:to>
      <xdr:col>37</xdr:col>
      <xdr:colOff>38439</xdr:colOff>
      <xdr:row>94</xdr:row>
      <xdr:rowOff>277092</xdr:rowOff>
    </xdr:to>
    <xdr:sp macro="" textlink="">
      <xdr:nvSpPr>
        <xdr:cNvPr id="11" name="テキスト ボックス 10">
          <a:extLst>
            <a:ext uri="{FF2B5EF4-FFF2-40B4-BE49-F238E27FC236}">
              <a16:creationId xmlns:a16="http://schemas.microsoft.com/office/drawing/2014/main" id="{5BE9D51C-8E4D-46F2-ACEA-4D70DAC7ABCB}"/>
            </a:ext>
          </a:extLst>
        </xdr:cNvPr>
        <xdr:cNvSpPr txBox="1"/>
      </xdr:nvSpPr>
      <xdr:spPr>
        <a:xfrm>
          <a:off x="4616958" y="42770441"/>
          <a:ext cx="2822406" cy="75015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Ｂ．地方公共団体（</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400" b="1">
              <a:latin typeface="ＭＳ ゴシック" panose="020B0609070205080204" pitchFamily="49" charset="-128"/>
              <a:ea typeface="ＭＳ ゴシック" panose="020B0609070205080204" pitchFamily="49" charset="-128"/>
            </a:rPr>
            <a:t>団体）</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16</a:t>
          </a:r>
          <a:r>
            <a:rPr kumimoji="1" lang="ja-JP" altLang="en-US" sz="1400" b="1">
              <a:latin typeface="ＭＳ ゴシック" panose="020B0609070205080204" pitchFamily="49" charset="-128"/>
              <a:ea typeface="ＭＳ ゴシック" panose="020B0609070205080204" pitchFamily="49" charset="-128"/>
            </a:rPr>
            <a:t>百万円</a:t>
          </a:r>
        </a:p>
      </xdr:txBody>
    </xdr:sp>
    <xdr:clientData/>
  </xdr:twoCellAnchor>
  <xdr:twoCellAnchor>
    <xdr:from>
      <xdr:col>7</xdr:col>
      <xdr:colOff>0</xdr:colOff>
      <xdr:row>94</xdr:row>
      <xdr:rowOff>280772</xdr:rowOff>
    </xdr:from>
    <xdr:to>
      <xdr:col>19</xdr:col>
      <xdr:colOff>144002</xdr:colOff>
      <xdr:row>95</xdr:row>
      <xdr:rowOff>276946</xdr:rowOff>
    </xdr:to>
    <xdr:sp macro="" textlink="">
      <xdr:nvSpPr>
        <xdr:cNvPr id="12" name="テキスト ボックス 11">
          <a:extLst>
            <a:ext uri="{FF2B5EF4-FFF2-40B4-BE49-F238E27FC236}">
              <a16:creationId xmlns:a16="http://schemas.microsoft.com/office/drawing/2014/main" id="{129E96E2-5544-4406-9140-A61C95FDDC29}"/>
            </a:ext>
          </a:extLst>
        </xdr:cNvPr>
        <xdr:cNvSpPr txBox="1"/>
      </xdr:nvSpPr>
      <xdr:spPr>
        <a:xfrm>
          <a:off x="1400175" y="43524272"/>
          <a:ext cx="2544302" cy="34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国営沖縄記念公園の維持管理等</a:t>
          </a:r>
        </a:p>
      </xdr:txBody>
    </xdr:sp>
    <xdr:clientData/>
  </xdr:twoCellAnchor>
  <xdr:twoCellAnchor>
    <xdr:from>
      <xdr:col>26</xdr:col>
      <xdr:colOff>113386</xdr:colOff>
      <xdr:row>95</xdr:row>
      <xdr:rowOff>12435</xdr:rowOff>
    </xdr:from>
    <xdr:to>
      <xdr:col>36</xdr:col>
      <xdr:colOff>57510</xdr:colOff>
      <xdr:row>96</xdr:row>
      <xdr:rowOff>159993</xdr:rowOff>
    </xdr:to>
    <xdr:sp macro="" textlink="">
      <xdr:nvSpPr>
        <xdr:cNvPr id="13" name="テキスト ボックス 12">
          <a:extLst>
            <a:ext uri="{FF2B5EF4-FFF2-40B4-BE49-F238E27FC236}">
              <a16:creationId xmlns:a16="http://schemas.microsoft.com/office/drawing/2014/main" id="{26CE5CF1-36F7-4923-9F5B-8E18EE5EA0B3}"/>
            </a:ext>
          </a:extLst>
        </xdr:cNvPr>
        <xdr:cNvSpPr txBox="1"/>
      </xdr:nvSpPr>
      <xdr:spPr>
        <a:xfrm>
          <a:off x="5314036" y="43608360"/>
          <a:ext cx="1944374" cy="499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latin typeface="ＭＳ ゴシック" panose="020B0609070205080204" pitchFamily="49" charset="-128"/>
              <a:ea typeface="ＭＳ ゴシック" panose="020B0609070205080204" pitchFamily="49" charset="-128"/>
            </a:rPr>
            <a:t>上下水道等</a:t>
          </a:r>
        </a:p>
      </xdr:txBody>
    </xdr:sp>
    <xdr:clientData/>
  </xdr:twoCellAnchor>
  <xdr:twoCellAnchor>
    <xdr:from>
      <xdr:col>23</xdr:col>
      <xdr:colOff>16383</xdr:colOff>
      <xdr:row>98</xdr:row>
      <xdr:rowOff>63061</xdr:rowOff>
    </xdr:from>
    <xdr:to>
      <xdr:col>37</xdr:col>
      <xdr:colOff>38439</xdr:colOff>
      <xdr:row>99</xdr:row>
      <xdr:rowOff>111615</xdr:rowOff>
    </xdr:to>
    <xdr:sp macro="" textlink="">
      <xdr:nvSpPr>
        <xdr:cNvPr id="14" name="テキスト ボックス 13">
          <a:extLst>
            <a:ext uri="{FF2B5EF4-FFF2-40B4-BE49-F238E27FC236}">
              <a16:creationId xmlns:a16="http://schemas.microsoft.com/office/drawing/2014/main" id="{9EC9AD6F-C89D-448E-AA0E-505F75A1F7A1}"/>
            </a:ext>
          </a:extLst>
        </xdr:cNvPr>
        <xdr:cNvSpPr txBox="1"/>
      </xdr:nvSpPr>
      <xdr:spPr>
        <a:xfrm>
          <a:off x="4616958" y="44716261"/>
          <a:ext cx="2822406" cy="715304"/>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Ｃ．民間企業（</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42</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社）</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2,425</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24</xdr:col>
      <xdr:colOff>86008</xdr:colOff>
      <xdr:row>97</xdr:row>
      <xdr:rowOff>73966</xdr:rowOff>
    </xdr:from>
    <xdr:to>
      <xdr:col>35</xdr:col>
      <xdr:colOff>173129</xdr:colOff>
      <xdr:row>98</xdr:row>
      <xdr:rowOff>86833</xdr:rowOff>
    </xdr:to>
    <xdr:sp macro="" textlink="">
      <xdr:nvSpPr>
        <xdr:cNvPr id="15" name="テキスト ボックス 14">
          <a:extLst>
            <a:ext uri="{FF2B5EF4-FFF2-40B4-BE49-F238E27FC236}">
              <a16:creationId xmlns:a16="http://schemas.microsoft.com/office/drawing/2014/main" id="{D2CBA4BF-42AB-4D1B-8530-19F7831F07EC}"/>
            </a:ext>
          </a:extLst>
        </xdr:cNvPr>
        <xdr:cNvSpPr txBox="1"/>
      </xdr:nvSpPr>
      <xdr:spPr>
        <a:xfrm>
          <a:off x="4886608" y="44374741"/>
          <a:ext cx="2287396" cy="365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一般競争入札等</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xdr:colOff>
      <xdr:row>99</xdr:row>
      <xdr:rowOff>54248</xdr:rowOff>
    </xdr:from>
    <xdr:to>
      <xdr:col>36</xdr:col>
      <xdr:colOff>54428</xdr:colOff>
      <xdr:row>99</xdr:row>
      <xdr:rowOff>525492</xdr:rowOff>
    </xdr:to>
    <xdr:sp macro="" textlink="">
      <xdr:nvSpPr>
        <xdr:cNvPr id="16" name="テキスト ボックス 15">
          <a:extLst>
            <a:ext uri="{FF2B5EF4-FFF2-40B4-BE49-F238E27FC236}">
              <a16:creationId xmlns:a16="http://schemas.microsoft.com/office/drawing/2014/main" id="{6510AB69-69E9-45FC-997E-F45B2BDA0889}"/>
            </a:ext>
          </a:extLst>
        </xdr:cNvPr>
        <xdr:cNvSpPr txBox="1"/>
      </xdr:nvSpPr>
      <xdr:spPr>
        <a:xfrm>
          <a:off x="5000624" y="45374198"/>
          <a:ext cx="2254704" cy="4712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工事、調査、設計業務等</a:t>
          </a:r>
        </a:p>
      </xdr:txBody>
    </xdr:sp>
    <xdr:clientData/>
  </xdr:twoCellAnchor>
  <xdr:twoCellAnchor>
    <xdr:from>
      <xdr:col>22</xdr:col>
      <xdr:colOff>149679</xdr:colOff>
      <xdr:row>100</xdr:row>
      <xdr:rowOff>360280</xdr:rowOff>
    </xdr:from>
    <xdr:to>
      <xdr:col>36</xdr:col>
      <xdr:colOff>68036</xdr:colOff>
      <xdr:row>103</xdr:row>
      <xdr:rowOff>73357</xdr:rowOff>
    </xdr:to>
    <xdr:sp macro="" textlink="">
      <xdr:nvSpPr>
        <xdr:cNvPr id="17" name="テキスト ボックス 16">
          <a:extLst>
            <a:ext uri="{FF2B5EF4-FFF2-40B4-BE49-F238E27FC236}">
              <a16:creationId xmlns:a16="http://schemas.microsoft.com/office/drawing/2014/main" id="{A7FD5214-9265-413B-985F-EF3F945252A9}"/>
            </a:ext>
          </a:extLst>
        </xdr:cNvPr>
        <xdr:cNvSpPr txBox="1"/>
      </xdr:nvSpPr>
      <xdr:spPr>
        <a:xfrm>
          <a:off x="4550229" y="46346980"/>
          <a:ext cx="2718707" cy="979902"/>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Ｄ．一般社団法人等（</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法人）</a:t>
          </a:r>
          <a:endParaRPr kumimoji="1" lang="en-US" altLang="ja-JP" sz="1400" b="1">
            <a:solidFill>
              <a:sysClr val="windowText" lastClr="000000"/>
            </a:solidFill>
            <a:latin typeface="ＭＳ ゴシック" panose="020B0609070205080204" pitchFamily="49" charset="-128"/>
            <a:ea typeface="ＭＳ ゴシック" panose="020B0609070205080204" pitchFamily="49" charset="-128"/>
          </a:endParaRPr>
        </a:p>
        <a:p>
          <a:pPr algn="ct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1,579</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百万円</a:t>
          </a:r>
        </a:p>
      </xdr:txBody>
    </xdr:sp>
    <xdr:clientData/>
  </xdr:twoCellAnchor>
  <xdr:twoCellAnchor>
    <xdr:from>
      <xdr:col>37</xdr:col>
      <xdr:colOff>122466</xdr:colOff>
      <xdr:row>100</xdr:row>
      <xdr:rowOff>360281</xdr:rowOff>
    </xdr:from>
    <xdr:to>
      <xdr:col>49</xdr:col>
      <xdr:colOff>300232</xdr:colOff>
      <xdr:row>103</xdr:row>
      <xdr:rowOff>81942</xdr:rowOff>
    </xdr:to>
    <xdr:sp macro="" textlink="">
      <xdr:nvSpPr>
        <xdr:cNvPr id="18" name="テキスト ボックス 17">
          <a:extLst>
            <a:ext uri="{FF2B5EF4-FFF2-40B4-BE49-F238E27FC236}">
              <a16:creationId xmlns:a16="http://schemas.microsoft.com/office/drawing/2014/main" id="{419C0DC8-9C27-4411-A8DF-3172734128C8}"/>
            </a:ext>
          </a:extLst>
        </xdr:cNvPr>
        <xdr:cNvSpPr txBox="1"/>
      </xdr:nvSpPr>
      <xdr:spPr>
        <a:xfrm>
          <a:off x="7523391" y="46346981"/>
          <a:ext cx="2578066" cy="98848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ＭＳ ゴシック" panose="020B0609070205080204" pitchFamily="49" charset="-128"/>
              <a:ea typeface="ＭＳ ゴシック" panose="020B0609070205080204" pitchFamily="49" charset="-128"/>
            </a:rPr>
            <a:t>Ｅ．民間企業等</a:t>
          </a:r>
          <a:r>
            <a:rPr kumimoji="1" lang="ja-JP" altLang="en-US" sz="1400" b="1">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400" b="1">
              <a:solidFill>
                <a:sysClr val="windowText" lastClr="000000"/>
              </a:solidFill>
              <a:latin typeface="ＭＳ ゴシック" panose="020B0609070205080204" pitchFamily="49" charset="-128"/>
              <a:ea typeface="ＭＳ ゴシック" panose="020B0609070205080204" pitchFamily="49" charset="-128"/>
            </a:rPr>
            <a:t>13</a:t>
          </a:r>
          <a:r>
            <a:rPr kumimoji="1" lang="ja-JP" altLang="en-US" sz="1400" b="1">
              <a:latin typeface="ＭＳ ゴシック" panose="020B0609070205080204" pitchFamily="49" charset="-128"/>
              <a:ea typeface="ＭＳ ゴシック" panose="020B0609070205080204" pitchFamily="49" charset="-128"/>
            </a:rPr>
            <a:t>法人）</a:t>
          </a:r>
          <a:endParaRPr kumimoji="1" lang="en-US" altLang="ja-JP" sz="1400" b="1">
            <a:latin typeface="ＭＳ ゴシック" panose="020B0609070205080204" pitchFamily="49" charset="-128"/>
            <a:ea typeface="ＭＳ ゴシック" panose="020B0609070205080204" pitchFamily="49" charset="-128"/>
          </a:endParaRPr>
        </a:p>
        <a:p>
          <a:pPr algn="ctr"/>
          <a:r>
            <a:rPr kumimoji="1" lang="en-US" altLang="ja-JP" sz="1400" b="1">
              <a:latin typeface="ＭＳ ゴシック" panose="020B0609070205080204" pitchFamily="49" charset="-128"/>
              <a:ea typeface="ＭＳ ゴシック" panose="020B0609070205080204" pitchFamily="49" charset="-128"/>
            </a:rPr>
            <a:t>727</a:t>
          </a:r>
          <a:r>
            <a:rPr kumimoji="1" lang="ja-JP" altLang="en-US" sz="1400" b="1">
              <a:latin typeface="ＭＳ ゴシック" panose="020B0609070205080204" pitchFamily="49" charset="-128"/>
              <a:ea typeface="ＭＳ ゴシック" panose="020B0609070205080204" pitchFamily="49" charset="-128"/>
            </a:rPr>
            <a:t>百万円</a:t>
          </a:r>
        </a:p>
      </xdr:txBody>
    </xdr:sp>
    <xdr:clientData/>
  </xdr:twoCellAnchor>
  <xdr:twoCellAnchor>
    <xdr:from>
      <xdr:col>38</xdr:col>
      <xdr:colOff>67667</xdr:colOff>
      <xdr:row>103</xdr:row>
      <xdr:rowOff>136739</xdr:rowOff>
    </xdr:from>
    <xdr:to>
      <xdr:col>49</xdr:col>
      <xdr:colOff>204107</xdr:colOff>
      <xdr:row>104</xdr:row>
      <xdr:rowOff>0</xdr:rowOff>
    </xdr:to>
    <xdr:sp macro="" textlink="">
      <xdr:nvSpPr>
        <xdr:cNvPr id="19" name="テキスト ボックス 18">
          <a:extLst>
            <a:ext uri="{FF2B5EF4-FFF2-40B4-BE49-F238E27FC236}">
              <a16:creationId xmlns:a16="http://schemas.microsoft.com/office/drawing/2014/main" id="{6B570AF5-ED7B-413C-B48D-F1D2E07EE63E}"/>
            </a:ext>
          </a:extLst>
        </xdr:cNvPr>
        <xdr:cNvSpPr txBox="1"/>
      </xdr:nvSpPr>
      <xdr:spPr>
        <a:xfrm>
          <a:off x="7668617" y="47390264"/>
          <a:ext cx="2336715" cy="310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anose="020B0609070205080204" pitchFamily="49" charset="-128"/>
              <a:ea typeface="ＭＳ ゴシック" panose="020B0609070205080204" pitchFamily="49" charset="-128"/>
            </a:rPr>
            <a:t>電気・機械設備管理業務等</a:t>
          </a:r>
        </a:p>
      </xdr:txBody>
    </xdr:sp>
    <xdr:clientData/>
  </xdr:twoCellAnchor>
  <xdr:twoCellAnchor>
    <xdr:from>
      <xdr:col>24</xdr:col>
      <xdr:colOff>68351</xdr:colOff>
      <xdr:row>100</xdr:row>
      <xdr:rowOff>56465</xdr:rowOff>
    </xdr:from>
    <xdr:to>
      <xdr:col>35</xdr:col>
      <xdr:colOff>190786</xdr:colOff>
      <xdr:row>100</xdr:row>
      <xdr:rowOff>367807</xdr:rowOff>
    </xdr:to>
    <xdr:sp macro="" textlink="">
      <xdr:nvSpPr>
        <xdr:cNvPr id="20" name="テキスト ボックス 19">
          <a:extLst>
            <a:ext uri="{FF2B5EF4-FFF2-40B4-BE49-F238E27FC236}">
              <a16:creationId xmlns:a16="http://schemas.microsoft.com/office/drawing/2014/main" id="{97C22C70-42C7-4249-B9C4-32870299821B}"/>
            </a:ext>
          </a:extLst>
        </xdr:cNvPr>
        <xdr:cNvSpPr txBox="1"/>
      </xdr:nvSpPr>
      <xdr:spPr>
        <a:xfrm>
          <a:off x="4868951" y="46043165"/>
          <a:ext cx="2322710" cy="3113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一般競争入札等</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173375</xdr:colOff>
      <xdr:row>103</xdr:row>
      <xdr:rowOff>150346</xdr:rowOff>
    </xdr:from>
    <xdr:to>
      <xdr:col>35</xdr:col>
      <xdr:colOff>176893</xdr:colOff>
      <xdr:row>104</xdr:row>
      <xdr:rowOff>28108</xdr:rowOff>
    </xdr:to>
    <xdr:sp macro="" textlink="">
      <xdr:nvSpPr>
        <xdr:cNvPr id="21" name="テキスト ボックス 20">
          <a:extLst>
            <a:ext uri="{FF2B5EF4-FFF2-40B4-BE49-F238E27FC236}">
              <a16:creationId xmlns:a16="http://schemas.microsoft.com/office/drawing/2014/main" id="{4392BAEC-AC0D-4A91-88DC-954BBF68548F}"/>
            </a:ext>
          </a:extLst>
        </xdr:cNvPr>
        <xdr:cNvSpPr txBox="1"/>
      </xdr:nvSpPr>
      <xdr:spPr>
        <a:xfrm>
          <a:off x="4773950" y="47403871"/>
          <a:ext cx="2403818" cy="3254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公園管理に係る業務委託等</a:t>
          </a:r>
        </a:p>
      </xdr:txBody>
    </xdr:sp>
    <xdr:clientData/>
  </xdr:twoCellAnchor>
  <xdr:twoCellAnchor>
    <xdr:from>
      <xdr:col>38</xdr:col>
      <xdr:colOff>141567</xdr:colOff>
      <xdr:row>100</xdr:row>
      <xdr:rowOff>51021</xdr:rowOff>
    </xdr:from>
    <xdr:to>
      <xdr:col>49</xdr:col>
      <xdr:colOff>264705</xdr:colOff>
      <xdr:row>100</xdr:row>
      <xdr:rowOff>381413</xdr:rowOff>
    </xdr:to>
    <xdr:sp macro="" textlink="">
      <xdr:nvSpPr>
        <xdr:cNvPr id="22" name="テキスト ボックス 21">
          <a:extLst>
            <a:ext uri="{FF2B5EF4-FFF2-40B4-BE49-F238E27FC236}">
              <a16:creationId xmlns:a16="http://schemas.microsoft.com/office/drawing/2014/main" id="{0ECC9C5F-6356-49EE-9E5F-4FA1165D7015}"/>
            </a:ext>
          </a:extLst>
        </xdr:cNvPr>
        <xdr:cNvSpPr txBox="1"/>
      </xdr:nvSpPr>
      <xdr:spPr>
        <a:xfrm>
          <a:off x="7742517" y="46037721"/>
          <a:ext cx="2323413" cy="330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a:t>
          </a:r>
          <a:r>
            <a:rPr kumimoji="1" lang="ja-JP" altLang="en-US" sz="1200">
              <a:latin typeface="ＭＳ ゴシック" panose="020B0609070205080204" pitchFamily="49" charset="-128"/>
              <a:ea typeface="ＭＳ ゴシック" panose="020B0609070205080204" pitchFamily="49" charset="-128"/>
            </a:rPr>
            <a:t>随意契約（その他）</a:t>
          </a:r>
          <a:r>
            <a:rPr kumimoji="1" lang="en-US" altLang="ja-JP" sz="1200">
              <a:latin typeface="ＭＳ ゴシック" panose="020B0609070205080204" pitchFamily="49" charset="-128"/>
              <a:ea typeface="ＭＳ ゴシック" panose="020B0609070205080204" pitchFamily="49" charset="-128"/>
            </a:rPr>
            <a:t>】</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200460</xdr:colOff>
      <xdr:row>89</xdr:row>
      <xdr:rowOff>263471</xdr:rowOff>
    </xdr:from>
    <xdr:to>
      <xdr:col>12</xdr:col>
      <xdr:colOff>200460</xdr:colOff>
      <xdr:row>91</xdr:row>
      <xdr:rowOff>110188</xdr:rowOff>
    </xdr:to>
    <xdr:cxnSp macro="">
      <xdr:nvCxnSpPr>
        <xdr:cNvPr id="23" name="直線コネクタ 22">
          <a:extLst>
            <a:ext uri="{FF2B5EF4-FFF2-40B4-BE49-F238E27FC236}">
              <a16:creationId xmlns:a16="http://schemas.microsoft.com/office/drawing/2014/main" id="{B885FA35-1D7B-4385-9D81-C59CE6585425}"/>
            </a:ext>
          </a:extLst>
        </xdr:cNvPr>
        <xdr:cNvCxnSpPr/>
      </xdr:nvCxnSpPr>
      <xdr:spPr>
        <a:xfrm>
          <a:off x="2600760" y="41744846"/>
          <a:ext cx="0" cy="55156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95250</xdr:colOff>
      <xdr:row>82</xdr:row>
      <xdr:rowOff>67236</xdr:rowOff>
    </xdr:from>
    <xdr:to>
      <xdr:col>19</xdr:col>
      <xdr:colOff>4212</xdr:colOff>
      <xdr:row>84</xdr:row>
      <xdr:rowOff>122742</xdr:rowOff>
    </xdr:to>
    <xdr:sp macro="" textlink="">
      <xdr:nvSpPr>
        <xdr:cNvPr id="24" name="テキスト ボックス 23">
          <a:extLst>
            <a:ext uri="{FF2B5EF4-FFF2-40B4-BE49-F238E27FC236}">
              <a16:creationId xmlns:a16="http://schemas.microsoft.com/office/drawing/2014/main" id="{3779C63B-404F-44A5-83BB-9AE41AE6D224}"/>
            </a:ext>
          </a:extLst>
        </xdr:cNvPr>
        <xdr:cNvSpPr txBox="1"/>
      </xdr:nvSpPr>
      <xdr:spPr>
        <a:xfrm>
          <a:off x="1495425" y="39081636"/>
          <a:ext cx="2309262" cy="76035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ysClr val="windowText" lastClr="000000"/>
              </a:solidFill>
              <a:latin typeface="+mn-ea"/>
              <a:ea typeface="+mn-ea"/>
            </a:rPr>
            <a:t>内閣府</a:t>
          </a:r>
          <a:endParaRPr kumimoji="1" lang="en-US" altLang="ja-JP" sz="1400" b="1">
            <a:solidFill>
              <a:sysClr val="windowText" lastClr="000000"/>
            </a:solidFill>
            <a:latin typeface="+mn-ea"/>
            <a:ea typeface="+mn-ea"/>
          </a:endParaRPr>
        </a:p>
        <a:p>
          <a:pPr algn="ctr"/>
          <a:r>
            <a:rPr kumimoji="1" lang="en-US" altLang="ja-JP" sz="1400" b="1">
              <a:solidFill>
                <a:sysClr val="windowText" lastClr="000000"/>
              </a:solidFill>
              <a:latin typeface="+mn-ea"/>
              <a:ea typeface="+mn-ea"/>
            </a:rPr>
            <a:t>4,021</a:t>
          </a:r>
          <a:r>
            <a:rPr kumimoji="1" lang="ja-JP" altLang="en-US" sz="1400" b="1">
              <a:solidFill>
                <a:sysClr val="windowText" lastClr="000000"/>
              </a:solidFill>
              <a:latin typeface="+mn-ea"/>
              <a:ea typeface="+mn-ea"/>
            </a:rPr>
            <a:t>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7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60"/>
      <c r="B2" s="60"/>
      <c r="C2" s="60"/>
      <c r="D2" s="60"/>
      <c r="E2" s="60"/>
      <c r="F2" s="60"/>
      <c r="G2" s="60"/>
      <c r="H2" s="60"/>
      <c r="I2" s="60"/>
      <c r="J2" s="60"/>
      <c r="K2" s="60"/>
      <c r="L2" s="60"/>
      <c r="M2" s="60"/>
      <c r="N2" s="60"/>
      <c r="O2" s="60"/>
      <c r="P2" s="60"/>
      <c r="Q2" s="60"/>
      <c r="R2" s="60"/>
      <c r="S2" s="60"/>
      <c r="T2" s="60"/>
      <c r="U2" s="60"/>
      <c r="V2" s="60"/>
      <c r="W2" s="60"/>
      <c r="X2" s="68" t="s">
        <v>0</v>
      </c>
      <c r="Y2" s="60"/>
      <c r="Z2" s="40"/>
      <c r="AA2" s="40"/>
      <c r="AB2" s="40"/>
      <c r="AC2" s="40"/>
      <c r="AD2" s="101">
        <v>2022</v>
      </c>
      <c r="AE2" s="101"/>
      <c r="AF2" s="101"/>
      <c r="AG2" s="101"/>
      <c r="AH2" s="101"/>
      <c r="AI2" s="70" t="s">
        <v>258</v>
      </c>
      <c r="AJ2" s="101" t="s">
        <v>570</v>
      </c>
      <c r="AK2" s="101"/>
      <c r="AL2" s="101"/>
      <c r="AM2" s="101"/>
      <c r="AN2" s="70" t="s">
        <v>258</v>
      </c>
      <c r="AO2" s="101">
        <v>21</v>
      </c>
      <c r="AP2" s="101"/>
      <c r="AQ2" s="101"/>
      <c r="AR2" s="71" t="s">
        <v>258</v>
      </c>
      <c r="AS2" s="102">
        <v>79</v>
      </c>
      <c r="AT2" s="102"/>
      <c r="AU2" s="102"/>
      <c r="AV2" s="70" t="str">
        <f>IF(AW2="","","-")</f>
        <v/>
      </c>
      <c r="AW2" s="103"/>
      <c r="AX2" s="103"/>
    </row>
    <row r="3" spans="1:50" ht="21" customHeight="1" thickBot="1" x14ac:dyDescent="0.2">
      <c r="A3" s="104" t="s">
        <v>568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21" t="s">
        <v>52</v>
      </c>
      <c r="AJ3" s="106" t="s">
        <v>571</v>
      </c>
      <c r="AK3" s="106"/>
      <c r="AL3" s="106"/>
      <c r="AM3" s="106"/>
      <c r="AN3" s="106"/>
      <c r="AO3" s="106"/>
      <c r="AP3" s="106"/>
      <c r="AQ3" s="106"/>
      <c r="AR3" s="106"/>
      <c r="AS3" s="106"/>
      <c r="AT3" s="106"/>
      <c r="AU3" s="106"/>
      <c r="AV3" s="106"/>
      <c r="AW3" s="106"/>
      <c r="AX3" s="22" t="s">
        <v>53</v>
      </c>
    </row>
    <row r="4" spans="1:50" ht="24.75" customHeight="1" x14ac:dyDescent="0.15">
      <c r="A4" s="76" t="s">
        <v>23</v>
      </c>
      <c r="B4" s="77"/>
      <c r="C4" s="77"/>
      <c r="D4" s="77"/>
      <c r="E4" s="77"/>
      <c r="F4" s="77"/>
      <c r="G4" s="78" t="s">
        <v>572</v>
      </c>
      <c r="H4" s="79"/>
      <c r="I4" s="79"/>
      <c r="J4" s="79"/>
      <c r="K4" s="79"/>
      <c r="L4" s="79"/>
      <c r="M4" s="79"/>
      <c r="N4" s="79"/>
      <c r="O4" s="79"/>
      <c r="P4" s="79"/>
      <c r="Q4" s="79"/>
      <c r="R4" s="79"/>
      <c r="S4" s="79"/>
      <c r="T4" s="79"/>
      <c r="U4" s="79"/>
      <c r="V4" s="79"/>
      <c r="W4" s="79"/>
      <c r="X4" s="79"/>
      <c r="Y4" s="80" t="s">
        <v>1</v>
      </c>
      <c r="Z4" s="81"/>
      <c r="AA4" s="81"/>
      <c r="AB4" s="81"/>
      <c r="AC4" s="81"/>
      <c r="AD4" s="82"/>
      <c r="AE4" s="83" t="s">
        <v>573</v>
      </c>
      <c r="AF4" s="84"/>
      <c r="AG4" s="84"/>
      <c r="AH4" s="84"/>
      <c r="AI4" s="84"/>
      <c r="AJ4" s="84"/>
      <c r="AK4" s="84"/>
      <c r="AL4" s="84"/>
      <c r="AM4" s="84"/>
      <c r="AN4" s="84"/>
      <c r="AO4" s="84"/>
      <c r="AP4" s="85"/>
      <c r="AQ4" s="86" t="s">
        <v>2</v>
      </c>
      <c r="AR4" s="81"/>
      <c r="AS4" s="81"/>
      <c r="AT4" s="81"/>
      <c r="AU4" s="81"/>
      <c r="AV4" s="81"/>
      <c r="AW4" s="81"/>
      <c r="AX4" s="87"/>
    </row>
    <row r="5" spans="1:50" ht="30" customHeight="1" x14ac:dyDescent="0.15">
      <c r="A5" s="88" t="s">
        <v>55</v>
      </c>
      <c r="B5" s="89"/>
      <c r="C5" s="89"/>
      <c r="D5" s="89"/>
      <c r="E5" s="89"/>
      <c r="F5" s="90"/>
      <c r="G5" s="91" t="s">
        <v>311</v>
      </c>
      <c r="H5" s="92"/>
      <c r="I5" s="92"/>
      <c r="J5" s="92"/>
      <c r="K5" s="92"/>
      <c r="L5" s="92"/>
      <c r="M5" s="93" t="s">
        <v>54</v>
      </c>
      <c r="N5" s="94"/>
      <c r="O5" s="94"/>
      <c r="P5" s="94"/>
      <c r="Q5" s="94"/>
      <c r="R5" s="95"/>
      <c r="S5" s="96" t="s">
        <v>58</v>
      </c>
      <c r="T5" s="92"/>
      <c r="U5" s="92"/>
      <c r="V5" s="92"/>
      <c r="W5" s="92"/>
      <c r="X5" s="97"/>
      <c r="Y5" s="98" t="s">
        <v>3</v>
      </c>
      <c r="Z5" s="99"/>
      <c r="AA5" s="99"/>
      <c r="AB5" s="99"/>
      <c r="AC5" s="99"/>
      <c r="AD5" s="100"/>
      <c r="AE5" s="144" t="s">
        <v>574</v>
      </c>
      <c r="AF5" s="144"/>
      <c r="AG5" s="144"/>
      <c r="AH5" s="144"/>
      <c r="AI5" s="144"/>
      <c r="AJ5" s="144"/>
      <c r="AK5" s="144"/>
      <c r="AL5" s="144"/>
      <c r="AM5" s="144"/>
      <c r="AN5" s="144"/>
      <c r="AO5" s="144"/>
      <c r="AP5" s="145"/>
      <c r="AQ5" s="146" t="s">
        <v>575</v>
      </c>
      <c r="AR5" s="147"/>
      <c r="AS5" s="147"/>
      <c r="AT5" s="147"/>
      <c r="AU5" s="147"/>
      <c r="AV5" s="147"/>
      <c r="AW5" s="147"/>
      <c r="AX5" s="148"/>
    </row>
    <row r="6" spans="1:50" ht="39" customHeight="1" x14ac:dyDescent="0.15">
      <c r="A6" s="149" t="s">
        <v>4</v>
      </c>
      <c r="B6" s="150"/>
      <c r="C6" s="150"/>
      <c r="D6" s="150"/>
      <c r="E6" s="150"/>
      <c r="F6" s="150"/>
      <c r="G6" s="151" t="str">
        <f>入力規則等!F39</f>
        <v>一般会計</v>
      </c>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3"/>
    </row>
    <row r="7" spans="1:50" ht="49.5" customHeight="1" x14ac:dyDescent="0.15">
      <c r="A7" s="130" t="s">
        <v>20</v>
      </c>
      <c r="B7" s="131"/>
      <c r="C7" s="131"/>
      <c r="D7" s="131"/>
      <c r="E7" s="131"/>
      <c r="F7" s="132"/>
      <c r="G7" s="154" t="s">
        <v>577</v>
      </c>
      <c r="H7" s="155"/>
      <c r="I7" s="155"/>
      <c r="J7" s="155"/>
      <c r="K7" s="155"/>
      <c r="L7" s="155"/>
      <c r="M7" s="155"/>
      <c r="N7" s="155"/>
      <c r="O7" s="155"/>
      <c r="P7" s="155"/>
      <c r="Q7" s="155"/>
      <c r="R7" s="155"/>
      <c r="S7" s="155"/>
      <c r="T7" s="155"/>
      <c r="U7" s="155"/>
      <c r="V7" s="155"/>
      <c r="W7" s="155"/>
      <c r="X7" s="156"/>
      <c r="Y7" s="157" t="s">
        <v>243</v>
      </c>
      <c r="Z7" s="158"/>
      <c r="AA7" s="158"/>
      <c r="AB7" s="158"/>
      <c r="AC7" s="158"/>
      <c r="AD7" s="159"/>
      <c r="AE7" s="160" t="s">
        <v>578</v>
      </c>
      <c r="AF7" s="161"/>
      <c r="AG7" s="161"/>
      <c r="AH7" s="161"/>
      <c r="AI7" s="161"/>
      <c r="AJ7" s="161"/>
      <c r="AK7" s="161"/>
      <c r="AL7" s="161"/>
      <c r="AM7" s="161"/>
      <c r="AN7" s="161"/>
      <c r="AO7" s="161"/>
      <c r="AP7" s="161"/>
      <c r="AQ7" s="161"/>
      <c r="AR7" s="161"/>
      <c r="AS7" s="161"/>
      <c r="AT7" s="161"/>
      <c r="AU7" s="161"/>
      <c r="AV7" s="161"/>
      <c r="AW7" s="161"/>
      <c r="AX7" s="162"/>
    </row>
    <row r="8" spans="1:50" ht="53.25" customHeight="1" x14ac:dyDescent="0.15">
      <c r="A8" s="130" t="s">
        <v>171</v>
      </c>
      <c r="B8" s="131"/>
      <c r="C8" s="131"/>
      <c r="D8" s="131"/>
      <c r="E8" s="131"/>
      <c r="F8" s="132"/>
      <c r="G8" s="133" t="str">
        <f>入力規則等!A27</f>
        <v>沖縄振興</v>
      </c>
      <c r="H8" s="134"/>
      <c r="I8" s="134"/>
      <c r="J8" s="134"/>
      <c r="K8" s="134"/>
      <c r="L8" s="134"/>
      <c r="M8" s="134"/>
      <c r="N8" s="134"/>
      <c r="O8" s="134"/>
      <c r="P8" s="134"/>
      <c r="Q8" s="134"/>
      <c r="R8" s="134"/>
      <c r="S8" s="134"/>
      <c r="T8" s="134"/>
      <c r="U8" s="134"/>
      <c r="V8" s="134"/>
      <c r="W8" s="134"/>
      <c r="X8" s="135"/>
      <c r="Y8" s="136" t="s">
        <v>172</v>
      </c>
      <c r="Z8" s="137"/>
      <c r="AA8" s="137"/>
      <c r="AB8" s="137"/>
      <c r="AC8" s="137"/>
      <c r="AD8" s="138"/>
      <c r="AE8" s="139" t="str">
        <f>入力規則等!K13</f>
        <v>公共事業</v>
      </c>
      <c r="AF8" s="134"/>
      <c r="AG8" s="134"/>
      <c r="AH8" s="134"/>
      <c r="AI8" s="134"/>
      <c r="AJ8" s="134"/>
      <c r="AK8" s="134"/>
      <c r="AL8" s="134"/>
      <c r="AM8" s="134"/>
      <c r="AN8" s="134"/>
      <c r="AO8" s="134"/>
      <c r="AP8" s="134"/>
      <c r="AQ8" s="134"/>
      <c r="AR8" s="134"/>
      <c r="AS8" s="134"/>
      <c r="AT8" s="134"/>
      <c r="AU8" s="134"/>
      <c r="AV8" s="134"/>
      <c r="AW8" s="134"/>
      <c r="AX8" s="140"/>
    </row>
    <row r="9" spans="1:50" ht="58.5" customHeight="1" x14ac:dyDescent="0.15">
      <c r="A9" s="122" t="s">
        <v>21</v>
      </c>
      <c r="B9" s="123"/>
      <c r="C9" s="123"/>
      <c r="D9" s="123"/>
      <c r="E9" s="123"/>
      <c r="F9" s="123"/>
      <c r="G9" s="141" t="s">
        <v>579</v>
      </c>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3"/>
    </row>
    <row r="10" spans="1:50" ht="80.25" customHeight="1" x14ac:dyDescent="0.15">
      <c r="A10" s="107" t="s">
        <v>27</v>
      </c>
      <c r="B10" s="108"/>
      <c r="C10" s="108"/>
      <c r="D10" s="108"/>
      <c r="E10" s="108"/>
      <c r="F10" s="108"/>
      <c r="G10" s="109" t="s">
        <v>580</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42" customHeight="1" x14ac:dyDescent="0.15">
      <c r="A11" s="107" t="s">
        <v>5</v>
      </c>
      <c r="B11" s="108"/>
      <c r="C11" s="108"/>
      <c r="D11" s="108"/>
      <c r="E11" s="108"/>
      <c r="F11" s="112"/>
      <c r="G11" s="113" t="str">
        <f>入力規則等!P10</f>
        <v>委託・請負</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5"/>
    </row>
    <row r="12" spans="1:50" ht="21" customHeight="1" x14ac:dyDescent="0.15">
      <c r="A12" s="116" t="s">
        <v>22</v>
      </c>
      <c r="B12" s="117"/>
      <c r="C12" s="117"/>
      <c r="D12" s="117"/>
      <c r="E12" s="117"/>
      <c r="F12" s="118"/>
      <c r="G12" s="125"/>
      <c r="H12" s="126"/>
      <c r="I12" s="126"/>
      <c r="J12" s="126"/>
      <c r="K12" s="126"/>
      <c r="L12" s="126"/>
      <c r="M12" s="126"/>
      <c r="N12" s="126"/>
      <c r="O12" s="126"/>
      <c r="P12" s="127" t="s">
        <v>390</v>
      </c>
      <c r="Q12" s="128"/>
      <c r="R12" s="128"/>
      <c r="S12" s="128"/>
      <c r="T12" s="128"/>
      <c r="U12" s="128"/>
      <c r="V12" s="129"/>
      <c r="W12" s="127" t="s">
        <v>542</v>
      </c>
      <c r="X12" s="128"/>
      <c r="Y12" s="128"/>
      <c r="Z12" s="128"/>
      <c r="AA12" s="128"/>
      <c r="AB12" s="128"/>
      <c r="AC12" s="129"/>
      <c r="AD12" s="127" t="s">
        <v>544</v>
      </c>
      <c r="AE12" s="128"/>
      <c r="AF12" s="128"/>
      <c r="AG12" s="128"/>
      <c r="AH12" s="128"/>
      <c r="AI12" s="128"/>
      <c r="AJ12" s="129"/>
      <c r="AK12" s="127" t="s">
        <v>555</v>
      </c>
      <c r="AL12" s="128"/>
      <c r="AM12" s="128"/>
      <c r="AN12" s="128"/>
      <c r="AO12" s="128"/>
      <c r="AP12" s="128"/>
      <c r="AQ12" s="129"/>
      <c r="AR12" s="172"/>
      <c r="AS12" s="173"/>
      <c r="AT12" s="173"/>
      <c r="AU12" s="173"/>
      <c r="AV12" s="173"/>
      <c r="AW12" s="173"/>
      <c r="AX12" s="174"/>
    </row>
    <row r="13" spans="1:50" ht="21" customHeight="1" x14ac:dyDescent="0.15">
      <c r="A13" s="119"/>
      <c r="B13" s="120"/>
      <c r="C13" s="120"/>
      <c r="D13" s="120"/>
      <c r="E13" s="120"/>
      <c r="F13" s="121"/>
      <c r="G13" s="175" t="s">
        <v>6</v>
      </c>
      <c r="H13" s="176"/>
      <c r="I13" s="182" t="s">
        <v>7</v>
      </c>
      <c r="J13" s="183"/>
      <c r="K13" s="183"/>
      <c r="L13" s="183"/>
      <c r="M13" s="183"/>
      <c r="N13" s="183"/>
      <c r="O13" s="184"/>
      <c r="P13" s="166">
        <v>2611</v>
      </c>
      <c r="Q13" s="167"/>
      <c r="R13" s="167"/>
      <c r="S13" s="167"/>
      <c r="T13" s="167"/>
      <c r="U13" s="167"/>
      <c r="V13" s="168"/>
      <c r="W13" s="166">
        <v>3562</v>
      </c>
      <c r="X13" s="167"/>
      <c r="Y13" s="167"/>
      <c r="Z13" s="167"/>
      <c r="AA13" s="167"/>
      <c r="AB13" s="167"/>
      <c r="AC13" s="168"/>
      <c r="AD13" s="166">
        <v>3865</v>
      </c>
      <c r="AE13" s="167"/>
      <c r="AF13" s="167"/>
      <c r="AG13" s="167"/>
      <c r="AH13" s="167"/>
      <c r="AI13" s="167"/>
      <c r="AJ13" s="168"/>
      <c r="AK13" s="166">
        <v>4421</v>
      </c>
      <c r="AL13" s="167"/>
      <c r="AM13" s="167"/>
      <c r="AN13" s="167"/>
      <c r="AO13" s="167"/>
      <c r="AP13" s="167"/>
      <c r="AQ13" s="168"/>
      <c r="AR13" s="196"/>
      <c r="AS13" s="197"/>
      <c r="AT13" s="197"/>
      <c r="AU13" s="197"/>
      <c r="AV13" s="197"/>
      <c r="AW13" s="197"/>
      <c r="AX13" s="198"/>
    </row>
    <row r="14" spans="1:50" ht="21" customHeight="1" x14ac:dyDescent="0.15">
      <c r="A14" s="119"/>
      <c r="B14" s="120"/>
      <c r="C14" s="120"/>
      <c r="D14" s="120"/>
      <c r="E14" s="120"/>
      <c r="F14" s="121"/>
      <c r="G14" s="177"/>
      <c r="H14" s="178"/>
      <c r="I14" s="169" t="s">
        <v>8</v>
      </c>
      <c r="J14" s="194"/>
      <c r="K14" s="194"/>
      <c r="L14" s="194"/>
      <c r="M14" s="194"/>
      <c r="N14" s="194"/>
      <c r="O14" s="195"/>
      <c r="P14" s="166">
        <v>800</v>
      </c>
      <c r="Q14" s="167"/>
      <c r="R14" s="167"/>
      <c r="S14" s="167"/>
      <c r="T14" s="167"/>
      <c r="U14" s="167"/>
      <c r="V14" s="168"/>
      <c r="W14" s="166" t="s">
        <v>581</v>
      </c>
      <c r="X14" s="167"/>
      <c r="Y14" s="167"/>
      <c r="Z14" s="167"/>
      <c r="AA14" s="167"/>
      <c r="AB14" s="167"/>
      <c r="AC14" s="168"/>
      <c r="AD14" s="166">
        <v>330</v>
      </c>
      <c r="AE14" s="167"/>
      <c r="AF14" s="167"/>
      <c r="AG14" s="167"/>
      <c r="AH14" s="167"/>
      <c r="AI14" s="167"/>
      <c r="AJ14" s="168"/>
      <c r="AK14" s="166">
        <v>300</v>
      </c>
      <c r="AL14" s="167"/>
      <c r="AM14" s="167"/>
      <c r="AN14" s="167"/>
      <c r="AO14" s="167"/>
      <c r="AP14" s="167"/>
      <c r="AQ14" s="168"/>
      <c r="AR14" s="199"/>
      <c r="AS14" s="200"/>
      <c r="AT14" s="200"/>
      <c r="AU14" s="200"/>
      <c r="AV14" s="200"/>
      <c r="AW14" s="200"/>
      <c r="AX14" s="201"/>
    </row>
    <row r="15" spans="1:50" ht="21" customHeight="1" x14ac:dyDescent="0.15">
      <c r="A15" s="119"/>
      <c r="B15" s="120"/>
      <c r="C15" s="120"/>
      <c r="D15" s="120"/>
      <c r="E15" s="120"/>
      <c r="F15" s="121"/>
      <c r="G15" s="179"/>
      <c r="H15" s="178"/>
      <c r="I15" s="185" t="s">
        <v>567</v>
      </c>
      <c r="J15" s="186"/>
      <c r="K15" s="186"/>
      <c r="L15" s="186"/>
      <c r="M15" s="186"/>
      <c r="N15" s="186"/>
      <c r="O15" s="187"/>
      <c r="P15" s="163"/>
      <c r="Q15" s="164"/>
      <c r="R15" s="164"/>
      <c r="S15" s="164"/>
      <c r="T15" s="164"/>
      <c r="U15" s="164"/>
      <c r="V15" s="165"/>
      <c r="W15" s="163"/>
      <c r="X15" s="164"/>
      <c r="Y15" s="164"/>
      <c r="Z15" s="164"/>
      <c r="AA15" s="164"/>
      <c r="AB15" s="164"/>
      <c r="AC15" s="165"/>
      <c r="AD15" s="163"/>
      <c r="AE15" s="164"/>
      <c r="AF15" s="164"/>
      <c r="AG15" s="164"/>
      <c r="AH15" s="164"/>
      <c r="AI15" s="164"/>
      <c r="AJ15" s="165"/>
      <c r="AK15" s="166">
        <v>300</v>
      </c>
      <c r="AL15" s="167"/>
      <c r="AM15" s="167"/>
      <c r="AN15" s="167"/>
      <c r="AO15" s="167"/>
      <c r="AP15" s="167"/>
      <c r="AQ15" s="168"/>
      <c r="AR15" s="199"/>
      <c r="AS15" s="200"/>
      <c r="AT15" s="200"/>
      <c r="AU15" s="200"/>
      <c r="AV15" s="200"/>
      <c r="AW15" s="200"/>
      <c r="AX15" s="201"/>
    </row>
    <row r="16" spans="1:50" ht="21" customHeight="1" x14ac:dyDescent="0.15">
      <c r="A16" s="119"/>
      <c r="B16" s="120"/>
      <c r="C16" s="120"/>
      <c r="D16" s="120"/>
      <c r="E16" s="120"/>
      <c r="F16" s="121"/>
      <c r="G16" s="179"/>
      <c r="H16" s="178"/>
      <c r="I16" s="169" t="s">
        <v>45</v>
      </c>
      <c r="J16" s="170"/>
      <c r="K16" s="170"/>
      <c r="L16" s="170"/>
      <c r="M16" s="170"/>
      <c r="N16" s="170"/>
      <c r="O16" s="171"/>
      <c r="P16" s="166">
        <v>118</v>
      </c>
      <c r="Q16" s="167"/>
      <c r="R16" s="167"/>
      <c r="S16" s="167"/>
      <c r="T16" s="167"/>
      <c r="U16" s="167"/>
      <c r="V16" s="168"/>
      <c r="W16" s="166">
        <v>1655</v>
      </c>
      <c r="X16" s="167"/>
      <c r="Y16" s="167"/>
      <c r="Z16" s="167"/>
      <c r="AA16" s="167"/>
      <c r="AB16" s="167"/>
      <c r="AC16" s="168"/>
      <c r="AD16" s="166">
        <v>955</v>
      </c>
      <c r="AE16" s="167"/>
      <c r="AF16" s="167"/>
      <c r="AG16" s="167"/>
      <c r="AH16" s="167"/>
      <c r="AI16" s="167"/>
      <c r="AJ16" s="168"/>
      <c r="AK16" s="166">
        <v>1122</v>
      </c>
      <c r="AL16" s="167"/>
      <c r="AM16" s="167"/>
      <c r="AN16" s="167"/>
      <c r="AO16" s="167"/>
      <c r="AP16" s="167"/>
      <c r="AQ16" s="168"/>
      <c r="AR16" s="199"/>
      <c r="AS16" s="200"/>
      <c r="AT16" s="200"/>
      <c r="AU16" s="200"/>
      <c r="AV16" s="200"/>
      <c r="AW16" s="200"/>
      <c r="AX16" s="201"/>
    </row>
    <row r="17" spans="1:50" ht="21" customHeight="1" x14ac:dyDescent="0.15">
      <c r="A17" s="119"/>
      <c r="B17" s="120"/>
      <c r="C17" s="120"/>
      <c r="D17" s="120"/>
      <c r="E17" s="120"/>
      <c r="F17" s="121"/>
      <c r="G17" s="179"/>
      <c r="H17" s="178"/>
      <c r="I17" s="169" t="s">
        <v>46</v>
      </c>
      <c r="J17" s="170"/>
      <c r="K17" s="170"/>
      <c r="L17" s="170"/>
      <c r="M17" s="170"/>
      <c r="N17" s="170"/>
      <c r="O17" s="171"/>
      <c r="P17" s="166">
        <v>-1655</v>
      </c>
      <c r="Q17" s="167"/>
      <c r="R17" s="167"/>
      <c r="S17" s="167"/>
      <c r="T17" s="167"/>
      <c r="U17" s="167"/>
      <c r="V17" s="168"/>
      <c r="W17" s="166">
        <v>-955</v>
      </c>
      <c r="X17" s="167"/>
      <c r="Y17" s="167"/>
      <c r="Z17" s="167"/>
      <c r="AA17" s="167"/>
      <c r="AB17" s="167"/>
      <c r="AC17" s="168"/>
      <c r="AD17" s="166">
        <v>-1122</v>
      </c>
      <c r="AE17" s="167"/>
      <c r="AF17" s="167"/>
      <c r="AG17" s="167"/>
      <c r="AH17" s="167"/>
      <c r="AI17" s="167"/>
      <c r="AJ17" s="168"/>
      <c r="AK17" s="166" t="s">
        <v>258</v>
      </c>
      <c r="AL17" s="167"/>
      <c r="AM17" s="167"/>
      <c r="AN17" s="167"/>
      <c r="AO17" s="167"/>
      <c r="AP17" s="167"/>
      <c r="AQ17" s="168"/>
      <c r="AR17" s="199"/>
      <c r="AS17" s="200"/>
      <c r="AT17" s="200"/>
      <c r="AU17" s="200"/>
      <c r="AV17" s="200"/>
      <c r="AW17" s="200"/>
      <c r="AX17" s="201"/>
    </row>
    <row r="18" spans="1:50" ht="24.75" customHeight="1" x14ac:dyDescent="0.15">
      <c r="A18" s="119"/>
      <c r="B18" s="120"/>
      <c r="C18" s="120"/>
      <c r="D18" s="120"/>
      <c r="E18" s="120"/>
      <c r="F18" s="121"/>
      <c r="G18" s="179"/>
      <c r="H18" s="178"/>
      <c r="I18" s="169" t="s">
        <v>44</v>
      </c>
      <c r="J18" s="194"/>
      <c r="K18" s="194"/>
      <c r="L18" s="194"/>
      <c r="M18" s="194"/>
      <c r="N18" s="194"/>
      <c r="O18" s="195"/>
      <c r="P18" s="166">
        <v>0</v>
      </c>
      <c r="Q18" s="167"/>
      <c r="R18" s="167"/>
      <c r="S18" s="167"/>
      <c r="T18" s="167"/>
      <c r="U18" s="167"/>
      <c r="V18" s="168"/>
      <c r="W18" s="166" t="s">
        <v>581</v>
      </c>
      <c r="X18" s="167"/>
      <c r="Y18" s="167"/>
      <c r="Z18" s="167"/>
      <c r="AA18" s="167"/>
      <c r="AB18" s="167"/>
      <c r="AC18" s="168"/>
      <c r="AD18" s="166" t="s">
        <v>581</v>
      </c>
      <c r="AE18" s="167"/>
      <c r="AF18" s="167"/>
      <c r="AG18" s="167"/>
      <c r="AH18" s="167"/>
      <c r="AI18" s="167"/>
      <c r="AJ18" s="168"/>
      <c r="AK18" s="166" t="s">
        <v>258</v>
      </c>
      <c r="AL18" s="167"/>
      <c r="AM18" s="167"/>
      <c r="AN18" s="167"/>
      <c r="AO18" s="167"/>
      <c r="AP18" s="167"/>
      <c r="AQ18" s="168"/>
      <c r="AR18" s="199"/>
      <c r="AS18" s="200"/>
      <c r="AT18" s="200"/>
      <c r="AU18" s="200"/>
      <c r="AV18" s="200"/>
      <c r="AW18" s="200"/>
      <c r="AX18" s="201"/>
    </row>
    <row r="19" spans="1:50" ht="24.75" customHeight="1" x14ac:dyDescent="0.15">
      <c r="A19" s="119"/>
      <c r="B19" s="120"/>
      <c r="C19" s="120"/>
      <c r="D19" s="120"/>
      <c r="E19" s="120"/>
      <c r="F19" s="121"/>
      <c r="G19" s="180"/>
      <c r="H19" s="181"/>
      <c r="I19" s="188" t="s">
        <v>18</v>
      </c>
      <c r="J19" s="189"/>
      <c r="K19" s="189"/>
      <c r="L19" s="189"/>
      <c r="M19" s="189"/>
      <c r="N19" s="189"/>
      <c r="O19" s="190"/>
      <c r="P19" s="191">
        <f>SUM(P13:V18)</f>
        <v>1874</v>
      </c>
      <c r="Q19" s="192"/>
      <c r="R19" s="192"/>
      <c r="S19" s="192"/>
      <c r="T19" s="192"/>
      <c r="U19" s="192"/>
      <c r="V19" s="193"/>
      <c r="W19" s="191">
        <f>SUM(W13:AC18)</f>
        <v>4262</v>
      </c>
      <c r="X19" s="192"/>
      <c r="Y19" s="192"/>
      <c r="Z19" s="192"/>
      <c r="AA19" s="192"/>
      <c r="AB19" s="192"/>
      <c r="AC19" s="193"/>
      <c r="AD19" s="191">
        <f>SUM(AD13:AJ18)</f>
        <v>4028</v>
      </c>
      <c r="AE19" s="192"/>
      <c r="AF19" s="192"/>
      <c r="AG19" s="192"/>
      <c r="AH19" s="192"/>
      <c r="AI19" s="192"/>
      <c r="AJ19" s="193"/>
      <c r="AK19" s="191">
        <f>SUM(AK13:AQ18)-AK15</f>
        <v>5843</v>
      </c>
      <c r="AL19" s="192"/>
      <c r="AM19" s="192"/>
      <c r="AN19" s="192"/>
      <c r="AO19" s="192"/>
      <c r="AP19" s="192"/>
      <c r="AQ19" s="193"/>
      <c r="AR19" s="199"/>
      <c r="AS19" s="200"/>
      <c r="AT19" s="200"/>
      <c r="AU19" s="200"/>
      <c r="AV19" s="200"/>
      <c r="AW19" s="200"/>
      <c r="AX19" s="201"/>
    </row>
    <row r="20" spans="1:50" ht="24.75" customHeight="1" x14ac:dyDescent="0.15">
      <c r="A20" s="119"/>
      <c r="B20" s="120"/>
      <c r="C20" s="120"/>
      <c r="D20" s="120"/>
      <c r="E20" s="120"/>
      <c r="F20" s="121"/>
      <c r="G20" s="210" t="s">
        <v>9</v>
      </c>
      <c r="H20" s="211"/>
      <c r="I20" s="211"/>
      <c r="J20" s="211"/>
      <c r="K20" s="211"/>
      <c r="L20" s="211"/>
      <c r="M20" s="211"/>
      <c r="N20" s="211"/>
      <c r="O20" s="211"/>
      <c r="P20" s="166">
        <v>1860</v>
      </c>
      <c r="Q20" s="167"/>
      <c r="R20" s="167"/>
      <c r="S20" s="167"/>
      <c r="T20" s="167"/>
      <c r="U20" s="167"/>
      <c r="V20" s="168"/>
      <c r="W20" s="166">
        <v>4253</v>
      </c>
      <c r="X20" s="167"/>
      <c r="Y20" s="167"/>
      <c r="Z20" s="167"/>
      <c r="AA20" s="167"/>
      <c r="AB20" s="167"/>
      <c r="AC20" s="168"/>
      <c r="AD20" s="166">
        <v>4021</v>
      </c>
      <c r="AE20" s="167"/>
      <c r="AF20" s="167"/>
      <c r="AG20" s="167"/>
      <c r="AH20" s="167"/>
      <c r="AI20" s="167"/>
      <c r="AJ20" s="168"/>
      <c r="AK20" s="208"/>
      <c r="AL20" s="208"/>
      <c r="AM20" s="208"/>
      <c r="AN20" s="208"/>
      <c r="AO20" s="208"/>
      <c r="AP20" s="208"/>
      <c r="AQ20" s="208"/>
      <c r="AR20" s="199"/>
      <c r="AS20" s="200"/>
      <c r="AT20" s="200"/>
      <c r="AU20" s="200"/>
      <c r="AV20" s="200"/>
      <c r="AW20" s="200"/>
      <c r="AX20" s="201"/>
    </row>
    <row r="21" spans="1:50" ht="24.75" customHeight="1" x14ac:dyDescent="0.15">
      <c r="A21" s="119"/>
      <c r="B21" s="120"/>
      <c r="C21" s="120"/>
      <c r="D21" s="120"/>
      <c r="E21" s="120"/>
      <c r="F21" s="121"/>
      <c r="G21" s="210" t="s">
        <v>10</v>
      </c>
      <c r="H21" s="211"/>
      <c r="I21" s="211"/>
      <c r="J21" s="211"/>
      <c r="K21" s="211"/>
      <c r="L21" s="211"/>
      <c r="M21" s="211"/>
      <c r="N21" s="211"/>
      <c r="O21" s="211"/>
      <c r="P21" s="207">
        <f>IF(P19=0, "-", SUM(P20)/P19)</f>
        <v>0.99252934898612588</v>
      </c>
      <c r="Q21" s="207"/>
      <c r="R21" s="207"/>
      <c r="S21" s="207"/>
      <c r="T21" s="207"/>
      <c r="U21" s="207"/>
      <c r="V21" s="207"/>
      <c r="W21" s="207">
        <f>IF(W19=0, "-", SUM(W20)/W19)</f>
        <v>0.99788831534490852</v>
      </c>
      <c r="X21" s="207"/>
      <c r="Y21" s="207"/>
      <c r="Z21" s="207"/>
      <c r="AA21" s="207"/>
      <c r="AB21" s="207"/>
      <c r="AC21" s="207"/>
      <c r="AD21" s="207">
        <f>IF(AD19=0, "-", SUM(AD20)/AD19)</f>
        <v>0.99826216484607744</v>
      </c>
      <c r="AE21" s="207"/>
      <c r="AF21" s="207"/>
      <c r="AG21" s="207"/>
      <c r="AH21" s="207"/>
      <c r="AI21" s="207"/>
      <c r="AJ21" s="207"/>
      <c r="AK21" s="208"/>
      <c r="AL21" s="208"/>
      <c r="AM21" s="208"/>
      <c r="AN21" s="208"/>
      <c r="AO21" s="208"/>
      <c r="AP21" s="208"/>
      <c r="AQ21" s="209"/>
      <c r="AR21" s="199"/>
      <c r="AS21" s="200"/>
      <c r="AT21" s="200"/>
      <c r="AU21" s="200"/>
      <c r="AV21" s="200"/>
      <c r="AW21" s="200"/>
      <c r="AX21" s="201"/>
    </row>
    <row r="22" spans="1:50" ht="25.5" customHeight="1" x14ac:dyDescent="0.15">
      <c r="A22" s="122"/>
      <c r="B22" s="123"/>
      <c r="C22" s="123"/>
      <c r="D22" s="123"/>
      <c r="E22" s="123"/>
      <c r="F22" s="124"/>
      <c r="G22" s="205" t="s">
        <v>217</v>
      </c>
      <c r="H22" s="206"/>
      <c r="I22" s="206"/>
      <c r="J22" s="206"/>
      <c r="K22" s="206"/>
      <c r="L22" s="206"/>
      <c r="M22" s="206"/>
      <c r="N22" s="206"/>
      <c r="O22" s="206"/>
      <c r="P22" s="207">
        <f>IF(P20=0, "-", SUM(P20)/SUM(P13,P14))</f>
        <v>0.54529463500439757</v>
      </c>
      <c r="Q22" s="207"/>
      <c r="R22" s="207"/>
      <c r="S22" s="207"/>
      <c r="T22" s="207"/>
      <c r="U22" s="207"/>
      <c r="V22" s="207"/>
      <c r="W22" s="207">
        <f>IF(W20=0, "-", SUM(W20)/SUM(W13,W14))</f>
        <v>1.1939921392476136</v>
      </c>
      <c r="X22" s="207"/>
      <c r="Y22" s="207"/>
      <c r="Z22" s="207"/>
      <c r="AA22" s="207"/>
      <c r="AB22" s="207"/>
      <c r="AC22" s="207"/>
      <c r="AD22" s="207">
        <f>IF(AD20=0, "-", SUM(AD20)/SUM(AD13,AD14))</f>
        <v>0.95852205005959479</v>
      </c>
      <c r="AE22" s="207"/>
      <c r="AF22" s="207"/>
      <c r="AG22" s="207"/>
      <c r="AH22" s="207"/>
      <c r="AI22" s="207"/>
      <c r="AJ22" s="207"/>
      <c r="AK22" s="208"/>
      <c r="AL22" s="208"/>
      <c r="AM22" s="208"/>
      <c r="AN22" s="208"/>
      <c r="AO22" s="208"/>
      <c r="AP22" s="208"/>
      <c r="AQ22" s="209"/>
      <c r="AR22" s="202"/>
      <c r="AS22" s="203"/>
      <c r="AT22" s="203"/>
      <c r="AU22" s="203"/>
      <c r="AV22" s="203"/>
      <c r="AW22" s="203"/>
      <c r="AX22" s="204"/>
    </row>
    <row r="23" spans="1:50" ht="40.35" customHeight="1" x14ac:dyDescent="0.15">
      <c r="A23" s="247" t="s">
        <v>569</v>
      </c>
      <c r="B23" s="248"/>
      <c r="C23" s="248"/>
      <c r="D23" s="248"/>
      <c r="E23" s="248"/>
      <c r="F23" s="249"/>
      <c r="G23" s="253" t="s">
        <v>210</v>
      </c>
      <c r="H23" s="219"/>
      <c r="I23" s="219"/>
      <c r="J23" s="219"/>
      <c r="K23" s="219"/>
      <c r="L23" s="219"/>
      <c r="M23" s="219"/>
      <c r="N23" s="219"/>
      <c r="O23" s="254"/>
      <c r="P23" s="255" t="s">
        <v>567</v>
      </c>
      <c r="Q23" s="219"/>
      <c r="R23" s="219"/>
      <c r="S23" s="219"/>
      <c r="T23" s="219"/>
      <c r="U23" s="219"/>
      <c r="V23" s="254"/>
      <c r="W23" s="218" t="s">
        <v>209</v>
      </c>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20"/>
    </row>
    <row r="24" spans="1:50" ht="25.5" customHeight="1" x14ac:dyDescent="0.15">
      <c r="A24" s="250"/>
      <c r="B24" s="251"/>
      <c r="C24" s="251"/>
      <c r="D24" s="251"/>
      <c r="E24" s="251"/>
      <c r="F24" s="252"/>
      <c r="G24" s="256" t="s">
        <v>582</v>
      </c>
      <c r="H24" s="257"/>
      <c r="I24" s="257"/>
      <c r="J24" s="257"/>
      <c r="K24" s="257"/>
      <c r="L24" s="257"/>
      <c r="M24" s="257"/>
      <c r="N24" s="257"/>
      <c r="O24" s="258"/>
      <c r="P24" s="259">
        <v>300</v>
      </c>
      <c r="Q24" s="260"/>
      <c r="R24" s="260"/>
      <c r="S24" s="260"/>
      <c r="T24" s="260"/>
      <c r="U24" s="260"/>
      <c r="V24" s="261"/>
      <c r="W24" s="221" t="s">
        <v>583</v>
      </c>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3"/>
    </row>
    <row r="25" spans="1:50" ht="25.5" customHeight="1" thickBot="1" x14ac:dyDescent="0.2">
      <c r="A25" s="250"/>
      <c r="B25" s="251"/>
      <c r="C25" s="251"/>
      <c r="D25" s="251"/>
      <c r="E25" s="251"/>
      <c r="F25" s="252"/>
      <c r="G25" s="212" t="s">
        <v>18</v>
      </c>
      <c r="H25" s="213"/>
      <c r="I25" s="213"/>
      <c r="J25" s="213"/>
      <c r="K25" s="213"/>
      <c r="L25" s="213"/>
      <c r="M25" s="213"/>
      <c r="N25" s="213"/>
      <c r="O25" s="214"/>
      <c r="P25" s="215">
        <f>AK15</f>
        <v>300</v>
      </c>
      <c r="Q25" s="216"/>
      <c r="R25" s="216"/>
      <c r="S25" s="216"/>
      <c r="T25" s="216"/>
      <c r="U25" s="216"/>
      <c r="V25" s="217"/>
      <c r="W25" s="224"/>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6"/>
    </row>
    <row r="26" spans="1:50" ht="47.25" customHeight="1" x14ac:dyDescent="0.15">
      <c r="A26" s="227" t="s">
        <v>548</v>
      </c>
      <c r="B26" s="228"/>
      <c r="C26" s="228"/>
      <c r="D26" s="228"/>
      <c r="E26" s="228"/>
      <c r="F26" s="229"/>
      <c r="G26" s="230" t="s">
        <v>584</v>
      </c>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1"/>
      <c r="AL26" s="231"/>
      <c r="AM26" s="231"/>
      <c r="AN26" s="231"/>
      <c r="AO26" s="231"/>
      <c r="AP26" s="231"/>
      <c r="AQ26" s="231"/>
      <c r="AR26" s="231"/>
      <c r="AS26" s="231"/>
      <c r="AT26" s="231"/>
      <c r="AU26" s="231"/>
      <c r="AV26" s="231"/>
      <c r="AW26" s="231"/>
      <c r="AX26" s="232"/>
    </row>
    <row r="27" spans="1:50" ht="31.5" customHeight="1" x14ac:dyDescent="0.15">
      <c r="A27" s="233" t="s">
        <v>549</v>
      </c>
      <c r="B27" s="234"/>
      <c r="C27" s="234"/>
      <c r="D27" s="234"/>
      <c r="E27" s="234"/>
      <c r="F27" s="235"/>
      <c r="G27" s="239" t="s">
        <v>546</v>
      </c>
      <c r="H27" s="240"/>
      <c r="I27" s="240"/>
      <c r="J27" s="240"/>
      <c r="K27" s="240"/>
      <c r="L27" s="240"/>
      <c r="M27" s="240"/>
      <c r="N27" s="240"/>
      <c r="O27" s="240"/>
      <c r="P27" s="241" t="s">
        <v>545</v>
      </c>
      <c r="Q27" s="240"/>
      <c r="R27" s="240"/>
      <c r="S27" s="240"/>
      <c r="T27" s="240"/>
      <c r="U27" s="240"/>
      <c r="V27" s="240"/>
      <c r="W27" s="240"/>
      <c r="X27" s="242"/>
      <c r="Y27" s="243"/>
      <c r="Z27" s="244"/>
      <c r="AA27" s="245"/>
      <c r="AB27" s="246" t="s">
        <v>11</v>
      </c>
      <c r="AC27" s="246"/>
      <c r="AD27" s="246"/>
      <c r="AE27" s="271" t="s">
        <v>390</v>
      </c>
      <c r="AF27" s="272"/>
      <c r="AG27" s="272"/>
      <c r="AH27" s="273"/>
      <c r="AI27" s="271" t="s">
        <v>542</v>
      </c>
      <c r="AJ27" s="272"/>
      <c r="AK27" s="272"/>
      <c r="AL27" s="273"/>
      <c r="AM27" s="271" t="s">
        <v>358</v>
      </c>
      <c r="AN27" s="272"/>
      <c r="AO27" s="272"/>
      <c r="AP27" s="273"/>
      <c r="AQ27" s="274" t="s">
        <v>389</v>
      </c>
      <c r="AR27" s="275"/>
      <c r="AS27" s="275"/>
      <c r="AT27" s="276"/>
      <c r="AU27" s="274" t="s">
        <v>556</v>
      </c>
      <c r="AV27" s="275"/>
      <c r="AW27" s="275"/>
      <c r="AX27" s="277"/>
    </row>
    <row r="28" spans="1:50" ht="23.25" customHeight="1" x14ac:dyDescent="0.15">
      <c r="A28" s="233"/>
      <c r="B28" s="234"/>
      <c r="C28" s="234"/>
      <c r="D28" s="234"/>
      <c r="E28" s="234"/>
      <c r="F28" s="235"/>
      <c r="G28" s="278" t="s">
        <v>585</v>
      </c>
      <c r="H28" s="279"/>
      <c r="I28" s="279"/>
      <c r="J28" s="279"/>
      <c r="K28" s="279"/>
      <c r="L28" s="279"/>
      <c r="M28" s="279"/>
      <c r="N28" s="279"/>
      <c r="O28" s="279"/>
      <c r="P28" s="282" t="s">
        <v>586</v>
      </c>
      <c r="Q28" s="283"/>
      <c r="R28" s="283"/>
      <c r="S28" s="283"/>
      <c r="T28" s="283"/>
      <c r="U28" s="283"/>
      <c r="V28" s="283"/>
      <c r="W28" s="283"/>
      <c r="X28" s="284"/>
      <c r="Y28" s="288" t="s">
        <v>48</v>
      </c>
      <c r="Z28" s="289"/>
      <c r="AA28" s="290"/>
      <c r="AB28" s="270" t="s">
        <v>588</v>
      </c>
      <c r="AC28" s="270"/>
      <c r="AD28" s="270"/>
      <c r="AE28" s="262">
        <v>75.8</v>
      </c>
      <c r="AF28" s="262"/>
      <c r="AG28" s="262"/>
      <c r="AH28" s="262"/>
      <c r="AI28" s="262">
        <v>75.8</v>
      </c>
      <c r="AJ28" s="262"/>
      <c r="AK28" s="262"/>
      <c r="AL28" s="262"/>
      <c r="AM28" s="262">
        <v>75.8</v>
      </c>
      <c r="AN28" s="262"/>
      <c r="AO28" s="262"/>
      <c r="AP28" s="262"/>
      <c r="AQ28" s="263" t="s">
        <v>258</v>
      </c>
      <c r="AR28" s="262"/>
      <c r="AS28" s="262"/>
      <c r="AT28" s="262"/>
      <c r="AU28" s="264" t="s">
        <v>258</v>
      </c>
      <c r="AV28" s="265"/>
      <c r="AW28" s="265"/>
      <c r="AX28" s="266"/>
    </row>
    <row r="29" spans="1:50" ht="23.25" customHeight="1" x14ac:dyDescent="0.15">
      <c r="A29" s="236"/>
      <c r="B29" s="237"/>
      <c r="C29" s="237"/>
      <c r="D29" s="237"/>
      <c r="E29" s="237"/>
      <c r="F29" s="238"/>
      <c r="G29" s="280"/>
      <c r="H29" s="281"/>
      <c r="I29" s="281"/>
      <c r="J29" s="281"/>
      <c r="K29" s="281"/>
      <c r="L29" s="281"/>
      <c r="M29" s="281"/>
      <c r="N29" s="281"/>
      <c r="O29" s="281"/>
      <c r="P29" s="285"/>
      <c r="Q29" s="286"/>
      <c r="R29" s="286"/>
      <c r="S29" s="286"/>
      <c r="T29" s="286"/>
      <c r="U29" s="286"/>
      <c r="V29" s="286"/>
      <c r="W29" s="286"/>
      <c r="X29" s="287"/>
      <c r="Y29" s="267" t="s">
        <v>49</v>
      </c>
      <c r="Z29" s="268"/>
      <c r="AA29" s="269"/>
      <c r="AB29" s="270" t="s">
        <v>588</v>
      </c>
      <c r="AC29" s="270"/>
      <c r="AD29" s="270"/>
      <c r="AE29" s="262">
        <v>76.5</v>
      </c>
      <c r="AF29" s="262"/>
      <c r="AG29" s="262"/>
      <c r="AH29" s="262"/>
      <c r="AI29" s="262">
        <v>75.8</v>
      </c>
      <c r="AJ29" s="262"/>
      <c r="AK29" s="262"/>
      <c r="AL29" s="262"/>
      <c r="AM29" s="262">
        <v>75.8</v>
      </c>
      <c r="AN29" s="262"/>
      <c r="AO29" s="262"/>
      <c r="AP29" s="262"/>
      <c r="AQ29" s="262">
        <v>75.8</v>
      </c>
      <c r="AR29" s="262"/>
      <c r="AS29" s="262"/>
      <c r="AT29" s="262"/>
      <c r="AU29" s="264">
        <v>75.8</v>
      </c>
      <c r="AV29" s="265"/>
      <c r="AW29" s="265"/>
      <c r="AX29" s="266"/>
    </row>
    <row r="30" spans="1:50" ht="23.25" customHeight="1" x14ac:dyDescent="0.15">
      <c r="A30" s="307" t="s">
        <v>550</v>
      </c>
      <c r="B30" s="308"/>
      <c r="C30" s="308"/>
      <c r="D30" s="308"/>
      <c r="E30" s="308"/>
      <c r="F30" s="309"/>
      <c r="G30" s="128" t="s">
        <v>551</v>
      </c>
      <c r="H30" s="128"/>
      <c r="I30" s="128"/>
      <c r="J30" s="128"/>
      <c r="K30" s="128"/>
      <c r="L30" s="128"/>
      <c r="M30" s="128"/>
      <c r="N30" s="128"/>
      <c r="O30" s="128"/>
      <c r="P30" s="128"/>
      <c r="Q30" s="128"/>
      <c r="R30" s="128"/>
      <c r="S30" s="128"/>
      <c r="T30" s="128"/>
      <c r="U30" s="128"/>
      <c r="V30" s="128"/>
      <c r="W30" s="128"/>
      <c r="X30" s="129"/>
      <c r="Y30" s="315"/>
      <c r="Z30" s="316"/>
      <c r="AA30" s="317"/>
      <c r="AB30" s="127" t="s">
        <v>11</v>
      </c>
      <c r="AC30" s="128"/>
      <c r="AD30" s="129"/>
      <c r="AE30" s="127" t="s">
        <v>390</v>
      </c>
      <c r="AF30" s="128"/>
      <c r="AG30" s="128"/>
      <c r="AH30" s="129"/>
      <c r="AI30" s="127" t="s">
        <v>542</v>
      </c>
      <c r="AJ30" s="128"/>
      <c r="AK30" s="128"/>
      <c r="AL30" s="129"/>
      <c r="AM30" s="127" t="s">
        <v>358</v>
      </c>
      <c r="AN30" s="128"/>
      <c r="AO30" s="128"/>
      <c r="AP30" s="129"/>
      <c r="AQ30" s="318" t="s">
        <v>557</v>
      </c>
      <c r="AR30" s="319"/>
      <c r="AS30" s="319"/>
      <c r="AT30" s="319"/>
      <c r="AU30" s="319"/>
      <c r="AV30" s="319"/>
      <c r="AW30" s="319"/>
      <c r="AX30" s="320"/>
    </row>
    <row r="31" spans="1:50" ht="23.25" customHeight="1" x14ac:dyDescent="0.15">
      <c r="A31" s="310"/>
      <c r="B31" s="311"/>
      <c r="C31" s="311"/>
      <c r="D31" s="311"/>
      <c r="E31" s="311"/>
      <c r="F31" s="312"/>
      <c r="G31" s="321" t="s">
        <v>587</v>
      </c>
      <c r="H31" s="322"/>
      <c r="I31" s="322"/>
      <c r="J31" s="322"/>
      <c r="K31" s="322"/>
      <c r="L31" s="322"/>
      <c r="M31" s="322"/>
      <c r="N31" s="322"/>
      <c r="O31" s="322"/>
      <c r="P31" s="322"/>
      <c r="Q31" s="322"/>
      <c r="R31" s="322"/>
      <c r="S31" s="322"/>
      <c r="T31" s="322"/>
      <c r="U31" s="322"/>
      <c r="V31" s="322"/>
      <c r="W31" s="322"/>
      <c r="X31" s="322"/>
      <c r="Y31" s="299" t="s">
        <v>550</v>
      </c>
      <c r="Z31" s="300"/>
      <c r="AA31" s="301"/>
      <c r="AB31" s="302" t="s">
        <v>590</v>
      </c>
      <c r="AC31" s="303"/>
      <c r="AD31" s="304"/>
      <c r="AE31" s="263">
        <v>19.05</v>
      </c>
      <c r="AF31" s="263"/>
      <c r="AG31" s="263"/>
      <c r="AH31" s="263"/>
      <c r="AI31" s="263">
        <v>24.1</v>
      </c>
      <c r="AJ31" s="263"/>
      <c r="AK31" s="263"/>
      <c r="AL31" s="263"/>
      <c r="AM31" s="263">
        <v>25.3</v>
      </c>
      <c r="AN31" s="263"/>
      <c r="AO31" s="263"/>
      <c r="AP31" s="263"/>
      <c r="AQ31" s="264">
        <v>24.5</v>
      </c>
      <c r="AR31" s="305"/>
      <c r="AS31" s="305"/>
      <c r="AT31" s="305"/>
      <c r="AU31" s="305"/>
      <c r="AV31" s="305"/>
      <c r="AW31" s="305"/>
      <c r="AX31" s="306"/>
    </row>
    <row r="32" spans="1:50" ht="46.5" customHeight="1" x14ac:dyDescent="0.15">
      <c r="A32" s="313"/>
      <c r="B32" s="158"/>
      <c r="C32" s="158"/>
      <c r="D32" s="158"/>
      <c r="E32" s="158"/>
      <c r="F32" s="314"/>
      <c r="G32" s="323"/>
      <c r="H32" s="324"/>
      <c r="I32" s="324"/>
      <c r="J32" s="324"/>
      <c r="K32" s="324"/>
      <c r="L32" s="324"/>
      <c r="M32" s="324"/>
      <c r="N32" s="324"/>
      <c r="O32" s="324"/>
      <c r="P32" s="324"/>
      <c r="Q32" s="324"/>
      <c r="R32" s="324"/>
      <c r="S32" s="324"/>
      <c r="T32" s="324"/>
      <c r="U32" s="324"/>
      <c r="V32" s="324"/>
      <c r="W32" s="324"/>
      <c r="X32" s="324"/>
      <c r="Y32" s="291" t="s">
        <v>552</v>
      </c>
      <c r="Z32" s="292"/>
      <c r="AA32" s="293"/>
      <c r="AB32" s="294" t="s">
        <v>589</v>
      </c>
      <c r="AC32" s="295"/>
      <c r="AD32" s="296"/>
      <c r="AE32" s="297" t="s">
        <v>591</v>
      </c>
      <c r="AF32" s="297"/>
      <c r="AG32" s="297"/>
      <c r="AH32" s="297"/>
      <c r="AI32" s="297" t="s">
        <v>592</v>
      </c>
      <c r="AJ32" s="297"/>
      <c r="AK32" s="297"/>
      <c r="AL32" s="297"/>
      <c r="AM32" s="297" t="s">
        <v>593</v>
      </c>
      <c r="AN32" s="297"/>
      <c r="AO32" s="297"/>
      <c r="AP32" s="297"/>
      <c r="AQ32" s="297" t="s">
        <v>594</v>
      </c>
      <c r="AR32" s="297"/>
      <c r="AS32" s="297"/>
      <c r="AT32" s="297"/>
      <c r="AU32" s="297"/>
      <c r="AV32" s="297"/>
      <c r="AW32" s="297"/>
      <c r="AX32" s="298"/>
    </row>
    <row r="33" spans="1:51" ht="18.75" customHeight="1" x14ac:dyDescent="0.15">
      <c r="A33" s="340" t="s">
        <v>215</v>
      </c>
      <c r="B33" s="341"/>
      <c r="C33" s="341"/>
      <c r="D33" s="341"/>
      <c r="E33" s="341"/>
      <c r="F33" s="342"/>
      <c r="G33" s="350" t="s">
        <v>131</v>
      </c>
      <c r="H33" s="331"/>
      <c r="I33" s="331"/>
      <c r="J33" s="331"/>
      <c r="K33" s="331"/>
      <c r="L33" s="331"/>
      <c r="M33" s="331"/>
      <c r="N33" s="331"/>
      <c r="O33" s="351"/>
      <c r="P33" s="354" t="s">
        <v>51</v>
      </c>
      <c r="Q33" s="331"/>
      <c r="R33" s="331"/>
      <c r="S33" s="331"/>
      <c r="T33" s="331"/>
      <c r="U33" s="331"/>
      <c r="V33" s="331"/>
      <c r="W33" s="331"/>
      <c r="X33" s="351"/>
      <c r="Y33" s="356"/>
      <c r="Z33" s="357"/>
      <c r="AA33" s="358"/>
      <c r="AB33" s="326" t="s">
        <v>11</v>
      </c>
      <c r="AC33" s="362"/>
      <c r="AD33" s="363"/>
      <c r="AE33" s="326" t="s">
        <v>390</v>
      </c>
      <c r="AF33" s="362"/>
      <c r="AG33" s="362"/>
      <c r="AH33" s="363"/>
      <c r="AI33" s="325" t="s">
        <v>542</v>
      </c>
      <c r="AJ33" s="325"/>
      <c r="AK33" s="325"/>
      <c r="AL33" s="326"/>
      <c r="AM33" s="325" t="s">
        <v>358</v>
      </c>
      <c r="AN33" s="325"/>
      <c r="AO33" s="325"/>
      <c r="AP33" s="326"/>
      <c r="AQ33" s="328" t="s">
        <v>162</v>
      </c>
      <c r="AR33" s="329"/>
      <c r="AS33" s="329"/>
      <c r="AT33" s="330"/>
      <c r="AU33" s="331" t="s">
        <v>121</v>
      </c>
      <c r="AV33" s="331"/>
      <c r="AW33" s="331"/>
      <c r="AX33" s="332"/>
    </row>
    <row r="34" spans="1:51" ht="18.75" customHeight="1" x14ac:dyDescent="0.15">
      <c r="A34" s="343"/>
      <c r="B34" s="344"/>
      <c r="C34" s="344"/>
      <c r="D34" s="344"/>
      <c r="E34" s="344"/>
      <c r="F34" s="345"/>
      <c r="G34" s="352"/>
      <c r="H34" s="338"/>
      <c r="I34" s="338"/>
      <c r="J34" s="338"/>
      <c r="K34" s="338"/>
      <c r="L34" s="338"/>
      <c r="M34" s="338"/>
      <c r="N34" s="338"/>
      <c r="O34" s="353"/>
      <c r="P34" s="355"/>
      <c r="Q34" s="338"/>
      <c r="R34" s="338"/>
      <c r="S34" s="338"/>
      <c r="T34" s="338"/>
      <c r="U34" s="338"/>
      <c r="V34" s="338"/>
      <c r="W34" s="338"/>
      <c r="X34" s="353"/>
      <c r="Y34" s="359"/>
      <c r="Z34" s="360"/>
      <c r="AA34" s="361"/>
      <c r="AB34" s="271"/>
      <c r="AC34" s="364"/>
      <c r="AD34" s="365"/>
      <c r="AE34" s="271"/>
      <c r="AF34" s="364"/>
      <c r="AG34" s="364"/>
      <c r="AH34" s="365"/>
      <c r="AI34" s="327"/>
      <c r="AJ34" s="327"/>
      <c r="AK34" s="327"/>
      <c r="AL34" s="271"/>
      <c r="AM34" s="327"/>
      <c r="AN34" s="327"/>
      <c r="AO34" s="327"/>
      <c r="AP34" s="271"/>
      <c r="AQ34" s="333" t="s">
        <v>581</v>
      </c>
      <c r="AR34" s="334"/>
      <c r="AS34" s="335" t="s">
        <v>163</v>
      </c>
      <c r="AT34" s="336"/>
      <c r="AU34" s="337">
        <v>7</v>
      </c>
      <c r="AV34" s="337"/>
      <c r="AW34" s="338" t="s">
        <v>158</v>
      </c>
      <c r="AX34" s="339"/>
    </row>
    <row r="35" spans="1:51" ht="23.25" customHeight="1" x14ac:dyDescent="0.15">
      <c r="A35" s="346"/>
      <c r="B35" s="344"/>
      <c r="C35" s="344"/>
      <c r="D35" s="344"/>
      <c r="E35" s="344"/>
      <c r="F35" s="345"/>
      <c r="G35" s="366" t="s">
        <v>595</v>
      </c>
      <c r="H35" s="367"/>
      <c r="I35" s="367"/>
      <c r="J35" s="367"/>
      <c r="K35" s="367"/>
      <c r="L35" s="367"/>
      <c r="M35" s="367"/>
      <c r="N35" s="367"/>
      <c r="O35" s="368"/>
      <c r="P35" s="375" t="s">
        <v>596</v>
      </c>
      <c r="Q35" s="375"/>
      <c r="R35" s="375"/>
      <c r="S35" s="375"/>
      <c r="T35" s="375"/>
      <c r="U35" s="375"/>
      <c r="V35" s="375"/>
      <c r="W35" s="375"/>
      <c r="X35" s="376"/>
      <c r="Y35" s="291" t="s">
        <v>12</v>
      </c>
      <c r="Z35" s="381"/>
      <c r="AA35" s="382"/>
      <c r="AB35" s="383" t="s">
        <v>226</v>
      </c>
      <c r="AC35" s="383"/>
      <c r="AD35" s="383"/>
      <c r="AE35" s="264">
        <v>94.5</v>
      </c>
      <c r="AF35" s="305"/>
      <c r="AG35" s="305"/>
      <c r="AH35" s="305"/>
      <c r="AI35" s="264">
        <v>91.5</v>
      </c>
      <c r="AJ35" s="305"/>
      <c r="AK35" s="305"/>
      <c r="AL35" s="305"/>
      <c r="AM35" s="264">
        <v>92.2</v>
      </c>
      <c r="AN35" s="305"/>
      <c r="AO35" s="305"/>
      <c r="AP35" s="305"/>
      <c r="AQ35" s="384" t="s">
        <v>581</v>
      </c>
      <c r="AR35" s="385"/>
      <c r="AS35" s="385"/>
      <c r="AT35" s="386"/>
      <c r="AU35" s="305" t="s">
        <v>581</v>
      </c>
      <c r="AV35" s="305"/>
      <c r="AW35" s="305"/>
      <c r="AX35" s="306"/>
    </row>
    <row r="36" spans="1:51" ht="23.25" customHeight="1" x14ac:dyDescent="0.15">
      <c r="A36" s="347"/>
      <c r="B36" s="348"/>
      <c r="C36" s="348"/>
      <c r="D36" s="348"/>
      <c r="E36" s="348"/>
      <c r="F36" s="349"/>
      <c r="G36" s="369"/>
      <c r="H36" s="370"/>
      <c r="I36" s="370"/>
      <c r="J36" s="370"/>
      <c r="K36" s="370"/>
      <c r="L36" s="370"/>
      <c r="M36" s="370"/>
      <c r="N36" s="370"/>
      <c r="O36" s="371"/>
      <c r="P36" s="377"/>
      <c r="Q36" s="377"/>
      <c r="R36" s="377"/>
      <c r="S36" s="377"/>
      <c r="T36" s="377"/>
      <c r="U36" s="377"/>
      <c r="V36" s="377"/>
      <c r="W36" s="377"/>
      <c r="X36" s="378"/>
      <c r="Y36" s="127" t="s">
        <v>47</v>
      </c>
      <c r="Z36" s="128"/>
      <c r="AA36" s="129"/>
      <c r="AB36" s="388" t="s">
        <v>226</v>
      </c>
      <c r="AC36" s="388"/>
      <c r="AD36" s="388"/>
      <c r="AE36" s="264">
        <v>88</v>
      </c>
      <c r="AF36" s="305"/>
      <c r="AG36" s="305"/>
      <c r="AH36" s="305"/>
      <c r="AI36" s="264">
        <v>88</v>
      </c>
      <c r="AJ36" s="305"/>
      <c r="AK36" s="305"/>
      <c r="AL36" s="305"/>
      <c r="AM36" s="264">
        <v>88</v>
      </c>
      <c r="AN36" s="305"/>
      <c r="AO36" s="305"/>
      <c r="AP36" s="305"/>
      <c r="AQ36" s="384" t="s">
        <v>581</v>
      </c>
      <c r="AR36" s="385"/>
      <c r="AS36" s="385"/>
      <c r="AT36" s="386"/>
      <c r="AU36" s="305">
        <v>90</v>
      </c>
      <c r="AV36" s="305"/>
      <c r="AW36" s="305"/>
      <c r="AX36" s="306"/>
    </row>
    <row r="37" spans="1:51" ht="23.25" customHeight="1" x14ac:dyDescent="0.15">
      <c r="A37" s="346"/>
      <c r="B37" s="344"/>
      <c r="C37" s="344"/>
      <c r="D37" s="344"/>
      <c r="E37" s="344"/>
      <c r="F37" s="345"/>
      <c r="G37" s="372"/>
      <c r="H37" s="373"/>
      <c r="I37" s="373"/>
      <c r="J37" s="373"/>
      <c r="K37" s="373"/>
      <c r="L37" s="373"/>
      <c r="M37" s="373"/>
      <c r="N37" s="373"/>
      <c r="O37" s="374"/>
      <c r="P37" s="379"/>
      <c r="Q37" s="379"/>
      <c r="R37" s="379"/>
      <c r="S37" s="379"/>
      <c r="T37" s="379"/>
      <c r="U37" s="379"/>
      <c r="V37" s="379"/>
      <c r="W37" s="379"/>
      <c r="X37" s="380"/>
      <c r="Y37" s="127" t="s">
        <v>13</v>
      </c>
      <c r="Z37" s="128"/>
      <c r="AA37" s="129"/>
      <c r="AB37" s="387" t="s">
        <v>14</v>
      </c>
      <c r="AC37" s="387"/>
      <c r="AD37" s="387"/>
      <c r="AE37" s="264">
        <v>107.386363636364</v>
      </c>
      <c r="AF37" s="305"/>
      <c r="AG37" s="305"/>
      <c r="AH37" s="305"/>
      <c r="AI37" s="264">
        <v>103.8</v>
      </c>
      <c r="AJ37" s="305"/>
      <c r="AK37" s="305"/>
      <c r="AL37" s="305"/>
      <c r="AM37" s="264">
        <v>104.8</v>
      </c>
      <c r="AN37" s="305"/>
      <c r="AO37" s="305"/>
      <c r="AP37" s="305"/>
      <c r="AQ37" s="384" t="s">
        <v>581</v>
      </c>
      <c r="AR37" s="385"/>
      <c r="AS37" s="385"/>
      <c r="AT37" s="386"/>
      <c r="AU37" s="305" t="s">
        <v>581</v>
      </c>
      <c r="AV37" s="305"/>
      <c r="AW37" s="305"/>
      <c r="AX37" s="306"/>
    </row>
    <row r="38" spans="1:51" ht="23.25" customHeight="1" x14ac:dyDescent="0.15">
      <c r="A38" s="390" t="s">
        <v>235</v>
      </c>
      <c r="B38" s="391"/>
      <c r="C38" s="391"/>
      <c r="D38" s="391"/>
      <c r="E38" s="391"/>
      <c r="F38" s="392"/>
      <c r="G38" s="393" t="s">
        <v>597</v>
      </c>
      <c r="H38" s="394"/>
      <c r="I38" s="394"/>
      <c r="J38" s="394"/>
      <c r="K38" s="394"/>
      <c r="L38" s="394"/>
      <c r="M38" s="394"/>
      <c r="N38" s="394"/>
      <c r="O38" s="394"/>
      <c r="P38" s="394"/>
      <c r="Q38" s="394"/>
      <c r="R38" s="394"/>
      <c r="S38" s="394"/>
      <c r="T38" s="394"/>
      <c r="U38" s="394"/>
      <c r="V38" s="394"/>
      <c r="W38" s="394"/>
      <c r="X38" s="394"/>
      <c r="Y38" s="394"/>
      <c r="Z38" s="394"/>
      <c r="AA38" s="394"/>
      <c r="AB38" s="394"/>
      <c r="AC38" s="394"/>
      <c r="AD38" s="394"/>
      <c r="AE38" s="394"/>
      <c r="AF38" s="394"/>
      <c r="AG38" s="394"/>
      <c r="AH38" s="394"/>
      <c r="AI38" s="394"/>
      <c r="AJ38" s="394"/>
      <c r="AK38" s="394"/>
      <c r="AL38" s="394"/>
      <c r="AM38" s="394"/>
      <c r="AN38" s="394"/>
      <c r="AO38" s="394"/>
      <c r="AP38" s="394"/>
      <c r="AQ38" s="394"/>
      <c r="AR38" s="394"/>
      <c r="AS38" s="394"/>
      <c r="AT38" s="394"/>
      <c r="AU38" s="394"/>
      <c r="AV38" s="394"/>
      <c r="AW38" s="394"/>
      <c r="AX38" s="395"/>
    </row>
    <row r="39" spans="1:51" ht="23.25" customHeight="1" thickBot="1" x14ac:dyDescent="0.2">
      <c r="A39" s="236"/>
      <c r="B39" s="237"/>
      <c r="C39" s="237"/>
      <c r="D39" s="237"/>
      <c r="E39" s="237"/>
      <c r="F39" s="238"/>
      <c r="G39" s="396"/>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c r="AP39" s="397"/>
      <c r="AQ39" s="397"/>
      <c r="AR39" s="397"/>
      <c r="AS39" s="397"/>
      <c r="AT39" s="397"/>
      <c r="AU39" s="397"/>
      <c r="AV39" s="397"/>
      <c r="AW39" s="397"/>
      <c r="AX39" s="398"/>
    </row>
    <row r="40" spans="1:51" ht="45" customHeight="1" x14ac:dyDescent="0.15">
      <c r="A40" s="423" t="s">
        <v>257</v>
      </c>
      <c r="B40" s="424"/>
      <c r="C40" s="426" t="s">
        <v>164</v>
      </c>
      <c r="D40" s="424"/>
      <c r="E40" s="427" t="s">
        <v>180</v>
      </c>
      <c r="F40" s="428"/>
      <c r="G40" s="429" t="s">
        <v>598</v>
      </c>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430"/>
      <c r="AM40" s="430"/>
      <c r="AN40" s="430"/>
      <c r="AO40" s="430"/>
      <c r="AP40" s="430"/>
      <c r="AQ40" s="430"/>
      <c r="AR40" s="430"/>
      <c r="AS40" s="430"/>
      <c r="AT40" s="430"/>
      <c r="AU40" s="430"/>
      <c r="AV40" s="430"/>
      <c r="AW40" s="430"/>
      <c r="AX40" s="431"/>
    </row>
    <row r="41" spans="1:51" ht="32.25" customHeight="1" x14ac:dyDescent="0.15">
      <c r="A41" s="425"/>
      <c r="B41" s="413"/>
      <c r="C41" s="412"/>
      <c r="D41" s="413"/>
      <c r="E41" s="401" t="s">
        <v>179</v>
      </c>
      <c r="F41" s="392"/>
      <c r="G41" s="404" t="s">
        <v>599</v>
      </c>
      <c r="H41" s="375"/>
      <c r="I41" s="375"/>
      <c r="J41" s="375"/>
      <c r="K41" s="375"/>
      <c r="L41" s="375"/>
      <c r="M41" s="375"/>
      <c r="N41" s="375"/>
      <c r="O41" s="375"/>
      <c r="P41" s="375"/>
      <c r="Q41" s="375"/>
      <c r="R41" s="375"/>
      <c r="S41" s="375"/>
      <c r="T41" s="375"/>
      <c r="U41" s="375"/>
      <c r="V41" s="376"/>
      <c r="W41" s="432" t="s">
        <v>553</v>
      </c>
      <c r="X41" s="433"/>
      <c r="Y41" s="433"/>
      <c r="Z41" s="433"/>
      <c r="AA41" s="434"/>
      <c r="AB41" s="435" t="s">
        <v>600</v>
      </c>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7"/>
    </row>
    <row r="42" spans="1:51" ht="21" customHeight="1" x14ac:dyDescent="0.15">
      <c r="A42" s="425"/>
      <c r="B42" s="413"/>
      <c r="C42" s="412"/>
      <c r="D42" s="413"/>
      <c r="E42" s="400"/>
      <c r="F42" s="238"/>
      <c r="G42" s="405"/>
      <c r="H42" s="379"/>
      <c r="I42" s="379"/>
      <c r="J42" s="379"/>
      <c r="K42" s="379"/>
      <c r="L42" s="379"/>
      <c r="M42" s="379"/>
      <c r="N42" s="379"/>
      <c r="O42" s="379"/>
      <c r="P42" s="379"/>
      <c r="Q42" s="379"/>
      <c r="R42" s="379"/>
      <c r="S42" s="379"/>
      <c r="T42" s="379"/>
      <c r="U42" s="379"/>
      <c r="V42" s="380"/>
      <c r="W42" s="438" t="s">
        <v>554</v>
      </c>
      <c r="X42" s="439"/>
      <c r="Y42" s="439"/>
      <c r="Z42" s="439"/>
      <c r="AA42" s="440"/>
      <c r="AB42" s="435" t="s">
        <v>601</v>
      </c>
      <c r="AC42" s="436"/>
      <c r="AD42" s="436"/>
      <c r="AE42" s="436"/>
      <c r="AF42" s="436"/>
      <c r="AG42" s="436"/>
      <c r="AH42" s="436"/>
      <c r="AI42" s="436"/>
      <c r="AJ42" s="436"/>
      <c r="AK42" s="436"/>
      <c r="AL42" s="436"/>
      <c r="AM42" s="436"/>
      <c r="AN42" s="436"/>
      <c r="AO42" s="436"/>
      <c r="AP42" s="436"/>
      <c r="AQ42" s="436"/>
      <c r="AR42" s="436"/>
      <c r="AS42" s="436"/>
      <c r="AT42" s="436"/>
      <c r="AU42" s="436"/>
      <c r="AV42" s="436"/>
      <c r="AW42" s="436"/>
      <c r="AX42" s="437"/>
    </row>
    <row r="43" spans="1:51" ht="34.5" customHeight="1" x14ac:dyDescent="0.15">
      <c r="A43" s="425"/>
      <c r="B43" s="413"/>
      <c r="C43" s="410" t="s">
        <v>560</v>
      </c>
      <c r="D43" s="411"/>
      <c r="E43" s="401" t="s">
        <v>253</v>
      </c>
      <c r="F43" s="392"/>
      <c r="G43" s="414" t="s">
        <v>167</v>
      </c>
      <c r="H43" s="415"/>
      <c r="I43" s="415"/>
      <c r="J43" s="416" t="s">
        <v>581</v>
      </c>
      <c r="K43" s="417"/>
      <c r="L43" s="417"/>
      <c r="M43" s="417"/>
      <c r="N43" s="417"/>
      <c r="O43" s="417"/>
      <c r="P43" s="417"/>
      <c r="Q43" s="417"/>
      <c r="R43" s="417"/>
      <c r="S43" s="417"/>
      <c r="T43" s="418"/>
      <c r="U43" s="408" t="s">
        <v>258</v>
      </c>
      <c r="V43" s="408"/>
      <c r="W43" s="408"/>
      <c r="X43" s="408"/>
      <c r="Y43" s="408"/>
      <c r="Z43" s="408"/>
      <c r="AA43" s="408"/>
      <c r="AB43" s="408"/>
      <c r="AC43" s="408"/>
      <c r="AD43" s="408"/>
      <c r="AE43" s="408"/>
      <c r="AF43" s="408"/>
      <c r="AG43" s="408"/>
      <c r="AH43" s="408"/>
      <c r="AI43" s="408"/>
      <c r="AJ43" s="408"/>
      <c r="AK43" s="408"/>
      <c r="AL43" s="408"/>
      <c r="AM43" s="408"/>
      <c r="AN43" s="408"/>
      <c r="AO43" s="408"/>
      <c r="AP43" s="408"/>
      <c r="AQ43" s="408"/>
      <c r="AR43" s="408"/>
      <c r="AS43" s="408"/>
      <c r="AT43" s="408"/>
      <c r="AU43" s="408"/>
      <c r="AV43" s="408"/>
      <c r="AW43" s="408"/>
      <c r="AX43" s="419"/>
      <c r="AY43" s="65"/>
    </row>
    <row r="44" spans="1:51" ht="34.5" customHeight="1" x14ac:dyDescent="0.15">
      <c r="A44" s="425"/>
      <c r="B44" s="413"/>
      <c r="C44" s="412"/>
      <c r="D44" s="413"/>
      <c r="E44" s="399"/>
      <c r="F44" s="235"/>
      <c r="G44" s="414" t="s">
        <v>561</v>
      </c>
      <c r="H44" s="415"/>
      <c r="I44" s="415"/>
      <c r="J44" s="415"/>
      <c r="K44" s="415"/>
      <c r="L44" s="415"/>
      <c r="M44" s="415"/>
      <c r="N44" s="415"/>
      <c r="O44" s="415"/>
      <c r="P44" s="415"/>
      <c r="Q44" s="415"/>
      <c r="R44" s="415"/>
      <c r="S44" s="415"/>
      <c r="T44" s="415"/>
      <c r="U44" s="407" t="s">
        <v>258</v>
      </c>
      <c r="V44" s="408"/>
      <c r="W44" s="408"/>
      <c r="X44" s="408"/>
      <c r="Y44" s="408"/>
      <c r="Z44" s="408"/>
      <c r="AA44" s="408"/>
      <c r="AB44" s="408"/>
      <c r="AC44" s="408"/>
      <c r="AD44" s="408"/>
      <c r="AE44" s="408"/>
      <c r="AF44" s="408"/>
      <c r="AG44" s="408"/>
      <c r="AH44" s="408"/>
      <c r="AI44" s="408"/>
      <c r="AJ44" s="408"/>
      <c r="AK44" s="408"/>
      <c r="AL44" s="408"/>
      <c r="AM44" s="408"/>
      <c r="AN44" s="408"/>
      <c r="AO44" s="408"/>
      <c r="AP44" s="408"/>
      <c r="AQ44" s="408"/>
      <c r="AR44" s="408"/>
      <c r="AS44" s="408"/>
      <c r="AT44" s="408"/>
      <c r="AU44" s="408"/>
      <c r="AV44" s="408"/>
      <c r="AW44" s="408"/>
      <c r="AX44" s="419"/>
      <c r="AY44" s="65"/>
    </row>
    <row r="45" spans="1:51" ht="34.5" customHeight="1" thickBot="1" x14ac:dyDescent="0.2">
      <c r="A45" s="425"/>
      <c r="B45" s="413"/>
      <c r="C45" s="412"/>
      <c r="D45" s="413"/>
      <c r="E45" s="400"/>
      <c r="F45" s="238"/>
      <c r="G45" s="414" t="s">
        <v>554</v>
      </c>
      <c r="H45" s="415"/>
      <c r="I45" s="415"/>
      <c r="J45" s="415"/>
      <c r="K45" s="415"/>
      <c r="L45" s="415"/>
      <c r="M45" s="415"/>
      <c r="N45" s="415"/>
      <c r="O45" s="415"/>
      <c r="P45" s="415"/>
      <c r="Q45" s="415"/>
      <c r="R45" s="415"/>
      <c r="S45" s="415"/>
      <c r="T45" s="415"/>
      <c r="U45" s="420" t="s">
        <v>258</v>
      </c>
      <c r="V45" s="421"/>
      <c r="W45" s="421"/>
      <c r="X45" s="421"/>
      <c r="Y45" s="421"/>
      <c r="Z45" s="421"/>
      <c r="AA45" s="421"/>
      <c r="AB45" s="421"/>
      <c r="AC45" s="421"/>
      <c r="AD45" s="421"/>
      <c r="AE45" s="421"/>
      <c r="AF45" s="421"/>
      <c r="AG45" s="421"/>
      <c r="AH45" s="421"/>
      <c r="AI45" s="421"/>
      <c r="AJ45" s="421"/>
      <c r="AK45" s="421"/>
      <c r="AL45" s="421"/>
      <c r="AM45" s="421"/>
      <c r="AN45" s="421"/>
      <c r="AO45" s="421"/>
      <c r="AP45" s="421"/>
      <c r="AQ45" s="421"/>
      <c r="AR45" s="421"/>
      <c r="AS45" s="421"/>
      <c r="AT45" s="421"/>
      <c r="AU45" s="421"/>
      <c r="AV45" s="421"/>
      <c r="AW45" s="421"/>
      <c r="AX45" s="422"/>
      <c r="AY45" s="65"/>
    </row>
    <row r="46" spans="1:51" ht="27" customHeight="1" x14ac:dyDescent="0.15">
      <c r="A46" s="488" t="s">
        <v>43</v>
      </c>
      <c r="B46" s="489"/>
      <c r="C46" s="489"/>
      <c r="D46" s="489"/>
      <c r="E46" s="489"/>
      <c r="F46" s="489"/>
      <c r="G46" s="489"/>
      <c r="H46" s="489"/>
      <c r="I46" s="489"/>
      <c r="J46" s="489"/>
      <c r="K46" s="489"/>
      <c r="L46" s="489"/>
      <c r="M46" s="489"/>
      <c r="N46" s="489"/>
      <c r="O46" s="489"/>
      <c r="P46" s="489"/>
      <c r="Q46" s="489"/>
      <c r="R46" s="489"/>
      <c r="S46" s="489"/>
      <c r="T46" s="489"/>
      <c r="U46" s="489"/>
      <c r="V46" s="489"/>
      <c r="W46" s="489"/>
      <c r="X46" s="489"/>
      <c r="Y46" s="489"/>
      <c r="Z46" s="489"/>
      <c r="AA46" s="489"/>
      <c r="AB46" s="489"/>
      <c r="AC46" s="489"/>
      <c r="AD46" s="489"/>
      <c r="AE46" s="489"/>
      <c r="AF46" s="489"/>
      <c r="AG46" s="489"/>
      <c r="AH46" s="489"/>
      <c r="AI46" s="489"/>
      <c r="AJ46" s="489"/>
      <c r="AK46" s="489"/>
      <c r="AL46" s="489"/>
      <c r="AM46" s="489"/>
      <c r="AN46" s="489"/>
      <c r="AO46" s="489"/>
      <c r="AP46" s="489"/>
      <c r="AQ46" s="489"/>
      <c r="AR46" s="489"/>
      <c r="AS46" s="489"/>
      <c r="AT46" s="489"/>
      <c r="AU46" s="489"/>
      <c r="AV46" s="489"/>
      <c r="AW46" s="489"/>
      <c r="AX46" s="490"/>
    </row>
    <row r="47" spans="1:51" ht="27" customHeight="1" x14ac:dyDescent="0.15">
      <c r="A47" s="5"/>
      <c r="B47" s="6"/>
      <c r="C47" s="491" t="s">
        <v>29</v>
      </c>
      <c r="D47" s="492"/>
      <c r="E47" s="492"/>
      <c r="F47" s="492"/>
      <c r="G47" s="492"/>
      <c r="H47" s="492"/>
      <c r="I47" s="492"/>
      <c r="J47" s="492"/>
      <c r="K47" s="492"/>
      <c r="L47" s="492"/>
      <c r="M47" s="492"/>
      <c r="N47" s="492"/>
      <c r="O47" s="492"/>
      <c r="P47" s="492"/>
      <c r="Q47" s="492"/>
      <c r="R47" s="492"/>
      <c r="S47" s="492"/>
      <c r="T47" s="492"/>
      <c r="U47" s="492"/>
      <c r="V47" s="492"/>
      <c r="W47" s="492"/>
      <c r="X47" s="492"/>
      <c r="Y47" s="492"/>
      <c r="Z47" s="492"/>
      <c r="AA47" s="492"/>
      <c r="AB47" s="492"/>
      <c r="AC47" s="493"/>
      <c r="AD47" s="492" t="s">
        <v>32</v>
      </c>
      <c r="AE47" s="492"/>
      <c r="AF47" s="492"/>
      <c r="AG47" s="494" t="s">
        <v>28</v>
      </c>
      <c r="AH47" s="492"/>
      <c r="AI47" s="492"/>
      <c r="AJ47" s="492"/>
      <c r="AK47" s="492"/>
      <c r="AL47" s="492"/>
      <c r="AM47" s="492"/>
      <c r="AN47" s="492"/>
      <c r="AO47" s="492"/>
      <c r="AP47" s="492"/>
      <c r="AQ47" s="492"/>
      <c r="AR47" s="492"/>
      <c r="AS47" s="492"/>
      <c r="AT47" s="492"/>
      <c r="AU47" s="492"/>
      <c r="AV47" s="492"/>
      <c r="AW47" s="492"/>
      <c r="AX47" s="495"/>
    </row>
    <row r="48" spans="1:51" ht="50.25" customHeight="1" x14ac:dyDescent="0.15">
      <c r="A48" s="496" t="s">
        <v>126</v>
      </c>
      <c r="B48" s="497"/>
      <c r="C48" s="502" t="s">
        <v>127</v>
      </c>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4"/>
      <c r="AD48" s="505" t="s">
        <v>576</v>
      </c>
      <c r="AE48" s="506"/>
      <c r="AF48" s="506"/>
      <c r="AG48" s="507" t="s">
        <v>602</v>
      </c>
      <c r="AH48" s="508"/>
      <c r="AI48" s="508"/>
      <c r="AJ48" s="508"/>
      <c r="AK48" s="508"/>
      <c r="AL48" s="508"/>
      <c r="AM48" s="508"/>
      <c r="AN48" s="508"/>
      <c r="AO48" s="508"/>
      <c r="AP48" s="508"/>
      <c r="AQ48" s="508"/>
      <c r="AR48" s="508"/>
      <c r="AS48" s="508"/>
      <c r="AT48" s="508"/>
      <c r="AU48" s="508"/>
      <c r="AV48" s="508"/>
      <c r="AW48" s="508"/>
      <c r="AX48" s="509"/>
    </row>
    <row r="49" spans="1:50" ht="63.75" customHeight="1" x14ac:dyDescent="0.15">
      <c r="A49" s="498"/>
      <c r="B49" s="499"/>
      <c r="C49" s="510" t="s">
        <v>33</v>
      </c>
      <c r="D49" s="511"/>
      <c r="E49" s="511"/>
      <c r="F49" s="511"/>
      <c r="G49" s="511"/>
      <c r="H49" s="511"/>
      <c r="I49" s="511"/>
      <c r="J49" s="511"/>
      <c r="K49" s="511"/>
      <c r="L49" s="511"/>
      <c r="M49" s="511"/>
      <c r="N49" s="511"/>
      <c r="O49" s="511"/>
      <c r="P49" s="511"/>
      <c r="Q49" s="511"/>
      <c r="R49" s="511"/>
      <c r="S49" s="511"/>
      <c r="T49" s="511"/>
      <c r="U49" s="511"/>
      <c r="V49" s="511"/>
      <c r="W49" s="511"/>
      <c r="X49" s="511"/>
      <c r="Y49" s="511"/>
      <c r="Z49" s="511"/>
      <c r="AA49" s="511"/>
      <c r="AB49" s="511"/>
      <c r="AC49" s="512"/>
      <c r="AD49" s="441" t="s">
        <v>576</v>
      </c>
      <c r="AE49" s="442"/>
      <c r="AF49" s="442"/>
      <c r="AG49" s="456" t="s">
        <v>603</v>
      </c>
      <c r="AH49" s="457"/>
      <c r="AI49" s="457"/>
      <c r="AJ49" s="457"/>
      <c r="AK49" s="457"/>
      <c r="AL49" s="457"/>
      <c r="AM49" s="457"/>
      <c r="AN49" s="457"/>
      <c r="AO49" s="457"/>
      <c r="AP49" s="457"/>
      <c r="AQ49" s="457"/>
      <c r="AR49" s="457"/>
      <c r="AS49" s="457"/>
      <c r="AT49" s="457"/>
      <c r="AU49" s="457"/>
      <c r="AV49" s="457"/>
      <c r="AW49" s="457"/>
      <c r="AX49" s="458"/>
    </row>
    <row r="50" spans="1:50" ht="27" customHeight="1" x14ac:dyDescent="0.15">
      <c r="A50" s="500"/>
      <c r="B50" s="501"/>
      <c r="C50" s="459" t="s">
        <v>128</v>
      </c>
      <c r="D50" s="460"/>
      <c r="E50" s="460"/>
      <c r="F50" s="460"/>
      <c r="G50" s="460"/>
      <c r="H50" s="460"/>
      <c r="I50" s="460"/>
      <c r="J50" s="460"/>
      <c r="K50" s="460"/>
      <c r="L50" s="460"/>
      <c r="M50" s="460"/>
      <c r="N50" s="460"/>
      <c r="O50" s="460"/>
      <c r="P50" s="460"/>
      <c r="Q50" s="460"/>
      <c r="R50" s="460"/>
      <c r="S50" s="460"/>
      <c r="T50" s="460"/>
      <c r="U50" s="460"/>
      <c r="V50" s="460"/>
      <c r="W50" s="460"/>
      <c r="X50" s="460"/>
      <c r="Y50" s="460"/>
      <c r="Z50" s="460"/>
      <c r="AA50" s="460"/>
      <c r="AB50" s="460"/>
      <c r="AC50" s="461"/>
      <c r="AD50" s="462" t="s">
        <v>576</v>
      </c>
      <c r="AE50" s="463"/>
      <c r="AF50" s="463"/>
      <c r="AG50" s="464" t="s">
        <v>604</v>
      </c>
      <c r="AH50" s="377"/>
      <c r="AI50" s="377"/>
      <c r="AJ50" s="377"/>
      <c r="AK50" s="377"/>
      <c r="AL50" s="377"/>
      <c r="AM50" s="377"/>
      <c r="AN50" s="377"/>
      <c r="AO50" s="377"/>
      <c r="AP50" s="377"/>
      <c r="AQ50" s="377"/>
      <c r="AR50" s="377"/>
      <c r="AS50" s="377"/>
      <c r="AT50" s="377"/>
      <c r="AU50" s="377"/>
      <c r="AV50" s="377"/>
      <c r="AW50" s="377"/>
      <c r="AX50" s="465"/>
    </row>
    <row r="51" spans="1:50" ht="27" customHeight="1" x14ac:dyDescent="0.15">
      <c r="A51" s="466" t="s">
        <v>35</v>
      </c>
      <c r="B51" s="467"/>
      <c r="C51" s="473" t="s">
        <v>37</v>
      </c>
      <c r="D51" s="474"/>
      <c r="E51" s="475"/>
      <c r="F51" s="475"/>
      <c r="G51" s="475"/>
      <c r="H51" s="475"/>
      <c r="I51" s="475"/>
      <c r="J51" s="475"/>
      <c r="K51" s="475"/>
      <c r="L51" s="475"/>
      <c r="M51" s="475"/>
      <c r="N51" s="475"/>
      <c r="O51" s="475"/>
      <c r="P51" s="475"/>
      <c r="Q51" s="475"/>
      <c r="R51" s="475"/>
      <c r="S51" s="475"/>
      <c r="T51" s="475"/>
      <c r="U51" s="475"/>
      <c r="V51" s="475"/>
      <c r="W51" s="475"/>
      <c r="X51" s="475"/>
      <c r="Y51" s="475"/>
      <c r="Z51" s="475"/>
      <c r="AA51" s="475"/>
      <c r="AB51" s="475"/>
      <c r="AC51" s="476"/>
      <c r="AD51" s="477" t="s">
        <v>576</v>
      </c>
      <c r="AE51" s="478"/>
      <c r="AF51" s="478"/>
      <c r="AG51" s="479" t="s">
        <v>605</v>
      </c>
      <c r="AH51" s="375"/>
      <c r="AI51" s="375"/>
      <c r="AJ51" s="375"/>
      <c r="AK51" s="375"/>
      <c r="AL51" s="375"/>
      <c r="AM51" s="375"/>
      <c r="AN51" s="375"/>
      <c r="AO51" s="375"/>
      <c r="AP51" s="375"/>
      <c r="AQ51" s="375"/>
      <c r="AR51" s="375"/>
      <c r="AS51" s="375"/>
      <c r="AT51" s="375"/>
      <c r="AU51" s="375"/>
      <c r="AV51" s="375"/>
      <c r="AW51" s="375"/>
      <c r="AX51" s="480"/>
    </row>
    <row r="52" spans="1:50" ht="35.25" customHeight="1" x14ac:dyDescent="0.15">
      <c r="A52" s="468"/>
      <c r="B52" s="469"/>
      <c r="C52" s="481"/>
      <c r="D52" s="482"/>
      <c r="E52" s="485" t="s">
        <v>236</v>
      </c>
      <c r="F52" s="486"/>
      <c r="G52" s="486"/>
      <c r="H52" s="486"/>
      <c r="I52" s="486"/>
      <c r="J52" s="486"/>
      <c r="K52" s="486"/>
      <c r="L52" s="486"/>
      <c r="M52" s="486"/>
      <c r="N52" s="486"/>
      <c r="O52" s="486"/>
      <c r="P52" s="486"/>
      <c r="Q52" s="486"/>
      <c r="R52" s="486"/>
      <c r="S52" s="486"/>
      <c r="T52" s="486"/>
      <c r="U52" s="486"/>
      <c r="V52" s="486"/>
      <c r="W52" s="486"/>
      <c r="X52" s="486"/>
      <c r="Y52" s="486"/>
      <c r="Z52" s="486"/>
      <c r="AA52" s="486"/>
      <c r="AB52" s="486"/>
      <c r="AC52" s="487"/>
      <c r="AD52" s="441" t="s">
        <v>606</v>
      </c>
      <c r="AE52" s="442"/>
      <c r="AF52" s="443"/>
      <c r="AG52" s="464"/>
      <c r="AH52" s="377"/>
      <c r="AI52" s="377"/>
      <c r="AJ52" s="377"/>
      <c r="AK52" s="377"/>
      <c r="AL52" s="377"/>
      <c r="AM52" s="377"/>
      <c r="AN52" s="377"/>
      <c r="AO52" s="377"/>
      <c r="AP52" s="377"/>
      <c r="AQ52" s="377"/>
      <c r="AR52" s="377"/>
      <c r="AS52" s="377"/>
      <c r="AT52" s="377"/>
      <c r="AU52" s="377"/>
      <c r="AV52" s="377"/>
      <c r="AW52" s="377"/>
      <c r="AX52" s="465"/>
    </row>
    <row r="53" spans="1:50" ht="26.25" customHeight="1" x14ac:dyDescent="0.15">
      <c r="A53" s="468"/>
      <c r="B53" s="469"/>
      <c r="C53" s="483"/>
      <c r="D53" s="484"/>
      <c r="E53" s="444" t="s">
        <v>200</v>
      </c>
      <c r="F53" s="445"/>
      <c r="G53" s="445"/>
      <c r="H53" s="445"/>
      <c r="I53" s="445"/>
      <c r="J53" s="445"/>
      <c r="K53" s="445"/>
      <c r="L53" s="445"/>
      <c r="M53" s="445"/>
      <c r="N53" s="445"/>
      <c r="O53" s="445"/>
      <c r="P53" s="445"/>
      <c r="Q53" s="445"/>
      <c r="R53" s="445"/>
      <c r="S53" s="445"/>
      <c r="T53" s="445"/>
      <c r="U53" s="445"/>
      <c r="V53" s="445"/>
      <c r="W53" s="445"/>
      <c r="X53" s="445"/>
      <c r="Y53" s="445"/>
      <c r="Z53" s="445"/>
      <c r="AA53" s="445"/>
      <c r="AB53" s="445"/>
      <c r="AC53" s="446"/>
      <c r="AD53" s="447" t="s">
        <v>606</v>
      </c>
      <c r="AE53" s="448"/>
      <c r="AF53" s="448"/>
      <c r="AG53" s="464"/>
      <c r="AH53" s="377"/>
      <c r="AI53" s="377"/>
      <c r="AJ53" s="377"/>
      <c r="AK53" s="377"/>
      <c r="AL53" s="377"/>
      <c r="AM53" s="377"/>
      <c r="AN53" s="377"/>
      <c r="AO53" s="377"/>
      <c r="AP53" s="377"/>
      <c r="AQ53" s="377"/>
      <c r="AR53" s="377"/>
      <c r="AS53" s="377"/>
      <c r="AT53" s="377"/>
      <c r="AU53" s="377"/>
      <c r="AV53" s="377"/>
      <c r="AW53" s="377"/>
      <c r="AX53" s="465"/>
    </row>
    <row r="54" spans="1:50" ht="65.25" customHeight="1" x14ac:dyDescent="0.15">
      <c r="A54" s="468"/>
      <c r="B54" s="470"/>
      <c r="C54" s="449" t="s">
        <v>38</v>
      </c>
      <c r="D54" s="450"/>
      <c r="E54" s="450"/>
      <c r="F54" s="450"/>
      <c r="G54" s="450"/>
      <c r="H54" s="450"/>
      <c r="I54" s="450"/>
      <c r="J54" s="450"/>
      <c r="K54" s="450"/>
      <c r="L54" s="450"/>
      <c r="M54" s="450"/>
      <c r="N54" s="450"/>
      <c r="O54" s="450"/>
      <c r="P54" s="450"/>
      <c r="Q54" s="450"/>
      <c r="R54" s="450"/>
      <c r="S54" s="450"/>
      <c r="T54" s="450"/>
      <c r="U54" s="450"/>
      <c r="V54" s="450"/>
      <c r="W54" s="450"/>
      <c r="X54" s="450"/>
      <c r="Y54" s="450"/>
      <c r="Z54" s="450"/>
      <c r="AA54" s="450"/>
      <c r="AB54" s="450"/>
      <c r="AC54" s="450"/>
      <c r="AD54" s="451" t="s">
        <v>576</v>
      </c>
      <c r="AE54" s="452"/>
      <c r="AF54" s="452"/>
      <c r="AG54" s="453" t="s">
        <v>607</v>
      </c>
      <c r="AH54" s="454"/>
      <c r="AI54" s="454"/>
      <c r="AJ54" s="454"/>
      <c r="AK54" s="454"/>
      <c r="AL54" s="454"/>
      <c r="AM54" s="454"/>
      <c r="AN54" s="454"/>
      <c r="AO54" s="454"/>
      <c r="AP54" s="454"/>
      <c r="AQ54" s="454"/>
      <c r="AR54" s="454"/>
      <c r="AS54" s="454"/>
      <c r="AT54" s="454"/>
      <c r="AU54" s="454"/>
      <c r="AV54" s="454"/>
      <c r="AW54" s="454"/>
      <c r="AX54" s="455"/>
    </row>
    <row r="55" spans="1:50" ht="80.25" customHeight="1" x14ac:dyDescent="0.15">
      <c r="A55" s="468"/>
      <c r="B55" s="470"/>
      <c r="C55" s="528" t="s">
        <v>129</v>
      </c>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441" t="s">
        <v>576</v>
      </c>
      <c r="AE55" s="442"/>
      <c r="AF55" s="442"/>
      <c r="AG55" s="456" t="s">
        <v>608</v>
      </c>
      <c r="AH55" s="457"/>
      <c r="AI55" s="457"/>
      <c r="AJ55" s="457"/>
      <c r="AK55" s="457"/>
      <c r="AL55" s="457"/>
      <c r="AM55" s="457"/>
      <c r="AN55" s="457"/>
      <c r="AO55" s="457"/>
      <c r="AP55" s="457"/>
      <c r="AQ55" s="457"/>
      <c r="AR55" s="457"/>
      <c r="AS55" s="457"/>
      <c r="AT55" s="457"/>
      <c r="AU55" s="457"/>
      <c r="AV55" s="457"/>
      <c r="AW55" s="457"/>
      <c r="AX55" s="458"/>
    </row>
    <row r="56" spans="1:50" ht="59.25" customHeight="1" x14ac:dyDescent="0.15">
      <c r="A56" s="468"/>
      <c r="B56" s="470"/>
      <c r="C56" s="528" t="s">
        <v>34</v>
      </c>
      <c r="D56" s="512"/>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441" t="s">
        <v>576</v>
      </c>
      <c r="AE56" s="442"/>
      <c r="AF56" s="442"/>
      <c r="AG56" s="456" t="s">
        <v>609</v>
      </c>
      <c r="AH56" s="457"/>
      <c r="AI56" s="457"/>
      <c r="AJ56" s="457"/>
      <c r="AK56" s="457"/>
      <c r="AL56" s="457"/>
      <c r="AM56" s="457"/>
      <c r="AN56" s="457"/>
      <c r="AO56" s="457"/>
      <c r="AP56" s="457"/>
      <c r="AQ56" s="457"/>
      <c r="AR56" s="457"/>
      <c r="AS56" s="457"/>
      <c r="AT56" s="457"/>
      <c r="AU56" s="457"/>
      <c r="AV56" s="457"/>
      <c r="AW56" s="457"/>
      <c r="AX56" s="458"/>
    </row>
    <row r="57" spans="1:50" ht="26.25" customHeight="1" x14ac:dyDescent="0.15">
      <c r="A57" s="468"/>
      <c r="B57" s="470"/>
      <c r="C57" s="528" t="s">
        <v>39</v>
      </c>
      <c r="D57" s="512"/>
      <c r="E57" s="512"/>
      <c r="F57" s="512"/>
      <c r="G57" s="512"/>
      <c r="H57" s="512"/>
      <c r="I57" s="512"/>
      <c r="J57" s="512"/>
      <c r="K57" s="512"/>
      <c r="L57" s="512"/>
      <c r="M57" s="512"/>
      <c r="N57" s="512"/>
      <c r="O57" s="512"/>
      <c r="P57" s="512"/>
      <c r="Q57" s="512"/>
      <c r="R57" s="512"/>
      <c r="S57" s="512"/>
      <c r="T57" s="512"/>
      <c r="U57" s="512"/>
      <c r="V57" s="512"/>
      <c r="W57" s="512"/>
      <c r="X57" s="512"/>
      <c r="Y57" s="512"/>
      <c r="Z57" s="512"/>
      <c r="AA57" s="512"/>
      <c r="AB57" s="512"/>
      <c r="AC57" s="529"/>
      <c r="AD57" s="441" t="s">
        <v>576</v>
      </c>
      <c r="AE57" s="442"/>
      <c r="AF57" s="442"/>
      <c r="AG57" s="456" t="s">
        <v>610</v>
      </c>
      <c r="AH57" s="457"/>
      <c r="AI57" s="457"/>
      <c r="AJ57" s="457"/>
      <c r="AK57" s="457"/>
      <c r="AL57" s="457"/>
      <c r="AM57" s="457"/>
      <c r="AN57" s="457"/>
      <c r="AO57" s="457"/>
      <c r="AP57" s="457"/>
      <c r="AQ57" s="457"/>
      <c r="AR57" s="457"/>
      <c r="AS57" s="457"/>
      <c r="AT57" s="457"/>
      <c r="AU57" s="457"/>
      <c r="AV57" s="457"/>
      <c r="AW57" s="457"/>
      <c r="AX57" s="458"/>
    </row>
    <row r="58" spans="1:50" ht="26.25" customHeight="1" x14ac:dyDescent="0.15">
      <c r="A58" s="468"/>
      <c r="B58" s="470"/>
      <c r="C58" s="528" t="s">
        <v>213</v>
      </c>
      <c r="D58" s="512"/>
      <c r="E58" s="512"/>
      <c r="F58" s="512"/>
      <c r="G58" s="512"/>
      <c r="H58" s="512"/>
      <c r="I58" s="512"/>
      <c r="J58" s="512"/>
      <c r="K58" s="512"/>
      <c r="L58" s="512"/>
      <c r="M58" s="512"/>
      <c r="N58" s="512"/>
      <c r="O58" s="512"/>
      <c r="P58" s="512"/>
      <c r="Q58" s="512"/>
      <c r="R58" s="512"/>
      <c r="S58" s="512"/>
      <c r="T58" s="512"/>
      <c r="U58" s="512"/>
      <c r="V58" s="512"/>
      <c r="W58" s="512"/>
      <c r="X58" s="512"/>
      <c r="Y58" s="512"/>
      <c r="Z58" s="512"/>
      <c r="AA58" s="512"/>
      <c r="AB58" s="512"/>
      <c r="AC58" s="529"/>
      <c r="AD58" s="462" t="s">
        <v>611</v>
      </c>
      <c r="AE58" s="463"/>
      <c r="AF58" s="463"/>
      <c r="AG58" s="516" t="s">
        <v>258</v>
      </c>
      <c r="AH58" s="517"/>
      <c r="AI58" s="517"/>
      <c r="AJ58" s="517"/>
      <c r="AK58" s="517"/>
      <c r="AL58" s="517"/>
      <c r="AM58" s="517"/>
      <c r="AN58" s="517"/>
      <c r="AO58" s="517"/>
      <c r="AP58" s="517"/>
      <c r="AQ58" s="517"/>
      <c r="AR58" s="517"/>
      <c r="AS58" s="517"/>
      <c r="AT58" s="517"/>
      <c r="AU58" s="517"/>
      <c r="AV58" s="517"/>
      <c r="AW58" s="517"/>
      <c r="AX58" s="518"/>
    </row>
    <row r="59" spans="1:50" ht="26.25" customHeight="1" x14ac:dyDescent="0.15">
      <c r="A59" s="468"/>
      <c r="B59" s="470"/>
      <c r="C59" s="513" t="s">
        <v>214</v>
      </c>
      <c r="D59" s="514"/>
      <c r="E59" s="514"/>
      <c r="F59" s="514"/>
      <c r="G59" s="514"/>
      <c r="H59" s="514"/>
      <c r="I59" s="514"/>
      <c r="J59" s="514"/>
      <c r="K59" s="514"/>
      <c r="L59" s="514"/>
      <c r="M59" s="514"/>
      <c r="N59" s="514"/>
      <c r="O59" s="514"/>
      <c r="P59" s="514"/>
      <c r="Q59" s="514"/>
      <c r="R59" s="514"/>
      <c r="S59" s="514"/>
      <c r="T59" s="514"/>
      <c r="U59" s="514"/>
      <c r="V59" s="514"/>
      <c r="W59" s="514"/>
      <c r="X59" s="514"/>
      <c r="Y59" s="514"/>
      <c r="Z59" s="514"/>
      <c r="AA59" s="514"/>
      <c r="AB59" s="514"/>
      <c r="AC59" s="515"/>
      <c r="AD59" s="462" t="s">
        <v>611</v>
      </c>
      <c r="AE59" s="463"/>
      <c r="AF59" s="463"/>
      <c r="AG59" s="516" t="s">
        <v>258</v>
      </c>
      <c r="AH59" s="517"/>
      <c r="AI59" s="517"/>
      <c r="AJ59" s="517"/>
      <c r="AK59" s="517"/>
      <c r="AL59" s="517"/>
      <c r="AM59" s="517"/>
      <c r="AN59" s="517"/>
      <c r="AO59" s="517"/>
      <c r="AP59" s="517"/>
      <c r="AQ59" s="517"/>
      <c r="AR59" s="517"/>
      <c r="AS59" s="517"/>
      <c r="AT59" s="517"/>
      <c r="AU59" s="517"/>
      <c r="AV59" s="517"/>
      <c r="AW59" s="517"/>
      <c r="AX59" s="518"/>
    </row>
    <row r="60" spans="1:50" ht="61.5" customHeight="1" x14ac:dyDescent="0.15">
      <c r="A60" s="471"/>
      <c r="B60" s="472"/>
      <c r="C60" s="519" t="s">
        <v>204</v>
      </c>
      <c r="D60" s="520"/>
      <c r="E60" s="520"/>
      <c r="F60" s="520"/>
      <c r="G60" s="520"/>
      <c r="H60" s="520"/>
      <c r="I60" s="520"/>
      <c r="J60" s="520"/>
      <c r="K60" s="520"/>
      <c r="L60" s="520"/>
      <c r="M60" s="520"/>
      <c r="N60" s="520"/>
      <c r="O60" s="520"/>
      <c r="P60" s="520"/>
      <c r="Q60" s="520"/>
      <c r="R60" s="520"/>
      <c r="S60" s="520"/>
      <c r="T60" s="520"/>
      <c r="U60" s="520"/>
      <c r="V60" s="520"/>
      <c r="W60" s="520"/>
      <c r="X60" s="520"/>
      <c r="Y60" s="520"/>
      <c r="Z60" s="520"/>
      <c r="AA60" s="520"/>
      <c r="AB60" s="520"/>
      <c r="AC60" s="521"/>
      <c r="AD60" s="522" t="s">
        <v>576</v>
      </c>
      <c r="AE60" s="523"/>
      <c r="AF60" s="524"/>
      <c r="AG60" s="525" t="s">
        <v>612</v>
      </c>
      <c r="AH60" s="526"/>
      <c r="AI60" s="526"/>
      <c r="AJ60" s="526"/>
      <c r="AK60" s="526"/>
      <c r="AL60" s="526"/>
      <c r="AM60" s="526"/>
      <c r="AN60" s="526"/>
      <c r="AO60" s="526"/>
      <c r="AP60" s="526"/>
      <c r="AQ60" s="526"/>
      <c r="AR60" s="526"/>
      <c r="AS60" s="526"/>
      <c r="AT60" s="526"/>
      <c r="AU60" s="526"/>
      <c r="AV60" s="526"/>
      <c r="AW60" s="526"/>
      <c r="AX60" s="527"/>
    </row>
    <row r="61" spans="1:50" ht="27" customHeight="1" x14ac:dyDescent="0.15">
      <c r="A61" s="466" t="s">
        <v>36</v>
      </c>
      <c r="B61" s="553"/>
      <c r="C61" s="554" t="s">
        <v>205</v>
      </c>
      <c r="D61" s="555"/>
      <c r="E61" s="555"/>
      <c r="F61" s="555"/>
      <c r="G61" s="555"/>
      <c r="H61" s="555"/>
      <c r="I61" s="555"/>
      <c r="J61" s="555"/>
      <c r="K61" s="555"/>
      <c r="L61" s="555"/>
      <c r="M61" s="555"/>
      <c r="N61" s="555"/>
      <c r="O61" s="555"/>
      <c r="P61" s="555"/>
      <c r="Q61" s="555"/>
      <c r="R61" s="555"/>
      <c r="S61" s="555"/>
      <c r="T61" s="555"/>
      <c r="U61" s="555"/>
      <c r="V61" s="555"/>
      <c r="W61" s="555"/>
      <c r="X61" s="555"/>
      <c r="Y61" s="555"/>
      <c r="Z61" s="555"/>
      <c r="AA61" s="555"/>
      <c r="AB61" s="555"/>
      <c r="AC61" s="556"/>
      <c r="AD61" s="451" t="s">
        <v>576</v>
      </c>
      <c r="AE61" s="452"/>
      <c r="AF61" s="557"/>
      <c r="AG61" s="453" t="s">
        <v>613</v>
      </c>
      <c r="AH61" s="454"/>
      <c r="AI61" s="454"/>
      <c r="AJ61" s="454"/>
      <c r="AK61" s="454"/>
      <c r="AL61" s="454"/>
      <c r="AM61" s="454"/>
      <c r="AN61" s="454"/>
      <c r="AO61" s="454"/>
      <c r="AP61" s="454"/>
      <c r="AQ61" s="454"/>
      <c r="AR61" s="454"/>
      <c r="AS61" s="454"/>
      <c r="AT61" s="454"/>
      <c r="AU61" s="454"/>
      <c r="AV61" s="454"/>
      <c r="AW61" s="454"/>
      <c r="AX61" s="455"/>
    </row>
    <row r="62" spans="1:50" ht="35.25" customHeight="1" x14ac:dyDescent="0.15">
      <c r="A62" s="468"/>
      <c r="B62" s="470"/>
      <c r="C62" s="558" t="s">
        <v>41</v>
      </c>
      <c r="D62" s="559"/>
      <c r="E62" s="559"/>
      <c r="F62" s="559"/>
      <c r="G62" s="559"/>
      <c r="H62" s="559"/>
      <c r="I62" s="559"/>
      <c r="J62" s="559"/>
      <c r="K62" s="559"/>
      <c r="L62" s="559"/>
      <c r="M62" s="559"/>
      <c r="N62" s="559"/>
      <c r="O62" s="559"/>
      <c r="P62" s="559"/>
      <c r="Q62" s="559"/>
      <c r="R62" s="559"/>
      <c r="S62" s="559"/>
      <c r="T62" s="559"/>
      <c r="U62" s="559"/>
      <c r="V62" s="559"/>
      <c r="W62" s="559"/>
      <c r="X62" s="559"/>
      <c r="Y62" s="559"/>
      <c r="Z62" s="559"/>
      <c r="AA62" s="559"/>
      <c r="AB62" s="559"/>
      <c r="AC62" s="560"/>
      <c r="AD62" s="561" t="s">
        <v>576</v>
      </c>
      <c r="AE62" s="562"/>
      <c r="AF62" s="562"/>
      <c r="AG62" s="456" t="s">
        <v>614</v>
      </c>
      <c r="AH62" s="457"/>
      <c r="AI62" s="457"/>
      <c r="AJ62" s="457"/>
      <c r="AK62" s="457"/>
      <c r="AL62" s="457"/>
      <c r="AM62" s="457"/>
      <c r="AN62" s="457"/>
      <c r="AO62" s="457"/>
      <c r="AP62" s="457"/>
      <c r="AQ62" s="457"/>
      <c r="AR62" s="457"/>
      <c r="AS62" s="457"/>
      <c r="AT62" s="457"/>
      <c r="AU62" s="457"/>
      <c r="AV62" s="457"/>
      <c r="AW62" s="457"/>
      <c r="AX62" s="458"/>
    </row>
    <row r="63" spans="1:50" ht="27" customHeight="1" x14ac:dyDescent="0.15">
      <c r="A63" s="468"/>
      <c r="B63" s="470"/>
      <c r="C63" s="528" t="s">
        <v>165</v>
      </c>
      <c r="D63" s="512"/>
      <c r="E63" s="512"/>
      <c r="F63" s="512"/>
      <c r="G63" s="512"/>
      <c r="H63" s="512"/>
      <c r="I63" s="512"/>
      <c r="J63" s="512"/>
      <c r="K63" s="512"/>
      <c r="L63" s="512"/>
      <c r="M63" s="512"/>
      <c r="N63" s="512"/>
      <c r="O63" s="512"/>
      <c r="P63" s="512"/>
      <c r="Q63" s="512"/>
      <c r="R63" s="512"/>
      <c r="S63" s="512"/>
      <c r="T63" s="512"/>
      <c r="U63" s="512"/>
      <c r="V63" s="512"/>
      <c r="W63" s="512"/>
      <c r="X63" s="512"/>
      <c r="Y63" s="512"/>
      <c r="Z63" s="512"/>
      <c r="AA63" s="512"/>
      <c r="AB63" s="512"/>
      <c r="AC63" s="512"/>
      <c r="AD63" s="441" t="s">
        <v>576</v>
      </c>
      <c r="AE63" s="442"/>
      <c r="AF63" s="442"/>
      <c r="AG63" s="456" t="s">
        <v>615</v>
      </c>
      <c r="AH63" s="457"/>
      <c r="AI63" s="457"/>
      <c r="AJ63" s="457"/>
      <c r="AK63" s="457"/>
      <c r="AL63" s="457"/>
      <c r="AM63" s="457"/>
      <c r="AN63" s="457"/>
      <c r="AO63" s="457"/>
      <c r="AP63" s="457"/>
      <c r="AQ63" s="457"/>
      <c r="AR63" s="457"/>
      <c r="AS63" s="457"/>
      <c r="AT63" s="457"/>
      <c r="AU63" s="457"/>
      <c r="AV63" s="457"/>
      <c r="AW63" s="457"/>
      <c r="AX63" s="458"/>
    </row>
    <row r="64" spans="1:50" ht="67.5" customHeight="1" x14ac:dyDescent="0.15">
      <c r="A64" s="471"/>
      <c r="B64" s="472"/>
      <c r="C64" s="528" t="s">
        <v>40</v>
      </c>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2"/>
      <c r="AD64" s="441" t="s">
        <v>576</v>
      </c>
      <c r="AE64" s="442"/>
      <c r="AF64" s="442"/>
      <c r="AG64" s="537" t="s">
        <v>616</v>
      </c>
      <c r="AH64" s="379"/>
      <c r="AI64" s="379"/>
      <c r="AJ64" s="379"/>
      <c r="AK64" s="379"/>
      <c r="AL64" s="379"/>
      <c r="AM64" s="379"/>
      <c r="AN64" s="379"/>
      <c r="AO64" s="379"/>
      <c r="AP64" s="379"/>
      <c r="AQ64" s="379"/>
      <c r="AR64" s="379"/>
      <c r="AS64" s="379"/>
      <c r="AT64" s="379"/>
      <c r="AU64" s="379"/>
      <c r="AV64" s="379"/>
      <c r="AW64" s="379"/>
      <c r="AX64" s="538"/>
    </row>
    <row r="65" spans="1:52" ht="41.25" customHeight="1" x14ac:dyDescent="0.15">
      <c r="A65" s="539" t="s">
        <v>50</v>
      </c>
      <c r="B65" s="540"/>
      <c r="C65" s="543" t="s">
        <v>130</v>
      </c>
      <c r="D65" s="544"/>
      <c r="E65" s="544"/>
      <c r="F65" s="544"/>
      <c r="G65" s="544"/>
      <c r="H65" s="544"/>
      <c r="I65" s="544"/>
      <c r="J65" s="544"/>
      <c r="K65" s="544"/>
      <c r="L65" s="544"/>
      <c r="M65" s="544"/>
      <c r="N65" s="544"/>
      <c r="O65" s="544"/>
      <c r="P65" s="544"/>
      <c r="Q65" s="544"/>
      <c r="R65" s="544"/>
      <c r="S65" s="544"/>
      <c r="T65" s="544"/>
      <c r="U65" s="544"/>
      <c r="V65" s="544"/>
      <c r="W65" s="544"/>
      <c r="X65" s="544"/>
      <c r="Y65" s="544"/>
      <c r="Z65" s="544"/>
      <c r="AA65" s="544"/>
      <c r="AB65" s="544"/>
      <c r="AC65" s="474"/>
      <c r="AD65" s="477" t="s">
        <v>576</v>
      </c>
      <c r="AE65" s="478"/>
      <c r="AF65" s="545"/>
      <c r="AG65" s="479" t="s">
        <v>617</v>
      </c>
      <c r="AH65" s="375"/>
      <c r="AI65" s="375"/>
      <c r="AJ65" s="375"/>
      <c r="AK65" s="375"/>
      <c r="AL65" s="375"/>
      <c r="AM65" s="375"/>
      <c r="AN65" s="375"/>
      <c r="AO65" s="375"/>
      <c r="AP65" s="375"/>
      <c r="AQ65" s="375"/>
      <c r="AR65" s="375"/>
      <c r="AS65" s="375"/>
      <c r="AT65" s="375"/>
      <c r="AU65" s="375"/>
      <c r="AV65" s="375"/>
      <c r="AW65" s="375"/>
      <c r="AX65" s="480"/>
    </row>
    <row r="66" spans="1:52" ht="19.7" customHeight="1" x14ac:dyDescent="0.15">
      <c r="A66" s="541"/>
      <c r="B66" s="542"/>
      <c r="C66" s="546" t="s">
        <v>0</v>
      </c>
      <c r="D66" s="547"/>
      <c r="E66" s="547"/>
      <c r="F66" s="547"/>
      <c r="G66" s="547"/>
      <c r="H66" s="547"/>
      <c r="I66" s="547"/>
      <c r="J66" s="547"/>
      <c r="K66" s="547"/>
      <c r="L66" s="547"/>
      <c r="M66" s="547"/>
      <c r="N66" s="547"/>
      <c r="O66" s="548" t="s">
        <v>23</v>
      </c>
      <c r="P66" s="549"/>
      <c r="Q66" s="549"/>
      <c r="R66" s="549"/>
      <c r="S66" s="549"/>
      <c r="T66" s="549"/>
      <c r="U66" s="549"/>
      <c r="V66" s="549"/>
      <c r="W66" s="549"/>
      <c r="X66" s="549"/>
      <c r="Y66" s="549"/>
      <c r="Z66" s="549"/>
      <c r="AA66" s="549"/>
      <c r="AB66" s="549"/>
      <c r="AC66" s="549"/>
      <c r="AD66" s="549"/>
      <c r="AE66" s="549"/>
      <c r="AF66" s="550"/>
      <c r="AG66" s="464"/>
      <c r="AH66" s="377"/>
      <c r="AI66" s="377"/>
      <c r="AJ66" s="377"/>
      <c r="AK66" s="377"/>
      <c r="AL66" s="377"/>
      <c r="AM66" s="377"/>
      <c r="AN66" s="377"/>
      <c r="AO66" s="377"/>
      <c r="AP66" s="377"/>
      <c r="AQ66" s="377"/>
      <c r="AR66" s="377"/>
      <c r="AS66" s="377"/>
      <c r="AT66" s="377"/>
      <c r="AU66" s="377"/>
      <c r="AV66" s="377"/>
      <c r="AW66" s="377"/>
      <c r="AX66" s="465"/>
    </row>
    <row r="67" spans="1:52" ht="24.75" customHeight="1" thickBot="1" x14ac:dyDescent="0.2">
      <c r="A67" s="541"/>
      <c r="B67" s="542"/>
      <c r="C67" s="551"/>
      <c r="D67" s="552"/>
      <c r="E67" s="530" t="s">
        <v>618</v>
      </c>
      <c r="F67" s="530"/>
      <c r="G67" s="530"/>
      <c r="H67" s="531"/>
      <c r="I67" s="531"/>
      <c r="J67" s="532"/>
      <c r="K67" s="532"/>
      <c r="L67" s="532"/>
      <c r="M67" s="531"/>
      <c r="N67" s="533"/>
      <c r="O67" s="534" t="s">
        <v>619</v>
      </c>
      <c r="P67" s="535"/>
      <c r="Q67" s="535"/>
      <c r="R67" s="535"/>
      <c r="S67" s="535"/>
      <c r="T67" s="535"/>
      <c r="U67" s="535"/>
      <c r="V67" s="535"/>
      <c r="W67" s="535"/>
      <c r="X67" s="535"/>
      <c r="Y67" s="535"/>
      <c r="Z67" s="535"/>
      <c r="AA67" s="535"/>
      <c r="AB67" s="535"/>
      <c r="AC67" s="535"/>
      <c r="AD67" s="535"/>
      <c r="AE67" s="535"/>
      <c r="AF67" s="536"/>
      <c r="AG67" s="464"/>
      <c r="AH67" s="377"/>
      <c r="AI67" s="377"/>
      <c r="AJ67" s="377"/>
      <c r="AK67" s="377"/>
      <c r="AL67" s="377"/>
      <c r="AM67" s="377"/>
      <c r="AN67" s="377"/>
      <c r="AO67" s="377"/>
      <c r="AP67" s="377"/>
      <c r="AQ67" s="377"/>
      <c r="AR67" s="377"/>
      <c r="AS67" s="377"/>
      <c r="AT67" s="377"/>
      <c r="AU67" s="377"/>
      <c r="AV67" s="377"/>
      <c r="AW67" s="377"/>
      <c r="AX67" s="465"/>
    </row>
    <row r="68" spans="1:52" ht="24.75" customHeight="1" x14ac:dyDescent="0.15">
      <c r="A68" s="567" t="s">
        <v>31</v>
      </c>
      <c r="B68" s="568"/>
      <c r="C68" s="568"/>
      <c r="D68" s="568"/>
      <c r="E68" s="568"/>
      <c r="F68" s="568"/>
      <c r="G68" s="568"/>
      <c r="H68" s="568"/>
      <c r="I68" s="568"/>
      <c r="J68" s="568"/>
      <c r="K68" s="568"/>
      <c r="L68" s="568"/>
      <c r="M68" s="568"/>
      <c r="N68" s="568"/>
      <c r="O68" s="568"/>
      <c r="P68" s="568"/>
      <c r="Q68" s="568"/>
      <c r="R68" s="568"/>
      <c r="S68" s="568"/>
      <c r="T68" s="568"/>
      <c r="U68" s="568"/>
      <c r="V68" s="568"/>
      <c r="W68" s="568"/>
      <c r="X68" s="568"/>
      <c r="Y68" s="568"/>
      <c r="Z68" s="568"/>
      <c r="AA68" s="568"/>
      <c r="AB68" s="568"/>
      <c r="AC68" s="568"/>
      <c r="AD68" s="568"/>
      <c r="AE68" s="568"/>
      <c r="AF68" s="568"/>
      <c r="AG68" s="568"/>
      <c r="AH68" s="568"/>
      <c r="AI68" s="568"/>
      <c r="AJ68" s="568"/>
      <c r="AK68" s="568"/>
      <c r="AL68" s="568"/>
      <c r="AM68" s="568"/>
      <c r="AN68" s="568"/>
      <c r="AO68" s="568"/>
      <c r="AP68" s="568"/>
      <c r="AQ68" s="568"/>
      <c r="AR68" s="568"/>
      <c r="AS68" s="568"/>
      <c r="AT68" s="568"/>
      <c r="AU68" s="568"/>
      <c r="AV68" s="568"/>
      <c r="AW68" s="568"/>
      <c r="AX68" s="569"/>
    </row>
    <row r="69" spans="1:52" ht="67.5" customHeight="1" thickBot="1" x14ac:dyDescent="0.2">
      <c r="A69" s="570" t="s">
        <v>620</v>
      </c>
      <c r="B69" s="421"/>
      <c r="C69" s="421"/>
      <c r="D69" s="421"/>
      <c r="E69" s="421"/>
      <c r="F69" s="421"/>
      <c r="G69" s="421"/>
      <c r="H69" s="421"/>
      <c r="I69" s="421"/>
      <c r="J69" s="421"/>
      <c r="K69" s="421"/>
      <c r="L69" s="421"/>
      <c r="M69" s="421"/>
      <c r="N69" s="421"/>
      <c r="O69" s="421"/>
      <c r="P69" s="421"/>
      <c r="Q69" s="421"/>
      <c r="R69" s="421"/>
      <c r="S69" s="421"/>
      <c r="T69" s="421"/>
      <c r="U69" s="421"/>
      <c r="V69" s="421"/>
      <c r="W69" s="421"/>
      <c r="X69" s="421"/>
      <c r="Y69" s="421"/>
      <c r="Z69" s="421"/>
      <c r="AA69" s="421"/>
      <c r="AB69" s="421"/>
      <c r="AC69" s="421"/>
      <c r="AD69" s="421"/>
      <c r="AE69" s="421"/>
      <c r="AF69" s="421"/>
      <c r="AG69" s="421"/>
      <c r="AH69" s="421"/>
      <c r="AI69" s="421"/>
      <c r="AJ69" s="421"/>
      <c r="AK69" s="421"/>
      <c r="AL69" s="421"/>
      <c r="AM69" s="421"/>
      <c r="AN69" s="421"/>
      <c r="AO69" s="421"/>
      <c r="AP69" s="421"/>
      <c r="AQ69" s="421"/>
      <c r="AR69" s="421"/>
      <c r="AS69" s="421"/>
      <c r="AT69" s="421"/>
      <c r="AU69" s="421"/>
      <c r="AV69" s="421"/>
      <c r="AW69" s="421"/>
      <c r="AX69" s="422"/>
    </row>
    <row r="70" spans="1:52" ht="24.75" customHeight="1" x14ac:dyDescent="0.15">
      <c r="A70" s="571" t="s">
        <v>216</v>
      </c>
      <c r="B70" s="572"/>
      <c r="C70" s="572"/>
      <c r="D70" s="572"/>
      <c r="E70" s="572"/>
      <c r="F70" s="572"/>
      <c r="G70" s="572"/>
      <c r="H70" s="572"/>
      <c r="I70" s="572"/>
      <c r="J70" s="572"/>
      <c r="K70" s="572"/>
      <c r="L70" s="572"/>
      <c r="M70" s="572"/>
      <c r="N70" s="572"/>
      <c r="O70" s="572"/>
      <c r="P70" s="572"/>
      <c r="Q70" s="572"/>
      <c r="R70" s="572"/>
      <c r="S70" s="572"/>
      <c r="T70" s="572"/>
      <c r="U70" s="572"/>
      <c r="V70" s="572"/>
      <c r="W70" s="572"/>
      <c r="X70" s="572"/>
      <c r="Y70" s="572"/>
      <c r="Z70" s="572"/>
      <c r="AA70" s="572"/>
      <c r="AB70" s="572"/>
      <c r="AC70" s="572"/>
      <c r="AD70" s="572"/>
      <c r="AE70" s="572"/>
      <c r="AF70" s="572"/>
      <c r="AG70" s="572"/>
      <c r="AH70" s="572"/>
      <c r="AI70" s="572"/>
      <c r="AJ70" s="572"/>
      <c r="AK70" s="572"/>
      <c r="AL70" s="572"/>
      <c r="AM70" s="572"/>
      <c r="AN70" s="572"/>
      <c r="AO70" s="572"/>
      <c r="AP70" s="572"/>
      <c r="AQ70" s="572"/>
      <c r="AR70" s="572"/>
      <c r="AS70" s="572"/>
      <c r="AT70" s="572"/>
      <c r="AU70" s="572"/>
      <c r="AV70" s="572"/>
      <c r="AW70" s="572"/>
      <c r="AX70" s="573"/>
      <c r="AZ70" s="10"/>
    </row>
    <row r="71" spans="1:52" ht="24.75" customHeight="1" x14ac:dyDescent="0.15">
      <c r="A71" s="574" t="s">
        <v>251</v>
      </c>
      <c r="B71" s="402"/>
      <c r="C71" s="402"/>
      <c r="D71" s="403"/>
      <c r="E71" s="563" t="s">
        <v>621</v>
      </c>
      <c r="F71" s="564"/>
      <c r="G71" s="564"/>
      <c r="H71" s="564"/>
      <c r="I71" s="564"/>
      <c r="J71" s="564"/>
      <c r="K71" s="564"/>
      <c r="L71" s="564"/>
      <c r="M71" s="564"/>
      <c r="N71" s="564"/>
      <c r="O71" s="564"/>
      <c r="P71" s="565"/>
      <c r="Q71" s="563"/>
      <c r="R71" s="564"/>
      <c r="S71" s="564"/>
      <c r="T71" s="564"/>
      <c r="U71" s="564"/>
      <c r="V71" s="564"/>
      <c r="W71" s="564"/>
      <c r="X71" s="564"/>
      <c r="Y71" s="564"/>
      <c r="Z71" s="564"/>
      <c r="AA71" s="564"/>
      <c r="AB71" s="565"/>
      <c r="AC71" s="563"/>
      <c r="AD71" s="564"/>
      <c r="AE71" s="564"/>
      <c r="AF71" s="564"/>
      <c r="AG71" s="564"/>
      <c r="AH71" s="564"/>
      <c r="AI71" s="564"/>
      <c r="AJ71" s="564"/>
      <c r="AK71" s="564"/>
      <c r="AL71" s="564"/>
      <c r="AM71" s="564"/>
      <c r="AN71" s="565"/>
      <c r="AO71" s="563"/>
      <c r="AP71" s="564"/>
      <c r="AQ71" s="564"/>
      <c r="AR71" s="564"/>
      <c r="AS71" s="564"/>
      <c r="AT71" s="564"/>
      <c r="AU71" s="564"/>
      <c r="AV71" s="564"/>
      <c r="AW71" s="564"/>
      <c r="AX71" s="566"/>
      <c r="AY71" s="69"/>
    </row>
    <row r="72" spans="1:52" ht="24.75" customHeight="1" x14ac:dyDescent="0.15">
      <c r="A72" s="406" t="s">
        <v>250</v>
      </c>
      <c r="B72" s="406"/>
      <c r="C72" s="406"/>
      <c r="D72" s="406"/>
      <c r="E72" s="563" t="s">
        <v>622</v>
      </c>
      <c r="F72" s="564"/>
      <c r="G72" s="564"/>
      <c r="H72" s="564"/>
      <c r="I72" s="564"/>
      <c r="J72" s="564"/>
      <c r="K72" s="564"/>
      <c r="L72" s="564"/>
      <c r="M72" s="564"/>
      <c r="N72" s="564"/>
      <c r="O72" s="564"/>
      <c r="P72" s="565"/>
      <c r="Q72" s="563"/>
      <c r="R72" s="564"/>
      <c r="S72" s="564"/>
      <c r="T72" s="564"/>
      <c r="U72" s="564"/>
      <c r="V72" s="564"/>
      <c r="W72" s="564"/>
      <c r="X72" s="564"/>
      <c r="Y72" s="564"/>
      <c r="Z72" s="564"/>
      <c r="AA72" s="564"/>
      <c r="AB72" s="565"/>
      <c r="AC72" s="563"/>
      <c r="AD72" s="564"/>
      <c r="AE72" s="564"/>
      <c r="AF72" s="564"/>
      <c r="AG72" s="564"/>
      <c r="AH72" s="564"/>
      <c r="AI72" s="564"/>
      <c r="AJ72" s="564"/>
      <c r="AK72" s="564"/>
      <c r="AL72" s="564"/>
      <c r="AM72" s="564"/>
      <c r="AN72" s="565"/>
      <c r="AO72" s="563"/>
      <c r="AP72" s="564"/>
      <c r="AQ72" s="564"/>
      <c r="AR72" s="564"/>
      <c r="AS72" s="564"/>
      <c r="AT72" s="564"/>
      <c r="AU72" s="564"/>
      <c r="AV72" s="564"/>
      <c r="AW72" s="564"/>
      <c r="AX72" s="566"/>
    </row>
    <row r="73" spans="1:52" ht="24.75" customHeight="1" x14ac:dyDescent="0.15">
      <c r="A73" s="406" t="s">
        <v>249</v>
      </c>
      <c r="B73" s="406"/>
      <c r="C73" s="406"/>
      <c r="D73" s="406"/>
      <c r="E73" s="563" t="s">
        <v>623</v>
      </c>
      <c r="F73" s="564"/>
      <c r="G73" s="564"/>
      <c r="H73" s="564"/>
      <c r="I73" s="564"/>
      <c r="J73" s="564"/>
      <c r="K73" s="564"/>
      <c r="L73" s="564"/>
      <c r="M73" s="564"/>
      <c r="N73" s="564"/>
      <c r="O73" s="564"/>
      <c r="P73" s="565"/>
      <c r="Q73" s="563"/>
      <c r="R73" s="564"/>
      <c r="S73" s="564"/>
      <c r="T73" s="564"/>
      <c r="U73" s="564"/>
      <c r="V73" s="564"/>
      <c r="W73" s="564"/>
      <c r="X73" s="564"/>
      <c r="Y73" s="564"/>
      <c r="Z73" s="564"/>
      <c r="AA73" s="564"/>
      <c r="AB73" s="565"/>
      <c r="AC73" s="563"/>
      <c r="AD73" s="564"/>
      <c r="AE73" s="564"/>
      <c r="AF73" s="564"/>
      <c r="AG73" s="564"/>
      <c r="AH73" s="564"/>
      <c r="AI73" s="564"/>
      <c r="AJ73" s="564"/>
      <c r="AK73" s="564"/>
      <c r="AL73" s="564"/>
      <c r="AM73" s="564"/>
      <c r="AN73" s="565"/>
      <c r="AO73" s="563"/>
      <c r="AP73" s="564"/>
      <c r="AQ73" s="564"/>
      <c r="AR73" s="564"/>
      <c r="AS73" s="564"/>
      <c r="AT73" s="564"/>
      <c r="AU73" s="564"/>
      <c r="AV73" s="564"/>
      <c r="AW73" s="564"/>
      <c r="AX73" s="566"/>
    </row>
    <row r="74" spans="1:52" ht="24.75" customHeight="1" x14ac:dyDescent="0.15">
      <c r="A74" s="406" t="s">
        <v>248</v>
      </c>
      <c r="B74" s="406"/>
      <c r="C74" s="406"/>
      <c r="D74" s="406"/>
      <c r="E74" s="563" t="s">
        <v>624</v>
      </c>
      <c r="F74" s="564"/>
      <c r="G74" s="564"/>
      <c r="H74" s="564"/>
      <c r="I74" s="564"/>
      <c r="J74" s="564"/>
      <c r="K74" s="564"/>
      <c r="L74" s="564"/>
      <c r="M74" s="564"/>
      <c r="N74" s="564"/>
      <c r="O74" s="564"/>
      <c r="P74" s="565"/>
      <c r="Q74" s="563"/>
      <c r="R74" s="564"/>
      <c r="S74" s="564"/>
      <c r="T74" s="564"/>
      <c r="U74" s="564"/>
      <c r="V74" s="564"/>
      <c r="W74" s="564"/>
      <c r="X74" s="564"/>
      <c r="Y74" s="564"/>
      <c r="Z74" s="564"/>
      <c r="AA74" s="564"/>
      <c r="AB74" s="565"/>
      <c r="AC74" s="563"/>
      <c r="AD74" s="564"/>
      <c r="AE74" s="564"/>
      <c r="AF74" s="564"/>
      <c r="AG74" s="564"/>
      <c r="AH74" s="564"/>
      <c r="AI74" s="564"/>
      <c r="AJ74" s="564"/>
      <c r="AK74" s="564"/>
      <c r="AL74" s="564"/>
      <c r="AM74" s="564"/>
      <c r="AN74" s="565"/>
      <c r="AO74" s="563"/>
      <c r="AP74" s="564"/>
      <c r="AQ74" s="564"/>
      <c r="AR74" s="564"/>
      <c r="AS74" s="564"/>
      <c r="AT74" s="564"/>
      <c r="AU74" s="564"/>
      <c r="AV74" s="564"/>
      <c r="AW74" s="564"/>
      <c r="AX74" s="566"/>
    </row>
    <row r="75" spans="1:52" ht="24.75" customHeight="1" x14ac:dyDescent="0.15">
      <c r="A75" s="406" t="s">
        <v>247</v>
      </c>
      <c r="B75" s="406"/>
      <c r="C75" s="406"/>
      <c r="D75" s="406"/>
      <c r="E75" s="563" t="s">
        <v>625</v>
      </c>
      <c r="F75" s="564"/>
      <c r="G75" s="564"/>
      <c r="H75" s="564"/>
      <c r="I75" s="564"/>
      <c r="J75" s="564"/>
      <c r="K75" s="564"/>
      <c r="L75" s="564"/>
      <c r="M75" s="564"/>
      <c r="N75" s="564"/>
      <c r="O75" s="564"/>
      <c r="P75" s="565"/>
      <c r="Q75" s="563"/>
      <c r="R75" s="564"/>
      <c r="S75" s="564"/>
      <c r="T75" s="564"/>
      <c r="U75" s="564"/>
      <c r="V75" s="564"/>
      <c r="W75" s="564"/>
      <c r="X75" s="564"/>
      <c r="Y75" s="564"/>
      <c r="Z75" s="564"/>
      <c r="AA75" s="564"/>
      <c r="AB75" s="565"/>
      <c r="AC75" s="563"/>
      <c r="AD75" s="564"/>
      <c r="AE75" s="564"/>
      <c r="AF75" s="564"/>
      <c r="AG75" s="564"/>
      <c r="AH75" s="564"/>
      <c r="AI75" s="564"/>
      <c r="AJ75" s="564"/>
      <c r="AK75" s="564"/>
      <c r="AL75" s="564"/>
      <c r="AM75" s="564"/>
      <c r="AN75" s="565"/>
      <c r="AO75" s="563"/>
      <c r="AP75" s="564"/>
      <c r="AQ75" s="564"/>
      <c r="AR75" s="564"/>
      <c r="AS75" s="564"/>
      <c r="AT75" s="564"/>
      <c r="AU75" s="564"/>
      <c r="AV75" s="564"/>
      <c r="AW75" s="564"/>
      <c r="AX75" s="566"/>
    </row>
    <row r="76" spans="1:52" ht="24.75" customHeight="1" x14ac:dyDescent="0.15">
      <c r="A76" s="406" t="s">
        <v>246</v>
      </c>
      <c r="B76" s="406"/>
      <c r="C76" s="406"/>
      <c r="D76" s="406"/>
      <c r="E76" s="563" t="s">
        <v>626</v>
      </c>
      <c r="F76" s="564"/>
      <c r="G76" s="564"/>
      <c r="H76" s="564"/>
      <c r="I76" s="564"/>
      <c r="J76" s="564"/>
      <c r="K76" s="564"/>
      <c r="L76" s="564"/>
      <c r="M76" s="564"/>
      <c r="N76" s="564"/>
      <c r="O76" s="564"/>
      <c r="P76" s="565"/>
      <c r="Q76" s="563"/>
      <c r="R76" s="564"/>
      <c r="S76" s="564"/>
      <c r="T76" s="564"/>
      <c r="U76" s="564"/>
      <c r="V76" s="564"/>
      <c r="W76" s="564"/>
      <c r="X76" s="564"/>
      <c r="Y76" s="564"/>
      <c r="Z76" s="564"/>
      <c r="AA76" s="564"/>
      <c r="AB76" s="565"/>
      <c r="AC76" s="563"/>
      <c r="AD76" s="564"/>
      <c r="AE76" s="564"/>
      <c r="AF76" s="564"/>
      <c r="AG76" s="564"/>
      <c r="AH76" s="564"/>
      <c r="AI76" s="564"/>
      <c r="AJ76" s="564"/>
      <c r="AK76" s="564"/>
      <c r="AL76" s="564"/>
      <c r="AM76" s="564"/>
      <c r="AN76" s="565"/>
      <c r="AO76" s="563"/>
      <c r="AP76" s="564"/>
      <c r="AQ76" s="564"/>
      <c r="AR76" s="564"/>
      <c r="AS76" s="564"/>
      <c r="AT76" s="564"/>
      <c r="AU76" s="564"/>
      <c r="AV76" s="564"/>
      <c r="AW76" s="564"/>
      <c r="AX76" s="566"/>
    </row>
    <row r="77" spans="1:52" ht="24.75" customHeight="1" x14ac:dyDescent="0.15">
      <c r="A77" s="406" t="s">
        <v>245</v>
      </c>
      <c r="B77" s="406"/>
      <c r="C77" s="406"/>
      <c r="D77" s="406"/>
      <c r="E77" s="563" t="s">
        <v>627</v>
      </c>
      <c r="F77" s="564"/>
      <c r="G77" s="564"/>
      <c r="H77" s="564"/>
      <c r="I77" s="564"/>
      <c r="J77" s="564"/>
      <c r="K77" s="564"/>
      <c r="L77" s="564"/>
      <c r="M77" s="564"/>
      <c r="N77" s="564"/>
      <c r="O77" s="564"/>
      <c r="P77" s="565"/>
      <c r="Q77" s="563"/>
      <c r="R77" s="564"/>
      <c r="S77" s="564"/>
      <c r="T77" s="564"/>
      <c r="U77" s="564"/>
      <c r="V77" s="564"/>
      <c r="W77" s="564"/>
      <c r="X77" s="564"/>
      <c r="Y77" s="564"/>
      <c r="Z77" s="564"/>
      <c r="AA77" s="564"/>
      <c r="AB77" s="565"/>
      <c r="AC77" s="563"/>
      <c r="AD77" s="564"/>
      <c r="AE77" s="564"/>
      <c r="AF77" s="564"/>
      <c r="AG77" s="564"/>
      <c r="AH77" s="564"/>
      <c r="AI77" s="564"/>
      <c r="AJ77" s="564"/>
      <c r="AK77" s="564"/>
      <c r="AL77" s="564"/>
      <c r="AM77" s="564"/>
      <c r="AN77" s="565"/>
      <c r="AO77" s="563"/>
      <c r="AP77" s="564"/>
      <c r="AQ77" s="564"/>
      <c r="AR77" s="564"/>
      <c r="AS77" s="564"/>
      <c r="AT77" s="564"/>
      <c r="AU77" s="564"/>
      <c r="AV77" s="564"/>
      <c r="AW77" s="564"/>
      <c r="AX77" s="566"/>
    </row>
    <row r="78" spans="1:52" ht="24.75" customHeight="1" x14ac:dyDescent="0.15">
      <c r="A78" s="406" t="s">
        <v>244</v>
      </c>
      <c r="B78" s="406"/>
      <c r="C78" s="406"/>
      <c r="D78" s="406"/>
      <c r="E78" s="563" t="s">
        <v>628</v>
      </c>
      <c r="F78" s="564"/>
      <c r="G78" s="564"/>
      <c r="H78" s="564"/>
      <c r="I78" s="564"/>
      <c r="J78" s="564"/>
      <c r="K78" s="564"/>
      <c r="L78" s="564"/>
      <c r="M78" s="564"/>
      <c r="N78" s="564"/>
      <c r="O78" s="564"/>
      <c r="P78" s="565"/>
      <c r="Q78" s="563"/>
      <c r="R78" s="564"/>
      <c r="S78" s="564"/>
      <c r="T78" s="564"/>
      <c r="U78" s="564"/>
      <c r="V78" s="564"/>
      <c r="W78" s="564"/>
      <c r="X78" s="564"/>
      <c r="Y78" s="564"/>
      <c r="Z78" s="564"/>
      <c r="AA78" s="564"/>
      <c r="AB78" s="565"/>
      <c r="AC78" s="563"/>
      <c r="AD78" s="564"/>
      <c r="AE78" s="564"/>
      <c r="AF78" s="564"/>
      <c r="AG78" s="564"/>
      <c r="AH78" s="564"/>
      <c r="AI78" s="564"/>
      <c r="AJ78" s="564"/>
      <c r="AK78" s="564"/>
      <c r="AL78" s="564"/>
      <c r="AM78" s="564"/>
      <c r="AN78" s="565"/>
      <c r="AO78" s="563"/>
      <c r="AP78" s="564"/>
      <c r="AQ78" s="564"/>
      <c r="AR78" s="564"/>
      <c r="AS78" s="564"/>
      <c r="AT78" s="564"/>
      <c r="AU78" s="564"/>
      <c r="AV78" s="564"/>
      <c r="AW78" s="564"/>
      <c r="AX78" s="566"/>
    </row>
    <row r="79" spans="1:52" ht="24.75" customHeight="1" x14ac:dyDescent="0.15">
      <c r="A79" s="406" t="s">
        <v>390</v>
      </c>
      <c r="B79" s="406"/>
      <c r="C79" s="406"/>
      <c r="D79" s="406"/>
      <c r="E79" s="578" t="s">
        <v>571</v>
      </c>
      <c r="F79" s="579"/>
      <c r="G79" s="579"/>
      <c r="H79" s="72" t="str">
        <f>IF(E79="","","-")</f>
        <v>-</v>
      </c>
      <c r="I79" s="579"/>
      <c r="J79" s="579"/>
      <c r="K79" s="72" t="str">
        <f>IF(I79="","","-")</f>
        <v/>
      </c>
      <c r="L79" s="575">
        <v>73</v>
      </c>
      <c r="M79" s="575"/>
      <c r="N79" s="72" t="str">
        <f>IF(O79="","","-")</f>
        <v/>
      </c>
      <c r="O79" s="576"/>
      <c r="P79" s="577"/>
      <c r="Q79" s="578"/>
      <c r="R79" s="579"/>
      <c r="S79" s="579"/>
      <c r="T79" s="72" t="str">
        <f>IF(Q79="","","-")</f>
        <v/>
      </c>
      <c r="U79" s="579"/>
      <c r="V79" s="579"/>
      <c r="W79" s="72" t="str">
        <f>IF(U79="","","-")</f>
        <v/>
      </c>
      <c r="X79" s="575"/>
      <c r="Y79" s="575"/>
      <c r="Z79" s="72" t="str">
        <f>IF(AA79="","","-")</f>
        <v/>
      </c>
      <c r="AA79" s="576"/>
      <c r="AB79" s="577"/>
      <c r="AC79" s="578"/>
      <c r="AD79" s="579"/>
      <c r="AE79" s="579"/>
      <c r="AF79" s="72" t="str">
        <f>IF(AC79="","","-")</f>
        <v/>
      </c>
      <c r="AG79" s="579"/>
      <c r="AH79" s="579"/>
      <c r="AI79" s="72" t="str">
        <f>IF(AG79="","","-")</f>
        <v/>
      </c>
      <c r="AJ79" s="575"/>
      <c r="AK79" s="575"/>
      <c r="AL79" s="72" t="str">
        <f>IF(AM79="","","-")</f>
        <v/>
      </c>
      <c r="AM79" s="576"/>
      <c r="AN79" s="577"/>
      <c r="AO79" s="578"/>
      <c r="AP79" s="579"/>
      <c r="AQ79" s="72" t="str">
        <f>IF(AO79="","","-")</f>
        <v/>
      </c>
      <c r="AR79" s="579"/>
      <c r="AS79" s="579"/>
      <c r="AT79" s="72" t="str">
        <f>IF(AR79="","","-")</f>
        <v/>
      </c>
      <c r="AU79" s="575"/>
      <c r="AV79" s="575"/>
      <c r="AW79" s="72" t="str">
        <f>IF(AX79="","","-")</f>
        <v/>
      </c>
      <c r="AX79" s="74"/>
    </row>
    <row r="80" spans="1:52" ht="24.75" customHeight="1" x14ac:dyDescent="0.15">
      <c r="A80" s="406" t="s">
        <v>558</v>
      </c>
      <c r="B80" s="406"/>
      <c r="C80" s="406"/>
      <c r="D80" s="406"/>
      <c r="E80" s="578" t="s">
        <v>571</v>
      </c>
      <c r="F80" s="579"/>
      <c r="G80" s="579"/>
      <c r="H80" s="72"/>
      <c r="I80" s="579"/>
      <c r="J80" s="579"/>
      <c r="K80" s="72"/>
      <c r="L80" s="575">
        <v>72</v>
      </c>
      <c r="M80" s="575"/>
      <c r="N80" s="72" t="str">
        <f>IF(O80="","","-")</f>
        <v/>
      </c>
      <c r="O80" s="576"/>
      <c r="P80" s="577"/>
      <c r="Q80" s="578"/>
      <c r="R80" s="579"/>
      <c r="S80" s="579"/>
      <c r="T80" s="72" t="str">
        <f>IF(Q80="","","-")</f>
        <v/>
      </c>
      <c r="U80" s="579"/>
      <c r="V80" s="579"/>
      <c r="W80" s="72" t="str">
        <f>IF(U80="","","-")</f>
        <v/>
      </c>
      <c r="X80" s="575"/>
      <c r="Y80" s="575"/>
      <c r="Z80" s="72" t="str">
        <f>IF(AA80="","","-")</f>
        <v/>
      </c>
      <c r="AA80" s="576"/>
      <c r="AB80" s="577"/>
      <c r="AC80" s="578"/>
      <c r="AD80" s="579"/>
      <c r="AE80" s="579"/>
      <c r="AF80" s="72" t="str">
        <f>IF(AC80="","","-")</f>
        <v/>
      </c>
      <c r="AG80" s="579"/>
      <c r="AH80" s="579"/>
      <c r="AI80" s="72" t="str">
        <f>IF(AG80="","","-")</f>
        <v/>
      </c>
      <c r="AJ80" s="575"/>
      <c r="AK80" s="575"/>
      <c r="AL80" s="72" t="str">
        <f>IF(AM80="","","-")</f>
        <v/>
      </c>
      <c r="AM80" s="576"/>
      <c r="AN80" s="577"/>
      <c r="AO80" s="578"/>
      <c r="AP80" s="579"/>
      <c r="AQ80" s="72" t="str">
        <f>IF(AO80="","","-")</f>
        <v/>
      </c>
      <c r="AR80" s="579"/>
      <c r="AS80" s="579"/>
      <c r="AT80" s="72" t="str">
        <f>IF(AR80="","","-")</f>
        <v/>
      </c>
      <c r="AU80" s="575"/>
      <c r="AV80" s="575"/>
      <c r="AW80" s="72" t="str">
        <f>IF(AX80="","","-")</f>
        <v/>
      </c>
      <c r="AX80" s="74"/>
    </row>
    <row r="81" spans="1:50" ht="24.75" customHeight="1" x14ac:dyDescent="0.15">
      <c r="A81" s="406" t="s">
        <v>358</v>
      </c>
      <c r="B81" s="406"/>
      <c r="C81" s="406"/>
      <c r="D81" s="406"/>
      <c r="E81" s="580">
        <v>2021</v>
      </c>
      <c r="F81" s="581"/>
      <c r="G81" s="579" t="s">
        <v>570</v>
      </c>
      <c r="H81" s="579"/>
      <c r="I81" s="579"/>
      <c r="J81" s="581">
        <v>20</v>
      </c>
      <c r="K81" s="581"/>
      <c r="L81" s="575">
        <v>83</v>
      </c>
      <c r="M81" s="575"/>
      <c r="N81" s="575"/>
      <c r="O81" s="581"/>
      <c r="P81" s="581"/>
      <c r="Q81" s="580"/>
      <c r="R81" s="581"/>
      <c r="S81" s="579"/>
      <c r="T81" s="579"/>
      <c r="U81" s="579"/>
      <c r="V81" s="581"/>
      <c r="W81" s="581"/>
      <c r="X81" s="575"/>
      <c r="Y81" s="575"/>
      <c r="Z81" s="575"/>
      <c r="AA81" s="581"/>
      <c r="AB81" s="598"/>
      <c r="AC81" s="580"/>
      <c r="AD81" s="581"/>
      <c r="AE81" s="579"/>
      <c r="AF81" s="579"/>
      <c r="AG81" s="579"/>
      <c r="AH81" s="581"/>
      <c r="AI81" s="581"/>
      <c r="AJ81" s="575"/>
      <c r="AK81" s="575"/>
      <c r="AL81" s="575"/>
      <c r="AM81" s="581"/>
      <c r="AN81" s="598"/>
      <c r="AO81" s="580"/>
      <c r="AP81" s="581"/>
      <c r="AQ81" s="579"/>
      <c r="AR81" s="579"/>
      <c r="AS81" s="579"/>
      <c r="AT81" s="581"/>
      <c r="AU81" s="581"/>
      <c r="AV81" s="575"/>
      <c r="AW81" s="575"/>
      <c r="AX81" s="74"/>
    </row>
    <row r="82" spans="1:50" ht="28.35" customHeight="1" x14ac:dyDescent="0.15">
      <c r="A82" s="119" t="s">
        <v>238</v>
      </c>
      <c r="B82" s="120"/>
      <c r="C82" s="120"/>
      <c r="D82" s="120"/>
      <c r="E82" s="120"/>
      <c r="F82" s="121"/>
      <c r="G82" s="59" t="s">
        <v>559</v>
      </c>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19"/>
      <c r="B83" s="120"/>
      <c r="C83" s="120"/>
      <c r="D83" s="120"/>
      <c r="E83" s="120"/>
      <c r="F83" s="121"/>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19"/>
      <c r="B84" s="120"/>
      <c r="C84" s="120"/>
      <c r="D84" s="120"/>
      <c r="E84" s="120"/>
      <c r="F84" s="121"/>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19"/>
      <c r="B85" s="120"/>
      <c r="C85" s="120"/>
      <c r="D85" s="120"/>
      <c r="E85" s="120"/>
      <c r="F85" s="121"/>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119"/>
      <c r="B86" s="120"/>
      <c r="C86" s="120"/>
      <c r="D86" s="120"/>
      <c r="E86" s="120"/>
      <c r="F86" s="121"/>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19"/>
      <c r="B87" s="120"/>
      <c r="C87" s="120"/>
      <c r="D87" s="120"/>
      <c r="E87" s="120"/>
      <c r="F87" s="121"/>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19"/>
      <c r="B88" s="120"/>
      <c r="C88" s="120"/>
      <c r="D88" s="120"/>
      <c r="E88" s="120"/>
      <c r="F88" s="121"/>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7.75" customHeight="1" x14ac:dyDescent="0.15">
      <c r="A89" s="119"/>
      <c r="B89" s="120"/>
      <c r="C89" s="120"/>
      <c r="D89" s="120"/>
      <c r="E89" s="120"/>
      <c r="F89" s="121"/>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19"/>
      <c r="B90" s="120"/>
      <c r="C90" s="120"/>
      <c r="D90" s="120"/>
      <c r="E90" s="120"/>
      <c r="F90" s="121"/>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19"/>
      <c r="B91" s="120"/>
      <c r="C91" s="120"/>
      <c r="D91" s="120"/>
      <c r="E91" s="120"/>
      <c r="F91" s="121"/>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19"/>
      <c r="B92" s="120"/>
      <c r="C92" s="120"/>
      <c r="D92" s="120"/>
      <c r="E92" s="120"/>
      <c r="F92" s="121"/>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19"/>
      <c r="B93" s="120"/>
      <c r="C93" s="120"/>
      <c r="D93" s="120"/>
      <c r="E93" s="120"/>
      <c r="F93" s="121"/>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x14ac:dyDescent="0.15">
      <c r="A94" s="119"/>
      <c r="B94" s="120"/>
      <c r="C94" s="120"/>
      <c r="D94" s="120"/>
      <c r="E94" s="120"/>
      <c r="F94" s="121"/>
      <c r="G94" s="33"/>
      <c r="H94" s="34"/>
      <c r="I94" s="34"/>
      <c r="J94" s="34"/>
      <c r="K94" s="34"/>
      <c r="L94" s="34"/>
      <c r="M94" s="34"/>
      <c r="N94" s="34"/>
      <c r="O94" s="34"/>
      <c r="P94" s="34"/>
      <c r="Q94" s="34"/>
      <c r="R94" s="34"/>
      <c r="S94" s="34"/>
      <c r="T94" s="34"/>
      <c r="U94" s="34"/>
      <c r="V94" s="34"/>
      <c r="W94" s="34"/>
      <c r="X94" s="34"/>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5"/>
    </row>
    <row r="95" spans="1:50" ht="27.75" customHeight="1" x14ac:dyDescent="0.15">
      <c r="A95" s="119"/>
      <c r="B95" s="120"/>
      <c r="C95" s="120"/>
      <c r="D95" s="120"/>
      <c r="E95" s="120"/>
      <c r="F95" s="121"/>
      <c r="G95" s="33"/>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5"/>
    </row>
    <row r="96" spans="1:50" ht="28.35" customHeight="1" x14ac:dyDescent="0.15">
      <c r="A96" s="119"/>
      <c r="B96" s="120"/>
      <c r="C96" s="120"/>
      <c r="D96" s="120"/>
      <c r="E96" s="120"/>
      <c r="F96" s="121"/>
      <c r="G96" s="33"/>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c r="AJ96" s="34"/>
      <c r="AK96" s="34"/>
      <c r="AL96" s="34"/>
      <c r="AM96" s="34"/>
      <c r="AN96" s="34"/>
      <c r="AO96" s="34"/>
      <c r="AP96" s="34"/>
      <c r="AQ96" s="34"/>
      <c r="AR96" s="34"/>
      <c r="AS96" s="34"/>
      <c r="AT96" s="34"/>
      <c r="AU96" s="34"/>
      <c r="AV96" s="34"/>
      <c r="AW96" s="34"/>
      <c r="AX96" s="35"/>
    </row>
    <row r="97" spans="1:51" ht="28.35" customHeight="1" x14ac:dyDescent="0.15">
      <c r="A97" s="119"/>
      <c r="B97" s="120"/>
      <c r="C97" s="120"/>
      <c r="D97" s="120"/>
      <c r="E97" s="120"/>
      <c r="F97" s="121"/>
      <c r="G97" s="33"/>
      <c r="H97" s="34"/>
      <c r="I97" s="34"/>
      <c r="J97" s="34"/>
      <c r="K97" s="34"/>
      <c r="L97" s="34"/>
      <c r="M97" s="34"/>
      <c r="N97" s="34"/>
      <c r="O97" s="34"/>
      <c r="P97" s="34"/>
      <c r="Q97" s="34"/>
      <c r="R97" s="34"/>
      <c r="S97" s="34"/>
      <c r="T97" s="34"/>
      <c r="U97" s="34"/>
      <c r="V97" s="34"/>
      <c r="W97" s="34"/>
      <c r="X97" s="34"/>
      <c r="Y97" s="34"/>
      <c r="Z97" s="34"/>
      <c r="AA97" s="34"/>
      <c r="AB97" s="34"/>
      <c r="AC97" s="34"/>
      <c r="AD97" s="34"/>
      <c r="AE97" s="34"/>
      <c r="AF97" s="34"/>
      <c r="AG97" s="34"/>
      <c r="AH97" s="34"/>
      <c r="AI97" s="34"/>
      <c r="AJ97" s="34"/>
      <c r="AK97" s="34"/>
      <c r="AL97" s="34"/>
      <c r="AM97" s="34"/>
      <c r="AN97" s="34"/>
      <c r="AO97" s="34"/>
      <c r="AP97" s="34"/>
      <c r="AQ97" s="34"/>
      <c r="AR97" s="34"/>
      <c r="AS97" s="34"/>
      <c r="AT97" s="34"/>
      <c r="AU97" s="34"/>
      <c r="AV97" s="34"/>
      <c r="AW97" s="34"/>
      <c r="AX97" s="35"/>
    </row>
    <row r="98" spans="1:51" ht="28.35" customHeight="1" x14ac:dyDescent="0.15">
      <c r="A98" s="119"/>
      <c r="B98" s="120"/>
      <c r="C98" s="120"/>
      <c r="D98" s="120"/>
      <c r="E98" s="120"/>
      <c r="F98" s="121"/>
      <c r="G98" s="33"/>
      <c r="H98" s="34"/>
      <c r="I98" s="34"/>
      <c r="J98" s="34"/>
      <c r="K98" s="34"/>
      <c r="L98" s="34"/>
      <c r="M98" s="34"/>
      <c r="N98" s="34"/>
      <c r="O98" s="34"/>
      <c r="P98" s="34"/>
      <c r="Q98" s="34"/>
      <c r="R98" s="34"/>
      <c r="S98" s="34"/>
      <c r="T98" s="34"/>
      <c r="U98" s="34"/>
      <c r="V98" s="34"/>
      <c r="W98" s="34"/>
      <c r="X98" s="34"/>
      <c r="Y98" s="34"/>
      <c r="Z98" s="34"/>
      <c r="AA98" s="34"/>
      <c r="AB98" s="34"/>
      <c r="AC98" s="34"/>
      <c r="AD98" s="34"/>
      <c r="AE98" s="34"/>
      <c r="AF98" s="34"/>
      <c r="AG98" s="34"/>
      <c r="AH98" s="34"/>
      <c r="AI98" s="34"/>
      <c r="AJ98" s="34"/>
      <c r="AK98" s="34"/>
      <c r="AL98" s="34"/>
      <c r="AM98" s="34"/>
      <c r="AN98" s="34"/>
      <c r="AO98" s="34"/>
      <c r="AP98" s="34"/>
      <c r="AQ98" s="34"/>
      <c r="AR98" s="34"/>
      <c r="AS98" s="34"/>
      <c r="AT98" s="34"/>
      <c r="AU98" s="34"/>
      <c r="AV98" s="34"/>
      <c r="AW98" s="34"/>
      <c r="AX98" s="35"/>
    </row>
    <row r="99" spans="1:51" ht="52.5" customHeight="1" x14ac:dyDescent="0.15">
      <c r="A99" s="119"/>
      <c r="B99" s="120"/>
      <c r="C99" s="120"/>
      <c r="D99" s="120"/>
      <c r="E99" s="120"/>
      <c r="F99" s="121"/>
      <c r="G99" s="33"/>
      <c r="H99" s="34"/>
      <c r="I99" s="34"/>
      <c r="J99" s="34"/>
      <c r="K99" s="34"/>
      <c r="L99" s="34"/>
      <c r="M99" s="34"/>
      <c r="N99" s="34"/>
      <c r="O99" s="34"/>
      <c r="P99" s="34"/>
      <c r="Q99" s="34"/>
      <c r="R99" s="34"/>
      <c r="S99" s="34"/>
      <c r="T99" s="34"/>
      <c r="U99" s="34"/>
      <c r="V99" s="34"/>
      <c r="W99" s="34"/>
      <c r="X99" s="34"/>
      <c r="Y99" s="34"/>
      <c r="Z99" s="34"/>
      <c r="AA99" s="34"/>
      <c r="AB99" s="34"/>
      <c r="AC99" s="34"/>
      <c r="AD99" s="34"/>
      <c r="AE99" s="34"/>
      <c r="AF99" s="34"/>
      <c r="AG99" s="34"/>
      <c r="AH99" s="34"/>
      <c r="AI99" s="34"/>
      <c r="AJ99" s="34"/>
      <c r="AK99" s="34"/>
      <c r="AL99" s="34"/>
      <c r="AM99" s="34"/>
      <c r="AN99" s="34"/>
      <c r="AO99" s="34"/>
      <c r="AP99" s="34"/>
      <c r="AQ99" s="34"/>
      <c r="AR99" s="34"/>
      <c r="AS99" s="34"/>
      <c r="AT99" s="34"/>
      <c r="AU99" s="34"/>
      <c r="AV99" s="34"/>
      <c r="AW99" s="34"/>
      <c r="AX99" s="35"/>
    </row>
    <row r="100" spans="1:51" ht="52.5" customHeight="1" x14ac:dyDescent="0.15">
      <c r="A100" s="119"/>
      <c r="B100" s="120"/>
      <c r="C100" s="120"/>
      <c r="D100" s="120"/>
      <c r="E100" s="120"/>
      <c r="F100" s="121"/>
      <c r="G100" s="33"/>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1" ht="52.5" customHeight="1" x14ac:dyDescent="0.15">
      <c r="A101" s="119"/>
      <c r="B101" s="120"/>
      <c r="C101" s="120"/>
      <c r="D101" s="120"/>
      <c r="E101" s="120"/>
      <c r="F101" s="121"/>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1" ht="29.25" customHeight="1" x14ac:dyDescent="0.15">
      <c r="A102" s="119"/>
      <c r="B102" s="120"/>
      <c r="C102" s="120"/>
      <c r="D102" s="120"/>
      <c r="E102" s="120"/>
      <c r="F102" s="121"/>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1" ht="18.600000000000001" customHeight="1" x14ac:dyDescent="0.15">
      <c r="A103" s="119"/>
      <c r="B103" s="120"/>
      <c r="C103" s="120"/>
      <c r="D103" s="120"/>
      <c r="E103" s="120"/>
      <c r="F103" s="121"/>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1" ht="35.25" customHeight="1" x14ac:dyDescent="0.15">
      <c r="A104" s="119"/>
      <c r="B104" s="120"/>
      <c r="C104" s="120"/>
      <c r="D104" s="120"/>
      <c r="E104" s="120"/>
      <c r="F104" s="121"/>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1" ht="30" customHeight="1" x14ac:dyDescent="0.15">
      <c r="A105" s="119"/>
      <c r="B105" s="120"/>
      <c r="C105" s="120"/>
      <c r="D105" s="120"/>
      <c r="E105" s="120"/>
      <c r="F105" s="121"/>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1" ht="24.75" customHeight="1" x14ac:dyDescent="0.15">
      <c r="A106" s="119"/>
      <c r="B106" s="120"/>
      <c r="C106" s="120"/>
      <c r="D106" s="120"/>
      <c r="E106" s="120"/>
      <c r="F106" s="121"/>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t="s">
        <v>629</v>
      </c>
      <c r="AG106" s="34"/>
      <c r="AH106" s="34"/>
      <c r="AI106" s="34"/>
      <c r="AJ106" s="34"/>
      <c r="AK106" s="34"/>
      <c r="AL106" s="34"/>
      <c r="AM106" s="34"/>
      <c r="AN106" s="34"/>
      <c r="AO106" s="34"/>
      <c r="AP106" s="34"/>
      <c r="AQ106" s="34"/>
      <c r="AR106" s="34"/>
      <c r="AS106" s="34"/>
      <c r="AT106" s="34"/>
      <c r="AU106" s="34"/>
      <c r="AV106" s="34"/>
      <c r="AW106" s="34"/>
      <c r="AX106" s="35"/>
    </row>
    <row r="107" spans="1:51" ht="24.75" customHeight="1" thickBot="1" x14ac:dyDescent="0.2">
      <c r="A107" s="119"/>
      <c r="B107" s="120"/>
      <c r="C107" s="120"/>
      <c r="D107" s="120"/>
      <c r="E107" s="120"/>
      <c r="F107" s="121"/>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1" ht="24.75" customHeight="1" x14ac:dyDescent="0.15">
      <c r="A108" s="582" t="s">
        <v>240</v>
      </c>
      <c r="B108" s="583"/>
      <c r="C108" s="583"/>
      <c r="D108" s="583"/>
      <c r="E108" s="583"/>
      <c r="F108" s="584"/>
      <c r="G108" s="588" t="s">
        <v>630</v>
      </c>
      <c r="H108" s="589"/>
      <c r="I108" s="589"/>
      <c r="J108" s="589"/>
      <c r="K108" s="589"/>
      <c r="L108" s="589"/>
      <c r="M108" s="589"/>
      <c r="N108" s="589"/>
      <c r="O108" s="589"/>
      <c r="P108" s="589"/>
      <c r="Q108" s="589"/>
      <c r="R108" s="589"/>
      <c r="S108" s="589"/>
      <c r="T108" s="589"/>
      <c r="U108" s="589"/>
      <c r="V108" s="589"/>
      <c r="W108" s="589"/>
      <c r="X108" s="589"/>
      <c r="Y108" s="589"/>
      <c r="Z108" s="589"/>
      <c r="AA108" s="589"/>
      <c r="AB108" s="590"/>
      <c r="AC108" s="588" t="s">
        <v>631</v>
      </c>
      <c r="AD108" s="589"/>
      <c r="AE108" s="589"/>
      <c r="AF108" s="589"/>
      <c r="AG108" s="589"/>
      <c r="AH108" s="589"/>
      <c r="AI108" s="589"/>
      <c r="AJ108" s="589"/>
      <c r="AK108" s="589"/>
      <c r="AL108" s="589"/>
      <c r="AM108" s="589"/>
      <c r="AN108" s="589"/>
      <c r="AO108" s="589"/>
      <c r="AP108" s="589"/>
      <c r="AQ108" s="589"/>
      <c r="AR108" s="589"/>
      <c r="AS108" s="589"/>
      <c r="AT108" s="589"/>
      <c r="AU108" s="589"/>
      <c r="AV108" s="589"/>
      <c r="AW108" s="589"/>
      <c r="AX108" s="591"/>
    </row>
    <row r="109" spans="1:51" ht="24.75" customHeight="1" x14ac:dyDescent="0.15">
      <c r="A109" s="585"/>
      <c r="B109" s="586"/>
      <c r="C109" s="586"/>
      <c r="D109" s="586"/>
      <c r="E109" s="586"/>
      <c r="F109" s="587"/>
      <c r="G109" s="212" t="s">
        <v>15</v>
      </c>
      <c r="H109" s="592"/>
      <c r="I109" s="592"/>
      <c r="J109" s="592"/>
      <c r="K109" s="592"/>
      <c r="L109" s="593" t="s">
        <v>16</v>
      </c>
      <c r="M109" s="592"/>
      <c r="N109" s="592"/>
      <c r="O109" s="592"/>
      <c r="P109" s="592"/>
      <c r="Q109" s="592"/>
      <c r="R109" s="592"/>
      <c r="S109" s="592"/>
      <c r="T109" s="592"/>
      <c r="U109" s="592"/>
      <c r="V109" s="592"/>
      <c r="W109" s="592"/>
      <c r="X109" s="594"/>
      <c r="Y109" s="595" t="s">
        <v>17</v>
      </c>
      <c r="Z109" s="596"/>
      <c r="AA109" s="596"/>
      <c r="AB109" s="597"/>
      <c r="AC109" s="212" t="s">
        <v>15</v>
      </c>
      <c r="AD109" s="592"/>
      <c r="AE109" s="592"/>
      <c r="AF109" s="592"/>
      <c r="AG109" s="592"/>
      <c r="AH109" s="593" t="s">
        <v>16</v>
      </c>
      <c r="AI109" s="592"/>
      <c r="AJ109" s="592"/>
      <c r="AK109" s="592"/>
      <c r="AL109" s="592"/>
      <c r="AM109" s="592"/>
      <c r="AN109" s="592"/>
      <c r="AO109" s="592"/>
      <c r="AP109" s="592"/>
      <c r="AQ109" s="592"/>
      <c r="AR109" s="592"/>
      <c r="AS109" s="592"/>
      <c r="AT109" s="594"/>
      <c r="AU109" s="595" t="s">
        <v>17</v>
      </c>
      <c r="AV109" s="596"/>
      <c r="AW109" s="596"/>
      <c r="AX109" s="599"/>
    </row>
    <row r="110" spans="1:51" ht="24.75" customHeight="1" x14ac:dyDescent="0.15">
      <c r="A110" s="585"/>
      <c r="B110" s="586"/>
      <c r="C110" s="586"/>
      <c r="D110" s="586"/>
      <c r="E110" s="586"/>
      <c r="F110" s="587"/>
      <c r="G110" s="600" t="s">
        <v>632</v>
      </c>
      <c r="H110" s="601"/>
      <c r="I110" s="601"/>
      <c r="J110" s="601"/>
      <c r="K110" s="602"/>
      <c r="L110" s="603" t="s">
        <v>633</v>
      </c>
      <c r="M110" s="604"/>
      <c r="N110" s="604"/>
      <c r="O110" s="604"/>
      <c r="P110" s="604"/>
      <c r="Q110" s="604"/>
      <c r="R110" s="604"/>
      <c r="S110" s="604"/>
      <c r="T110" s="604"/>
      <c r="U110" s="604"/>
      <c r="V110" s="604"/>
      <c r="W110" s="604"/>
      <c r="X110" s="605"/>
      <c r="Y110" s="606">
        <v>4021</v>
      </c>
      <c r="Z110" s="607"/>
      <c r="AA110" s="607"/>
      <c r="AB110" s="608"/>
      <c r="AC110" s="600" t="s">
        <v>634</v>
      </c>
      <c r="AD110" s="601"/>
      <c r="AE110" s="601"/>
      <c r="AF110" s="601"/>
      <c r="AG110" s="602"/>
      <c r="AH110" s="603" t="s">
        <v>635</v>
      </c>
      <c r="AI110" s="604"/>
      <c r="AJ110" s="604"/>
      <c r="AK110" s="604"/>
      <c r="AL110" s="604"/>
      <c r="AM110" s="604"/>
      <c r="AN110" s="604"/>
      <c r="AO110" s="604"/>
      <c r="AP110" s="604"/>
      <c r="AQ110" s="604"/>
      <c r="AR110" s="604"/>
      <c r="AS110" s="604"/>
      <c r="AT110" s="605"/>
      <c r="AU110" s="606">
        <v>16</v>
      </c>
      <c r="AV110" s="607"/>
      <c r="AW110" s="607"/>
      <c r="AX110" s="609"/>
    </row>
    <row r="111" spans="1:51" ht="24.75" customHeight="1" thickBot="1" x14ac:dyDescent="0.2">
      <c r="A111" s="585"/>
      <c r="B111" s="586"/>
      <c r="C111" s="586"/>
      <c r="D111" s="586"/>
      <c r="E111" s="586"/>
      <c r="F111" s="587"/>
      <c r="G111" s="610" t="s">
        <v>18</v>
      </c>
      <c r="H111" s="611"/>
      <c r="I111" s="611"/>
      <c r="J111" s="611"/>
      <c r="K111" s="611"/>
      <c r="L111" s="612"/>
      <c r="M111" s="613"/>
      <c r="N111" s="613"/>
      <c r="O111" s="613"/>
      <c r="P111" s="613"/>
      <c r="Q111" s="613"/>
      <c r="R111" s="613"/>
      <c r="S111" s="613"/>
      <c r="T111" s="613"/>
      <c r="U111" s="613"/>
      <c r="V111" s="613"/>
      <c r="W111" s="613"/>
      <c r="X111" s="614"/>
      <c r="Y111" s="615">
        <f>SUM(Y110:AB110)</f>
        <v>4021</v>
      </c>
      <c r="Z111" s="616"/>
      <c r="AA111" s="616"/>
      <c r="AB111" s="617"/>
      <c r="AC111" s="610" t="s">
        <v>18</v>
      </c>
      <c r="AD111" s="611"/>
      <c r="AE111" s="611"/>
      <c r="AF111" s="611"/>
      <c r="AG111" s="611"/>
      <c r="AH111" s="612"/>
      <c r="AI111" s="613"/>
      <c r="AJ111" s="613"/>
      <c r="AK111" s="613"/>
      <c r="AL111" s="613"/>
      <c r="AM111" s="613"/>
      <c r="AN111" s="613"/>
      <c r="AO111" s="613"/>
      <c r="AP111" s="613"/>
      <c r="AQ111" s="613"/>
      <c r="AR111" s="613"/>
      <c r="AS111" s="613"/>
      <c r="AT111" s="614"/>
      <c r="AU111" s="615">
        <f>SUM(AU110:AX110)</f>
        <v>16</v>
      </c>
      <c r="AV111" s="616"/>
      <c r="AW111" s="616"/>
      <c r="AX111" s="618"/>
    </row>
    <row r="112" spans="1:51" ht="24.75" customHeight="1" x14ac:dyDescent="0.15">
      <c r="A112" s="585"/>
      <c r="B112" s="586"/>
      <c r="C112" s="586"/>
      <c r="D112" s="586"/>
      <c r="E112" s="586"/>
      <c r="F112" s="587"/>
      <c r="G112" s="588" t="s">
        <v>636</v>
      </c>
      <c r="H112" s="589"/>
      <c r="I112" s="589"/>
      <c r="J112" s="589"/>
      <c r="K112" s="589"/>
      <c r="L112" s="589"/>
      <c r="M112" s="589"/>
      <c r="N112" s="589"/>
      <c r="O112" s="589"/>
      <c r="P112" s="589"/>
      <c r="Q112" s="589"/>
      <c r="R112" s="589"/>
      <c r="S112" s="589"/>
      <c r="T112" s="589"/>
      <c r="U112" s="589"/>
      <c r="V112" s="589"/>
      <c r="W112" s="589"/>
      <c r="X112" s="589"/>
      <c r="Y112" s="589"/>
      <c r="Z112" s="589"/>
      <c r="AA112" s="589"/>
      <c r="AB112" s="590"/>
      <c r="AC112" s="588" t="s">
        <v>637</v>
      </c>
      <c r="AD112" s="589"/>
      <c r="AE112" s="589"/>
      <c r="AF112" s="589"/>
      <c r="AG112" s="589"/>
      <c r="AH112" s="589"/>
      <c r="AI112" s="589"/>
      <c r="AJ112" s="589"/>
      <c r="AK112" s="589"/>
      <c r="AL112" s="589"/>
      <c r="AM112" s="589"/>
      <c r="AN112" s="589"/>
      <c r="AO112" s="589"/>
      <c r="AP112" s="589"/>
      <c r="AQ112" s="589"/>
      <c r="AR112" s="589"/>
      <c r="AS112" s="589"/>
      <c r="AT112" s="589"/>
      <c r="AU112" s="589"/>
      <c r="AV112" s="589"/>
      <c r="AW112" s="589"/>
      <c r="AX112" s="591"/>
      <c r="AY112">
        <f>COUNTA($G$114,$AC$114)</f>
        <v>2</v>
      </c>
    </row>
    <row r="113" spans="1:51" ht="24.75" customHeight="1" x14ac:dyDescent="0.15">
      <c r="A113" s="585"/>
      <c r="B113" s="586"/>
      <c r="C113" s="586"/>
      <c r="D113" s="586"/>
      <c r="E113" s="586"/>
      <c r="F113" s="587"/>
      <c r="G113" s="212" t="s">
        <v>15</v>
      </c>
      <c r="H113" s="592"/>
      <c r="I113" s="592"/>
      <c r="J113" s="592"/>
      <c r="K113" s="592"/>
      <c r="L113" s="593" t="s">
        <v>16</v>
      </c>
      <c r="M113" s="592"/>
      <c r="N113" s="592"/>
      <c r="O113" s="592"/>
      <c r="P113" s="592"/>
      <c r="Q113" s="592"/>
      <c r="R113" s="592"/>
      <c r="S113" s="592"/>
      <c r="T113" s="592"/>
      <c r="U113" s="592"/>
      <c r="V113" s="592"/>
      <c r="W113" s="592"/>
      <c r="X113" s="594"/>
      <c r="Y113" s="595" t="s">
        <v>17</v>
      </c>
      <c r="Z113" s="596"/>
      <c r="AA113" s="596"/>
      <c r="AB113" s="597"/>
      <c r="AC113" s="212" t="s">
        <v>15</v>
      </c>
      <c r="AD113" s="592"/>
      <c r="AE113" s="592"/>
      <c r="AF113" s="592"/>
      <c r="AG113" s="592"/>
      <c r="AH113" s="593" t="s">
        <v>16</v>
      </c>
      <c r="AI113" s="592"/>
      <c r="AJ113" s="592"/>
      <c r="AK113" s="592"/>
      <c r="AL113" s="592"/>
      <c r="AM113" s="592"/>
      <c r="AN113" s="592"/>
      <c r="AO113" s="592"/>
      <c r="AP113" s="592"/>
      <c r="AQ113" s="592"/>
      <c r="AR113" s="592"/>
      <c r="AS113" s="592"/>
      <c r="AT113" s="594"/>
      <c r="AU113" s="595" t="s">
        <v>17</v>
      </c>
      <c r="AV113" s="596"/>
      <c r="AW113" s="596"/>
      <c r="AX113" s="599"/>
      <c r="AY113">
        <f>$AY$112</f>
        <v>2</v>
      </c>
    </row>
    <row r="114" spans="1:51" ht="24.75" customHeight="1" x14ac:dyDescent="0.15">
      <c r="A114" s="585"/>
      <c r="B114" s="586"/>
      <c r="C114" s="586"/>
      <c r="D114" s="586"/>
      <c r="E114" s="586"/>
      <c r="F114" s="587"/>
      <c r="G114" s="600" t="s">
        <v>638</v>
      </c>
      <c r="H114" s="601"/>
      <c r="I114" s="601"/>
      <c r="J114" s="601"/>
      <c r="K114" s="602"/>
      <c r="L114" s="603" t="s">
        <v>639</v>
      </c>
      <c r="M114" s="604"/>
      <c r="N114" s="604"/>
      <c r="O114" s="604"/>
      <c r="P114" s="604"/>
      <c r="Q114" s="604"/>
      <c r="R114" s="604"/>
      <c r="S114" s="604"/>
      <c r="T114" s="604"/>
      <c r="U114" s="604"/>
      <c r="V114" s="604"/>
      <c r="W114" s="604"/>
      <c r="X114" s="605"/>
      <c r="Y114" s="606">
        <v>271</v>
      </c>
      <c r="Z114" s="607"/>
      <c r="AA114" s="607"/>
      <c r="AB114" s="608"/>
      <c r="AC114" s="600" t="s">
        <v>634</v>
      </c>
      <c r="AD114" s="601"/>
      <c r="AE114" s="601"/>
      <c r="AF114" s="601"/>
      <c r="AG114" s="602"/>
      <c r="AH114" s="603" t="s">
        <v>640</v>
      </c>
      <c r="AI114" s="604"/>
      <c r="AJ114" s="604"/>
      <c r="AK114" s="604"/>
      <c r="AL114" s="604"/>
      <c r="AM114" s="604"/>
      <c r="AN114" s="604"/>
      <c r="AO114" s="604"/>
      <c r="AP114" s="604"/>
      <c r="AQ114" s="604"/>
      <c r="AR114" s="604"/>
      <c r="AS114" s="604"/>
      <c r="AT114" s="605"/>
      <c r="AU114" s="606">
        <v>1248</v>
      </c>
      <c r="AV114" s="607"/>
      <c r="AW114" s="607"/>
      <c r="AX114" s="609"/>
      <c r="AY114">
        <f>$AY$112</f>
        <v>2</v>
      </c>
    </row>
    <row r="115" spans="1:51" ht="24.75" customHeight="1" thickBot="1" x14ac:dyDescent="0.2">
      <c r="A115" s="585"/>
      <c r="B115" s="586"/>
      <c r="C115" s="586"/>
      <c r="D115" s="586"/>
      <c r="E115" s="586"/>
      <c r="F115" s="587"/>
      <c r="G115" s="610" t="s">
        <v>18</v>
      </c>
      <c r="H115" s="611"/>
      <c r="I115" s="611"/>
      <c r="J115" s="611"/>
      <c r="K115" s="611"/>
      <c r="L115" s="612"/>
      <c r="M115" s="613"/>
      <c r="N115" s="613"/>
      <c r="O115" s="613"/>
      <c r="P115" s="613"/>
      <c r="Q115" s="613"/>
      <c r="R115" s="613"/>
      <c r="S115" s="613"/>
      <c r="T115" s="613"/>
      <c r="U115" s="613"/>
      <c r="V115" s="613"/>
      <c r="W115" s="613"/>
      <c r="X115" s="614"/>
      <c r="Y115" s="615">
        <f>SUM(Y114:AB114)</f>
        <v>271</v>
      </c>
      <c r="Z115" s="616"/>
      <c r="AA115" s="616"/>
      <c r="AB115" s="617"/>
      <c r="AC115" s="610" t="s">
        <v>18</v>
      </c>
      <c r="AD115" s="611"/>
      <c r="AE115" s="611"/>
      <c r="AF115" s="611"/>
      <c r="AG115" s="611"/>
      <c r="AH115" s="612"/>
      <c r="AI115" s="613"/>
      <c r="AJ115" s="613"/>
      <c r="AK115" s="613"/>
      <c r="AL115" s="613"/>
      <c r="AM115" s="613"/>
      <c r="AN115" s="613"/>
      <c r="AO115" s="613"/>
      <c r="AP115" s="613"/>
      <c r="AQ115" s="613"/>
      <c r="AR115" s="613"/>
      <c r="AS115" s="613"/>
      <c r="AT115" s="614"/>
      <c r="AU115" s="615">
        <f>SUM(AU114:AX114)</f>
        <v>1248</v>
      </c>
      <c r="AV115" s="616"/>
      <c r="AW115" s="616"/>
      <c r="AX115" s="618"/>
      <c r="AY115">
        <f>$AY$112</f>
        <v>2</v>
      </c>
    </row>
    <row r="116" spans="1:51" ht="24.75" customHeight="1" x14ac:dyDescent="0.15">
      <c r="A116" s="585"/>
      <c r="B116" s="586"/>
      <c r="C116" s="586"/>
      <c r="D116" s="586"/>
      <c r="E116" s="586"/>
      <c r="F116" s="587"/>
      <c r="G116" s="588" t="s">
        <v>641</v>
      </c>
      <c r="H116" s="589"/>
      <c r="I116" s="589"/>
      <c r="J116" s="589"/>
      <c r="K116" s="589"/>
      <c r="L116" s="589"/>
      <c r="M116" s="589"/>
      <c r="N116" s="589"/>
      <c r="O116" s="589"/>
      <c r="P116" s="589"/>
      <c r="Q116" s="589"/>
      <c r="R116" s="589"/>
      <c r="S116" s="589"/>
      <c r="T116" s="589"/>
      <c r="U116" s="589"/>
      <c r="V116" s="589"/>
      <c r="W116" s="589"/>
      <c r="X116" s="589"/>
      <c r="Y116" s="589"/>
      <c r="Z116" s="589"/>
      <c r="AA116" s="589"/>
      <c r="AB116" s="590"/>
      <c r="AC116" s="588" t="s">
        <v>202</v>
      </c>
      <c r="AD116" s="589"/>
      <c r="AE116" s="589"/>
      <c r="AF116" s="589"/>
      <c r="AG116" s="589"/>
      <c r="AH116" s="589"/>
      <c r="AI116" s="589"/>
      <c r="AJ116" s="589"/>
      <c r="AK116" s="589"/>
      <c r="AL116" s="589"/>
      <c r="AM116" s="589"/>
      <c r="AN116" s="589"/>
      <c r="AO116" s="589"/>
      <c r="AP116" s="589"/>
      <c r="AQ116" s="589"/>
      <c r="AR116" s="589"/>
      <c r="AS116" s="589"/>
      <c r="AT116" s="589"/>
      <c r="AU116" s="589"/>
      <c r="AV116" s="589"/>
      <c r="AW116" s="589"/>
      <c r="AX116" s="591"/>
      <c r="AY116">
        <f>COUNTA($G$118,$AC$118)</f>
        <v>2</v>
      </c>
    </row>
    <row r="117" spans="1:51" ht="24.75" customHeight="1" x14ac:dyDescent="0.15">
      <c r="A117" s="585"/>
      <c r="B117" s="586"/>
      <c r="C117" s="586"/>
      <c r="D117" s="586"/>
      <c r="E117" s="586"/>
      <c r="F117" s="587"/>
      <c r="G117" s="212" t="s">
        <v>15</v>
      </c>
      <c r="H117" s="592"/>
      <c r="I117" s="592"/>
      <c r="J117" s="592"/>
      <c r="K117" s="592"/>
      <c r="L117" s="593" t="s">
        <v>16</v>
      </c>
      <c r="M117" s="592"/>
      <c r="N117" s="592"/>
      <c r="O117" s="592"/>
      <c r="P117" s="592"/>
      <c r="Q117" s="592"/>
      <c r="R117" s="592"/>
      <c r="S117" s="592"/>
      <c r="T117" s="592"/>
      <c r="U117" s="592"/>
      <c r="V117" s="592"/>
      <c r="W117" s="592"/>
      <c r="X117" s="594"/>
      <c r="Y117" s="595" t="s">
        <v>17</v>
      </c>
      <c r="Z117" s="596"/>
      <c r="AA117" s="596"/>
      <c r="AB117" s="597"/>
      <c r="AC117" s="212" t="s">
        <v>15</v>
      </c>
      <c r="AD117" s="592"/>
      <c r="AE117" s="592"/>
      <c r="AF117" s="592"/>
      <c r="AG117" s="592"/>
      <c r="AH117" s="593" t="s">
        <v>16</v>
      </c>
      <c r="AI117" s="592"/>
      <c r="AJ117" s="592"/>
      <c r="AK117" s="592"/>
      <c r="AL117" s="592"/>
      <c r="AM117" s="592"/>
      <c r="AN117" s="592"/>
      <c r="AO117" s="592"/>
      <c r="AP117" s="592"/>
      <c r="AQ117" s="592"/>
      <c r="AR117" s="592"/>
      <c r="AS117" s="592"/>
      <c r="AT117" s="594"/>
      <c r="AU117" s="595" t="s">
        <v>17</v>
      </c>
      <c r="AV117" s="596"/>
      <c r="AW117" s="596"/>
      <c r="AX117" s="599"/>
      <c r="AY117">
        <f>$AY$116</f>
        <v>2</v>
      </c>
    </row>
    <row r="118" spans="1:51" ht="24.75" customHeight="1" x14ac:dyDescent="0.15">
      <c r="A118" s="585"/>
      <c r="B118" s="586"/>
      <c r="C118" s="586"/>
      <c r="D118" s="586"/>
      <c r="E118" s="586"/>
      <c r="F118" s="587"/>
      <c r="G118" s="600" t="s">
        <v>634</v>
      </c>
      <c r="H118" s="601"/>
      <c r="I118" s="601"/>
      <c r="J118" s="601"/>
      <c r="K118" s="602"/>
      <c r="L118" s="603" t="s">
        <v>642</v>
      </c>
      <c r="M118" s="604"/>
      <c r="N118" s="604"/>
      <c r="O118" s="604"/>
      <c r="P118" s="604"/>
      <c r="Q118" s="604"/>
      <c r="R118" s="604"/>
      <c r="S118" s="604"/>
      <c r="T118" s="604"/>
      <c r="U118" s="604"/>
      <c r="V118" s="604"/>
      <c r="W118" s="604"/>
      <c r="X118" s="605"/>
      <c r="Y118" s="606">
        <v>143</v>
      </c>
      <c r="Z118" s="607"/>
      <c r="AA118" s="607"/>
      <c r="AB118" s="608"/>
      <c r="AC118" s="600" t="s">
        <v>258</v>
      </c>
      <c r="AD118" s="601"/>
      <c r="AE118" s="601"/>
      <c r="AF118" s="601"/>
      <c r="AG118" s="602"/>
      <c r="AH118" s="603" t="s">
        <v>258</v>
      </c>
      <c r="AI118" s="604"/>
      <c r="AJ118" s="604"/>
      <c r="AK118" s="604"/>
      <c r="AL118" s="604"/>
      <c r="AM118" s="604"/>
      <c r="AN118" s="604"/>
      <c r="AO118" s="604"/>
      <c r="AP118" s="604"/>
      <c r="AQ118" s="604"/>
      <c r="AR118" s="604"/>
      <c r="AS118" s="604"/>
      <c r="AT118" s="605"/>
      <c r="AU118" s="606" t="s">
        <v>258</v>
      </c>
      <c r="AV118" s="607"/>
      <c r="AW118" s="607"/>
      <c r="AX118" s="609"/>
      <c r="AY118">
        <f>$AY$116</f>
        <v>2</v>
      </c>
    </row>
    <row r="119" spans="1:51" ht="24.75" customHeight="1" x14ac:dyDescent="0.15">
      <c r="A119" s="585"/>
      <c r="B119" s="586"/>
      <c r="C119" s="586"/>
      <c r="D119" s="586"/>
      <c r="E119" s="586"/>
      <c r="F119" s="587"/>
      <c r="G119" s="610" t="s">
        <v>18</v>
      </c>
      <c r="H119" s="611"/>
      <c r="I119" s="611"/>
      <c r="J119" s="611"/>
      <c r="K119" s="611"/>
      <c r="L119" s="612"/>
      <c r="M119" s="613"/>
      <c r="N119" s="613"/>
      <c r="O119" s="613"/>
      <c r="P119" s="613"/>
      <c r="Q119" s="613"/>
      <c r="R119" s="613"/>
      <c r="S119" s="613"/>
      <c r="T119" s="613"/>
      <c r="U119" s="613"/>
      <c r="V119" s="613"/>
      <c r="W119" s="613"/>
      <c r="X119" s="614"/>
      <c r="Y119" s="615">
        <f>SUM(Y118:AB118)</f>
        <v>143</v>
      </c>
      <c r="Z119" s="616"/>
      <c r="AA119" s="616"/>
      <c r="AB119" s="617"/>
      <c r="AC119" s="610" t="s">
        <v>18</v>
      </c>
      <c r="AD119" s="611"/>
      <c r="AE119" s="611"/>
      <c r="AF119" s="611"/>
      <c r="AG119" s="611"/>
      <c r="AH119" s="612"/>
      <c r="AI119" s="613"/>
      <c r="AJ119" s="613"/>
      <c r="AK119" s="613"/>
      <c r="AL119" s="613"/>
      <c r="AM119" s="613"/>
      <c r="AN119" s="613"/>
      <c r="AO119" s="613"/>
      <c r="AP119" s="613"/>
      <c r="AQ119" s="613"/>
      <c r="AR119" s="613"/>
      <c r="AS119" s="613"/>
      <c r="AT119" s="614"/>
      <c r="AU119" s="615">
        <f>SUM(AU118:AX118)</f>
        <v>0</v>
      </c>
      <c r="AV119" s="616"/>
      <c r="AW119" s="616"/>
      <c r="AX119" s="618"/>
      <c r="AY119">
        <f>$AY$116</f>
        <v>2</v>
      </c>
    </row>
    <row r="120" spans="1:51" ht="24.75" customHeight="1" x14ac:dyDescent="0.15">
      <c r="A120" s="4"/>
      <c r="B120" s="4"/>
      <c r="C120" s="4"/>
      <c r="D120" s="4"/>
      <c r="E120" s="4"/>
      <c r="F120" s="4"/>
      <c r="G120" s="7"/>
      <c r="H120" s="7"/>
      <c r="I120" s="7"/>
      <c r="J120" s="7"/>
      <c r="K120" s="7"/>
      <c r="L120" s="3"/>
      <c r="M120" s="7"/>
      <c r="N120" s="7"/>
      <c r="O120" s="7"/>
      <c r="P120" s="7"/>
      <c r="Q120" s="7"/>
      <c r="R120" s="7"/>
      <c r="S120" s="7"/>
      <c r="T120" s="7"/>
      <c r="U120" s="7"/>
      <c r="V120" s="7"/>
      <c r="W120" s="7"/>
      <c r="X120" s="7"/>
      <c r="Y120" s="8"/>
      <c r="Z120" s="8"/>
      <c r="AA120" s="8"/>
      <c r="AB120" s="8"/>
      <c r="AC120" s="7"/>
      <c r="AD120" s="7"/>
      <c r="AE120" s="7"/>
      <c r="AF120" s="7"/>
      <c r="AG120" s="7"/>
      <c r="AH120" s="3"/>
      <c r="AI120" s="7"/>
      <c r="AJ120" s="7"/>
      <c r="AK120" s="7"/>
      <c r="AL120" s="7"/>
      <c r="AM120" s="7"/>
      <c r="AN120" s="7"/>
      <c r="AO120" s="7"/>
      <c r="AP120" s="7"/>
      <c r="AQ120" s="7"/>
      <c r="AR120" s="7"/>
      <c r="AS120" s="7"/>
      <c r="AT120" s="7"/>
      <c r="AU120" s="8"/>
      <c r="AV120" s="8"/>
      <c r="AW120" s="8"/>
      <c r="AX120" s="8"/>
    </row>
    <row r="121" spans="1:51" ht="24.75" customHeight="1" x14ac:dyDescent="0.15"/>
    <row r="122" spans="1:51" ht="24.75" customHeight="1" x14ac:dyDescent="0.15">
      <c r="A122" s="9"/>
      <c r="B122" s="1" t="s">
        <v>26</v>
      </c>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row>
    <row r="123" spans="1:51" ht="24.75" customHeight="1" x14ac:dyDescent="0.15">
      <c r="A123" s="9"/>
      <c r="B123" s="36" t="s">
        <v>220</v>
      </c>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row>
    <row r="124" spans="1:51" ht="59.25" customHeight="1" x14ac:dyDescent="0.15">
      <c r="A124" s="638"/>
      <c r="B124" s="638"/>
      <c r="C124" s="638" t="s">
        <v>24</v>
      </c>
      <c r="D124" s="638"/>
      <c r="E124" s="638"/>
      <c r="F124" s="638"/>
      <c r="G124" s="638"/>
      <c r="H124" s="638"/>
      <c r="I124" s="638"/>
      <c r="J124" s="639" t="s">
        <v>182</v>
      </c>
      <c r="K124" s="406"/>
      <c r="L124" s="406"/>
      <c r="M124" s="406"/>
      <c r="N124" s="406"/>
      <c r="O124" s="406"/>
      <c r="P124" s="389" t="s">
        <v>25</v>
      </c>
      <c r="Q124" s="389"/>
      <c r="R124" s="389"/>
      <c r="S124" s="389"/>
      <c r="T124" s="389"/>
      <c r="U124" s="389"/>
      <c r="V124" s="389"/>
      <c r="W124" s="389"/>
      <c r="X124" s="389"/>
      <c r="Y124" s="640" t="s">
        <v>181</v>
      </c>
      <c r="Z124" s="641"/>
      <c r="AA124" s="641"/>
      <c r="AB124" s="641"/>
      <c r="AC124" s="639" t="s">
        <v>211</v>
      </c>
      <c r="AD124" s="639"/>
      <c r="AE124" s="639"/>
      <c r="AF124" s="639"/>
      <c r="AG124" s="639"/>
      <c r="AH124" s="640" t="s">
        <v>225</v>
      </c>
      <c r="AI124" s="638"/>
      <c r="AJ124" s="638"/>
      <c r="AK124" s="638"/>
      <c r="AL124" s="638" t="s">
        <v>19</v>
      </c>
      <c r="AM124" s="638"/>
      <c r="AN124" s="638"/>
      <c r="AO124" s="642"/>
      <c r="AP124" s="619" t="s">
        <v>183</v>
      </c>
      <c r="AQ124" s="619"/>
      <c r="AR124" s="619"/>
      <c r="AS124" s="619"/>
      <c r="AT124" s="619"/>
      <c r="AU124" s="619"/>
      <c r="AV124" s="619"/>
      <c r="AW124" s="619"/>
      <c r="AX124" s="619"/>
    </row>
    <row r="125" spans="1:51" ht="30" customHeight="1" x14ac:dyDescent="0.15">
      <c r="A125" s="620">
        <v>1</v>
      </c>
      <c r="B125" s="620">
        <v>1</v>
      </c>
      <c r="C125" s="621" t="s">
        <v>643</v>
      </c>
      <c r="D125" s="622"/>
      <c r="E125" s="622"/>
      <c r="F125" s="622"/>
      <c r="G125" s="622"/>
      <c r="H125" s="622"/>
      <c r="I125" s="622"/>
      <c r="J125" s="623">
        <v>2000012010019</v>
      </c>
      <c r="K125" s="624"/>
      <c r="L125" s="624"/>
      <c r="M125" s="624"/>
      <c r="N125" s="624"/>
      <c r="O125" s="624"/>
      <c r="P125" s="625" t="s">
        <v>644</v>
      </c>
      <c r="Q125" s="626"/>
      <c r="R125" s="626"/>
      <c r="S125" s="626"/>
      <c r="T125" s="626"/>
      <c r="U125" s="626"/>
      <c r="V125" s="626"/>
      <c r="W125" s="626"/>
      <c r="X125" s="626"/>
      <c r="Y125" s="627">
        <v>4021</v>
      </c>
      <c r="Z125" s="628"/>
      <c r="AA125" s="628"/>
      <c r="AB125" s="629"/>
      <c r="AC125" s="630" t="s">
        <v>68</v>
      </c>
      <c r="AD125" s="631"/>
      <c r="AE125" s="631"/>
      <c r="AF125" s="631"/>
      <c r="AG125" s="631"/>
      <c r="AH125" s="632" t="s">
        <v>258</v>
      </c>
      <c r="AI125" s="633"/>
      <c r="AJ125" s="633"/>
      <c r="AK125" s="633"/>
      <c r="AL125" s="634" t="s">
        <v>258</v>
      </c>
      <c r="AM125" s="635"/>
      <c r="AN125" s="635"/>
      <c r="AO125" s="636"/>
      <c r="AP125" s="637" t="s">
        <v>581</v>
      </c>
      <c r="AQ125" s="637"/>
      <c r="AR125" s="637"/>
      <c r="AS125" s="637"/>
      <c r="AT125" s="637"/>
      <c r="AU125" s="637"/>
      <c r="AV125" s="637"/>
      <c r="AW125" s="637"/>
      <c r="AX125" s="637"/>
    </row>
    <row r="126" spans="1:51" ht="24.75" customHeight="1" x14ac:dyDescent="0.15">
      <c r="A126" s="41"/>
      <c r="B126" s="41"/>
      <c r="C126" s="41"/>
      <c r="D126" s="41"/>
      <c r="E126" s="41"/>
      <c r="F126" s="41"/>
      <c r="G126" s="41"/>
      <c r="H126" s="41"/>
      <c r="I126" s="41"/>
      <c r="J126" s="42"/>
      <c r="K126" s="42"/>
      <c r="L126" s="42"/>
      <c r="M126" s="42"/>
      <c r="N126" s="42"/>
      <c r="O126" s="42"/>
      <c r="P126" s="43"/>
      <c r="Q126" s="43"/>
      <c r="R126" s="43"/>
      <c r="S126" s="43"/>
      <c r="T126" s="43"/>
      <c r="U126" s="43"/>
      <c r="V126" s="43"/>
      <c r="W126" s="43"/>
      <c r="X126" s="43"/>
      <c r="Y126" s="44"/>
      <c r="Z126" s="44"/>
      <c r="AA126" s="44"/>
      <c r="AB126" s="44"/>
      <c r="AC126" s="44"/>
      <c r="AD126" s="44"/>
      <c r="AE126" s="44"/>
      <c r="AF126" s="44"/>
      <c r="AG126" s="44"/>
      <c r="AH126" s="44"/>
      <c r="AI126" s="44"/>
      <c r="AJ126" s="44"/>
      <c r="AK126" s="44"/>
      <c r="AL126" s="44"/>
      <c r="AM126" s="44"/>
      <c r="AN126" s="44"/>
      <c r="AO126" s="44"/>
      <c r="AP126" s="43"/>
      <c r="AQ126" s="43"/>
      <c r="AR126" s="43"/>
      <c r="AS126" s="43"/>
      <c r="AT126" s="43"/>
      <c r="AU126" s="43"/>
      <c r="AV126" s="43"/>
      <c r="AW126" s="43"/>
      <c r="AX126" s="43"/>
      <c r="AY126">
        <f>COUNTA($C$129)</f>
        <v>1</v>
      </c>
    </row>
    <row r="127" spans="1:51" ht="24.75" customHeight="1" x14ac:dyDescent="0.15">
      <c r="A127" s="41"/>
      <c r="B127" s="45" t="s">
        <v>159</v>
      </c>
      <c r="C127" s="41"/>
      <c r="D127" s="41"/>
      <c r="E127" s="41"/>
      <c r="F127" s="41"/>
      <c r="G127" s="41"/>
      <c r="H127" s="41"/>
      <c r="I127" s="41"/>
      <c r="J127" s="41"/>
      <c r="K127" s="41"/>
      <c r="L127" s="41"/>
      <c r="M127" s="41"/>
      <c r="N127" s="41"/>
      <c r="O127" s="41"/>
      <c r="P127" s="46"/>
      <c r="Q127" s="46"/>
      <c r="R127" s="46"/>
      <c r="S127" s="46"/>
      <c r="T127" s="46"/>
      <c r="U127" s="46"/>
      <c r="V127" s="46"/>
      <c r="W127" s="46"/>
      <c r="X127" s="46"/>
      <c r="Y127" s="47"/>
      <c r="Z127" s="47"/>
      <c r="AA127" s="47"/>
      <c r="AB127" s="47"/>
      <c r="AC127" s="47"/>
      <c r="AD127" s="47"/>
      <c r="AE127" s="47"/>
      <c r="AF127" s="47"/>
      <c r="AG127" s="47"/>
      <c r="AH127" s="47"/>
      <c r="AI127" s="47"/>
      <c r="AJ127" s="47"/>
      <c r="AK127" s="47"/>
      <c r="AL127" s="47"/>
      <c r="AM127" s="47"/>
      <c r="AN127" s="47"/>
      <c r="AO127" s="47"/>
      <c r="AP127" s="46"/>
      <c r="AQ127" s="46"/>
      <c r="AR127" s="46"/>
      <c r="AS127" s="46"/>
      <c r="AT127" s="46"/>
      <c r="AU127" s="46"/>
      <c r="AV127" s="46"/>
      <c r="AW127" s="46"/>
      <c r="AX127" s="46"/>
      <c r="AY127">
        <f>$AY$126</f>
        <v>1</v>
      </c>
    </row>
    <row r="128" spans="1:51" ht="59.25" customHeight="1" x14ac:dyDescent="0.15">
      <c r="A128" s="638"/>
      <c r="B128" s="638"/>
      <c r="C128" s="638" t="s">
        <v>24</v>
      </c>
      <c r="D128" s="638"/>
      <c r="E128" s="638"/>
      <c r="F128" s="638"/>
      <c r="G128" s="638"/>
      <c r="H128" s="638"/>
      <c r="I128" s="638"/>
      <c r="J128" s="639" t="s">
        <v>182</v>
      </c>
      <c r="K128" s="406"/>
      <c r="L128" s="406"/>
      <c r="M128" s="406"/>
      <c r="N128" s="406"/>
      <c r="O128" s="406"/>
      <c r="P128" s="389" t="s">
        <v>25</v>
      </c>
      <c r="Q128" s="389"/>
      <c r="R128" s="389"/>
      <c r="S128" s="389"/>
      <c r="T128" s="389"/>
      <c r="U128" s="389"/>
      <c r="V128" s="389"/>
      <c r="W128" s="389"/>
      <c r="X128" s="389"/>
      <c r="Y128" s="640" t="s">
        <v>181</v>
      </c>
      <c r="Z128" s="641"/>
      <c r="AA128" s="641"/>
      <c r="AB128" s="641"/>
      <c r="AC128" s="639" t="s">
        <v>211</v>
      </c>
      <c r="AD128" s="639"/>
      <c r="AE128" s="639"/>
      <c r="AF128" s="639"/>
      <c r="AG128" s="639"/>
      <c r="AH128" s="640" t="s">
        <v>225</v>
      </c>
      <c r="AI128" s="638"/>
      <c r="AJ128" s="638"/>
      <c r="AK128" s="638"/>
      <c r="AL128" s="638" t="s">
        <v>19</v>
      </c>
      <c r="AM128" s="638"/>
      <c r="AN128" s="638"/>
      <c r="AO128" s="642"/>
      <c r="AP128" s="619" t="s">
        <v>183</v>
      </c>
      <c r="AQ128" s="619"/>
      <c r="AR128" s="619"/>
      <c r="AS128" s="619"/>
      <c r="AT128" s="619"/>
      <c r="AU128" s="619"/>
      <c r="AV128" s="619"/>
      <c r="AW128" s="619"/>
      <c r="AX128" s="619"/>
      <c r="AY128">
        <f>$AY$126</f>
        <v>1</v>
      </c>
    </row>
    <row r="129" spans="1:51" ht="30" customHeight="1" x14ac:dyDescent="0.15">
      <c r="A129" s="620">
        <v>1</v>
      </c>
      <c r="B129" s="620">
        <v>1</v>
      </c>
      <c r="C129" s="621" t="s">
        <v>645</v>
      </c>
      <c r="D129" s="622"/>
      <c r="E129" s="622"/>
      <c r="F129" s="622"/>
      <c r="G129" s="622"/>
      <c r="H129" s="622"/>
      <c r="I129" s="622"/>
      <c r="J129" s="623">
        <v>3000020473081</v>
      </c>
      <c r="K129" s="624"/>
      <c r="L129" s="624"/>
      <c r="M129" s="624"/>
      <c r="N129" s="624"/>
      <c r="O129" s="624"/>
      <c r="P129" s="625" t="s">
        <v>646</v>
      </c>
      <c r="Q129" s="626"/>
      <c r="R129" s="626"/>
      <c r="S129" s="626"/>
      <c r="T129" s="626"/>
      <c r="U129" s="626"/>
      <c r="V129" s="626"/>
      <c r="W129" s="626"/>
      <c r="X129" s="626"/>
      <c r="Y129" s="627">
        <v>16</v>
      </c>
      <c r="Z129" s="628"/>
      <c r="AA129" s="628"/>
      <c r="AB129" s="629"/>
      <c r="AC129" s="630" t="s">
        <v>234</v>
      </c>
      <c r="AD129" s="631"/>
      <c r="AE129" s="631"/>
      <c r="AF129" s="631"/>
      <c r="AG129" s="631"/>
      <c r="AH129" s="632" t="s">
        <v>258</v>
      </c>
      <c r="AI129" s="633"/>
      <c r="AJ129" s="633"/>
      <c r="AK129" s="633"/>
      <c r="AL129" s="634">
        <v>100</v>
      </c>
      <c r="AM129" s="635"/>
      <c r="AN129" s="635"/>
      <c r="AO129" s="636"/>
      <c r="AP129" s="637" t="s">
        <v>258</v>
      </c>
      <c r="AQ129" s="637"/>
      <c r="AR129" s="637"/>
      <c r="AS129" s="637"/>
      <c r="AT129" s="637"/>
      <c r="AU129" s="637"/>
      <c r="AV129" s="637"/>
      <c r="AW129" s="637"/>
      <c r="AX129" s="637"/>
      <c r="AY129">
        <f>$AY$126</f>
        <v>1</v>
      </c>
    </row>
    <row r="130" spans="1:51" ht="30" customHeight="1" x14ac:dyDescent="0.15">
      <c r="A130" s="620">
        <v>2</v>
      </c>
      <c r="B130" s="620">
        <v>1</v>
      </c>
      <c r="C130" s="621" t="s">
        <v>647</v>
      </c>
      <c r="D130" s="622"/>
      <c r="E130" s="622"/>
      <c r="F130" s="622"/>
      <c r="G130" s="622"/>
      <c r="H130" s="622"/>
      <c r="I130" s="622"/>
      <c r="J130" s="623">
        <v>3000020472018</v>
      </c>
      <c r="K130" s="624"/>
      <c r="L130" s="624"/>
      <c r="M130" s="624"/>
      <c r="N130" s="624"/>
      <c r="O130" s="624"/>
      <c r="P130" s="625" t="s">
        <v>646</v>
      </c>
      <c r="Q130" s="626"/>
      <c r="R130" s="626"/>
      <c r="S130" s="626"/>
      <c r="T130" s="626"/>
      <c r="U130" s="626"/>
      <c r="V130" s="626"/>
      <c r="W130" s="626"/>
      <c r="X130" s="626"/>
      <c r="Y130" s="627">
        <v>0.3</v>
      </c>
      <c r="Z130" s="628"/>
      <c r="AA130" s="628"/>
      <c r="AB130" s="629"/>
      <c r="AC130" s="630" t="s">
        <v>234</v>
      </c>
      <c r="AD130" s="631"/>
      <c r="AE130" s="631"/>
      <c r="AF130" s="631"/>
      <c r="AG130" s="631"/>
      <c r="AH130" s="632" t="s">
        <v>258</v>
      </c>
      <c r="AI130" s="633"/>
      <c r="AJ130" s="633"/>
      <c r="AK130" s="633"/>
      <c r="AL130" s="634">
        <v>100</v>
      </c>
      <c r="AM130" s="635"/>
      <c r="AN130" s="635"/>
      <c r="AO130" s="636"/>
      <c r="AP130" s="637" t="s">
        <v>258</v>
      </c>
      <c r="AQ130" s="637"/>
      <c r="AR130" s="637"/>
      <c r="AS130" s="637"/>
      <c r="AT130" s="637"/>
      <c r="AU130" s="637"/>
      <c r="AV130" s="637"/>
      <c r="AW130" s="637"/>
      <c r="AX130" s="637"/>
      <c r="AY130">
        <f>COUNTA($C$130)</f>
        <v>1</v>
      </c>
    </row>
    <row r="131" spans="1:51" ht="24.75" customHeight="1" x14ac:dyDescent="0.15">
      <c r="A131" s="48"/>
      <c r="B131" s="48"/>
      <c r="C131" s="48"/>
      <c r="D131" s="48"/>
      <c r="E131" s="48"/>
      <c r="F131" s="48"/>
      <c r="G131" s="48"/>
      <c r="H131" s="48"/>
      <c r="I131" s="48"/>
      <c r="J131" s="48"/>
      <c r="K131" s="48"/>
      <c r="L131" s="48"/>
      <c r="M131" s="48"/>
      <c r="N131" s="48"/>
      <c r="O131" s="48"/>
      <c r="P131" s="49"/>
      <c r="Q131" s="49"/>
      <c r="R131" s="49"/>
      <c r="S131" s="49"/>
      <c r="T131" s="49"/>
      <c r="U131" s="49"/>
      <c r="V131" s="49"/>
      <c r="W131" s="49"/>
      <c r="X131" s="49"/>
      <c r="Y131" s="50"/>
      <c r="Z131" s="50"/>
      <c r="AA131" s="50"/>
      <c r="AB131" s="50"/>
      <c r="AC131" s="50"/>
      <c r="AD131" s="50"/>
      <c r="AE131" s="50"/>
      <c r="AF131" s="50"/>
      <c r="AG131" s="50"/>
      <c r="AH131" s="50"/>
      <c r="AI131" s="50"/>
      <c r="AJ131" s="50"/>
      <c r="AK131" s="50"/>
      <c r="AL131" s="50"/>
      <c r="AM131" s="50"/>
      <c r="AN131" s="50"/>
      <c r="AO131" s="50"/>
      <c r="AP131" s="49"/>
      <c r="AQ131" s="49"/>
      <c r="AR131" s="49"/>
      <c r="AS131" s="49"/>
      <c r="AT131" s="49"/>
      <c r="AU131" s="49"/>
      <c r="AV131" s="49"/>
      <c r="AW131" s="49"/>
      <c r="AX131" s="49"/>
      <c r="AY131">
        <f>COUNTA($C$134)</f>
        <v>1</v>
      </c>
    </row>
    <row r="132" spans="1:51" ht="24.75" customHeight="1" x14ac:dyDescent="0.15">
      <c r="A132" s="41"/>
      <c r="B132" s="45" t="s">
        <v>203</v>
      </c>
      <c r="C132" s="41"/>
      <c r="D132" s="41"/>
      <c r="E132" s="41"/>
      <c r="F132" s="41"/>
      <c r="G132" s="41"/>
      <c r="H132" s="41"/>
      <c r="I132" s="41"/>
      <c r="J132" s="41"/>
      <c r="K132" s="41"/>
      <c r="L132" s="41"/>
      <c r="M132" s="41"/>
      <c r="N132" s="41"/>
      <c r="O132" s="41"/>
      <c r="P132" s="46"/>
      <c r="Q132" s="46"/>
      <c r="R132" s="46"/>
      <c r="S132" s="46"/>
      <c r="T132" s="46"/>
      <c r="U132" s="46"/>
      <c r="V132" s="46"/>
      <c r="W132" s="46"/>
      <c r="X132" s="46"/>
      <c r="Y132" s="47"/>
      <c r="Z132" s="47"/>
      <c r="AA132" s="47"/>
      <c r="AB132" s="47"/>
      <c r="AC132" s="47"/>
      <c r="AD132" s="47"/>
      <c r="AE132" s="47"/>
      <c r="AF132" s="47"/>
      <c r="AG132" s="47"/>
      <c r="AH132" s="47"/>
      <c r="AI132" s="47"/>
      <c r="AJ132" s="47"/>
      <c r="AK132" s="47"/>
      <c r="AL132" s="47"/>
      <c r="AM132" s="47"/>
      <c r="AN132" s="47"/>
      <c r="AO132" s="47"/>
      <c r="AP132" s="46"/>
      <c r="AQ132" s="46"/>
      <c r="AR132" s="46"/>
      <c r="AS132" s="46"/>
      <c r="AT132" s="46"/>
      <c r="AU132" s="46"/>
      <c r="AV132" s="46"/>
      <c r="AW132" s="46"/>
      <c r="AX132" s="46"/>
      <c r="AY132">
        <f>$AY$131</f>
        <v>1</v>
      </c>
    </row>
    <row r="133" spans="1:51" ht="59.25" customHeight="1" x14ac:dyDescent="0.15">
      <c r="A133" s="638"/>
      <c r="B133" s="638"/>
      <c r="C133" s="638" t="s">
        <v>24</v>
      </c>
      <c r="D133" s="638"/>
      <c r="E133" s="638"/>
      <c r="F133" s="638"/>
      <c r="G133" s="638"/>
      <c r="H133" s="638"/>
      <c r="I133" s="638"/>
      <c r="J133" s="639" t="s">
        <v>182</v>
      </c>
      <c r="K133" s="406"/>
      <c r="L133" s="406"/>
      <c r="M133" s="406"/>
      <c r="N133" s="406"/>
      <c r="O133" s="406"/>
      <c r="P133" s="389" t="s">
        <v>25</v>
      </c>
      <c r="Q133" s="389"/>
      <c r="R133" s="389"/>
      <c r="S133" s="389"/>
      <c r="T133" s="389"/>
      <c r="U133" s="389"/>
      <c r="V133" s="389"/>
      <c r="W133" s="389"/>
      <c r="X133" s="389"/>
      <c r="Y133" s="640" t="s">
        <v>181</v>
      </c>
      <c r="Z133" s="641"/>
      <c r="AA133" s="641"/>
      <c r="AB133" s="641"/>
      <c r="AC133" s="639" t="s">
        <v>211</v>
      </c>
      <c r="AD133" s="639"/>
      <c r="AE133" s="639"/>
      <c r="AF133" s="639"/>
      <c r="AG133" s="639"/>
      <c r="AH133" s="640" t="s">
        <v>225</v>
      </c>
      <c r="AI133" s="638"/>
      <c r="AJ133" s="638"/>
      <c r="AK133" s="638"/>
      <c r="AL133" s="638" t="s">
        <v>19</v>
      </c>
      <c r="AM133" s="638"/>
      <c r="AN133" s="638"/>
      <c r="AO133" s="642"/>
      <c r="AP133" s="619" t="s">
        <v>183</v>
      </c>
      <c r="AQ133" s="619"/>
      <c r="AR133" s="619"/>
      <c r="AS133" s="619"/>
      <c r="AT133" s="619"/>
      <c r="AU133" s="619"/>
      <c r="AV133" s="619"/>
      <c r="AW133" s="619"/>
      <c r="AX133" s="619"/>
      <c r="AY133">
        <f>$AY$131</f>
        <v>1</v>
      </c>
    </row>
    <row r="134" spans="1:51" ht="45" customHeight="1" x14ac:dyDescent="0.15">
      <c r="A134" s="620">
        <v>1</v>
      </c>
      <c r="B134" s="620">
        <v>1</v>
      </c>
      <c r="C134" s="621" t="s">
        <v>648</v>
      </c>
      <c r="D134" s="622"/>
      <c r="E134" s="622"/>
      <c r="F134" s="622"/>
      <c r="G134" s="622"/>
      <c r="H134" s="622"/>
      <c r="I134" s="622"/>
      <c r="J134" s="623">
        <v>9360001008758</v>
      </c>
      <c r="K134" s="624"/>
      <c r="L134" s="624"/>
      <c r="M134" s="624"/>
      <c r="N134" s="624"/>
      <c r="O134" s="624"/>
      <c r="P134" s="625" t="s">
        <v>639</v>
      </c>
      <c r="Q134" s="626"/>
      <c r="R134" s="626"/>
      <c r="S134" s="626"/>
      <c r="T134" s="626"/>
      <c r="U134" s="626"/>
      <c r="V134" s="626"/>
      <c r="W134" s="626"/>
      <c r="X134" s="626"/>
      <c r="Y134" s="627">
        <v>271</v>
      </c>
      <c r="Z134" s="628"/>
      <c r="AA134" s="628"/>
      <c r="AB134" s="629"/>
      <c r="AC134" s="630" t="s">
        <v>228</v>
      </c>
      <c r="AD134" s="631"/>
      <c r="AE134" s="631"/>
      <c r="AF134" s="631"/>
      <c r="AG134" s="631"/>
      <c r="AH134" s="632">
        <v>2</v>
      </c>
      <c r="AI134" s="633"/>
      <c r="AJ134" s="633"/>
      <c r="AK134" s="633"/>
      <c r="AL134" s="634">
        <v>96.8</v>
      </c>
      <c r="AM134" s="635"/>
      <c r="AN134" s="635"/>
      <c r="AO134" s="636"/>
      <c r="AP134" s="637" t="s">
        <v>258</v>
      </c>
      <c r="AQ134" s="637"/>
      <c r="AR134" s="637"/>
      <c r="AS134" s="637"/>
      <c r="AT134" s="637"/>
      <c r="AU134" s="637"/>
      <c r="AV134" s="637"/>
      <c r="AW134" s="637"/>
      <c r="AX134" s="637"/>
      <c r="AY134">
        <f>$AY$131</f>
        <v>1</v>
      </c>
    </row>
    <row r="135" spans="1:51" ht="30" customHeight="1" x14ac:dyDescent="0.15">
      <c r="A135" s="620">
        <v>2</v>
      </c>
      <c r="B135" s="620">
        <v>1</v>
      </c>
      <c r="C135" s="621" t="s">
        <v>649</v>
      </c>
      <c r="D135" s="622"/>
      <c r="E135" s="622"/>
      <c r="F135" s="622"/>
      <c r="G135" s="622"/>
      <c r="H135" s="622"/>
      <c r="I135" s="622"/>
      <c r="J135" s="623">
        <v>1360001008922</v>
      </c>
      <c r="K135" s="624"/>
      <c r="L135" s="624"/>
      <c r="M135" s="624"/>
      <c r="N135" s="624"/>
      <c r="O135" s="624"/>
      <c r="P135" s="625" t="s">
        <v>650</v>
      </c>
      <c r="Q135" s="626"/>
      <c r="R135" s="626"/>
      <c r="S135" s="626"/>
      <c r="T135" s="626"/>
      <c r="U135" s="626"/>
      <c r="V135" s="626"/>
      <c r="W135" s="626"/>
      <c r="X135" s="626"/>
      <c r="Y135" s="627">
        <v>265</v>
      </c>
      <c r="Z135" s="628"/>
      <c r="AA135" s="628"/>
      <c r="AB135" s="629"/>
      <c r="AC135" s="630" t="s">
        <v>228</v>
      </c>
      <c r="AD135" s="631"/>
      <c r="AE135" s="631"/>
      <c r="AF135" s="631"/>
      <c r="AG135" s="631"/>
      <c r="AH135" s="643">
        <v>1</v>
      </c>
      <c r="AI135" s="644"/>
      <c r="AJ135" s="644"/>
      <c r="AK135" s="644"/>
      <c r="AL135" s="634">
        <v>91.4</v>
      </c>
      <c r="AM135" s="635"/>
      <c r="AN135" s="635"/>
      <c r="AO135" s="636"/>
      <c r="AP135" s="637" t="s">
        <v>258</v>
      </c>
      <c r="AQ135" s="637"/>
      <c r="AR135" s="637"/>
      <c r="AS135" s="637"/>
      <c r="AT135" s="637"/>
      <c r="AU135" s="637"/>
      <c r="AV135" s="637"/>
      <c r="AW135" s="637"/>
      <c r="AX135" s="637"/>
      <c r="AY135">
        <f>COUNTA($C$135)</f>
        <v>1</v>
      </c>
    </row>
    <row r="136" spans="1:51" ht="30" customHeight="1" x14ac:dyDescent="0.15">
      <c r="A136" s="620">
        <v>3</v>
      </c>
      <c r="B136" s="620">
        <v>1</v>
      </c>
      <c r="C136" s="621" t="s">
        <v>649</v>
      </c>
      <c r="D136" s="622"/>
      <c r="E136" s="622"/>
      <c r="F136" s="622"/>
      <c r="G136" s="622"/>
      <c r="H136" s="622"/>
      <c r="I136" s="622"/>
      <c r="J136" s="623">
        <v>1360001008922</v>
      </c>
      <c r="K136" s="624"/>
      <c r="L136" s="624"/>
      <c r="M136" s="624"/>
      <c r="N136" s="624"/>
      <c r="O136" s="624"/>
      <c r="P136" s="625" t="s">
        <v>651</v>
      </c>
      <c r="Q136" s="626"/>
      <c r="R136" s="626"/>
      <c r="S136" s="626"/>
      <c r="T136" s="626"/>
      <c r="U136" s="626"/>
      <c r="V136" s="626"/>
      <c r="W136" s="626"/>
      <c r="X136" s="626"/>
      <c r="Y136" s="627">
        <v>199</v>
      </c>
      <c r="Z136" s="628"/>
      <c r="AA136" s="628"/>
      <c r="AB136" s="629"/>
      <c r="AC136" s="630" t="s">
        <v>228</v>
      </c>
      <c r="AD136" s="631"/>
      <c r="AE136" s="631"/>
      <c r="AF136" s="631"/>
      <c r="AG136" s="631"/>
      <c r="AH136" s="632">
        <v>9</v>
      </c>
      <c r="AI136" s="633"/>
      <c r="AJ136" s="633"/>
      <c r="AK136" s="633"/>
      <c r="AL136" s="634">
        <v>97.5</v>
      </c>
      <c r="AM136" s="635"/>
      <c r="AN136" s="635"/>
      <c r="AO136" s="636"/>
      <c r="AP136" s="637" t="s">
        <v>581</v>
      </c>
      <c r="AQ136" s="637"/>
      <c r="AR136" s="637"/>
      <c r="AS136" s="637"/>
      <c r="AT136" s="637"/>
      <c r="AU136" s="637"/>
      <c r="AV136" s="637"/>
      <c r="AW136" s="637"/>
      <c r="AX136" s="637"/>
      <c r="AY136">
        <f>COUNTA($C$136)</f>
        <v>1</v>
      </c>
    </row>
    <row r="137" spans="1:51" ht="30" customHeight="1" x14ac:dyDescent="0.15">
      <c r="A137" s="620">
        <v>4</v>
      </c>
      <c r="B137" s="620">
        <v>1</v>
      </c>
      <c r="C137" s="651" t="s">
        <v>652</v>
      </c>
      <c r="D137" s="652"/>
      <c r="E137" s="652"/>
      <c r="F137" s="652"/>
      <c r="G137" s="652"/>
      <c r="H137" s="652"/>
      <c r="I137" s="653"/>
      <c r="J137" s="648">
        <v>1360001012379</v>
      </c>
      <c r="K137" s="649"/>
      <c r="L137" s="649"/>
      <c r="M137" s="649"/>
      <c r="N137" s="649"/>
      <c r="O137" s="650"/>
      <c r="P137" s="654" t="s">
        <v>653</v>
      </c>
      <c r="Q137" s="655"/>
      <c r="R137" s="655"/>
      <c r="S137" s="655"/>
      <c r="T137" s="655"/>
      <c r="U137" s="655"/>
      <c r="V137" s="655"/>
      <c r="W137" s="655"/>
      <c r="X137" s="656"/>
      <c r="Y137" s="627">
        <v>254</v>
      </c>
      <c r="Z137" s="628"/>
      <c r="AA137" s="628"/>
      <c r="AB137" s="629"/>
      <c r="AC137" s="657" t="s">
        <v>228</v>
      </c>
      <c r="AD137" s="658"/>
      <c r="AE137" s="658"/>
      <c r="AF137" s="658"/>
      <c r="AG137" s="659"/>
      <c r="AH137" s="645">
        <v>4</v>
      </c>
      <c r="AI137" s="646"/>
      <c r="AJ137" s="646"/>
      <c r="AK137" s="647"/>
      <c r="AL137" s="634">
        <v>94.3</v>
      </c>
      <c r="AM137" s="635"/>
      <c r="AN137" s="635"/>
      <c r="AO137" s="636"/>
      <c r="AP137" s="637" t="s">
        <v>258</v>
      </c>
      <c r="AQ137" s="637"/>
      <c r="AR137" s="637"/>
      <c r="AS137" s="637"/>
      <c r="AT137" s="637"/>
      <c r="AU137" s="637"/>
      <c r="AV137" s="637"/>
      <c r="AW137" s="637"/>
      <c r="AX137" s="637"/>
      <c r="AY137">
        <f>COUNTA($C$137)</f>
        <v>1</v>
      </c>
    </row>
    <row r="138" spans="1:51" ht="30" customHeight="1" x14ac:dyDescent="0.15">
      <c r="A138" s="620">
        <v>5</v>
      </c>
      <c r="B138" s="620">
        <v>1</v>
      </c>
      <c r="C138" s="621" t="s">
        <v>654</v>
      </c>
      <c r="D138" s="622"/>
      <c r="E138" s="622"/>
      <c r="F138" s="622"/>
      <c r="G138" s="622"/>
      <c r="H138" s="622"/>
      <c r="I138" s="622"/>
      <c r="J138" s="648">
        <v>1360001012379</v>
      </c>
      <c r="K138" s="649"/>
      <c r="L138" s="649"/>
      <c r="M138" s="649"/>
      <c r="N138" s="649"/>
      <c r="O138" s="650"/>
      <c r="P138" s="625" t="s">
        <v>655</v>
      </c>
      <c r="Q138" s="626"/>
      <c r="R138" s="626"/>
      <c r="S138" s="626"/>
      <c r="T138" s="626"/>
      <c r="U138" s="626"/>
      <c r="V138" s="626"/>
      <c r="W138" s="626"/>
      <c r="X138" s="626"/>
      <c r="Y138" s="627">
        <v>165</v>
      </c>
      <c r="Z138" s="628"/>
      <c r="AA138" s="628"/>
      <c r="AB138" s="629"/>
      <c r="AC138" s="630" t="s">
        <v>228</v>
      </c>
      <c r="AD138" s="631"/>
      <c r="AE138" s="631"/>
      <c r="AF138" s="631"/>
      <c r="AG138" s="631"/>
      <c r="AH138" s="643">
        <v>1</v>
      </c>
      <c r="AI138" s="644"/>
      <c r="AJ138" s="644"/>
      <c r="AK138" s="644"/>
      <c r="AL138" s="634">
        <v>98.1</v>
      </c>
      <c r="AM138" s="635"/>
      <c r="AN138" s="635"/>
      <c r="AO138" s="636"/>
      <c r="AP138" s="637" t="s">
        <v>581</v>
      </c>
      <c r="AQ138" s="637"/>
      <c r="AR138" s="637"/>
      <c r="AS138" s="637"/>
      <c r="AT138" s="637"/>
      <c r="AU138" s="637"/>
      <c r="AV138" s="637"/>
      <c r="AW138" s="637"/>
      <c r="AX138" s="637"/>
      <c r="AY138">
        <f>COUNTA($C$138)</f>
        <v>1</v>
      </c>
    </row>
    <row r="139" spans="1:51" ht="30" customHeight="1" x14ac:dyDescent="0.15">
      <c r="A139" s="620">
        <v>6</v>
      </c>
      <c r="B139" s="620">
        <v>1</v>
      </c>
      <c r="C139" s="621" t="s">
        <v>656</v>
      </c>
      <c r="D139" s="622"/>
      <c r="E139" s="622"/>
      <c r="F139" s="622"/>
      <c r="G139" s="622"/>
      <c r="H139" s="622"/>
      <c r="I139" s="622"/>
      <c r="J139" s="623">
        <v>9360001002554</v>
      </c>
      <c r="K139" s="624"/>
      <c r="L139" s="624"/>
      <c r="M139" s="624"/>
      <c r="N139" s="624"/>
      <c r="O139" s="624"/>
      <c r="P139" s="625" t="s">
        <v>657</v>
      </c>
      <c r="Q139" s="626"/>
      <c r="R139" s="626"/>
      <c r="S139" s="626"/>
      <c r="T139" s="626"/>
      <c r="U139" s="626"/>
      <c r="V139" s="626"/>
      <c r="W139" s="626"/>
      <c r="X139" s="626"/>
      <c r="Y139" s="627">
        <v>217</v>
      </c>
      <c r="Z139" s="628"/>
      <c r="AA139" s="628"/>
      <c r="AB139" s="629"/>
      <c r="AC139" s="630" t="s">
        <v>228</v>
      </c>
      <c r="AD139" s="631"/>
      <c r="AE139" s="631"/>
      <c r="AF139" s="631"/>
      <c r="AG139" s="631"/>
      <c r="AH139" s="643">
        <v>3</v>
      </c>
      <c r="AI139" s="644"/>
      <c r="AJ139" s="644"/>
      <c r="AK139" s="644"/>
      <c r="AL139" s="634">
        <v>92</v>
      </c>
      <c r="AM139" s="635"/>
      <c r="AN139" s="635"/>
      <c r="AO139" s="636"/>
      <c r="AP139" s="637" t="s">
        <v>581</v>
      </c>
      <c r="AQ139" s="637"/>
      <c r="AR139" s="637"/>
      <c r="AS139" s="637"/>
      <c r="AT139" s="637"/>
      <c r="AU139" s="637"/>
      <c r="AV139" s="637"/>
      <c r="AW139" s="637"/>
      <c r="AX139" s="637"/>
      <c r="AY139">
        <f>COUNTA($C$139)</f>
        <v>1</v>
      </c>
    </row>
    <row r="140" spans="1:51" ht="65.25" customHeight="1" x14ac:dyDescent="0.15">
      <c r="A140" s="620">
        <v>7</v>
      </c>
      <c r="B140" s="620">
        <v>1</v>
      </c>
      <c r="C140" s="622" t="s">
        <v>658</v>
      </c>
      <c r="D140" s="622"/>
      <c r="E140" s="622"/>
      <c r="F140" s="622"/>
      <c r="G140" s="622"/>
      <c r="H140" s="622"/>
      <c r="I140" s="622"/>
      <c r="J140" s="648">
        <v>8010005018756</v>
      </c>
      <c r="K140" s="649"/>
      <c r="L140" s="649"/>
      <c r="M140" s="649"/>
      <c r="N140" s="649"/>
      <c r="O140" s="650"/>
      <c r="P140" s="654" t="s">
        <v>659</v>
      </c>
      <c r="Q140" s="655"/>
      <c r="R140" s="655"/>
      <c r="S140" s="655"/>
      <c r="T140" s="655"/>
      <c r="U140" s="655"/>
      <c r="V140" s="655"/>
      <c r="W140" s="655"/>
      <c r="X140" s="656"/>
      <c r="Y140" s="627">
        <v>184</v>
      </c>
      <c r="Z140" s="628"/>
      <c r="AA140" s="628"/>
      <c r="AB140" s="629"/>
      <c r="AC140" s="657" t="s">
        <v>230</v>
      </c>
      <c r="AD140" s="658"/>
      <c r="AE140" s="658"/>
      <c r="AF140" s="658"/>
      <c r="AG140" s="659"/>
      <c r="AH140" s="645">
        <v>1</v>
      </c>
      <c r="AI140" s="646"/>
      <c r="AJ140" s="646"/>
      <c r="AK140" s="647"/>
      <c r="AL140" s="634">
        <v>100</v>
      </c>
      <c r="AM140" s="635"/>
      <c r="AN140" s="635"/>
      <c r="AO140" s="636"/>
      <c r="AP140" s="637" t="s">
        <v>581</v>
      </c>
      <c r="AQ140" s="637"/>
      <c r="AR140" s="637"/>
      <c r="AS140" s="637"/>
      <c r="AT140" s="637"/>
      <c r="AU140" s="637"/>
      <c r="AV140" s="637"/>
      <c r="AW140" s="637"/>
      <c r="AX140" s="637"/>
      <c r="AY140">
        <f>COUNTA($C$140)</f>
        <v>1</v>
      </c>
    </row>
    <row r="141" spans="1:51" ht="30" customHeight="1" x14ac:dyDescent="0.15">
      <c r="A141" s="620">
        <v>8</v>
      </c>
      <c r="B141" s="620">
        <v>1</v>
      </c>
      <c r="C141" s="621" t="s">
        <v>660</v>
      </c>
      <c r="D141" s="622"/>
      <c r="E141" s="622"/>
      <c r="F141" s="622"/>
      <c r="G141" s="622"/>
      <c r="H141" s="622"/>
      <c r="I141" s="622"/>
      <c r="J141" s="623">
        <v>4360001000827</v>
      </c>
      <c r="K141" s="624"/>
      <c r="L141" s="624"/>
      <c r="M141" s="624"/>
      <c r="N141" s="624"/>
      <c r="O141" s="624"/>
      <c r="P141" s="625" t="s">
        <v>661</v>
      </c>
      <c r="Q141" s="626"/>
      <c r="R141" s="626"/>
      <c r="S141" s="626"/>
      <c r="T141" s="626"/>
      <c r="U141" s="626"/>
      <c r="V141" s="626"/>
      <c r="W141" s="626"/>
      <c r="X141" s="626"/>
      <c r="Y141" s="627">
        <v>102</v>
      </c>
      <c r="Z141" s="628"/>
      <c r="AA141" s="628"/>
      <c r="AB141" s="629"/>
      <c r="AC141" s="630" t="s">
        <v>662</v>
      </c>
      <c r="AD141" s="631"/>
      <c r="AE141" s="631"/>
      <c r="AF141" s="631"/>
      <c r="AG141" s="631"/>
      <c r="AH141" s="645">
        <v>2</v>
      </c>
      <c r="AI141" s="646"/>
      <c r="AJ141" s="646"/>
      <c r="AK141" s="647"/>
      <c r="AL141" s="634">
        <v>97.7</v>
      </c>
      <c r="AM141" s="635"/>
      <c r="AN141" s="635"/>
      <c r="AO141" s="636"/>
      <c r="AP141" s="637" t="s">
        <v>258</v>
      </c>
      <c r="AQ141" s="637"/>
      <c r="AR141" s="637"/>
      <c r="AS141" s="637"/>
      <c r="AT141" s="637"/>
      <c r="AU141" s="637"/>
      <c r="AV141" s="637"/>
      <c r="AW141" s="637"/>
      <c r="AX141" s="637"/>
      <c r="AY141">
        <f>COUNTA($C$141)</f>
        <v>1</v>
      </c>
    </row>
    <row r="142" spans="1:51" ht="30" customHeight="1" x14ac:dyDescent="0.15">
      <c r="A142" s="620">
        <v>9</v>
      </c>
      <c r="B142" s="620">
        <v>1</v>
      </c>
      <c r="C142" s="621" t="s">
        <v>663</v>
      </c>
      <c r="D142" s="622"/>
      <c r="E142" s="622"/>
      <c r="F142" s="622"/>
      <c r="G142" s="622"/>
      <c r="H142" s="622"/>
      <c r="I142" s="622"/>
      <c r="J142" s="623">
        <v>9360001008667</v>
      </c>
      <c r="K142" s="624"/>
      <c r="L142" s="624"/>
      <c r="M142" s="624"/>
      <c r="N142" s="624"/>
      <c r="O142" s="624"/>
      <c r="P142" s="625" t="s">
        <v>664</v>
      </c>
      <c r="Q142" s="626"/>
      <c r="R142" s="626"/>
      <c r="S142" s="626"/>
      <c r="T142" s="626"/>
      <c r="U142" s="626"/>
      <c r="V142" s="626"/>
      <c r="W142" s="626"/>
      <c r="X142" s="626"/>
      <c r="Y142" s="627">
        <v>100</v>
      </c>
      <c r="Z142" s="628"/>
      <c r="AA142" s="628"/>
      <c r="AB142" s="629"/>
      <c r="AC142" s="630" t="s">
        <v>228</v>
      </c>
      <c r="AD142" s="631"/>
      <c r="AE142" s="631"/>
      <c r="AF142" s="631"/>
      <c r="AG142" s="631"/>
      <c r="AH142" s="643">
        <v>2</v>
      </c>
      <c r="AI142" s="644"/>
      <c r="AJ142" s="644"/>
      <c r="AK142" s="644"/>
      <c r="AL142" s="634">
        <v>92.2</v>
      </c>
      <c r="AM142" s="635"/>
      <c r="AN142" s="635"/>
      <c r="AO142" s="636"/>
      <c r="AP142" s="637" t="s">
        <v>258</v>
      </c>
      <c r="AQ142" s="637"/>
      <c r="AR142" s="637"/>
      <c r="AS142" s="637"/>
      <c r="AT142" s="637"/>
      <c r="AU142" s="637"/>
      <c r="AV142" s="637"/>
      <c r="AW142" s="637"/>
      <c r="AX142" s="637"/>
      <c r="AY142">
        <f>COUNTA($C$142)</f>
        <v>1</v>
      </c>
    </row>
    <row r="143" spans="1:51" ht="30" customHeight="1" x14ac:dyDescent="0.15">
      <c r="A143" s="620">
        <v>10</v>
      </c>
      <c r="B143" s="620">
        <v>1</v>
      </c>
      <c r="C143" s="621" t="s">
        <v>665</v>
      </c>
      <c r="D143" s="622"/>
      <c r="E143" s="622"/>
      <c r="F143" s="622"/>
      <c r="G143" s="622"/>
      <c r="H143" s="622"/>
      <c r="I143" s="622"/>
      <c r="J143" s="623">
        <v>1360001012461</v>
      </c>
      <c r="K143" s="624"/>
      <c r="L143" s="624"/>
      <c r="M143" s="624"/>
      <c r="N143" s="624"/>
      <c r="O143" s="624"/>
      <c r="P143" s="625" t="s">
        <v>666</v>
      </c>
      <c r="Q143" s="626"/>
      <c r="R143" s="626"/>
      <c r="S143" s="626"/>
      <c r="T143" s="626"/>
      <c r="U143" s="626"/>
      <c r="V143" s="626"/>
      <c r="W143" s="626"/>
      <c r="X143" s="626"/>
      <c r="Y143" s="627">
        <v>96</v>
      </c>
      <c r="Z143" s="628"/>
      <c r="AA143" s="628"/>
      <c r="AB143" s="629"/>
      <c r="AC143" s="630" t="s">
        <v>228</v>
      </c>
      <c r="AD143" s="631"/>
      <c r="AE143" s="631"/>
      <c r="AF143" s="631"/>
      <c r="AG143" s="631"/>
      <c r="AH143" s="643">
        <v>3</v>
      </c>
      <c r="AI143" s="644"/>
      <c r="AJ143" s="644"/>
      <c r="AK143" s="644"/>
      <c r="AL143" s="634">
        <v>93.8</v>
      </c>
      <c r="AM143" s="635"/>
      <c r="AN143" s="635"/>
      <c r="AO143" s="636"/>
      <c r="AP143" s="637" t="s">
        <v>258</v>
      </c>
      <c r="AQ143" s="637"/>
      <c r="AR143" s="637"/>
      <c r="AS143" s="637"/>
      <c r="AT143" s="637"/>
      <c r="AU143" s="637"/>
      <c r="AV143" s="637"/>
      <c r="AW143" s="637"/>
      <c r="AX143" s="637"/>
      <c r="AY143">
        <f>COUNTA($C$143)</f>
        <v>1</v>
      </c>
    </row>
    <row r="144" spans="1:51" ht="24.75" customHeight="1" x14ac:dyDescent="0.15">
      <c r="A144" s="48"/>
      <c r="B144" s="48"/>
      <c r="C144" s="48"/>
      <c r="D144" s="48"/>
      <c r="E144" s="48"/>
      <c r="F144" s="48"/>
      <c r="G144" s="48"/>
      <c r="H144" s="48"/>
      <c r="I144" s="48"/>
      <c r="J144" s="48"/>
      <c r="K144" s="48"/>
      <c r="L144" s="48"/>
      <c r="M144" s="48"/>
      <c r="N144" s="48"/>
      <c r="O144" s="48"/>
      <c r="P144" s="49"/>
      <c r="Q144" s="49"/>
      <c r="R144" s="49"/>
      <c r="S144" s="49"/>
      <c r="T144" s="49"/>
      <c r="U144" s="49"/>
      <c r="V144" s="49"/>
      <c r="W144" s="49"/>
      <c r="X144" s="49"/>
      <c r="Y144" s="50"/>
      <c r="Z144" s="50"/>
      <c r="AA144" s="50"/>
      <c r="AB144" s="50"/>
      <c r="AC144" s="50"/>
      <c r="AD144" s="50"/>
      <c r="AE144" s="50"/>
      <c r="AF144" s="50"/>
      <c r="AG144" s="50"/>
      <c r="AH144" s="50"/>
      <c r="AI144" s="50"/>
      <c r="AJ144" s="50"/>
      <c r="AK144" s="50"/>
      <c r="AL144" s="50"/>
      <c r="AM144" s="50"/>
      <c r="AN144" s="50"/>
      <c r="AO144" s="50"/>
      <c r="AP144" s="49"/>
      <c r="AQ144" s="49"/>
      <c r="AR144" s="49"/>
      <c r="AS144" s="49"/>
      <c r="AT144" s="49"/>
      <c r="AU144" s="49"/>
      <c r="AV144" s="49"/>
      <c r="AW144" s="49"/>
      <c r="AX144" s="49"/>
      <c r="AY144">
        <f>COUNTA($C$147)</f>
        <v>1</v>
      </c>
    </row>
    <row r="145" spans="1:51" ht="24.75" customHeight="1" x14ac:dyDescent="0.15">
      <c r="A145" s="41"/>
      <c r="B145" s="45" t="s">
        <v>160</v>
      </c>
      <c r="C145" s="41"/>
      <c r="D145" s="41"/>
      <c r="E145" s="41"/>
      <c r="F145" s="41"/>
      <c r="G145" s="41"/>
      <c r="H145" s="41"/>
      <c r="I145" s="41"/>
      <c r="J145" s="41"/>
      <c r="K145" s="41"/>
      <c r="L145" s="41"/>
      <c r="M145" s="41"/>
      <c r="N145" s="41"/>
      <c r="O145" s="41"/>
      <c r="P145" s="46"/>
      <c r="Q145" s="46"/>
      <c r="R145" s="46"/>
      <c r="S145" s="46"/>
      <c r="T145" s="46"/>
      <c r="U145" s="46"/>
      <c r="V145" s="46"/>
      <c r="W145" s="46"/>
      <c r="X145" s="46"/>
      <c r="Y145" s="47"/>
      <c r="Z145" s="47"/>
      <c r="AA145" s="47"/>
      <c r="AB145" s="47"/>
      <c r="AC145" s="47"/>
      <c r="AD145" s="47"/>
      <c r="AE145" s="47"/>
      <c r="AF145" s="47"/>
      <c r="AG145" s="47"/>
      <c r="AH145" s="47"/>
      <c r="AI145" s="47"/>
      <c r="AJ145" s="47"/>
      <c r="AK145" s="47"/>
      <c r="AL145" s="47"/>
      <c r="AM145" s="47"/>
      <c r="AN145" s="47"/>
      <c r="AO145" s="47"/>
      <c r="AP145" s="46"/>
      <c r="AQ145" s="46"/>
      <c r="AR145" s="46"/>
      <c r="AS145" s="46"/>
      <c r="AT145" s="46"/>
      <c r="AU145" s="46"/>
      <c r="AV145" s="46"/>
      <c r="AW145" s="46"/>
      <c r="AX145" s="46"/>
      <c r="AY145">
        <f>$AY$144</f>
        <v>1</v>
      </c>
    </row>
    <row r="146" spans="1:51" ht="59.25" customHeight="1" x14ac:dyDescent="0.15">
      <c r="A146" s="638"/>
      <c r="B146" s="638"/>
      <c r="C146" s="638" t="s">
        <v>24</v>
      </c>
      <c r="D146" s="638"/>
      <c r="E146" s="638"/>
      <c r="F146" s="638"/>
      <c r="G146" s="638"/>
      <c r="H146" s="638"/>
      <c r="I146" s="638"/>
      <c r="J146" s="639" t="s">
        <v>182</v>
      </c>
      <c r="K146" s="406"/>
      <c r="L146" s="406"/>
      <c r="M146" s="406"/>
      <c r="N146" s="406"/>
      <c r="O146" s="406"/>
      <c r="P146" s="389" t="s">
        <v>25</v>
      </c>
      <c r="Q146" s="389"/>
      <c r="R146" s="389"/>
      <c r="S146" s="389"/>
      <c r="T146" s="389"/>
      <c r="U146" s="389"/>
      <c r="V146" s="389"/>
      <c r="W146" s="389"/>
      <c r="X146" s="389"/>
      <c r="Y146" s="640" t="s">
        <v>181</v>
      </c>
      <c r="Z146" s="641"/>
      <c r="AA146" s="641"/>
      <c r="AB146" s="641"/>
      <c r="AC146" s="639" t="s">
        <v>211</v>
      </c>
      <c r="AD146" s="639"/>
      <c r="AE146" s="639"/>
      <c r="AF146" s="639"/>
      <c r="AG146" s="639"/>
      <c r="AH146" s="640" t="s">
        <v>225</v>
      </c>
      <c r="AI146" s="638"/>
      <c r="AJ146" s="638"/>
      <c r="AK146" s="638"/>
      <c r="AL146" s="638" t="s">
        <v>19</v>
      </c>
      <c r="AM146" s="638"/>
      <c r="AN146" s="638"/>
      <c r="AO146" s="642"/>
      <c r="AP146" s="619" t="s">
        <v>183</v>
      </c>
      <c r="AQ146" s="619"/>
      <c r="AR146" s="619"/>
      <c r="AS146" s="619"/>
      <c r="AT146" s="619"/>
      <c r="AU146" s="619"/>
      <c r="AV146" s="619"/>
      <c r="AW146" s="619"/>
      <c r="AX146" s="619"/>
      <c r="AY146">
        <f>$AY$144</f>
        <v>1</v>
      </c>
    </row>
    <row r="147" spans="1:51" ht="30" customHeight="1" x14ac:dyDescent="0.15">
      <c r="A147" s="620">
        <v>1</v>
      </c>
      <c r="B147" s="620">
        <v>1</v>
      </c>
      <c r="C147" s="621" t="s">
        <v>667</v>
      </c>
      <c r="D147" s="622"/>
      <c r="E147" s="622"/>
      <c r="F147" s="622"/>
      <c r="G147" s="622"/>
      <c r="H147" s="622"/>
      <c r="I147" s="622"/>
      <c r="J147" s="623">
        <v>8360005003327</v>
      </c>
      <c r="K147" s="624"/>
      <c r="L147" s="624"/>
      <c r="M147" s="624"/>
      <c r="N147" s="624"/>
      <c r="O147" s="624"/>
      <c r="P147" s="625" t="s">
        <v>668</v>
      </c>
      <c r="Q147" s="626"/>
      <c r="R147" s="626"/>
      <c r="S147" s="626"/>
      <c r="T147" s="626"/>
      <c r="U147" s="626"/>
      <c r="V147" s="626"/>
      <c r="W147" s="626"/>
      <c r="X147" s="626"/>
      <c r="Y147" s="627">
        <v>1248</v>
      </c>
      <c r="Z147" s="628"/>
      <c r="AA147" s="628"/>
      <c r="AB147" s="629"/>
      <c r="AC147" s="630" t="s">
        <v>669</v>
      </c>
      <c r="AD147" s="631"/>
      <c r="AE147" s="631"/>
      <c r="AF147" s="631"/>
      <c r="AG147" s="631"/>
      <c r="AH147" s="632">
        <v>1</v>
      </c>
      <c r="AI147" s="633"/>
      <c r="AJ147" s="633"/>
      <c r="AK147" s="633"/>
      <c r="AL147" s="634">
        <v>99.8</v>
      </c>
      <c r="AM147" s="635"/>
      <c r="AN147" s="635"/>
      <c r="AO147" s="636"/>
      <c r="AP147" s="637" t="s">
        <v>258</v>
      </c>
      <c r="AQ147" s="637"/>
      <c r="AR147" s="637"/>
      <c r="AS147" s="637"/>
      <c r="AT147" s="637"/>
      <c r="AU147" s="637"/>
      <c r="AV147" s="637"/>
      <c r="AW147" s="637"/>
      <c r="AX147" s="637"/>
      <c r="AY147">
        <f>$AY$144</f>
        <v>1</v>
      </c>
    </row>
    <row r="148" spans="1:51" ht="30" customHeight="1" x14ac:dyDescent="0.15">
      <c r="A148" s="620">
        <v>2</v>
      </c>
      <c r="B148" s="620">
        <v>1</v>
      </c>
      <c r="C148" s="621" t="s">
        <v>670</v>
      </c>
      <c r="D148" s="622"/>
      <c r="E148" s="622"/>
      <c r="F148" s="622"/>
      <c r="G148" s="622"/>
      <c r="H148" s="622"/>
      <c r="I148" s="622"/>
      <c r="J148" s="623">
        <v>8360005003327</v>
      </c>
      <c r="K148" s="624"/>
      <c r="L148" s="624"/>
      <c r="M148" s="624"/>
      <c r="N148" s="624"/>
      <c r="O148" s="624"/>
      <c r="P148" s="625" t="s">
        <v>671</v>
      </c>
      <c r="Q148" s="626"/>
      <c r="R148" s="626"/>
      <c r="S148" s="626"/>
      <c r="T148" s="626"/>
      <c r="U148" s="626"/>
      <c r="V148" s="626"/>
      <c r="W148" s="626"/>
      <c r="X148" s="626"/>
      <c r="Y148" s="627">
        <v>108</v>
      </c>
      <c r="Z148" s="628"/>
      <c r="AA148" s="628"/>
      <c r="AB148" s="629"/>
      <c r="AC148" s="630" t="s">
        <v>229</v>
      </c>
      <c r="AD148" s="631"/>
      <c r="AE148" s="631"/>
      <c r="AF148" s="631"/>
      <c r="AG148" s="631"/>
      <c r="AH148" s="632">
        <v>1</v>
      </c>
      <c r="AI148" s="633"/>
      <c r="AJ148" s="633"/>
      <c r="AK148" s="633"/>
      <c r="AL148" s="634">
        <v>88.2</v>
      </c>
      <c r="AM148" s="635"/>
      <c r="AN148" s="635"/>
      <c r="AO148" s="636"/>
      <c r="AP148" s="637" t="s">
        <v>258</v>
      </c>
      <c r="AQ148" s="637"/>
      <c r="AR148" s="637"/>
      <c r="AS148" s="637"/>
      <c r="AT148" s="637"/>
      <c r="AU148" s="637"/>
      <c r="AV148" s="637"/>
      <c r="AW148" s="637"/>
      <c r="AX148" s="637"/>
      <c r="AY148">
        <f>COUNTA($C$148)</f>
        <v>1</v>
      </c>
    </row>
    <row r="149" spans="1:51" ht="30" customHeight="1" x14ac:dyDescent="0.15">
      <c r="A149" s="620">
        <v>3</v>
      </c>
      <c r="B149" s="620">
        <v>1</v>
      </c>
      <c r="C149" s="621" t="s">
        <v>670</v>
      </c>
      <c r="D149" s="622"/>
      <c r="E149" s="622"/>
      <c r="F149" s="622"/>
      <c r="G149" s="622"/>
      <c r="H149" s="622"/>
      <c r="I149" s="622"/>
      <c r="J149" s="623">
        <v>8360005003327</v>
      </c>
      <c r="K149" s="624"/>
      <c r="L149" s="624"/>
      <c r="M149" s="624"/>
      <c r="N149" s="624"/>
      <c r="O149" s="624"/>
      <c r="P149" s="625" t="s">
        <v>672</v>
      </c>
      <c r="Q149" s="626"/>
      <c r="R149" s="626"/>
      <c r="S149" s="626"/>
      <c r="T149" s="626"/>
      <c r="U149" s="626"/>
      <c r="V149" s="626"/>
      <c r="W149" s="626"/>
      <c r="X149" s="626"/>
      <c r="Y149" s="627">
        <v>36</v>
      </c>
      <c r="Z149" s="628"/>
      <c r="AA149" s="628"/>
      <c r="AB149" s="629"/>
      <c r="AC149" s="630" t="s">
        <v>227</v>
      </c>
      <c r="AD149" s="631"/>
      <c r="AE149" s="631"/>
      <c r="AF149" s="631"/>
      <c r="AG149" s="631"/>
      <c r="AH149" s="643">
        <v>2</v>
      </c>
      <c r="AI149" s="644"/>
      <c r="AJ149" s="644"/>
      <c r="AK149" s="644"/>
      <c r="AL149" s="634">
        <v>92</v>
      </c>
      <c r="AM149" s="635"/>
      <c r="AN149" s="635"/>
      <c r="AO149" s="636"/>
      <c r="AP149" s="637" t="s">
        <v>258</v>
      </c>
      <c r="AQ149" s="637"/>
      <c r="AR149" s="637"/>
      <c r="AS149" s="637"/>
      <c r="AT149" s="637"/>
      <c r="AU149" s="637"/>
      <c r="AV149" s="637"/>
      <c r="AW149" s="637"/>
      <c r="AX149" s="637"/>
      <c r="AY149">
        <f>COUNTA($C$149)</f>
        <v>1</v>
      </c>
    </row>
    <row r="150" spans="1:51" ht="30" customHeight="1" x14ac:dyDescent="0.15">
      <c r="A150" s="620">
        <v>4</v>
      </c>
      <c r="B150" s="620">
        <v>1</v>
      </c>
      <c r="C150" s="621" t="s">
        <v>673</v>
      </c>
      <c r="D150" s="622"/>
      <c r="E150" s="622"/>
      <c r="F150" s="622"/>
      <c r="G150" s="622"/>
      <c r="H150" s="622"/>
      <c r="I150" s="622"/>
      <c r="J150" s="623">
        <v>2360005003753</v>
      </c>
      <c r="K150" s="624"/>
      <c r="L150" s="624"/>
      <c r="M150" s="624"/>
      <c r="N150" s="624"/>
      <c r="O150" s="624"/>
      <c r="P150" s="625" t="s">
        <v>674</v>
      </c>
      <c r="Q150" s="626"/>
      <c r="R150" s="626"/>
      <c r="S150" s="626"/>
      <c r="T150" s="626"/>
      <c r="U150" s="626"/>
      <c r="V150" s="626"/>
      <c r="W150" s="626"/>
      <c r="X150" s="626"/>
      <c r="Y150" s="627">
        <v>78</v>
      </c>
      <c r="Z150" s="628"/>
      <c r="AA150" s="628"/>
      <c r="AB150" s="629"/>
      <c r="AC150" s="630" t="s">
        <v>228</v>
      </c>
      <c r="AD150" s="631"/>
      <c r="AE150" s="631"/>
      <c r="AF150" s="631"/>
      <c r="AG150" s="631"/>
      <c r="AH150" s="643">
        <v>1</v>
      </c>
      <c r="AI150" s="644"/>
      <c r="AJ150" s="644"/>
      <c r="AK150" s="644"/>
      <c r="AL150" s="634">
        <v>98.3</v>
      </c>
      <c r="AM150" s="635"/>
      <c r="AN150" s="635"/>
      <c r="AO150" s="636"/>
      <c r="AP150" s="637" t="s">
        <v>258</v>
      </c>
      <c r="AQ150" s="637"/>
      <c r="AR150" s="637"/>
      <c r="AS150" s="637"/>
      <c r="AT150" s="637"/>
      <c r="AU150" s="637"/>
      <c r="AV150" s="637"/>
      <c r="AW150" s="637"/>
      <c r="AX150" s="637"/>
      <c r="AY150">
        <f>COUNTA($C$150)</f>
        <v>1</v>
      </c>
    </row>
    <row r="151" spans="1:51" ht="30" customHeight="1" x14ac:dyDescent="0.15">
      <c r="A151" s="620">
        <v>5</v>
      </c>
      <c r="B151" s="620">
        <v>1</v>
      </c>
      <c r="C151" s="621" t="s">
        <v>673</v>
      </c>
      <c r="D151" s="622"/>
      <c r="E151" s="622"/>
      <c r="F151" s="622"/>
      <c r="G151" s="622"/>
      <c r="H151" s="622"/>
      <c r="I151" s="622"/>
      <c r="J151" s="623">
        <v>2360005003753</v>
      </c>
      <c r="K151" s="624"/>
      <c r="L151" s="624"/>
      <c r="M151" s="624"/>
      <c r="N151" s="624"/>
      <c r="O151" s="624"/>
      <c r="P151" s="625" t="s">
        <v>675</v>
      </c>
      <c r="Q151" s="626"/>
      <c r="R151" s="626"/>
      <c r="S151" s="626"/>
      <c r="T151" s="626"/>
      <c r="U151" s="626"/>
      <c r="V151" s="626"/>
      <c r="W151" s="626"/>
      <c r="X151" s="626"/>
      <c r="Y151" s="627">
        <v>53</v>
      </c>
      <c r="Z151" s="628"/>
      <c r="AA151" s="628"/>
      <c r="AB151" s="629"/>
      <c r="AC151" s="630" t="s">
        <v>669</v>
      </c>
      <c r="AD151" s="631"/>
      <c r="AE151" s="631"/>
      <c r="AF151" s="631"/>
      <c r="AG151" s="631"/>
      <c r="AH151" s="643">
        <v>1</v>
      </c>
      <c r="AI151" s="644"/>
      <c r="AJ151" s="644"/>
      <c r="AK151" s="644"/>
      <c r="AL151" s="634">
        <v>99.7</v>
      </c>
      <c r="AM151" s="635"/>
      <c r="AN151" s="635"/>
      <c r="AO151" s="636"/>
      <c r="AP151" s="637" t="s">
        <v>258</v>
      </c>
      <c r="AQ151" s="637"/>
      <c r="AR151" s="637"/>
      <c r="AS151" s="637"/>
      <c r="AT151" s="637"/>
      <c r="AU151" s="637"/>
      <c r="AV151" s="637"/>
      <c r="AW151" s="637"/>
      <c r="AX151" s="637"/>
      <c r="AY151">
        <f>COUNTA($C$151)</f>
        <v>1</v>
      </c>
    </row>
    <row r="152" spans="1:51" ht="30" customHeight="1" x14ac:dyDescent="0.15">
      <c r="A152" s="620">
        <v>6</v>
      </c>
      <c r="B152" s="620">
        <v>1</v>
      </c>
      <c r="C152" s="621" t="s">
        <v>673</v>
      </c>
      <c r="D152" s="622"/>
      <c r="E152" s="622"/>
      <c r="F152" s="622"/>
      <c r="G152" s="622"/>
      <c r="H152" s="622"/>
      <c r="I152" s="622"/>
      <c r="J152" s="623">
        <v>2360005003753</v>
      </c>
      <c r="K152" s="624"/>
      <c r="L152" s="624"/>
      <c r="M152" s="624"/>
      <c r="N152" s="624"/>
      <c r="O152" s="624"/>
      <c r="P152" s="625" t="s">
        <v>676</v>
      </c>
      <c r="Q152" s="626"/>
      <c r="R152" s="626"/>
      <c r="S152" s="626"/>
      <c r="T152" s="626"/>
      <c r="U152" s="626"/>
      <c r="V152" s="626"/>
      <c r="W152" s="626"/>
      <c r="X152" s="626"/>
      <c r="Y152" s="627">
        <v>32</v>
      </c>
      <c r="Z152" s="628"/>
      <c r="AA152" s="628"/>
      <c r="AB152" s="629"/>
      <c r="AC152" s="630" t="s">
        <v>669</v>
      </c>
      <c r="AD152" s="631"/>
      <c r="AE152" s="631"/>
      <c r="AF152" s="631"/>
      <c r="AG152" s="631"/>
      <c r="AH152" s="643">
        <v>1</v>
      </c>
      <c r="AI152" s="644"/>
      <c r="AJ152" s="644"/>
      <c r="AK152" s="644"/>
      <c r="AL152" s="634">
        <v>99.2</v>
      </c>
      <c r="AM152" s="635"/>
      <c r="AN152" s="635"/>
      <c r="AO152" s="636"/>
      <c r="AP152" s="637" t="s">
        <v>258</v>
      </c>
      <c r="AQ152" s="637"/>
      <c r="AR152" s="637"/>
      <c r="AS152" s="637"/>
      <c r="AT152" s="637"/>
      <c r="AU152" s="637"/>
      <c r="AV152" s="637"/>
      <c r="AW152" s="637"/>
      <c r="AX152" s="637"/>
      <c r="AY152">
        <f>COUNTA($C$152)</f>
        <v>1</v>
      </c>
    </row>
    <row r="153" spans="1:51" ht="30" customHeight="1" x14ac:dyDescent="0.15">
      <c r="A153" s="620">
        <v>7</v>
      </c>
      <c r="B153" s="620">
        <v>1</v>
      </c>
      <c r="C153" s="621" t="s">
        <v>673</v>
      </c>
      <c r="D153" s="622"/>
      <c r="E153" s="622"/>
      <c r="F153" s="622"/>
      <c r="G153" s="622"/>
      <c r="H153" s="622"/>
      <c r="I153" s="622"/>
      <c r="J153" s="623">
        <v>2360005003753</v>
      </c>
      <c r="K153" s="624"/>
      <c r="L153" s="624"/>
      <c r="M153" s="624"/>
      <c r="N153" s="624"/>
      <c r="O153" s="624"/>
      <c r="P153" s="625" t="s">
        <v>677</v>
      </c>
      <c r="Q153" s="626"/>
      <c r="R153" s="626"/>
      <c r="S153" s="626"/>
      <c r="T153" s="626"/>
      <c r="U153" s="626"/>
      <c r="V153" s="626"/>
      <c r="W153" s="626"/>
      <c r="X153" s="626"/>
      <c r="Y153" s="627">
        <v>17</v>
      </c>
      <c r="Z153" s="628"/>
      <c r="AA153" s="628"/>
      <c r="AB153" s="629"/>
      <c r="AC153" s="630" t="s">
        <v>669</v>
      </c>
      <c r="AD153" s="631"/>
      <c r="AE153" s="631"/>
      <c r="AF153" s="631"/>
      <c r="AG153" s="631"/>
      <c r="AH153" s="643">
        <v>1</v>
      </c>
      <c r="AI153" s="644"/>
      <c r="AJ153" s="644"/>
      <c r="AK153" s="644"/>
      <c r="AL153" s="634">
        <v>88.9</v>
      </c>
      <c r="AM153" s="635"/>
      <c r="AN153" s="635"/>
      <c r="AO153" s="636"/>
      <c r="AP153" s="637" t="s">
        <v>258</v>
      </c>
      <c r="AQ153" s="637"/>
      <c r="AR153" s="637"/>
      <c r="AS153" s="637"/>
      <c r="AT153" s="637"/>
      <c r="AU153" s="637"/>
      <c r="AV153" s="637"/>
      <c r="AW153" s="637"/>
      <c r="AX153" s="637"/>
      <c r="AY153">
        <f>COUNTA($C$153)</f>
        <v>1</v>
      </c>
    </row>
    <row r="154" spans="1:51" ht="54" customHeight="1" x14ac:dyDescent="0.15">
      <c r="A154" s="620">
        <v>8</v>
      </c>
      <c r="B154" s="620">
        <v>1</v>
      </c>
      <c r="C154" s="621" t="s">
        <v>678</v>
      </c>
      <c r="D154" s="622"/>
      <c r="E154" s="622"/>
      <c r="F154" s="622"/>
      <c r="G154" s="622"/>
      <c r="H154" s="622"/>
      <c r="I154" s="622"/>
      <c r="J154" s="623">
        <v>4013305001526</v>
      </c>
      <c r="K154" s="624"/>
      <c r="L154" s="624"/>
      <c r="M154" s="624"/>
      <c r="N154" s="624"/>
      <c r="O154" s="624"/>
      <c r="P154" s="625" t="s">
        <v>679</v>
      </c>
      <c r="Q154" s="626"/>
      <c r="R154" s="626"/>
      <c r="S154" s="626"/>
      <c r="T154" s="626"/>
      <c r="U154" s="626"/>
      <c r="V154" s="626"/>
      <c r="W154" s="626"/>
      <c r="X154" s="626"/>
      <c r="Y154" s="627">
        <v>0.2</v>
      </c>
      <c r="Z154" s="628"/>
      <c r="AA154" s="628"/>
      <c r="AB154" s="629"/>
      <c r="AC154" s="630" t="s">
        <v>233</v>
      </c>
      <c r="AD154" s="631"/>
      <c r="AE154" s="631"/>
      <c r="AF154" s="631"/>
      <c r="AG154" s="631"/>
      <c r="AH154" s="643">
        <v>1</v>
      </c>
      <c r="AI154" s="644"/>
      <c r="AJ154" s="644"/>
      <c r="AK154" s="644"/>
      <c r="AL154" s="634">
        <v>100</v>
      </c>
      <c r="AM154" s="635"/>
      <c r="AN154" s="635"/>
      <c r="AO154" s="636"/>
      <c r="AP154" s="637" t="s">
        <v>258</v>
      </c>
      <c r="AQ154" s="637"/>
      <c r="AR154" s="637"/>
      <c r="AS154" s="637"/>
      <c r="AT154" s="637"/>
      <c r="AU154" s="637"/>
      <c r="AV154" s="637"/>
      <c r="AW154" s="637"/>
      <c r="AX154" s="637"/>
      <c r="AY154">
        <f>COUNTA($C$154)</f>
        <v>1</v>
      </c>
    </row>
    <row r="155" spans="1:51" ht="30" customHeight="1" x14ac:dyDescent="0.15">
      <c r="A155" s="620">
        <v>9</v>
      </c>
      <c r="B155" s="620">
        <v>1</v>
      </c>
      <c r="C155" s="621" t="s">
        <v>680</v>
      </c>
      <c r="D155" s="622"/>
      <c r="E155" s="622"/>
      <c r="F155" s="622"/>
      <c r="G155" s="622"/>
      <c r="H155" s="622"/>
      <c r="I155" s="622"/>
      <c r="J155" s="623">
        <v>4010405010399</v>
      </c>
      <c r="K155" s="624"/>
      <c r="L155" s="624"/>
      <c r="M155" s="624"/>
      <c r="N155" s="624"/>
      <c r="O155" s="624"/>
      <c r="P155" s="625" t="s">
        <v>681</v>
      </c>
      <c r="Q155" s="626"/>
      <c r="R155" s="626"/>
      <c r="S155" s="626"/>
      <c r="T155" s="626"/>
      <c r="U155" s="626"/>
      <c r="V155" s="626"/>
      <c r="W155" s="626"/>
      <c r="X155" s="626"/>
      <c r="Y155" s="627">
        <v>0.2</v>
      </c>
      <c r="Z155" s="628"/>
      <c r="AA155" s="628"/>
      <c r="AB155" s="629"/>
      <c r="AC155" s="630" t="s">
        <v>234</v>
      </c>
      <c r="AD155" s="631"/>
      <c r="AE155" s="631"/>
      <c r="AF155" s="631"/>
      <c r="AG155" s="631"/>
      <c r="AH155" s="643">
        <v>1</v>
      </c>
      <c r="AI155" s="644"/>
      <c r="AJ155" s="644"/>
      <c r="AK155" s="644"/>
      <c r="AL155" s="634">
        <v>100</v>
      </c>
      <c r="AM155" s="635"/>
      <c r="AN155" s="635"/>
      <c r="AO155" s="636"/>
      <c r="AP155" s="637" t="s">
        <v>258</v>
      </c>
      <c r="AQ155" s="637"/>
      <c r="AR155" s="637"/>
      <c r="AS155" s="637"/>
      <c r="AT155" s="637"/>
      <c r="AU155" s="637"/>
      <c r="AV155" s="637"/>
      <c r="AW155" s="637"/>
      <c r="AX155" s="637"/>
      <c r="AY155">
        <f>COUNTA($C$155)</f>
        <v>1</v>
      </c>
    </row>
    <row r="156" spans="1:51" ht="24.75" customHeight="1" x14ac:dyDescent="0.15">
      <c r="A156" s="48"/>
      <c r="B156" s="48"/>
      <c r="C156" s="48"/>
      <c r="D156" s="48"/>
      <c r="E156" s="48"/>
      <c r="F156" s="48"/>
      <c r="G156" s="48"/>
      <c r="H156" s="48"/>
      <c r="I156" s="48"/>
      <c r="J156" s="48"/>
      <c r="K156" s="48"/>
      <c r="L156" s="48"/>
      <c r="M156" s="48"/>
      <c r="N156" s="48"/>
      <c r="O156" s="48"/>
      <c r="P156" s="49"/>
      <c r="Q156" s="49"/>
      <c r="R156" s="49"/>
      <c r="S156" s="49"/>
      <c r="T156" s="49"/>
      <c r="U156" s="49"/>
      <c r="V156" s="49"/>
      <c r="W156" s="49"/>
      <c r="X156" s="49"/>
      <c r="Y156" s="50"/>
      <c r="Z156" s="50"/>
      <c r="AA156" s="50"/>
      <c r="AB156" s="50"/>
      <c r="AC156" s="50"/>
      <c r="AD156" s="50"/>
      <c r="AE156" s="50"/>
      <c r="AF156" s="50"/>
      <c r="AG156" s="50"/>
      <c r="AH156" s="50"/>
      <c r="AI156" s="50"/>
      <c r="AJ156" s="50"/>
      <c r="AK156" s="50"/>
      <c r="AL156" s="50"/>
      <c r="AM156" s="50"/>
      <c r="AN156" s="50"/>
      <c r="AO156" s="50"/>
      <c r="AP156" s="49"/>
      <c r="AQ156" s="49"/>
      <c r="AR156" s="49"/>
      <c r="AS156" s="49"/>
      <c r="AT156" s="49"/>
      <c r="AU156" s="49"/>
      <c r="AV156" s="49"/>
      <c r="AW156" s="49"/>
      <c r="AX156" s="49"/>
      <c r="AY156">
        <f>COUNTA($C$159)</f>
        <v>1</v>
      </c>
    </row>
    <row r="157" spans="1:51" ht="24.75" customHeight="1" x14ac:dyDescent="0.15">
      <c r="A157" s="41"/>
      <c r="B157" s="45" t="s">
        <v>161</v>
      </c>
      <c r="C157" s="41"/>
      <c r="D157" s="41"/>
      <c r="E157" s="41"/>
      <c r="F157" s="41"/>
      <c r="G157" s="41"/>
      <c r="H157" s="41"/>
      <c r="I157" s="41"/>
      <c r="J157" s="41"/>
      <c r="K157" s="41"/>
      <c r="L157" s="41"/>
      <c r="M157" s="41"/>
      <c r="N157" s="41"/>
      <c r="O157" s="41"/>
      <c r="P157" s="46"/>
      <c r="Q157" s="46"/>
      <c r="R157" s="46"/>
      <c r="S157" s="46"/>
      <c r="T157" s="46"/>
      <c r="U157" s="46"/>
      <c r="V157" s="46"/>
      <c r="W157" s="46"/>
      <c r="X157" s="46"/>
      <c r="Y157" s="47"/>
      <c r="Z157" s="47"/>
      <c r="AA157" s="47"/>
      <c r="AB157" s="47"/>
      <c r="AC157" s="47"/>
      <c r="AD157" s="47"/>
      <c r="AE157" s="47"/>
      <c r="AF157" s="47"/>
      <c r="AG157" s="47"/>
      <c r="AH157" s="47"/>
      <c r="AI157" s="47"/>
      <c r="AJ157" s="47"/>
      <c r="AK157" s="47"/>
      <c r="AL157" s="47"/>
      <c r="AM157" s="47"/>
      <c r="AN157" s="47"/>
      <c r="AO157" s="47"/>
      <c r="AP157" s="46"/>
      <c r="AQ157" s="46"/>
      <c r="AR157" s="46"/>
      <c r="AS157" s="46"/>
      <c r="AT157" s="46"/>
      <c r="AU157" s="46"/>
      <c r="AV157" s="46"/>
      <c r="AW157" s="46"/>
      <c r="AX157" s="46"/>
      <c r="AY157">
        <f>$AY$156</f>
        <v>1</v>
      </c>
    </row>
    <row r="158" spans="1:51" ht="59.25" customHeight="1" x14ac:dyDescent="0.15">
      <c r="A158" s="638"/>
      <c r="B158" s="638"/>
      <c r="C158" s="638" t="s">
        <v>24</v>
      </c>
      <c r="D158" s="638"/>
      <c r="E158" s="638"/>
      <c r="F158" s="638"/>
      <c r="G158" s="638"/>
      <c r="H158" s="638"/>
      <c r="I158" s="638"/>
      <c r="J158" s="639" t="s">
        <v>182</v>
      </c>
      <c r="K158" s="406"/>
      <c r="L158" s="406"/>
      <c r="M158" s="406"/>
      <c r="N158" s="406"/>
      <c r="O158" s="406"/>
      <c r="P158" s="389" t="s">
        <v>25</v>
      </c>
      <c r="Q158" s="389"/>
      <c r="R158" s="389"/>
      <c r="S158" s="389"/>
      <c r="T158" s="389"/>
      <c r="U158" s="389"/>
      <c r="V158" s="389"/>
      <c r="W158" s="389"/>
      <c r="X158" s="389"/>
      <c r="Y158" s="640" t="s">
        <v>181</v>
      </c>
      <c r="Z158" s="641"/>
      <c r="AA158" s="641"/>
      <c r="AB158" s="641"/>
      <c r="AC158" s="639" t="s">
        <v>211</v>
      </c>
      <c r="AD158" s="639"/>
      <c r="AE158" s="639"/>
      <c r="AF158" s="639"/>
      <c r="AG158" s="639"/>
      <c r="AH158" s="640" t="s">
        <v>225</v>
      </c>
      <c r="AI158" s="638"/>
      <c r="AJ158" s="638"/>
      <c r="AK158" s="638"/>
      <c r="AL158" s="638" t="s">
        <v>19</v>
      </c>
      <c r="AM158" s="638"/>
      <c r="AN158" s="638"/>
      <c r="AO158" s="642"/>
      <c r="AP158" s="619" t="s">
        <v>183</v>
      </c>
      <c r="AQ158" s="619"/>
      <c r="AR158" s="619"/>
      <c r="AS158" s="619"/>
      <c r="AT158" s="619"/>
      <c r="AU158" s="619"/>
      <c r="AV158" s="619"/>
      <c r="AW158" s="619"/>
      <c r="AX158" s="619"/>
      <c r="AY158">
        <f>$AY$156</f>
        <v>1</v>
      </c>
    </row>
    <row r="159" spans="1:51" ht="42" customHeight="1" x14ac:dyDescent="0.15">
      <c r="A159" s="620">
        <v>1</v>
      </c>
      <c r="B159" s="620">
        <v>1</v>
      </c>
      <c r="C159" s="660" t="s">
        <v>682</v>
      </c>
      <c r="D159" s="660"/>
      <c r="E159" s="660"/>
      <c r="F159" s="660"/>
      <c r="G159" s="660"/>
      <c r="H159" s="660"/>
      <c r="I159" s="660"/>
      <c r="J159" s="661">
        <v>6360001012358</v>
      </c>
      <c r="K159" s="662"/>
      <c r="L159" s="662"/>
      <c r="M159" s="662"/>
      <c r="N159" s="662"/>
      <c r="O159" s="662"/>
      <c r="P159" s="671" t="s">
        <v>683</v>
      </c>
      <c r="Q159" s="672"/>
      <c r="R159" s="672"/>
      <c r="S159" s="672"/>
      <c r="T159" s="672"/>
      <c r="U159" s="672"/>
      <c r="V159" s="672"/>
      <c r="W159" s="672"/>
      <c r="X159" s="673"/>
      <c r="Y159" s="666">
        <v>143</v>
      </c>
      <c r="Z159" s="667"/>
      <c r="AA159" s="667"/>
      <c r="AB159" s="668"/>
      <c r="AC159" s="669" t="s">
        <v>234</v>
      </c>
      <c r="AD159" s="670"/>
      <c r="AE159" s="670"/>
      <c r="AF159" s="670"/>
      <c r="AG159" s="670"/>
      <c r="AH159" s="632" t="s">
        <v>581</v>
      </c>
      <c r="AI159" s="632"/>
      <c r="AJ159" s="632"/>
      <c r="AK159" s="632"/>
      <c r="AL159" s="634" t="s">
        <v>258</v>
      </c>
      <c r="AM159" s="635"/>
      <c r="AN159" s="635"/>
      <c r="AO159" s="636"/>
      <c r="AP159" s="637" t="s">
        <v>258</v>
      </c>
      <c r="AQ159" s="637"/>
      <c r="AR159" s="637"/>
      <c r="AS159" s="637"/>
      <c r="AT159" s="637"/>
      <c r="AU159" s="637"/>
      <c r="AV159" s="637"/>
      <c r="AW159" s="637"/>
      <c r="AX159" s="637"/>
      <c r="AY159">
        <f>$AY$156</f>
        <v>1</v>
      </c>
    </row>
    <row r="160" spans="1:51" ht="30" customHeight="1" x14ac:dyDescent="0.15">
      <c r="A160" s="620">
        <v>2</v>
      </c>
      <c r="B160" s="620">
        <v>1</v>
      </c>
      <c r="C160" s="660" t="s">
        <v>682</v>
      </c>
      <c r="D160" s="660"/>
      <c r="E160" s="660"/>
      <c r="F160" s="660"/>
      <c r="G160" s="660"/>
      <c r="H160" s="660"/>
      <c r="I160" s="660"/>
      <c r="J160" s="661">
        <v>6360001012358</v>
      </c>
      <c r="K160" s="662"/>
      <c r="L160" s="662"/>
      <c r="M160" s="662"/>
      <c r="N160" s="662"/>
      <c r="O160" s="662"/>
      <c r="P160" s="671" t="s">
        <v>684</v>
      </c>
      <c r="Q160" s="672"/>
      <c r="R160" s="672"/>
      <c r="S160" s="672"/>
      <c r="T160" s="672"/>
      <c r="U160" s="672"/>
      <c r="V160" s="672"/>
      <c r="W160" s="672"/>
      <c r="X160" s="673"/>
      <c r="Y160" s="666">
        <v>100</v>
      </c>
      <c r="Z160" s="667"/>
      <c r="AA160" s="667"/>
      <c r="AB160" s="668"/>
      <c r="AC160" s="669" t="s">
        <v>234</v>
      </c>
      <c r="AD160" s="670"/>
      <c r="AE160" s="670"/>
      <c r="AF160" s="670"/>
      <c r="AG160" s="670"/>
      <c r="AH160" s="632" t="s">
        <v>581</v>
      </c>
      <c r="AI160" s="632"/>
      <c r="AJ160" s="632"/>
      <c r="AK160" s="632"/>
      <c r="AL160" s="634" t="s">
        <v>258</v>
      </c>
      <c r="AM160" s="635"/>
      <c r="AN160" s="635"/>
      <c r="AO160" s="636"/>
      <c r="AP160" s="637" t="s">
        <v>258</v>
      </c>
      <c r="AQ160" s="637"/>
      <c r="AR160" s="637"/>
      <c r="AS160" s="637"/>
      <c r="AT160" s="637"/>
      <c r="AU160" s="637"/>
      <c r="AV160" s="637"/>
      <c r="AW160" s="637"/>
      <c r="AX160" s="637"/>
      <c r="AY160">
        <f>COUNTA($C$160)</f>
        <v>1</v>
      </c>
    </row>
    <row r="161" spans="1:51" ht="30" customHeight="1" x14ac:dyDescent="0.15">
      <c r="A161" s="620">
        <v>3</v>
      </c>
      <c r="B161" s="620">
        <v>1</v>
      </c>
      <c r="C161" s="660" t="s">
        <v>682</v>
      </c>
      <c r="D161" s="660"/>
      <c r="E161" s="660"/>
      <c r="F161" s="660"/>
      <c r="G161" s="660"/>
      <c r="H161" s="660"/>
      <c r="I161" s="660"/>
      <c r="J161" s="661">
        <v>6360001012358</v>
      </c>
      <c r="K161" s="662"/>
      <c r="L161" s="662"/>
      <c r="M161" s="662"/>
      <c r="N161" s="662"/>
      <c r="O161" s="662"/>
      <c r="P161" s="663" t="s">
        <v>685</v>
      </c>
      <c r="Q161" s="664"/>
      <c r="R161" s="664"/>
      <c r="S161" s="664"/>
      <c r="T161" s="664"/>
      <c r="U161" s="664"/>
      <c r="V161" s="664"/>
      <c r="W161" s="664"/>
      <c r="X161" s="665"/>
      <c r="Y161" s="666">
        <v>25</v>
      </c>
      <c r="Z161" s="667"/>
      <c r="AA161" s="667"/>
      <c r="AB161" s="668"/>
      <c r="AC161" s="669" t="s">
        <v>234</v>
      </c>
      <c r="AD161" s="670"/>
      <c r="AE161" s="670"/>
      <c r="AF161" s="670"/>
      <c r="AG161" s="670"/>
      <c r="AH161" s="632" t="s">
        <v>581</v>
      </c>
      <c r="AI161" s="632"/>
      <c r="AJ161" s="632"/>
      <c r="AK161" s="632"/>
      <c r="AL161" s="634" t="s">
        <v>258</v>
      </c>
      <c r="AM161" s="635"/>
      <c r="AN161" s="635"/>
      <c r="AO161" s="636"/>
      <c r="AP161" s="637" t="s">
        <v>258</v>
      </c>
      <c r="AQ161" s="637"/>
      <c r="AR161" s="637"/>
      <c r="AS161" s="637"/>
      <c r="AT161" s="637"/>
      <c r="AU161" s="637"/>
      <c r="AV161" s="637"/>
      <c r="AW161" s="637"/>
      <c r="AX161" s="637"/>
      <c r="AY161">
        <f>COUNTA($C$161)</f>
        <v>1</v>
      </c>
    </row>
    <row r="162" spans="1:51" ht="30" customHeight="1" x14ac:dyDescent="0.15">
      <c r="A162" s="620">
        <v>4</v>
      </c>
      <c r="B162" s="620">
        <v>1</v>
      </c>
      <c r="C162" s="660" t="s">
        <v>682</v>
      </c>
      <c r="D162" s="660"/>
      <c r="E162" s="660"/>
      <c r="F162" s="660"/>
      <c r="G162" s="660"/>
      <c r="H162" s="660"/>
      <c r="I162" s="660"/>
      <c r="J162" s="661">
        <v>6360001012358</v>
      </c>
      <c r="K162" s="662"/>
      <c r="L162" s="662"/>
      <c r="M162" s="662"/>
      <c r="N162" s="662"/>
      <c r="O162" s="662"/>
      <c r="P162" s="663" t="s">
        <v>686</v>
      </c>
      <c r="Q162" s="664"/>
      <c r="R162" s="664"/>
      <c r="S162" s="664"/>
      <c r="T162" s="664"/>
      <c r="U162" s="664"/>
      <c r="V162" s="664"/>
      <c r="W162" s="664"/>
      <c r="X162" s="665"/>
      <c r="Y162" s="666">
        <v>36</v>
      </c>
      <c r="Z162" s="667"/>
      <c r="AA162" s="667"/>
      <c r="AB162" s="668"/>
      <c r="AC162" s="669" t="s">
        <v>234</v>
      </c>
      <c r="AD162" s="670"/>
      <c r="AE162" s="670"/>
      <c r="AF162" s="670"/>
      <c r="AG162" s="670"/>
      <c r="AH162" s="632" t="s">
        <v>581</v>
      </c>
      <c r="AI162" s="632"/>
      <c r="AJ162" s="632"/>
      <c r="AK162" s="632"/>
      <c r="AL162" s="634" t="s">
        <v>258</v>
      </c>
      <c r="AM162" s="635"/>
      <c r="AN162" s="635"/>
      <c r="AO162" s="636"/>
      <c r="AP162" s="637" t="s">
        <v>258</v>
      </c>
      <c r="AQ162" s="637"/>
      <c r="AR162" s="637"/>
      <c r="AS162" s="637"/>
      <c r="AT162" s="637"/>
      <c r="AU162" s="637"/>
      <c r="AV162" s="637"/>
      <c r="AW162" s="637"/>
      <c r="AX162" s="637"/>
      <c r="AY162">
        <f>COUNTA($C$162)</f>
        <v>1</v>
      </c>
    </row>
    <row r="163" spans="1:51" ht="30" customHeight="1" x14ac:dyDescent="0.15">
      <c r="A163" s="620">
        <v>5</v>
      </c>
      <c r="B163" s="620">
        <v>1</v>
      </c>
      <c r="C163" s="660" t="s">
        <v>682</v>
      </c>
      <c r="D163" s="660"/>
      <c r="E163" s="660"/>
      <c r="F163" s="660"/>
      <c r="G163" s="660"/>
      <c r="H163" s="660"/>
      <c r="I163" s="660"/>
      <c r="J163" s="661">
        <v>6360001012358</v>
      </c>
      <c r="K163" s="662"/>
      <c r="L163" s="662"/>
      <c r="M163" s="662"/>
      <c r="N163" s="662"/>
      <c r="O163" s="662"/>
      <c r="P163" s="671" t="s">
        <v>687</v>
      </c>
      <c r="Q163" s="672"/>
      <c r="R163" s="672"/>
      <c r="S163" s="672"/>
      <c r="T163" s="672"/>
      <c r="U163" s="672"/>
      <c r="V163" s="672"/>
      <c r="W163" s="672"/>
      <c r="X163" s="673"/>
      <c r="Y163" s="666">
        <v>3</v>
      </c>
      <c r="Z163" s="667"/>
      <c r="AA163" s="667"/>
      <c r="AB163" s="668"/>
      <c r="AC163" s="669" t="s">
        <v>234</v>
      </c>
      <c r="AD163" s="670"/>
      <c r="AE163" s="670"/>
      <c r="AF163" s="670"/>
      <c r="AG163" s="670"/>
      <c r="AH163" s="632" t="s">
        <v>581</v>
      </c>
      <c r="AI163" s="632"/>
      <c r="AJ163" s="632"/>
      <c r="AK163" s="632"/>
      <c r="AL163" s="634" t="s">
        <v>258</v>
      </c>
      <c r="AM163" s="635"/>
      <c r="AN163" s="635"/>
      <c r="AO163" s="636"/>
      <c r="AP163" s="637" t="s">
        <v>258</v>
      </c>
      <c r="AQ163" s="637"/>
      <c r="AR163" s="637"/>
      <c r="AS163" s="637"/>
      <c r="AT163" s="637"/>
      <c r="AU163" s="637"/>
      <c r="AV163" s="637"/>
      <c r="AW163" s="637"/>
      <c r="AX163" s="637"/>
      <c r="AY163">
        <f>COUNTA($C$163)</f>
        <v>1</v>
      </c>
    </row>
    <row r="164" spans="1:51" ht="30" customHeight="1" x14ac:dyDescent="0.15">
      <c r="A164" s="620">
        <v>6</v>
      </c>
      <c r="B164" s="620">
        <v>1</v>
      </c>
      <c r="C164" s="660" t="s">
        <v>688</v>
      </c>
      <c r="D164" s="660"/>
      <c r="E164" s="660"/>
      <c r="F164" s="660"/>
      <c r="G164" s="660"/>
      <c r="H164" s="660"/>
      <c r="I164" s="660"/>
      <c r="J164" s="661">
        <v>1360001012379</v>
      </c>
      <c r="K164" s="662"/>
      <c r="L164" s="662"/>
      <c r="M164" s="662"/>
      <c r="N164" s="662"/>
      <c r="O164" s="662"/>
      <c r="P164" s="674" t="s">
        <v>689</v>
      </c>
      <c r="Q164" s="674"/>
      <c r="R164" s="674"/>
      <c r="S164" s="674"/>
      <c r="T164" s="674"/>
      <c r="U164" s="674"/>
      <c r="V164" s="674"/>
      <c r="W164" s="674"/>
      <c r="X164" s="674"/>
      <c r="Y164" s="666">
        <v>124</v>
      </c>
      <c r="Z164" s="667"/>
      <c r="AA164" s="667"/>
      <c r="AB164" s="668"/>
      <c r="AC164" s="669" t="s">
        <v>234</v>
      </c>
      <c r="AD164" s="670"/>
      <c r="AE164" s="670"/>
      <c r="AF164" s="670"/>
      <c r="AG164" s="670"/>
      <c r="AH164" s="632" t="s">
        <v>581</v>
      </c>
      <c r="AI164" s="632"/>
      <c r="AJ164" s="632"/>
      <c r="AK164" s="632"/>
      <c r="AL164" s="634" t="s">
        <v>258</v>
      </c>
      <c r="AM164" s="635"/>
      <c r="AN164" s="635"/>
      <c r="AO164" s="636"/>
      <c r="AP164" s="637" t="s">
        <v>258</v>
      </c>
      <c r="AQ164" s="637"/>
      <c r="AR164" s="637"/>
      <c r="AS164" s="637"/>
      <c r="AT164" s="637"/>
      <c r="AU164" s="637"/>
      <c r="AV164" s="637"/>
      <c r="AW164" s="637"/>
      <c r="AX164" s="637"/>
      <c r="AY164">
        <f>COUNTA($C$164)</f>
        <v>1</v>
      </c>
    </row>
    <row r="165" spans="1:51" ht="50.25" customHeight="1" x14ac:dyDescent="0.15">
      <c r="A165" s="620">
        <v>7</v>
      </c>
      <c r="B165" s="620">
        <v>1</v>
      </c>
      <c r="C165" s="660" t="s">
        <v>690</v>
      </c>
      <c r="D165" s="660"/>
      <c r="E165" s="660"/>
      <c r="F165" s="660"/>
      <c r="G165" s="660"/>
      <c r="H165" s="660"/>
      <c r="I165" s="660"/>
      <c r="J165" s="661">
        <v>9360001012355</v>
      </c>
      <c r="K165" s="662"/>
      <c r="L165" s="662"/>
      <c r="M165" s="662"/>
      <c r="N165" s="662"/>
      <c r="O165" s="662"/>
      <c r="P165" s="674" t="s">
        <v>691</v>
      </c>
      <c r="Q165" s="674"/>
      <c r="R165" s="674"/>
      <c r="S165" s="674"/>
      <c r="T165" s="674"/>
      <c r="U165" s="674"/>
      <c r="V165" s="674"/>
      <c r="W165" s="674"/>
      <c r="X165" s="674"/>
      <c r="Y165" s="666">
        <v>112</v>
      </c>
      <c r="Z165" s="667"/>
      <c r="AA165" s="667"/>
      <c r="AB165" s="668"/>
      <c r="AC165" s="669" t="s">
        <v>234</v>
      </c>
      <c r="AD165" s="670"/>
      <c r="AE165" s="670"/>
      <c r="AF165" s="670"/>
      <c r="AG165" s="670"/>
      <c r="AH165" s="632" t="s">
        <v>581</v>
      </c>
      <c r="AI165" s="632"/>
      <c r="AJ165" s="632"/>
      <c r="AK165" s="632"/>
      <c r="AL165" s="634" t="s">
        <v>258</v>
      </c>
      <c r="AM165" s="635"/>
      <c r="AN165" s="635"/>
      <c r="AO165" s="636"/>
      <c r="AP165" s="637" t="s">
        <v>258</v>
      </c>
      <c r="AQ165" s="637"/>
      <c r="AR165" s="637"/>
      <c r="AS165" s="637"/>
      <c r="AT165" s="637"/>
      <c r="AU165" s="637"/>
      <c r="AV165" s="637"/>
      <c r="AW165" s="637"/>
      <c r="AX165" s="637"/>
      <c r="AY165">
        <f>COUNTA($C$165)</f>
        <v>1</v>
      </c>
    </row>
    <row r="166" spans="1:51" ht="30" customHeight="1" x14ac:dyDescent="0.15">
      <c r="A166" s="620">
        <v>8</v>
      </c>
      <c r="B166" s="620">
        <v>1</v>
      </c>
      <c r="C166" s="660" t="s">
        <v>692</v>
      </c>
      <c r="D166" s="660"/>
      <c r="E166" s="660"/>
      <c r="F166" s="660"/>
      <c r="G166" s="660"/>
      <c r="H166" s="660"/>
      <c r="I166" s="660"/>
      <c r="J166" s="661">
        <v>6360001000461</v>
      </c>
      <c r="K166" s="662"/>
      <c r="L166" s="662"/>
      <c r="M166" s="662"/>
      <c r="N166" s="662"/>
      <c r="O166" s="662"/>
      <c r="P166" s="671" t="s">
        <v>693</v>
      </c>
      <c r="Q166" s="672"/>
      <c r="R166" s="672"/>
      <c r="S166" s="672"/>
      <c r="T166" s="672"/>
      <c r="U166" s="672"/>
      <c r="V166" s="672"/>
      <c r="W166" s="672"/>
      <c r="X166" s="673"/>
      <c r="Y166" s="666">
        <v>97</v>
      </c>
      <c r="Z166" s="667"/>
      <c r="AA166" s="667"/>
      <c r="AB166" s="668"/>
      <c r="AC166" s="669" t="s">
        <v>234</v>
      </c>
      <c r="AD166" s="670"/>
      <c r="AE166" s="670"/>
      <c r="AF166" s="670"/>
      <c r="AG166" s="670"/>
      <c r="AH166" s="632" t="s">
        <v>581</v>
      </c>
      <c r="AI166" s="632"/>
      <c r="AJ166" s="632"/>
      <c r="AK166" s="632"/>
      <c r="AL166" s="634" t="s">
        <v>258</v>
      </c>
      <c r="AM166" s="635"/>
      <c r="AN166" s="635"/>
      <c r="AO166" s="636"/>
      <c r="AP166" s="637" t="s">
        <v>258</v>
      </c>
      <c r="AQ166" s="637"/>
      <c r="AR166" s="637"/>
      <c r="AS166" s="637"/>
      <c r="AT166" s="637"/>
      <c r="AU166" s="637"/>
      <c r="AV166" s="637"/>
      <c r="AW166" s="637"/>
      <c r="AX166" s="637"/>
      <c r="AY166">
        <f>COUNTA($C$166)</f>
        <v>1</v>
      </c>
    </row>
    <row r="167" spans="1:51" ht="30" customHeight="1" x14ac:dyDescent="0.15">
      <c r="A167" s="620">
        <v>9</v>
      </c>
      <c r="B167" s="620">
        <v>1</v>
      </c>
      <c r="C167" s="660" t="s">
        <v>692</v>
      </c>
      <c r="D167" s="660"/>
      <c r="E167" s="660"/>
      <c r="F167" s="660"/>
      <c r="G167" s="660"/>
      <c r="H167" s="660"/>
      <c r="I167" s="660"/>
      <c r="J167" s="661">
        <v>6360001000461</v>
      </c>
      <c r="K167" s="662"/>
      <c r="L167" s="662"/>
      <c r="M167" s="662"/>
      <c r="N167" s="662"/>
      <c r="O167" s="662"/>
      <c r="P167" s="671" t="s">
        <v>694</v>
      </c>
      <c r="Q167" s="672"/>
      <c r="R167" s="672"/>
      <c r="S167" s="672"/>
      <c r="T167" s="672"/>
      <c r="U167" s="672"/>
      <c r="V167" s="672"/>
      <c r="W167" s="672"/>
      <c r="X167" s="673"/>
      <c r="Y167" s="666">
        <v>46</v>
      </c>
      <c r="Z167" s="667"/>
      <c r="AA167" s="667"/>
      <c r="AB167" s="668"/>
      <c r="AC167" s="669" t="s">
        <v>234</v>
      </c>
      <c r="AD167" s="670"/>
      <c r="AE167" s="670"/>
      <c r="AF167" s="670"/>
      <c r="AG167" s="670"/>
      <c r="AH167" s="632" t="s">
        <v>581</v>
      </c>
      <c r="AI167" s="632"/>
      <c r="AJ167" s="632"/>
      <c r="AK167" s="632"/>
      <c r="AL167" s="634" t="s">
        <v>258</v>
      </c>
      <c r="AM167" s="635"/>
      <c r="AN167" s="635"/>
      <c r="AO167" s="636"/>
      <c r="AP167" s="637" t="s">
        <v>258</v>
      </c>
      <c r="AQ167" s="637"/>
      <c r="AR167" s="637"/>
      <c r="AS167" s="637"/>
      <c r="AT167" s="637"/>
      <c r="AU167" s="637"/>
      <c r="AV167" s="637"/>
      <c r="AW167" s="637"/>
      <c r="AX167" s="637"/>
      <c r="AY167">
        <f>COUNTA($C$167)</f>
        <v>1</v>
      </c>
    </row>
    <row r="168" spans="1:51" ht="30" customHeight="1" x14ac:dyDescent="0.15">
      <c r="A168" s="620">
        <v>10</v>
      </c>
      <c r="B168" s="620">
        <v>1</v>
      </c>
      <c r="C168" s="675" t="s">
        <v>695</v>
      </c>
      <c r="D168" s="676"/>
      <c r="E168" s="676"/>
      <c r="F168" s="676"/>
      <c r="G168" s="676"/>
      <c r="H168" s="676"/>
      <c r="I168" s="677"/>
      <c r="J168" s="678">
        <v>7360001001541</v>
      </c>
      <c r="K168" s="679"/>
      <c r="L168" s="679"/>
      <c r="M168" s="679"/>
      <c r="N168" s="679"/>
      <c r="O168" s="680"/>
      <c r="P168" s="671" t="s">
        <v>696</v>
      </c>
      <c r="Q168" s="672"/>
      <c r="R168" s="672"/>
      <c r="S168" s="672"/>
      <c r="T168" s="672"/>
      <c r="U168" s="672"/>
      <c r="V168" s="672"/>
      <c r="W168" s="672"/>
      <c r="X168" s="673"/>
      <c r="Y168" s="666">
        <v>8</v>
      </c>
      <c r="Z168" s="667"/>
      <c r="AA168" s="667"/>
      <c r="AB168" s="668"/>
      <c r="AC168" s="669" t="s">
        <v>234</v>
      </c>
      <c r="AD168" s="670"/>
      <c r="AE168" s="670"/>
      <c r="AF168" s="670"/>
      <c r="AG168" s="670"/>
      <c r="AH168" s="632" t="s">
        <v>581</v>
      </c>
      <c r="AI168" s="632"/>
      <c r="AJ168" s="632"/>
      <c r="AK168" s="632"/>
      <c r="AL168" s="634" t="s">
        <v>258</v>
      </c>
      <c r="AM168" s="635"/>
      <c r="AN168" s="635"/>
      <c r="AO168" s="636"/>
      <c r="AP168" s="637" t="s">
        <v>258</v>
      </c>
      <c r="AQ168" s="637"/>
      <c r="AR168" s="637"/>
      <c r="AS168" s="637"/>
      <c r="AT168" s="637"/>
      <c r="AU168" s="637"/>
      <c r="AV168" s="637"/>
      <c r="AW168" s="637"/>
      <c r="AX168" s="637"/>
      <c r="AY168">
        <f>COUNTA($C$168)</f>
        <v>1</v>
      </c>
    </row>
    <row r="169" spans="1:51" ht="24.75" customHeight="1" x14ac:dyDescent="0.15">
      <c r="A169" s="685" t="s">
        <v>547</v>
      </c>
      <c r="B169" s="686"/>
      <c r="C169" s="686"/>
      <c r="D169" s="686"/>
      <c r="E169" s="686"/>
      <c r="F169" s="686"/>
      <c r="G169" s="686"/>
      <c r="H169" s="686"/>
      <c r="I169" s="686"/>
      <c r="J169" s="686"/>
      <c r="K169" s="686"/>
      <c r="L169" s="686"/>
      <c r="M169" s="686"/>
      <c r="N169" s="686"/>
      <c r="O169" s="686"/>
      <c r="P169" s="686"/>
      <c r="Q169" s="686"/>
      <c r="R169" s="686"/>
      <c r="S169" s="686"/>
      <c r="T169" s="686"/>
      <c r="U169" s="686"/>
      <c r="V169" s="686"/>
      <c r="W169" s="686"/>
      <c r="X169" s="686"/>
      <c r="Y169" s="686"/>
      <c r="Z169" s="686"/>
      <c r="AA169" s="686"/>
      <c r="AB169" s="686"/>
      <c r="AC169" s="686"/>
      <c r="AD169" s="686"/>
      <c r="AE169" s="686"/>
      <c r="AF169" s="686"/>
      <c r="AG169" s="686"/>
      <c r="AH169" s="686"/>
      <c r="AI169" s="686"/>
      <c r="AJ169" s="686"/>
      <c r="AK169" s="687"/>
      <c r="AL169" s="688" t="s">
        <v>212</v>
      </c>
      <c r="AM169" s="689"/>
      <c r="AN169" s="689"/>
      <c r="AO169" s="56"/>
      <c r="AP169" s="51"/>
      <c r="AQ169" s="51"/>
      <c r="AR169" s="51"/>
      <c r="AS169" s="51"/>
      <c r="AT169" s="51"/>
      <c r="AU169" s="51"/>
      <c r="AV169" s="51"/>
      <c r="AW169" s="51"/>
      <c r="AX169" s="52"/>
      <c r="AY169">
        <f>COUNTIF($AO$169,"☑")</f>
        <v>0</v>
      </c>
    </row>
    <row r="170" spans="1:51" ht="24.75" customHeight="1" x14ac:dyDescent="0.15">
      <c r="A170" s="38"/>
      <c r="B170" s="38"/>
      <c r="C170" s="38"/>
      <c r="D170" s="38"/>
      <c r="E170" s="38"/>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38"/>
      <c r="AE170" s="38"/>
      <c r="AF170" s="38"/>
      <c r="AG170" s="38"/>
      <c r="AH170" s="38"/>
      <c r="AI170" s="38"/>
      <c r="AJ170" s="38"/>
      <c r="AK170" s="38"/>
      <c r="AL170" s="53"/>
      <c r="AM170" s="53"/>
      <c r="AN170" s="53"/>
      <c r="AO170" s="53"/>
      <c r="AP170" s="53"/>
      <c r="AQ170" s="53"/>
      <c r="AR170" s="53"/>
      <c r="AS170" s="53"/>
      <c r="AT170" s="53"/>
      <c r="AU170" s="53"/>
      <c r="AV170" s="53"/>
      <c r="AW170" s="53"/>
      <c r="AX170" s="53"/>
    </row>
    <row r="171" spans="1:51" ht="24.75" customHeight="1" x14ac:dyDescent="0.15">
      <c r="A171" s="42"/>
      <c r="B171" s="54" t="s">
        <v>201</v>
      </c>
      <c r="C171" s="42"/>
      <c r="D171" s="42"/>
      <c r="E171" s="42"/>
      <c r="F171" s="42"/>
      <c r="G171" s="42"/>
      <c r="H171" s="42"/>
      <c r="I171" s="42"/>
      <c r="J171" s="42"/>
      <c r="K171" s="42"/>
      <c r="L171" s="42"/>
      <c r="M171" s="42"/>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2"/>
      <c r="AL171" s="42"/>
      <c r="AM171" s="42"/>
      <c r="AN171" s="42"/>
      <c r="AO171" s="42"/>
      <c r="AP171" s="42"/>
      <c r="AQ171" s="42"/>
      <c r="AR171" s="42"/>
      <c r="AS171" s="42"/>
      <c r="AT171" s="42"/>
      <c r="AU171" s="42"/>
      <c r="AV171" s="42"/>
      <c r="AW171" s="42"/>
      <c r="AX171" s="42"/>
    </row>
    <row r="172" spans="1:51" ht="58.5" customHeight="1" x14ac:dyDescent="0.15">
      <c r="A172" s="682"/>
      <c r="B172" s="682"/>
      <c r="C172" s="639" t="s">
        <v>178</v>
      </c>
      <c r="D172" s="681"/>
      <c r="E172" s="639" t="s">
        <v>177</v>
      </c>
      <c r="F172" s="681"/>
      <c r="G172" s="681"/>
      <c r="H172" s="681"/>
      <c r="I172" s="681"/>
      <c r="J172" s="639" t="s">
        <v>182</v>
      </c>
      <c r="K172" s="639"/>
      <c r="L172" s="639"/>
      <c r="M172" s="639"/>
      <c r="N172" s="639"/>
      <c r="O172" s="639"/>
      <c r="P172" s="639" t="s">
        <v>25</v>
      </c>
      <c r="Q172" s="639"/>
      <c r="R172" s="639"/>
      <c r="S172" s="639"/>
      <c r="T172" s="639"/>
      <c r="U172" s="639"/>
      <c r="V172" s="639"/>
      <c r="W172" s="639"/>
      <c r="X172" s="639"/>
      <c r="Y172" s="639" t="s">
        <v>184</v>
      </c>
      <c r="Z172" s="681"/>
      <c r="AA172" s="681"/>
      <c r="AB172" s="681"/>
      <c r="AC172" s="639" t="s">
        <v>166</v>
      </c>
      <c r="AD172" s="639"/>
      <c r="AE172" s="639"/>
      <c r="AF172" s="639"/>
      <c r="AG172" s="639"/>
      <c r="AH172" s="639" t="s">
        <v>173</v>
      </c>
      <c r="AI172" s="681"/>
      <c r="AJ172" s="681"/>
      <c r="AK172" s="681"/>
      <c r="AL172" s="681" t="s">
        <v>19</v>
      </c>
      <c r="AM172" s="681"/>
      <c r="AN172" s="681"/>
      <c r="AO172" s="682"/>
      <c r="AP172" s="619" t="s">
        <v>207</v>
      </c>
      <c r="AQ172" s="619"/>
      <c r="AR172" s="619"/>
      <c r="AS172" s="619"/>
      <c r="AT172" s="619"/>
      <c r="AU172" s="619"/>
      <c r="AV172" s="619"/>
      <c r="AW172" s="619"/>
      <c r="AX172" s="619"/>
    </row>
    <row r="173" spans="1:51" ht="30" customHeight="1" x14ac:dyDescent="0.15">
      <c r="A173" s="620">
        <v>1</v>
      </c>
      <c r="B173" s="620">
        <v>1</v>
      </c>
      <c r="C173" s="683" t="s">
        <v>697</v>
      </c>
      <c r="D173" s="683"/>
      <c r="E173" s="409" t="s">
        <v>670</v>
      </c>
      <c r="F173" s="684"/>
      <c r="G173" s="684"/>
      <c r="H173" s="684"/>
      <c r="I173" s="684"/>
      <c r="J173" s="623">
        <v>8360005003327</v>
      </c>
      <c r="K173" s="624"/>
      <c r="L173" s="624"/>
      <c r="M173" s="624"/>
      <c r="N173" s="624"/>
      <c r="O173" s="624"/>
      <c r="P173" s="625" t="s">
        <v>668</v>
      </c>
      <c r="Q173" s="626"/>
      <c r="R173" s="626"/>
      <c r="S173" s="626"/>
      <c r="T173" s="626"/>
      <c r="U173" s="626"/>
      <c r="V173" s="626"/>
      <c r="W173" s="626"/>
      <c r="X173" s="626"/>
      <c r="Y173" s="627">
        <v>4978</v>
      </c>
      <c r="Z173" s="628"/>
      <c r="AA173" s="628"/>
      <c r="AB173" s="629"/>
      <c r="AC173" s="630" t="s">
        <v>228</v>
      </c>
      <c r="AD173" s="631"/>
      <c r="AE173" s="631"/>
      <c r="AF173" s="631"/>
      <c r="AG173" s="631"/>
      <c r="AH173" s="632">
        <v>1</v>
      </c>
      <c r="AI173" s="633"/>
      <c r="AJ173" s="633"/>
      <c r="AK173" s="633"/>
      <c r="AL173" s="634">
        <v>99.8</v>
      </c>
      <c r="AM173" s="635"/>
      <c r="AN173" s="635"/>
      <c r="AO173" s="636"/>
      <c r="AP173" s="637" t="s">
        <v>258</v>
      </c>
      <c r="AQ173" s="637"/>
      <c r="AR173" s="637"/>
      <c r="AS173" s="637"/>
      <c r="AT173" s="637"/>
      <c r="AU173" s="637"/>
      <c r="AV173" s="637"/>
      <c r="AW173" s="637"/>
      <c r="AX173" s="637"/>
    </row>
    <row r="174" spans="1:51" ht="30" customHeight="1" x14ac:dyDescent="0.15">
      <c r="A174" s="620">
        <v>2</v>
      </c>
      <c r="B174" s="620">
        <v>1</v>
      </c>
      <c r="C174" s="683" t="s">
        <v>698</v>
      </c>
      <c r="D174" s="683"/>
      <c r="E174" s="407" t="s">
        <v>699</v>
      </c>
      <c r="F174" s="690"/>
      <c r="G174" s="690"/>
      <c r="H174" s="690"/>
      <c r="I174" s="691"/>
      <c r="J174" s="661">
        <v>3150001006499</v>
      </c>
      <c r="K174" s="662"/>
      <c r="L174" s="662"/>
      <c r="M174" s="662"/>
      <c r="N174" s="662"/>
      <c r="O174" s="662"/>
      <c r="P174" s="671" t="s">
        <v>700</v>
      </c>
      <c r="Q174" s="672"/>
      <c r="R174" s="672"/>
      <c r="S174" s="672"/>
      <c r="T174" s="672"/>
      <c r="U174" s="672"/>
      <c r="V174" s="672"/>
      <c r="W174" s="672"/>
      <c r="X174" s="673"/>
      <c r="Y174" s="666">
        <v>398</v>
      </c>
      <c r="Z174" s="667"/>
      <c r="AA174" s="667"/>
      <c r="AB174" s="668"/>
      <c r="AC174" s="669" t="s">
        <v>227</v>
      </c>
      <c r="AD174" s="670"/>
      <c r="AE174" s="670"/>
      <c r="AF174" s="670"/>
      <c r="AG174" s="670"/>
      <c r="AH174" s="632">
        <v>4</v>
      </c>
      <c r="AI174" s="632"/>
      <c r="AJ174" s="632"/>
      <c r="AK174" s="632"/>
      <c r="AL174" s="634">
        <v>53.3</v>
      </c>
      <c r="AM174" s="635"/>
      <c r="AN174" s="635"/>
      <c r="AO174" s="636"/>
      <c r="AP174" s="637" t="s">
        <v>258</v>
      </c>
      <c r="AQ174" s="637"/>
      <c r="AR174" s="637"/>
      <c r="AS174" s="637"/>
      <c r="AT174" s="637"/>
      <c r="AU174" s="637"/>
      <c r="AV174" s="637"/>
      <c r="AW174" s="637"/>
      <c r="AX174" s="637"/>
      <c r="AY174">
        <f>COUNTA($E$174)</f>
        <v>1</v>
      </c>
    </row>
    <row r="175" spans="1:51" ht="30" customHeight="1" x14ac:dyDescent="0.15">
      <c r="A175" s="620">
        <v>3</v>
      </c>
      <c r="B175" s="620">
        <v>1</v>
      </c>
      <c r="C175" s="683" t="s">
        <v>697</v>
      </c>
      <c r="D175" s="683"/>
      <c r="E175" s="407" t="s">
        <v>673</v>
      </c>
      <c r="F175" s="690"/>
      <c r="G175" s="690"/>
      <c r="H175" s="690"/>
      <c r="I175" s="691"/>
      <c r="J175" s="623">
        <v>2360005003753</v>
      </c>
      <c r="K175" s="624"/>
      <c r="L175" s="624"/>
      <c r="M175" s="624"/>
      <c r="N175" s="624"/>
      <c r="O175" s="624"/>
      <c r="P175" s="625" t="s">
        <v>701</v>
      </c>
      <c r="Q175" s="626"/>
      <c r="R175" s="626"/>
      <c r="S175" s="626"/>
      <c r="T175" s="626"/>
      <c r="U175" s="626"/>
      <c r="V175" s="626"/>
      <c r="W175" s="626"/>
      <c r="X175" s="626"/>
      <c r="Y175" s="627">
        <v>69</v>
      </c>
      <c r="Z175" s="628"/>
      <c r="AA175" s="628"/>
      <c r="AB175" s="629"/>
      <c r="AC175" s="630" t="s">
        <v>228</v>
      </c>
      <c r="AD175" s="631"/>
      <c r="AE175" s="631"/>
      <c r="AF175" s="631"/>
      <c r="AG175" s="631"/>
      <c r="AH175" s="632">
        <v>1</v>
      </c>
      <c r="AI175" s="633"/>
      <c r="AJ175" s="633"/>
      <c r="AK175" s="633"/>
      <c r="AL175" s="634">
        <v>99.7</v>
      </c>
      <c r="AM175" s="635"/>
      <c r="AN175" s="635"/>
      <c r="AO175" s="636"/>
      <c r="AP175" s="637" t="s">
        <v>258</v>
      </c>
      <c r="AQ175" s="637"/>
      <c r="AR175" s="637"/>
      <c r="AS175" s="637"/>
      <c r="AT175" s="637"/>
      <c r="AU175" s="637"/>
      <c r="AV175" s="637"/>
      <c r="AW175" s="637"/>
      <c r="AX175" s="637"/>
      <c r="AY175">
        <f>COUNTA($E$175)</f>
        <v>1</v>
      </c>
    </row>
    <row r="176" spans="1:51" ht="30" customHeight="1" x14ac:dyDescent="0.15">
      <c r="A176" s="620">
        <v>4</v>
      </c>
      <c r="B176" s="620">
        <v>1</v>
      </c>
      <c r="C176" s="683" t="s">
        <v>697</v>
      </c>
      <c r="D176" s="683"/>
      <c r="E176" s="407" t="s">
        <v>673</v>
      </c>
      <c r="F176" s="690"/>
      <c r="G176" s="690"/>
      <c r="H176" s="690"/>
      <c r="I176" s="691"/>
      <c r="J176" s="623">
        <v>2360005003753</v>
      </c>
      <c r="K176" s="624"/>
      <c r="L176" s="624"/>
      <c r="M176" s="624"/>
      <c r="N176" s="624"/>
      <c r="O176" s="624"/>
      <c r="P176" s="625" t="s">
        <v>702</v>
      </c>
      <c r="Q176" s="626"/>
      <c r="R176" s="626"/>
      <c r="S176" s="626"/>
      <c r="T176" s="626"/>
      <c r="U176" s="626"/>
      <c r="V176" s="626"/>
      <c r="W176" s="626"/>
      <c r="X176" s="626"/>
      <c r="Y176" s="627">
        <v>58</v>
      </c>
      <c r="Z176" s="628"/>
      <c r="AA176" s="628"/>
      <c r="AB176" s="629"/>
      <c r="AC176" s="630" t="s">
        <v>228</v>
      </c>
      <c r="AD176" s="631"/>
      <c r="AE176" s="631"/>
      <c r="AF176" s="631"/>
      <c r="AG176" s="631"/>
      <c r="AH176" s="643">
        <v>1</v>
      </c>
      <c r="AI176" s="644"/>
      <c r="AJ176" s="644"/>
      <c r="AK176" s="644"/>
      <c r="AL176" s="634">
        <v>99.2</v>
      </c>
      <c r="AM176" s="635"/>
      <c r="AN176" s="635"/>
      <c r="AO176" s="636"/>
      <c r="AP176" s="637" t="s">
        <v>258</v>
      </c>
      <c r="AQ176" s="637"/>
      <c r="AR176" s="637"/>
      <c r="AS176" s="637"/>
      <c r="AT176" s="637"/>
      <c r="AU176" s="637"/>
      <c r="AV176" s="637"/>
      <c r="AW176" s="637"/>
      <c r="AX176" s="637"/>
      <c r="AY176">
        <f>COUNTA($E$176)</f>
        <v>1</v>
      </c>
    </row>
    <row r="177" spans="1:51" ht="30" customHeight="1" x14ac:dyDescent="0.15">
      <c r="A177" s="620">
        <v>5</v>
      </c>
      <c r="B177" s="620">
        <v>1</v>
      </c>
      <c r="C177" s="683" t="s">
        <v>697</v>
      </c>
      <c r="D177" s="683"/>
      <c r="E177" s="407" t="s">
        <v>673</v>
      </c>
      <c r="F177" s="690"/>
      <c r="G177" s="690"/>
      <c r="H177" s="690"/>
      <c r="I177" s="691"/>
      <c r="J177" s="623">
        <v>2360005003753</v>
      </c>
      <c r="K177" s="624"/>
      <c r="L177" s="624"/>
      <c r="M177" s="624"/>
      <c r="N177" s="624"/>
      <c r="O177" s="624"/>
      <c r="P177" s="625" t="s">
        <v>703</v>
      </c>
      <c r="Q177" s="626"/>
      <c r="R177" s="626"/>
      <c r="S177" s="626"/>
      <c r="T177" s="626"/>
      <c r="U177" s="626"/>
      <c r="V177" s="626"/>
      <c r="W177" s="626"/>
      <c r="X177" s="626"/>
      <c r="Y177" s="627">
        <v>22</v>
      </c>
      <c r="Z177" s="628"/>
      <c r="AA177" s="628"/>
      <c r="AB177" s="629"/>
      <c r="AC177" s="630" t="s">
        <v>228</v>
      </c>
      <c r="AD177" s="631"/>
      <c r="AE177" s="631"/>
      <c r="AF177" s="631"/>
      <c r="AG177" s="631"/>
      <c r="AH177" s="643">
        <v>1</v>
      </c>
      <c r="AI177" s="644"/>
      <c r="AJ177" s="644"/>
      <c r="AK177" s="644"/>
      <c r="AL177" s="634">
        <v>88.9</v>
      </c>
      <c r="AM177" s="635"/>
      <c r="AN177" s="635"/>
      <c r="AO177" s="636"/>
      <c r="AP177" s="637" t="s">
        <v>258</v>
      </c>
      <c r="AQ177" s="637"/>
      <c r="AR177" s="637"/>
      <c r="AS177" s="637"/>
      <c r="AT177" s="637"/>
      <c r="AU177" s="637"/>
      <c r="AV177" s="637"/>
      <c r="AW177" s="637"/>
      <c r="AX177" s="637"/>
      <c r="AY177">
        <f>COUNTA($E$177)</f>
        <v>1</v>
      </c>
    </row>
  </sheetData>
  <sheetProtection formatRows="0"/>
  <dataConsolidate link="1"/>
  <mergeCells count="831">
    <mergeCell ref="P14:V14"/>
    <mergeCell ref="W14:AC14"/>
    <mergeCell ref="AD14:AJ14"/>
    <mergeCell ref="AK14:AQ14"/>
    <mergeCell ref="AC177:AG177"/>
    <mergeCell ref="AH177:AK177"/>
    <mergeCell ref="AL177:AO177"/>
    <mergeCell ref="AP177:AX177"/>
    <mergeCell ref="AC176:AG176"/>
    <mergeCell ref="AH176:AK176"/>
    <mergeCell ref="AL176:AO176"/>
    <mergeCell ref="AP176:AX176"/>
    <mergeCell ref="A177:B177"/>
    <mergeCell ref="C177:D177"/>
    <mergeCell ref="E177:I177"/>
    <mergeCell ref="J177:O177"/>
    <mergeCell ref="P177:X177"/>
    <mergeCell ref="Y177:AB177"/>
    <mergeCell ref="AC175:AG175"/>
    <mergeCell ref="AH175:AK175"/>
    <mergeCell ref="AL175:AO175"/>
    <mergeCell ref="AP175:AX175"/>
    <mergeCell ref="A176:B176"/>
    <mergeCell ref="C176:D176"/>
    <mergeCell ref="E176:I176"/>
    <mergeCell ref="J176:O176"/>
    <mergeCell ref="P176:X176"/>
    <mergeCell ref="Y176:AB176"/>
    <mergeCell ref="AC174:AG174"/>
    <mergeCell ref="AH174:AK174"/>
    <mergeCell ref="AL174:AO174"/>
    <mergeCell ref="AP174:AX174"/>
    <mergeCell ref="A175:B175"/>
    <mergeCell ref="C175:D175"/>
    <mergeCell ref="E175:I175"/>
    <mergeCell ref="J175:O175"/>
    <mergeCell ref="P175:X175"/>
    <mergeCell ref="Y175:AB175"/>
    <mergeCell ref="AC173:AG173"/>
    <mergeCell ref="AH173:AK173"/>
    <mergeCell ref="AL173:AO173"/>
    <mergeCell ref="AP173:AX173"/>
    <mergeCell ref="A174:B174"/>
    <mergeCell ref="C174:D174"/>
    <mergeCell ref="E174:I174"/>
    <mergeCell ref="J174:O174"/>
    <mergeCell ref="P174:X174"/>
    <mergeCell ref="Y174:AB174"/>
    <mergeCell ref="AC172:AG172"/>
    <mergeCell ref="AH172:AK172"/>
    <mergeCell ref="AL172:AO172"/>
    <mergeCell ref="AP172:AX172"/>
    <mergeCell ref="A173:B173"/>
    <mergeCell ref="C173:D173"/>
    <mergeCell ref="E173:I173"/>
    <mergeCell ref="J173:O173"/>
    <mergeCell ref="P173:X173"/>
    <mergeCell ref="Y173:AB173"/>
    <mergeCell ref="A169:AK169"/>
    <mergeCell ref="AL169:AN169"/>
    <mergeCell ref="A172:B172"/>
    <mergeCell ref="C172:D172"/>
    <mergeCell ref="E172:I172"/>
    <mergeCell ref="J172:O172"/>
    <mergeCell ref="P172:X172"/>
    <mergeCell ref="Y172:AB172"/>
    <mergeCell ref="AH168:AK168"/>
    <mergeCell ref="AL168:AO168"/>
    <mergeCell ref="AP168:AX168"/>
    <mergeCell ref="A168:B168"/>
    <mergeCell ref="C168:I168"/>
    <mergeCell ref="J168:O168"/>
    <mergeCell ref="P168:X168"/>
    <mergeCell ref="Y168:AB168"/>
    <mergeCell ref="AC168:AG168"/>
    <mergeCell ref="AP166:AX166"/>
    <mergeCell ref="A167:B167"/>
    <mergeCell ref="C167:I167"/>
    <mergeCell ref="J167:O167"/>
    <mergeCell ref="P167:X167"/>
    <mergeCell ref="Y167:AB167"/>
    <mergeCell ref="AC167:AG167"/>
    <mergeCell ref="AH167:AK167"/>
    <mergeCell ref="AL167:AO167"/>
    <mergeCell ref="AP167:AX167"/>
    <mergeCell ref="AL165:AO165"/>
    <mergeCell ref="AP165:AX165"/>
    <mergeCell ref="A166:B166"/>
    <mergeCell ref="C166:I166"/>
    <mergeCell ref="J166:O166"/>
    <mergeCell ref="P166:X166"/>
    <mergeCell ref="Y166:AB166"/>
    <mergeCell ref="AC166:AG166"/>
    <mergeCell ref="AH166:AK166"/>
    <mergeCell ref="AL166:AO166"/>
    <mergeCell ref="AH164:AK164"/>
    <mergeCell ref="AL164:AO164"/>
    <mergeCell ref="AP164:AX164"/>
    <mergeCell ref="A165:B165"/>
    <mergeCell ref="C165:I165"/>
    <mergeCell ref="J165:O165"/>
    <mergeCell ref="P165:X165"/>
    <mergeCell ref="Y165:AB165"/>
    <mergeCell ref="AC165:AG165"/>
    <mergeCell ref="AH165:AK165"/>
    <mergeCell ref="A164:B164"/>
    <mergeCell ref="C164:I164"/>
    <mergeCell ref="J164:O164"/>
    <mergeCell ref="P164:X164"/>
    <mergeCell ref="Y164:AB164"/>
    <mergeCell ref="AC164:AG164"/>
    <mergeCell ref="AP162:AX162"/>
    <mergeCell ref="A163:B163"/>
    <mergeCell ref="C163:I163"/>
    <mergeCell ref="J163:O163"/>
    <mergeCell ref="P163:X163"/>
    <mergeCell ref="Y163:AB163"/>
    <mergeCell ref="AC163:AG163"/>
    <mergeCell ref="AH163:AK163"/>
    <mergeCell ref="AL163:AO163"/>
    <mergeCell ref="AP163:AX163"/>
    <mergeCell ref="AL161:AO161"/>
    <mergeCell ref="AP161:AX161"/>
    <mergeCell ref="A162:B162"/>
    <mergeCell ref="C162:I162"/>
    <mergeCell ref="J162:O162"/>
    <mergeCell ref="P162:X162"/>
    <mergeCell ref="Y162:AB162"/>
    <mergeCell ref="AC162:AG162"/>
    <mergeCell ref="AH162:AK162"/>
    <mergeCell ref="AL162:AO162"/>
    <mergeCell ref="AH160:AK160"/>
    <mergeCell ref="AL160:AO160"/>
    <mergeCell ref="AP160:AX160"/>
    <mergeCell ref="A161:B161"/>
    <mergeCell ref="C161:I161"/>
    <mergeCell ref="J161:O161"/>
    <mergeCell ref="P161:X161"/>
    <mergeCell ref="Y161:AB161"/>
    <mergeCell ref="AC161:AG161"/>
    <mergeCell ref="AH161:AK161"/>
    <mergeCell ref="A160:B160"/>
    <mergeCell ref="C160:I160"/>
    <mergeCell ref="J160:O160"/>
    <mergeCell ref="P160:X160"/>
    <mergeCell ref="Y160:AB160"/>
    <mergeCell ref="AC160:AG160"/>
    <mergeCell ref="AP158:AX158"/>
    <mergeCell ref="A159:B159"/>
    <mergeCell ref="C159:I159"/>
    <mergeCell ref="J159:O159"/>
    <mergeCell ref="P159:X159"/>
    <mergeCell ref="Y159:AB159"/>
    <mergeCell ref="AC159:AG159"/>
    <mergeCell ref="AH159:AK159"/>
    <mergeCell ref="AL159:AO159"/>
    <mergeCell ref="AP159:AX159"/>
    <mergeCell ref="A158:B158"/>
    <mergeCell ref="C158:I158"/>
    <mergeCell ref="J158:O158"/>
    <mergeCell ref="P158:X158"/>
    <mergeCell ref="Y158:AB158"/>
    <mergeCell ref="AC158:AG158"/>
    <mergeCell ref="AH158:AK158"/>
    <mergeCell ref="AL158:AO158"/>
    <mergeCell ref="AH155:AK155"/>
    <mergeCell ref="AL155:AO155"/>
    <mergeCell ref="AP155:AX155"/>
    <mergeCell ref="A155:B155"/>
    <mergeCell ref="C155:I155"/>
    <mergeCell ref="J155:O155"/>
    <mergeCell ref="P155:X155"/>
    <mergeCell ref="Y155:AB155"/>
    <mergeCell ref="AC155:AG155"/>
    <mergeCell ref="AP153:AX153"/>
    <mergeCell ref="A154:B154"/>
    <mergeCell ref="C154:I154"/>
    <mergeCell ref="J154:O154"/>
    <mergeCell ref="P154:X154"/>
    <mergeCell ref="Y154:AB154"/>
    <mergeCell ref="AC154:AG154"/>
    <mergeCell ref="AH154:AK154"/>
    <mergeCell ref="AL154:AO154"/>
    <mergeCell ref="AP154:AX154"/>
    <mergeCell ref="AL152:AO152"/>
    <mergeCell ref="AP152:AX152"/>
    <mergeCell ref="A153:B153"/>
    <mergeCell ref="C153:I153"/>
    <mergeCell ref="J153:O153"/>
    <mergeCell ref="P153:X153"/>
    <mergeCell ref="Y153:AB153"/>
    <mergeCell ref="AC153:AG153"/>
    <mergeCell ref="AH153:AK153"/>
    <mergeCell ref="AL153:AO153"/>
    <mergeCell ref="AH151:AK151"/>
    <mergeCell ref="AL151:AO151"/>
    <mergeCell ref="AP151:AX151"/>
    <mergeCell ref="A152:B152"/>
    <mergeCell ref="C152:I152"/>
    <mergeCell ref="J152:O152"/>
    <mergeCell ref="P152:X152"/>
    <mergeCell ref="Y152:AB152"/>
    <mergeCell ref="AC152:AG152"/>
    <mergeCell ref="AH152:AK152"/>
    <mergeCell ref="A151:B151"/>
    <mergeCell ref="C151:I151"/>
    <mergeCell ref="J151:O151"/>
    <mergeCell ref="P151:X151"/>
    <mergeCell ref="Y151:AB151"/>
    <mergeCell ref="AC151:AG151"/>
    <mergeCell ref="AP149:AX149"/>
    <mergeCell ref="A150:B150"/>
    <mergeCell ref="C150:I150"/>
    <mergeCell ref="J150:O150"/>
    <mergeCell ref="P150:X150"/>
    <mergeCell ref="Y150:AB150"/>
    <mergeCell ref="AC150:AG150"/>
    <mergeCell ref="AH150:AK150"/>
    <mergeCell ref="AL150:AO150"/>
    <mergeCell ref="AP150:AX150"/>
    <mergeCell ref="AL148:AO148"/>
    <mergeCell ref="AP148:AX148"/>
    <mergeCell ref="A149:B149"/>
    <mergeCell ref="C149:I149"/>
    <mergeCell ref="J149:O149"/>
    <mergeCell ref="P149:X149"/>
    <mergeCell ref="Y149:AB149"/>
    <mergeCell ref="AC149:AG149"/>
    <mergeCell ref="AH149:AK149"/>
    <mergeCell ref="AL149:AO149"/>
    <mergeCell ref="AH147:AK147"/>
    <mergeCell ref="AL147:AO147"/>
    <mergeCell ref="AP147:AX147"/>
    <mergeCell ref="A148:B148"/>
    <mergeCell ref="C148:I148"/>
    <mergeCell ref="J148:O148"/>
    <mergeCell ref="P148:X148"/>
    <mergeCell ref="Y148:AB148"/>
    <mergeCell ref="AC148:AG148"/>
    <mergeCell ref="AH148:AK148"/>
    <mergeCell ref="A147:B147"/>
    <mergeCell ref="C147:I147"/>
    <mergeCell ref="J147:O147"/>
    <mergeCell ref="P147:X147"/>
    <mergeCell ref="Y147:AB147"/>
    <mergeCell ref="AC147:AG147"/>
    <mergeCell ref="A146:B146"/>
    <mergeCell ref="C146:I146"/>
    <mergeCell ref="J146:O146"/>
    <mergeCell ref="P146:X146"/>
    <mergeCell ref="Y146:AB146"/>
    <mergeCell ref="AC146:AG146"/>
    <mergeCell ref="AH146:AK146"/>
    <mergeCell ref="AL146:AO146"/>
    <mergeCell ref="AP146:AX146"/>
    <mergeCell ref="AP143:AX143"/>
    <mergeCell ref="AL142:AO142"/>
    <mergeCell ref="AP142:AX142"/>
    <mergeCell ref="A143:B143"/>
    <mergeCell ref="C143:I143"/>
    <mergeCell ref="J143:O143"/>
    <mergeCell ref="P143:X143"/>
    <mergeCell ref="Y143:AB143"/>
    <mergeCell ref="AC143:AG143"/>
    <mergeCell ref="AH143:AK143"/>
    <mergeCell ref="AL143:AO143"/>
    <mergeCell ref="AH141:AK141"/>
    <mergeCell ref="AL141:AO141"/>
    <mergeCell ref="AP141:AX141"/>
    <mergeCell ref="A142:B142"/>
    <mergeCell ref="C142:I142"/>
    <mergeCell ref="J142:O142"/>
    <mergeCell ref="P142:X142"/>
    <mergeCell ref="Y142:AB142"/>
    <mergeCell ref="AC142:AG142"/>
    <mergeCell ref="AH142:AK142"/>
    <mergeCell ref="A141:B141"/>
    <mergeCell ref="C141:I141"/>
    <mergeCell ref="J141:O141"/>
    <mergeCell ref="P141:X141"/>
    <mergeCell ref="Y141:AB141"/>
    <mergeCell ref="AC141:AG141"/>
    <mergeCell ref="AP139:AX139"/>
    <mergeCell ref="A140:B140"/>
    <mergeCell ref="C140:I140"/>
    <mergeCell ref="J140:O140"/>
    <mergeCell ref="P140:X140"/>
    <mergeCell ref="Y140:AB140"/>
    <mergeCell ref="AC140:AG140"/>
    <mergeCell ref="AH140:AK140"/>
    <mergeCell ref="AL140:AO140"/>
    <mergeCell ref="AP140:AX140"/>
    <mergeCell ref="AL138:AO138"/>
    <mergeCell ref="AP138:AX138"/>
    <mergeCell ref="A139:B139"/>
    <mergeCell ref="C139:I139"/>
    <mergeCell ref="J139:O139"/>
    <mergeCell ref="P139:X139"/>
    <mergeCell ref="Y139:AB139"/>
    <mergeCell ref="AC139:AG139"/>
    <mergeCell ref="AH139:AK139"/>
    <mergeCell ref="AL139:AO139"/>
    <mergeCell ref="AH137:AK137"/>
    <mergeCell ref="AL137:AO137"/>
    <mergeCell ref="AP137:AX137"/>
    <mergeCell ref="A138:B138"/>
    <mergeCell ref="C138:I138"/>
    <mergeCell ref="J138:O138"/>
    <mergeCell ref="P138:X138"/>
    <mergeCell ref="Y138:AB138"/>
    <mergeCell ref="AC138:AG138"/>
    <mergeCell ref="AH138:AK138"/>
    <mergeCell ref="A137:B137"/>
    <mergeCell ref="C137:I137"/>
    <mergeCell ref="J137:O137"/>
    <mergeCell ref="P137:X137"/>
    <mergeCell ref="Y137:AB137"/>
    <mergeCell ref="AC137:AG137"/>
    <mergeCell ref="AP135:AX135"/>
    <mergeCell ref="A136:B136"/>
    <mergeCell ref="C136:I136"/>
    <mergeCell ref="J136:O136"/>
    <mergeCell ref="P136:X136"/>
    <mergeCell ref="Y136:AB136"/>
    <mergeCell ref="AC136:AG136"/>
    <mergeCell ref="AH136:AK136"/>
    <mergeCell ref="AL136:AO136"/>
    <mergeCell ref="AP136:AX136"/>
    <mergeCell ref="AL134:AO134"/>
    <mergeCell ref="AP134:AX134"/>
    <mergeCell ref="A135:B135"/>
    <mergeCell ref="C135:I135"/>
    <mergeCell ref="J135:O135"/>
    <mergeCell ref="P135:X135"/>
    <mergeCell ref="Y135:AB135"/>
    <mergeCell ref="AC135:AG135"/>
    <mergeCell ref="AH135:AK135"/>
    <mergeCell ref="AL135:AO135"/>
    <mergeCell ref="AH133:AK133"/>
    <mergeCell ref="AL133:AO133"/>
    <mergeCell ref="AP133:AX133"/>
    <mergeCell ref="A134:B134"/>
    <mergeCell ref="C134:I134"/>
    <mergeCell ref="J134:O134"/>
    <mergeCell ref="P134:X134"/>
    <mergeCell ref="Y134:AB134"/>
    <mergeCell ref="AC134:AG134"/>
    <mergeCell ref="AH134:AK134"/>
    <mergeCell ref="A133:B133"/>
    <mergeCell ref="C133:I133"/>
    <mergeCell ref="J133:O133"/>
    <mergeCell ref="P133:X133"/>
    <mergeCell ref="Y133:AB133"/>
    <mergeCell ref="AC133:AG133"/>
    <mergeCell ref="AP129:AX129"/>
    <mergeCell ref="A130:B130"/>
    <mergeCell ref="C130:I130"/>
    <mergeCell ref="J130:O130"/>
    <mergeCell ref="P130:X130"/>
    <mergeCell ref="Y130:AB130"/>
    <mergeCell ref="AC130:AG130"/>
    <mergeCell ref="AH130:AK130"/>
    <mergeCell ref="AL130:AO130"/>
    <mergeCell ref="AP130:AX130"/>
    <mergeCell ref="AL128:AO128"/>
    <mergeCell ref="AP128:AX128"/>
    <mergeCell ref="A129:B129"/>
    <mergeCell ref="C129:I129"/>
    <mergeCell ref="J129:O129"/>
    <mergeCell ref="P129:X129"/>
    <mergeCell ref="Y129:AB129"/>
    <mergeCell ref="AC129:AG129"/>
    <mergeCell ref="AH129:AK129"/>
    <mergeCell ref="AL129:AO129"/>
    <mergeCell ref="A128:B128"/>
    <mergeCell ref="C128:I128"/>
    <mergeCell ref="J128:O128"/>
    <mergeCell ref="P128:X128"/>
    <mergeCell ref="Y128:AB128"/>
    <mergeCell ref="AC128:AG128"/>
    <mergeCell ref="AH128:AK128"/>
    <mergeCell ref="AP124:AX124"/>
    <mergeCell ref="A125:B125"/>
    <mergeCell ref="C125:I125"/>
    <mergeCell ref="J125:O125"/>
    <mergeCell ref="P125:X125"/>
    <mergeCell ref="Y125:AB125"/>
    <mergeCell ref="AC125:AG125"/>
    <mergeCell ref="AH125:AK125"/>
    <mergeCell ref="AL125:AO125"/>
    <mergeCell ref="AP125:AX125"/>
    <mergeCell ref="A124:B124"/>
    <mergeCell ref="C124:I124"/>
    <mergeCell ref="J124:O124"/>
    <mergeCell ref="P124:X124"/>
    <mergeCell ref="Y124:AB124"/>
    <mergeCell ref="AC124:AG124"/>
    <mergeCell ref="AH124:AK124"/>
    <mergeCell ref="AL124:AO124"/>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6:AB116"/>
    <mergeCell ref="AC116:AX116"/>
    <mergeCell ref="G117:K117"/>
    <mergeCell ref="L117:X117"/>
    <mergeCell ref="Y117:AB117"/>
    <mergeCell ref="AC117:AG117"/>
    <mergeCell ref="AH117:AT117"/>
    <mergeCell ref="AU117:AX117"/>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2:AB112"/>
    <mergeCell ref="AC112:AX112"/>
    <mergeCell ref="G113:K113"/>
    <mergeCell ref="L113:X113"/>
    <mergeCell ref="Y113:AB113"/>
    <mergeCell ref="AC113:AG113"/>
    <mergeCell ref="AH113:AT113"/>
    <mergeCell ref="AU113:AX113"/>
    <mergeCell ref="G111:K111"/>
    <mergeCell ref="L111:X111"/>
    <mergeCell ref="Y111:AB111"/>
    <mergeCell ref="AC111:AG111"/>
    <mergeCell ref="AH111:AT111"/>
    <mergeCell ref="AU111:AX111"/>
    <mergeCell ref="AC109:AG109"/>
    <mergeCell ref="AH109:AT109"/>
    <mergeCell ref="AU109:AX109"/>
    <mergeCell ref="G110:K110"/>
    <mergeCell ref="L110:X110"/>
    <mergeCell ref="Y110:AB110"/>
    <mergeCell ref="AC110:AG110"/>
    <mergeCell ref="AH110:AT110"/>
    <mergeCell ref="AU110:AX110"/>
    <mergeCell ref="AQ81:AS81"/>
    <mergeCell ref="AT81:AU81"/>
    <mergeCell ref="AV81:AW81"/>
    <mergeCell ref="A82:F107"/>
    <mergeCell ref="A108:F119"/>
    <mergeCell ref="G108:AB108"/>
    <mergeCell ref="AC108:AX108"/>
    <mergeCell ref="G109:K109"/>
    <mergeCell ref="L109:X109"/>
    <mergeCell ref="Y109:AB109"/>
    <mergeCell ref="AC81:AD81"/>
    <mergeCell ref="AE81:AG81"/>
    <mergeCell ref="AH81:AI81"/>
    <mergeCell ref="AJ81:AL81"/>
    <mergeCell ref="AM81:AN81"/>
    <mergeCell ref="AO81:AP81"/>
    <mergeCell ref="O81:P81"/>
    <mergeCell ref="Q81:R81"/>
    <mergeCell ref="S81:U81"/>
    <mergeCell ref="V81:W81"/>
    <mergeCell ref="X81:Z81"/>
    <mergeCell ref="AA81:AB81"/>
    <mergeCell ref="AJ80:AK80"/>
    <mergeCell ref="AM80:AN80"/>
    <mergeCell ref="AO80:AP80"/>
    <mergeCell ref="AR80:AS80"/>
    <mergeCell ref="AU80:AV80"/>
    <mergeCell ref="A81:D81"/>
    <mergeCell ref="E81:F81"/>
    <mergeCell ref="G81:I81"/>
    <mergeCell ref="J81:K81"/>
    <mergeCell ref="L81:N81"/>
    <mergeCell ref="Q80:S80"/>
    <mergeCell ref="U80:V80"/>
    <mergeCell ref="X80:Y80"/>
    <mergeCell ref="AA80:AB80"/>
    <mergeCell ref="AC80:AE80"/>
    <mergeCell ref="AG80:AH80"/>
    <mergeCell ref="AJ79:AK79"/>
    <mergeCell ref="AM79:AN79"/>
    <mergeCell ref="AO79:AP79"/>
    <mergeCell ref="AR79:AS79"/>
    <mergeCell ref="AU79:AV79"/>
    <mergeCell ref="A80:D80"/>
    <mergeCell ref="E80:G80"/>
    <mergeCell ref="I80:J80"/>
    <mergeCell ref="L80:M80"/>
    <mergeCell ref="O80:P80"/>
    <mergeCell ref="Q79:S79"/>
    <mergeCell ref="U79:V79"/>
    <mergeCell ref="X79:Y79"/>
    <mergeCell ref="AA79:AB79"/>
    <mergeCell ref="AC79:AE79"/>
    <mergeCell ref="AG79:AH79"/>
    <mergeCell ref="A78:D78"/>
    <mergeCell ref="E78:P78"/>
    <mergeCell ref="Q78:AB78"/>
    <mergeCell ref="AC78:AN78"/>
    <mergeCell ref="AO78:AX78"/>
    <mergeCell ref="A79:D79"/>
    <mergeCell ref="E79:G79"/>
    <mergeCell ref="I79:J79"/>
    <mergeCell ref="L79:M79"/>
    <mergeCell ref="O79:P79"/>
    <mergeCell ref="A76:D76"/>
    <mergeCell ref="E76:P76"/>
    <mergeCell ref="Q76:AB76"/>
    <mergeCell ref="AC76:AN76"/>
    <mergeCell ref="AO76:AX76"/>
    <mergeCell ref="A77:D77"/>
    <mergeCell ref="E77:P77"/>
    <mergeCell ref="Q77:AB77"/>
    <mergeCell ref="AC77:AN77"/>
    <mergeCell ref="AO77:AX77"/>
    <mergeCell ref="A74:D74"/>
    <mergeCell ref="E74:P74"/>
    <mergeCell ref="Q74:AB74"/>
    <mergeCell ref="AC74:AN74"/>
    <mergeCell ref="AO74:AX74"/>
    <mergeCell ref="A75:D75"/>
    <mergeCell ref="E75:P75"/>
    <mergeCell ref="Q75:AB75"/>
    <mergeCell ref="AC75:AN75"/>
    <mergeCell ref="AO75:AX75"/>
    <mergeCell ref="A72:D72"/>
    <mergeCell ref="E72:P72"/>
    <mergeCell ref="Q72:AB72"/>
    <mergeCell ref="AC72:AN72"/>
    <mergeCell ref="AO72:AX72"/>
    <mergeCell ref="A73:D73"/>
    <mergeCell ref="E73:P73"/>
    <mergeCell ref="Q73:AB73"/>
    <mergeCell ref="AC73:AN73"/>
    <mergeCell ref="AO73:AX73"/>
    <mergeCell ref="A68:AX68"/>
    <mergeCell ref="A69:AX69"/>
    <mergeCell ref="A70:AX70"/>
    <mergeCell ref="A71:D71"/>
    <mergeCell ref="E71:P71"/>
    <mergeCell ref="Q71:AB71"/>
    <mergeCell ref="AC71:AN71"/>
    <mergeCell ref="AO71:AX71"/>
    <mergeCell ref="C64:AC64"/>
    <mergeCell ref="AD64:AF64"/>
    <mergeCell ref="AG64:AX64"/>
    <mergeCell ref="A65:B67"/>
    <mergeCell ref="C65:AC65"/>
    <mergeCell ref="AD65:AF65"/>
    <mergeCell ref="AG65:AX67"/>
    <mergeCell ref="C66:N66"/>
    <mergeCell ref="O66:AF66"/>
    <mergeCell ref="C67:D67"/>
    <mergeCell ref="A61:B64"/>
    <mergeCell ref="C61:AC61"/>
    <mergeCell ref="AD61:AF61"/>
    <mergeCell ref="AG61:AX61"/>
    <mergeCell ref="C62:AC62"/>
    <mergeCell ref="AD62:AF62"/>
    <mergeCell ref="AG62:AX62"/>
    <mergeCell ref="C63:AC63"/>
    <mergeCell ref="AD63:AF63"/>
    <mergeCell ref="AG63:AX63"/>
    <mergeCell ref="C57:AC57"/>
    <mergeCell ref="AD57:AF57"/>
    <mergeCell ref="AG57:AX57"/>
    <mergeCell ref="C58:AC58"/>
    <mergeCell ref="AD58:AF58"/>
    <mergeCell ref="AG58:AX58"/>
    <mergeCell ref="C55:AC55"/>
    <mergeCell ref="AD55:AF55"/>
    <mergeCell ref="AG55:AX55"/>
    <mergeCell ref="C56:AC56"/>
    <mergeCell ref="AD56:AF56"/>
    <mergeCell ref="AG56:AX56"/>
    <mergeCell ref="E67:G67"/>
    <mergeCell ref="H67:I67"/>
    <mergeCell ref="J67:L67"/>
    <mergeCell ref="M67:N67"/>
    <mergeCell ref="O67:AF67"/>
    <mergeCell ref="AD52:AF52"/>
    <mergeCell ref="E53:AC53"/>
    <mergeCell ref="AD53:AF53"/>
    <mergeCell ref="C54:AC54"/>
    <mergeCell ref="AD54:AF54"/>
    <mergeCell ref="AG54:AX54"/>
    <mergeCell ref="AG49:AX49"/>
    <mergeCell ref="C50:AC50"/>
    <mergeCell ref="AD50:AF50"/>
    <mergeCell ref="AG50:AX50"/>
    <mergeCell ref="A51:B60"/>
    <mergeCell ref="C51:AC51"/>
    <mergeCell ref="AD51:AF51"/>
    <mergeCell ref="AG51:AX53"/>
    <mergeCell ref="C52:D53"/>
    <mergeCell ref="E52:AC52"/>
    <mergeCell ref="A46:AX46"/>
    <mergeCell ref="C47:AC47"/>
    <mergeCell ref="AD47:AF47"/>
    <mergeCell ref="AG47:AX47"/>
    <mergeCell ref="A48:B50"/>
    <mergeCell ref="C48:AC48"/>
    <mergeCell ref="AD48:AF48"/>
    <mergeCell ref="AG48:AX48"/>
    <mergeCell ref="C49:AC49"/>
    <mergeCell ref="AD49:AF49"/>
    <mergeCell ref="C59:AC59"/>
    <mergeCell ref="AD59:AF59"/>
    <mergeCell ref="AG59:AX59"/>
    <mergeCell ref="C60:AC60"/>
    <mergeCell ref="AD60:AF60"/>
    <mergeCell ref="AG60:AX60"/>
    <mergeCell ref="C43:D45"/>
    <mergeCell ref="E43:F45"/>
    <mergeCell ref="G43:I43"/>
    <mergeCell ref="J43:T43"/>
    <mergeCell ref="U43:AX43"/>
    <mergeCell ref="G44:T44"/>
    <mergeCell ref="U44:AX44"/>
    <mergeCell ref="G45:T45"/>
    <mergeCell ref="U45:AX45"/>
    <mergeCell ref="A40:B45"/>
    <mergeCell ref="C40:D42"/>
    <mergeCell ref="E40:F40"/>
    <mergeCell ref="G40:AX40"/>
    <mergeCell ref="E41:F42"/>
    <mergeCell ref="G41:V42"/>
    <mergeCell ref="W41:AA41"/>
    <mergeCell ref="AB41:AX41"/>
    <mergeCell ref="W42:AA42"/>
    <mergeCell ref="AB42:AX42"/>
    <mergeCell ref="A38:F39"/>
    <mergeCell ref="G38:AX39"/>
    <mergeCell ref="AI37:AL37"/>
    <mergeCell ref="AM37:AP37"/>
    <mergeCell ref="AQ37:AT37"/>
    <mergeCell ref="AU37:AX37"/>
    <mergeCell ref="AE35:AH35"/>
    <mergeCell ref="AI35:AL35"/>
    <mergeCell ref="AM35:AP35"/>
    <mergeCell ref="AQ35:AT35"/>
    <mergeCell ref="AU35:AX35"/>
    <mergeCell ref="Y36:AA36"/>
    <mergeCell ref="AB36:AD36"/>
    <mergeCell ref="AE36:AH36"/>
    <mergeCell ref="AI36:AL36"/>
    <mergeCell ref="AM36:AP36"/>
    <mergeCell ref="A30:F32"/>
    <mergeCell ref="G30:X30"/>
    <mergeCell ref="Y30:AA30"/>
    <mergeCell ref="AB30:AD30"/>
    <mergeCell ref="AE30:AH30"/>
    <mergeCell ref="AI30:AL30"/>
    <mergeCell ref="AM30:AP30"/>
    <mergeCell ref="AQ30:AX30"/>
    <mergeCell ref="G31:X32"/>
    <mergeCell ref="AI33:AL34"/>
    <mergeCell ref="AM33:AP34"/>
    <mergeCell ref="AQ33:AT33"/>
    <mergeCell ref="AU33:AX33"/>
    <mergeCell ref="AQ34:AR34"/>
    <mergeCell ref="AS34:AT34"/>
    <mergeCell ref="AU34:AV34"/>
    <mergeCell ref="AW34:AX34"/>
    <mergeCell ref="A33:F37"/>
    <mergeCell ref="G33:O34"/>
    <mergeCell ref="P33:X34"/>
    <mergeCell ref="Y33:AA34"/>
    <mergeCell ref="AB33:AD34"/>
    <mergeCell ref="AE33:AH34"/>
    <mergeCell ref="G35:O37"/>
    <mergeCell ref="P35:X37"/>
    <mergeCell ref="Y35:AA35"/>
    <mergeCell ref="AB35:AD35"/>
    <mergeCell ref="AQ36:AT36"/>
    <mergeCell ref="AU36:AX36"/>
    <mergeCell ref="Y37:AA37"/>
    <mergeCell ref="AB37:AD37"/>
    <mergeCell ref="AE37:AH3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5:V25 W24">
    <cfRule type="expression" dxfId="933" priority="1029">
      <formula>IF(RIGHT(TEXT(P15,"0.#"),1)=".",FALSE,TRUE)</formula>
    </cfRule>
    <cfRule type="expression" dxfId="932" priority="1030">
      <formula>IF(RIGHT(TEXT(P15,"0.#"),1)=".",TRUE,FALSE)</formula>
    </cfRule>
  </conditionalFormatting>
  <conditionalFormatting sqref="P19:AQ19">
    <cfRule type="expression" dxfId="931" priority="1027">
      <formula>IF(RIGHT(TEXT(P19,"0.#"),1)=".",FALSE,TRUE)</formula>
    </cfRule>
    <cfRule type="expression" dxfId="930" priority="1028">
      <formula>IF(RIGHT(TEXT(P19,"0.#"),1)=".",TRUE,FALSE)</formula>
    </cfRule>
  </conditionalFormatting>
  <conditionalFormatting sqref="Y111">
    <cfRule type="expression" dxfId="927" priority="1023">
      <formula>IF(RIGHT(TEXT(Y111,"0.#"),1)=".",FALSE,TRUE)</formula>
    </cfRule>
    <cfRule type="expression" dxfId="926" priority="1024">
      <formula>IF(RIGHT(TEXT(Y111,"0.#"),1)=".",TRUE,FALSE)</formula>
    </cfRule>
  </conditionalFormatting>
  <conditionalFormatting sqref="AU111">
    <cfRule type="expression" dxfId="919" priority="1011">
      <formula>IF(RIGHT(TEXT(AU111,"0.#"),1)=".",FALSE,TRUE)</formula>
    </cfRule>
    <cfRule type="expression" dxfId="918" priority="1012">
      <formula>IF(RIGHT(TEXT(AU111,"0.#"),1)=".",TRUE,FALSE)</formula>
    </cfRule>
  </conditionalFormatting>
  <conditionalFormatting sqref="Y119 Y115">
    <cfRule type="expression" dxfId="913" priority="1005">
      <formula>IF(RIGHT(TEXT(Y115,"0.#"),1)=".",FALSE,TRUE)</formula>
    </cfRule>
    <cfRule type="expression" dxfId="912" priority="1006">
      <formula>IF(RIGHT(TEXT(Y115,"0.#"),1)=".",TRUE,FALSE)</formula>
    </cfRule>
  </conditionalFormatting>
  <conditionalFormatting sqref="AU119 AU115">
    <cfRule type="expression" dxfId="909" priority="999">
      <formula>IF(RIGHT(TEXT(AU115,"0.#"),1)=".",FALSE,TRUE)</formula>
    </cfRule>
    <cfRule type="expression" dxfId="908" priority="1000">
      <formula>IF(RIGHT(TEXT(AU115,"0.#"),1)=".",TRUE,FALSE)</formula>
    </cfRule>
  </conditionalFormatting>
  <conditionalFormatting sqref="P24">
    <cfRule type="expression" dxfId="861" priority="937">
      <formula>IF(RIGHT(TEXT(P24,"0.#"),1)=".",FALSE,TRUE)</formula>
    </cfRule>
    <cfRule type="expression" dxfId="860" priority="938">
      <formula>IF(RIGHT(TEXT(P24,"0.#"),1)=".",TRUE,FALSE)</formula>
    </cfRule>
  </conditionalFormatting>
  <conditionalFormatting sqref="P14:AQ14">
    <cfRule type="expression" dxfId="223" priority="223">
      <formula>IF(RIGHT(TEXT(P14,"0.#"),1)=".",FALSE,TRUE)</formula>
    </cfRule>
    <cfRule type="expression" dxfId="222" priority="224">
      <formula>IF(RIGHT(TEXT(P14,"0.#"),1)=".",TRUE,FALSE)</formula>
    </cfRule>
  </conditionalFormatting>
  <conditionalFormatting sqref="P13:AQ13">
    <cfRule type="expression" dxfId="221" priority="221">
      <formula>IF(RIGHT(TEXT(P13,"0.#"),1)=".",FALSE,TRUE)</formula>
    </cfRule>
    <cfRule type="expression" dxfId="220" priority="222">
      <formula>IF(RIGHT(TEXT(P13,"0.#"),1)=".",TRUE,FALSE)</formula>
    </cfRule>
  </conditionalFormatting>
  <conditionalFormatting sqref="P16:AQ18">
    <cfRule type="expression" dxfId="219" priority="219">
      <formula>IF(RIGHT(TEXT(P16,"0.#"),1)=".",FALSE,TRUE)</formula>
    </cfRule>
    <cfRule type="expression" dxfId="218" priority="220">
      <formula>IF(RIGHT(TEXT(P16,"0.#"),1)=".",TRUE,FALSE)</formula>
    </cfRule>
  </conditionalFormatting>
  <conditionalFormatting sqref="P20:AJ20">
    <cfRule type="expression" dxfId="217" priority="217">
      <formula>IF(RIGHT(TEXT(P20,"0.#"),1)=".",FALSE,TRUE)</formula>
    </cfRule>
    <cfRule type="expression" dxfId="216" priority="218">
      <formula>IF(RIGHT(TEXT(P20,"0.#"),1)=".",TRUE,FALSE)</formula>
    </cfRule>
  </conditionalFormatting>
  <conditionalFormatting sqref="AE28 AQ28">
    <cfRule type="expression" dxfId="215" priority="215">
      <formula>IF(RIGHT(TEXT(AE28,"0.#"),1)=".",FALSE,TRUE)</formula>
    </cfRule>
    <cfRule type="expression" dxfId="214" priority="216">
      <formula>IF(RIGHT(TEXT(AE28,"0.#"),1)=".",TRUE,FALSE)</formula>
    </cfRule>
  </conditionalFormatting>
  <conditionalFormatting sqref="AI28">
    <cfRule type="expression" dxfId="213" priority="213">
      <formula>IF(RIGHT(TEXT(AI28,"0.#"),1)=".",FALSE,TRUE)</formula>
    </cfRule>
    <cfRule type="expression" dxfId="212" priority="214">
      <formula>IF(RIGHT(TEXT(AI28,"0.#"),1)=".",TRUE,FALSE)</formula>
    </cfRule>
  </conditionalFormatting>
  <conditionalFormatting sqref="AM28">
    <cfRule type="expression" dxfId="211" priority="211">
      <formula>IF(RIGHT(TEXT(AM28,"0.#"),1)=".",FALSE,TRUE)</formula>
    </cfRule>
    <cfRule type="expression" dxfId="210" priority="212">
      <formula>IF(RIGHT(TEXT(AM28,"0.#"),1)=".",TRUE,FALSE)</formula>
    </cfRule>
  </conditionalFormatting>
  <conditionalFormatting sqref="AE29">
    <cfRule type="expression" dxfId="209" priority="209">
      <formula>IF(RIGHT(TEXT(AE29,"0.#"),1)=".",FALSE,TRUE)</formula>
    </cfRule>
    <cfRule type="expression" dxfId="208" priority="210">
      <formula>IF(RIGHT(TEXT(AE29,"0.#"),1)=".",TRUE,FALSE)</formula>
    </cfRule>
  </conditionalFormatting>
  <conditionalFormatting sqref="AI29">
    <cfRule type="expression" dxfId="207" priority="207">
      <formula>IF(RIGHT(TEXT(AI29,"0.#"),1)=".",FALSE,TRUE)</formula>
    </cfRule>
    <cfRule type="expression" dxfId="206" priority="208">
      <formula>IF(RIGHT(TEXT(AI29,"0.#"),1)=".",TRUE,FALSE)</formula>
    </cfRule>
  </conditionalFormatting>
  <conditionalFormatting sqref="AM29">
    <cfRule type="expression" dxfId="205" priority="205">
      <formula>IF(RIGHT(TEXT(AM29,"0.#"),1)=".",FALSE,TRUE)</formula>
    </cfRule>
    <cfRule type="expression" dxfId="204" priority="206">
      <formula>IF(RIGHT(TEXT(AM29,"0.#"),1)=".",TRUE,FALSE)</formula>
    </cfRule>
  </conditionalFormatting>
  <conditionalFormatting sqref="AQ29">
    <cfRule type="expression" dxfId="203" priority="203">
      <formula>IF(RIGHT(TEXT(AQ29,"0.#"),1)=".",FALSE,TRUE)</formula>
    </cfRule>
    <cfRule type="expression" dxfId="202" priority="204">
      <formula>IF(RIGHT(TEXT(AQ29,"0.#"),1)=".",TRUE,FALSE)</formula>
    </cfRule>
  </conditionalFormatting>
  <conditionalFormatting sqref="AU29">
    <cfRule type="expression" dxfId="201" priority="199">
      <formula>IF(RIGHT(TEXT(AU29,"0.#"),1)=".",FALSE,TRUE)</formula>
    </cfRule>
    <cfRule type="expression" dxfId="200" priority="200">
      <formula>IF(RIGHT(TEXT(AU29,"0.#"),1)=".",TRUE,FALSE)</formula>
    </cfRule>
  </conditionalFormatting>
  <conditionalFormatting sqref="AU28">
    <cfRule type="expression" dxfId="199" priority="201">
      <formula>IF(RIGHT(TEXT(AU28,"0.#"),1)=".",FALSE,TRUE)</formula>
    </cfRule>
    <cfRule type="expression" dxfId="198" priority="202">
      <formula>IF(RIGHT(TEXT(AU28,"0.#"),1)=".",TRUE,FALSE)</formula>
    </cfRule>
  </conditionalFormatting>
  <conditionalFormatting sqref="AM31">
    <cfRule type="expression" dxfId="197" priority="193">
      <formula>IF(RIGHT(TEXT(AM31,"0.#"),1)=".",FALSE,TRUE)</formula>
    </cfRule>
    <cfRule type="expression" dxfId="196" priority="194">
      <formula>IF(RIGHT(TEXT(AM31,"0.#"),1)=".",TRUE,FALSE)</formula>
    </cfRule>
  </conditionalFormatting>
  <conditionalFormatting sqref="AE31 AQ31">
    <cfRule type="expression" dxfId="195" priority="197">
      <formula>IF(RIGHT(TEXT(AE31,"0.#"),1)=".",FALSE,TRUE)</formula>
    </cfRule>
    <cfRule type="expression" dxfId="194" priority="198">
      <formula>IF(RIGHT(TEXT(AE31,"0.#"),1)=".",TRUE,FALSE)</formula>
    </cfRule>
  </conditionalFormatting>
  <conditionalFormatting sqref="AI31">
    <cfRule type="expression" dxfId="193" priority="195">
      <formula>IF(RIGHT(TEXT(AI31,"0.#"),1)=".",FALSE,TRUE)</formula>
    </cfRule>
    <cfRule type="expression" dxfId="192" priority="196">
      <formula>IF(RIGHT(TEXT(AI31,"0.#"),1)=".",TRUE,FALSE)</formula>
    </cfRule>
  </conditionalFormatting>
  <conditionalFormatting sqref="AE32 AM32">
    <cfRule type="expression" dxfId="191" priority="191">
      <formula>IF(RIGHT(TEXT(AE32,"0.#"),1)=".",FALSE,TRUE)</formula>
    </cfRule>
    <cfRule type="expression" dxfId="190" priority="192">
      <formula>IF(RIGHT(TEXT(AE32,"0.#"),1)=".",TRUE,FALSE)</formula>
    </cfRule>
  </conditionalFormatting>
  <conditionalFormatting sqref="AI32">
    <cfRule type="expression" dxfId="189" priority="189">
      <formula>IF(RIGHT(TEXT(AI32,"0.#"),1)=".",FALSE,TRUE)</formula>
    </cfRule>
    <cfRule type="expression" dxfId="188" priority="190">
      <formula>IF(RIGHT(TEXT(AI32,"0.#"),1)=".",TRUE,FALSE)</formula>
    </cfRule>
  </conditionalFormatting>
  <conditionalFormatting sqref="AQ32">
    <cfRule type="expression" dxfId="187" priority="187">
      <formula>IF(RIGHT(TEXT(AQ32,"0.#"),1)=".",FALSE,TRUE)</formula>
    </cfRule>
    <cfRule type="expression" dxfId="186" priority="188">
      <formula>IF(RIGHT(TEXT(AQ32,"0.#"),1)=".",TRUE,FALSE)</formula>
    </cfRule>
  </conditionalFormatting>
  <conditionalFormatting sqref="AM36">
    <cfRule type="expression" dxfId="185" priority="175">
      <formula>IF(RIGHT(TEXT(AM36,"0.#"),1)=".",FALSE,TRUE)</formula>
    </cfRule>
    <cfRule type="expression" dxfId="184" priority="176">
      <formula>IF(RIGHT(TEXT(AM36,"0.#"),1)=".",TRUE,FALSE)</formula>
    </cfRule>
  </conditionalFormatting>
  <conditionalFormatting sqref="AE35">
    <cfRule type="expression" dxfId="183" priority="185">
      <formula>IF(RIGHT(TEXT(AE35,"0.#"),1)=".",FALSE,TRUE)</formula>
    </cfRule>
    <cfRule type="expression" dxfId="182" priority="186">
      <formula>IF(RIGHT(TEXT(AE35,"0.#"),1)=".",TRUE,FALSE)</formula>
    </cfRule>
  </conditionalFormatting>
  <conditionalFormatting sqref="AQ35:AQ36">
    <cfRule type="expression" dxfId="181" priority="173">
      <formula>IF(RIGHT(TEXT(AQ35,"0.#"),1)=".",FALSE,TRUE)</formula>
    </cfRule>
    <cfRule type="expression" dxfId="180" priority="174">
      <formula>IF(RIGHT(TEXT(AQ35,"0.#"),1)=".",TRUE,FALSE)</formula>
    </cfRule>
  </conditionalFormatting>
  <conditionalFormatting sqref="AU35:AU36">
    <cfRule type="expression" dxfId="179" priority="171">
      <formula>IF(RIGHT(TEXT(AU35,"0.#"),1)=".",FALSE,TRUE)</formula>
    </cfRule>
    <cfRule type="expression" dxfId="178" priority="172">
      <formula>IF(RIGHT(TEXT(AU35,"0.#"),1)=".",TRUE,FALSE)</formula>
    </cfRule>
  </conditionalFormatting>
  <conditionalFormatting sqref="AE36">
    <cfRule type="expression" dxfId="177" priority="183">
      <formula>IF(RIGHT(TEXT(AE36,"0.#"),1)=".",FALSE,TRUE)</formula>
    </cfRule>
    <cfRule type="expression" dxfId="176" priority="184">
      <formula>IF(RIGHT(TEXT(AE36,"0.#"),1)=".",TRUE,FALSE)</formula>
    </cfRule>
  </conditionalFormatting>
  <conditionalFormatting sqref="AM35">
    <cfRule type="expression" dxfId="175" priority="177">
      <formula>IF(RIGHT(TEXT(AM35,"0.#"),1)=".",FALSE,TRUE)</formula>
    </cfRule>
    <cfRule type="expression" dxfId="174" priority="178">
      <formula>IF(RIGHT(TEXT(AM35,"0.#"),1)=".",TRUE,FALSE)</formula>
    </cfRule>
  </conditionalFormatting>
  <conditionalFormatting sqref="AI35">
    <cfRule type="expression" dxfId="173" priority="179">
      <formula>IF(RIGHT(TEXT(AI35,"0.#"),1)=".",FALSE,TRUE)</formula>
    </cfRule>
    <cfRule type="expression" dxfId="172" priority="180">
      <formula>IF(RIGHT(TEXT(AI35,"0.#"),1)=".",TRUE,FALSE)</formula>
    </cfRule>
  </conditionalFormatting>
  <conditionalFormatting sqref="AI36">
    <cfRule type="expression" dxfId="171" priority="181">
      <formula>IF(RIGHT(TEXT(AI36,"0.#"),1)=".",FALSE,TRUE)</formula>
    </cfRule>
    <cfRule type="expression" dxfId="170" priority="182">
      <formula>IF(RIGHT(TEXT(AI36,"0.#"),1)=".",TRUE,FALSE)</formula>
    </cfRule>
  </conditionalFormatting>
  <conditionalFormatting sqref="AM37">
    <cfRule type="expression" dxfId="169" priority="165">
      <formula>IF(RIGHT(TEXT(AM37,"0.#"),1)=".",FALSE,TRUE)</formula>
    </cfRule>
    <cfRule type="expression" dxfId="168" priority="166">
      <formula>IF(RIGHT(TEXT(AM37,"0.#"),1)=".",TRUE,FALSE)</formula>
    </cfRule>
  </conditionalFormatting>
  <conditionalFormatting sqref="AQ37">
    <cfRule type="expression" dxfId="167" priority="163">
      <formula>IF(RIGHT(TEXT(AQ37,"0.#"),1)=".",FALSE,TRUE)</formula>
    </cfRule>
    <cfRule type="expression" dxfId="166" priority="164">
      <formula>IF(RIGHT(TEXT(AQ37,"0.#"),1)=".",TRUE,FALSE)</formula>
    </cfRule>
  </conditionalFormatting>
  <conditionalFormatting sqref="AU37">
    <cfRule type="expression" dxfId="165" priority="161">
      <formula>IF(RIGHT(TEXT(AU37,"0.#"),1)=".",FALSE,TRUE)</formula>
    </cfRule>
    <cfRule type="expression" dxfId="164" priority="162">
      <formula>IF(RIGHT(TEXT(AU37,"0.#"),1)=".",TRUE,FALSE)</formula>
    </cfRule>
  </conditionalFormatting>
  <conditionalFormatting sqref="AI37">
    <cfRule type="expression" dxfId="163" priority="167">
      <formula>IF(RIGHT(TEXT(AI37,"0.#"),1)=".",FALSE,TRUE)</formula>
    </cfRule>
    <cfRule type="expression" dxfId="162" priority="168">
      <formula>IF(RIGHT(TEXT(AI37,"0.#"),1)=".",TRUE,FALSE)</formula>
    </cfRule>
  </conditionalFormatting>
  <conditionalFormatting sqref="AE37">
    <cfRule type="expression" dxfId="161" priority="169">
      <formula>IF(RIGHT(TEXT(AE37,"0.#"),1)=".",FALSE,TRUE)</formula>
    </cfRule>
    <cfRule type="expression" dxfId="160" priority="170">
      <formula>IF(RIGHT(TEXT(AE37,"0.#"),1)=".",TRUE,FALSE)</formula>
    </cfRule>
  </conditionalFormatting>
  <conditionalFormatting sqref="Y110">
    <cfRule type="expression" dxfId="159" priority="159">
      <formula>IF(RIGHT(TEXT(Y110,"0.#"),1)=".",FALSE,TRUE)</formula>
    </cfRule>
    <cfRule type="expression" dxfId="158" priority="160">
      <formula>IF(RIGHT(TEXT(Y110,"0.#"),1)=".",TRUE,FALSE)</formula>
    </cfRule>
  </conditionalFormatting>
  <conditionalFormatting sqref="AU110">
    <cfRule type="expression" dxfId="157" priority="157">
      <formula>IF(RIGHT(TEXT(AU110,"0.#"),1)=".",FALSE,TRUE)</formula>
    </cfRule>
    <cfRule type="expression" dxfId="156" priority="158">
      <formula>IF(RIGHT(TEXT(AU110,"0.#"),1)=".",TRUE,FALSE)</formula>
    </cfRule>
  </conditionalFormatting>
  <conditionalFormatting sqref="Y114">
    <cfRule type="expression" dxfId="155" priority="155">
      <formula>IF(RIGHT(TEXT(Y114,"0.#"),1)=".",FALSE,TRUE)</formula>
    </cfRule>
    <cfRule type="expression" dxfId="154" priority="156">
      <formula>IF(RIGHT(TEXT(Y114,"0.#"),1)=".",TRUE,FALSE)</formula>
    </cfRule>
  </conditionalFormatting>
  <conditionalFormatting sqref="AU114">
    <cfRule type="expression" dxfId="153" priority="153">
      <formula>IF(RIGHT(TEXT(AU114,"0.#"),1)=".",FALSE,TRUE)</formula>
    </cfRule>
    <cfRule type="expression" dxfId="152" priority="154">
      <formula>IF(RIGHT(TEXT(AU114,"0.#"),1)=".",TRUE,FALSE)</formula>
    </cfRule>
  </conditionalFormatting>
  <conditionalFormatting sqref="Y118">
    <cfRule type="expression" dxfId="151" priority="151">
      <formula>IF(RIGHT(TEXT(Y118,"0.#"),1)=".",FALSE,TRUE)</formula>
    </cfRule>
    <cfRule type="expression" dxfId="150" priority="152">
      <formula>IF(RIGHT(TEXT(Y118,"0.#"),1)=".",TRUE,FALSE)</formula>
    </cfRule>
  </conditionalFormatting>
  <conditionalFormatting sqref="AU118">
    <cfRule type="expression" dxfId="149" priority="149">
      <formula>IF(RIGHT(TEXT(AU118,"0.#"),1)=".",FALSE,TRUE)</formula>
    </cfRule>
    <cfRule type="expression" dxfId="148" priority="150">
      <formula>IF(RIGHT(TEXT(AU118,"0.#"),1)=".",TRUE,FALSE)</formula>
    </cfRule>
  </conditionalFormatting>
  <conditionalFormatting sqref="AL125:AO125">
    <cfRule type="expression" dxfId="147" priority="145">
      <formula>IF(AND(AL125&gt;=0, RIGHT(TEXT(AL125,"0.#"),1)&lt;&gt;"."),TRUE,FALSE)</formula>
    </cfRule>
    <cfRule type="expression" dxfId="146" priority="146">
      <formula>IF(AND(AL125&gt;=0, RIGHT(TEXT(AL125,"0.#"),1)="."),TRUE,FALSE)</formula>
    </cfRule>
    <cfRule type="expression" dxfId="145" priority="147">
      <formula>IF(AND(AL125&lt;0, RIGHT(TEXT(AL125,"0.#"),1)&lt;&gt;"."),TRUE,FALSE)</formula>
    </cfRule>
    <cfRule type="expression" dxfId="144" priority="148">
      <formula>IF(AND(AL125&lt;0, RIGHT(TEXT(AL125,"0.#"),1)="."),TRUE,FALSE)</formula>
    </cfRule>
  </conditionalFormatting>
  <conditionalFormatting sqref="Y125">
    <cfRule type="expression" dxfId="143" priority="143">
      <formula>IF(RIGHT(TEXT(Y125,"0.#"),1)=".",FALSE,TRUE)</formula>
    </cfRule>
    <cfRule type="expression" dxfId="142" priority="144">
      <formula>IF(RIGHT(TEXT(Y125,"0.#"),1)=".",TRUE,FALSE)</formula>
    </cfRule>
  </conditionalFormatting>
  <conditionalFormatting sqref="Y129:Y130">
    <cfRule type="expression" dxfId="141" priority="137">
      <formula>IF(RIGHT(TEXT(Y129,"0.#"),1)=".",FALSE,TRUE)</formula>
    </cfRule>
    <cfRule type="expression" dxfId="140" priority="138">
      <formula>IF(RIGHT(TEXT(Y129,"0.#"),1)=".",TRUE,FALSE)</formula>
    </cfRule>
  </conditionalFormatting>
  <conditionalFormatting sqref="AL129:AO130">
    <cfRule type="expression" dxfId="139" priority="139">
      <formula>IF(AND(AL129&gt;=0, RIGHT(TEXT(AL129,"0.#"),1)&lt;&gt;"."),TRUE,FALSE)</formula>
    </cfRule>
    <cfRule type="expression" dxfId="138" priority="140">
      <formula>IF(AND(AL129&gt;=0, RIGHT(TEXT(AL129,"0.#"),1)="."),TRUE,FALSE)</formula>
    </cfRule>
    <cfRule type="expression" dxfId="137" priority="141">
      <formula>IF(AND(AL129&lt;0, RIGHT(TEXT(AL129,"0.#"),1)&lt;&gt;"."),TRUE,FALSE)</formula>
    </cfRule>
    <cfRule type="expression" dxfId="136" priority="142">
      <formula>IF(AND(AL129&lt;0, RIGHT(TEXT(AL129,"0.#"),1)="."),TRUE,FALSE)</formula>
    </cfRule>
  </conditionalFormatting>
  <conditionalFormatting sqref="Y141:Y142">
    <cfRule type="expression" dxfId="135" priority="131">
      <formula>IF(RIGHT(TEXT(Y141,"0.#"),1)=".",FALSE,TRUE)</formula>
    </cfRule>
    <cfRule type="expression" dxfId="134" priority="132">
      <formula>IF(RIGHT(TEXT(Y141,"0.#"),1)=".",TRUE,FALSE)</formula>
    </cfRule>
  </conditionalFormatting>
  <conditionalFormatting sqref="Y134">
    <cfRule type="expression" dxfId="133" priority="129">
      <formula>IF(RIGHT(TEXT(Y134,"0.#"),1)=".",FALSE,TRUE)</formula>
    </cfRule>
    <cfRule type="expression" dxfId="132" priority="130">
      <formula>IF(RIGHT(TEXT(Y134,"0.#"),1)=".",TRUE,FALSE)</formula>
    </cfRule>
  </conditionalFormatting>
  <conditionalFormatting sqref="AL141:AO142">
    <cfRule type="expression" dxfId="131" priority="133">
      <formula>IF(AND(AL141&gt;=0, RIGHT(TEXT(AL141,"0.#"),1)&lt;&gt;"."),TRUE,FALSE)</formula>
    </cfRule>
    <cfRule type="expression" dxfId="130" priority="134">
      <formula>IF(AND(AL141&gt;=0, RIGHT(TEXT(AL141,"0.#"),1)="."),TRUE,FALSE)</formula>
    </cfRule>
    <cfRule type="expression" dxfId="129" priority="135">
      <formula>IF(AND(AL141&lt;0, RIGHT(TEXT(AL141,"0.#"),1)&lt;&gt;"."),TRUE,FALSE)</formula>
    </cfRule>
    <cfRule type="expression" dxfId="128" priority="136">
      <formula>IF(AND(AL141&lt;0, RIGHT(TEXT(AL141,"0.#"),1)="."),TRUE,FALSE)</formula>
    </cfRule>
  </conditionalFormatting>
  <conditionalFormatting sqref="AL134:AO134">
    <cfRule type="expression" dxfId="127" priority="125">
      <formula>IF(AND(AL134&gt;=0, RIGHT(TEXT(AL134,"0.#"),1)&lt;&gt;"."),TRUE,FALSE)</formula>
    </cfRule>
    <cfRule type="expression" dxfId="126" priority="126">
      <formula>IF(AND(AL134&gt;=0, RIGHT(TEXT(AL134,"0.#"),1)="."),TRUE,FALSE)</formula>
    </cfRule>
    <cfRule type="expression" dxfId="125" priority="127">
      <formula>IF(AND(AL134&lt;0, RIGHT(TEXT(AL134,"0.#"),1)&lt;&gt;"."),TRUE,FALSE)</formula>
    </cfRule>
    <cfRule type="expression" dxfId="124" priority="128">
      <formula>IF(AND(AL134&lt;0, RIGHT(TEXT(AL134,"0.#"),1)="."),TRUE,FALSE)</formula>
    </cfRule>
  </conditionalFormatting>
  <conditionalFormatting sqref="Y135">
    <cfRule type="expression" dxfId="123" priority="119">
      <formula>IF(RIGHT(TEXT(Y135,"0.#"),1)=".",FALSE,TRUE)</formula>
    </cfRule>
    <cfRule type="expression" dxfId="122" priority="120">
      <formula>IF(RIGHT(TEXT(Y135,"0.#"),1)=".",TRUE,FALSE)</formula>
    </cfRule>
  </conditionalFormatting>
  <conditionalFormatting sqref="AL135:AO135">
    <cfRule type="expression" dxfId="121" priority="121">
      <formula>IF(AND(AL135&gt;=0, RIGHT(TEXT(AL135,"0.#"),1)&lt;&gt;"."),TRUE,FALSE)</formula>
    </cfRule>
    <cfRule type="expression" dxfId="120" priority="122">
      <formula>IF(AND(AL135&gt;=0, RIGHT(TEXT(AL135,"0.#"),1)="."),TRUE,FALSE)</formula>
    </cfRule>
    <cfRule type="expression" dxfId="119" priority="123">
      <formula>IF(AND(AL135&lt;0, RIGHT(TEXT(AL135,"0.#"),1)&lt;&gt;"."),TRUE,FALSE)</formula>
    </cfRule>
    <cfRule type="expression" dxfId="118" priority="124">
      <formula>IF(AND(AL135&lt;0, RIGHT(TEXT(AL135,"0.#"),1)="."),TRUE,FALSE)</formula>
    </cfRule>
  </conditionalFormatting>
  <conditionalFormatting sqref="Y143">
    <cfRule type="expression" dxfId="117" priority="113">
      <formula>IF(RIGHT(TEXT(Y143,"0.#"),1)=".",FALSE,TRUE)</formula>
    </cfRule>
    <cfRule type="expression" dxfId="116" priority="114">
      <formula>IF(RIGHT(TEXT(Y143,"0.#"),1)=".",TRUE,FALSE)</formula>
    </cfRule>
  </conditionalFormatting>
  <conditionalFormatting sqref="AL143:AO143">
    <cfRule type="expression" dxfId="115" priority="115">
      <formula>IF(AND(AL143&gt;=0, RIGHT(TEXT(AL143,"0.#"),1)&lt;&gt;"."),TRUE,FALSE)</formula>
    </cfRule>
    <cfRule type="expression" dxfId="114" priority="116">
      <formula>IF(AND(AL143&gt;=0, RIGHT(TEXT(AL143,"0.#"),1)="."),TRUE,FALSE)</formula>
    </cfRule>
    <cfRule type="expression" dxfId="113" priority="117">
      <formula>IF(AND(AL143&lt;0, RIGHT(TEXT(AL143,"0.#"),1)&lt;&gt;"."),TRUE,FALSE)</formula>
    </cfRule>
    <cfRule type="expression" dxfId="112" priority="118">
      <formula>IF(AND(AL143&lt;0, RIGHT(TEXT(AL143,"0.#"),1)="."),TRUE,FALSE)</formula>
    </cfRule>
  </conditionalFormatting>
  <conditionalFormatting sqref="AL136:AO136">
    <cfRule type="expression" dxfId="111" priority="109">
      <formula>IF(AND(AL136&gt;=0, RIGHT(TEXT(AL136,"0.#"),1)&lt;&gt;"."),TRUE,FALSE)</formula>
    </cfRule>
    <cfRule type="expression" dxfId="110" priority="110">
      <formula>IF(AND(AL136&gt;=0, RIGHT(TEXT(AL136,"0.#"),1)="."),TRUE,FALSE)</formula>
    </cfRule>
    <cfRule type="expression" dxfId="109" priority="111">
      <formula>IF(AND(AL136&lt;0, RIGHT(TEXT(AL136,"0.#"),1)&lt;&gt;"."),TRUE,FALSE)</formula>
    </cfRule>
    <cfRule type="expression" dxfId="108" priority="112">
      <formula>IF(AND(AL136&lt;0, RIGHT(TEXT(AL136,"0.#"),1)="."),TRUE,FALSE)</formula>
    </cfRule>
  </conditionalFormatting>
  <conditionalFormatting sqref="Y136">
    <cfRule type="expression" dxfId="107" priority="107">
      <formula>IF(RIGHT(TEXT(Y136,"0.#"),1)=".",FALSE,TRUE)</formula>
    </cfRule>
    <cfRule type="expression" dxfId="106" priority="108">
      <formula>IF(RIGHT(TEXT(Y136,"0.#"),1)=".",TRUE,FALSE)</formula>
    </cfRule>
  </conditionalFormatting>
  <conditionalFormatting sqref="Y137">
    <cfRule type="expression" dxfId="105" priority="101">
      <formula>IF(RIGHT(TEXT(Y137,"0.#"),1)=".",FALSE,TRUE)</formula>
    </cfRule>
    <cfRule type="expression" dxfId="104" priority="102">
      <formula>IF(RIGHT(TEXT(Y137,"0.#"),1)=".",TRUE,FALSE)</formula>
    </cfRule>
  </conditionalFormatting>
  <conditionalFormatting sqref="AL137:AO137">
    <cfRule type="expression" dxfId="103" priority="103">
      <formula>IF(AND(AL137&gt;=0, RIGHT(TEXT(AL137,"0.#"),1)&lt;&gt;"."),TRUE,FALSE)</formula>
    </cfRule>
    <cfRule type="expression" dxfId="102" priority="104">
      <formula>IF(AND(AL137&gt;=0, RIGHT(TEXT(AL137,"0.#"),1)="."),TRUE,FALSE)</formula>
    </cfRule>
    <cfRule type="expression" dxfId="101" priority="105">
      <formula>IF(AND(AL137&lt;0, RIGHT(TEXT(AL137,"0.#"),1)&lt;&gt;"."),TRUE,FALSE)</formula>
    </cfRule>
    <cfRule type="expression" dxfId="100" priority="106">
      <formula>IF(AND(AL137&lt;0, RIGHT(TEXT(AL137,"0.#"),1)="."),TRUE,FALSE)</formula>
    </cfRule>
  </conditionalFormatting>
  <conditionalFormatting sqref="AL138:AO138">
    <cfRule type="expression" dxfId="99" priority="97">
      <formula>IF(AND(AL138&gt;=0, RIGHT(TEXT(AL138,"0.#"),1)&lt;&gt;"."),TRUE,FALSE)</formula>
    </cfRule>
    <cfRule type="expression" dxfId="98" priority="98">
      <formula>IF(AND(AL138&gt;=0, RIGHT(TEXT(AL138,"0.#"),1)="."),TRUE,FALSE)</formula>
    </cfRule>
    <cfRule type="expression" dxfId="97" priority="99">
      <formula>IF(AND(AL138&lt;0, RIGHT(TEXT(AL138,"0.#"),1)&lt;&gt;"."),TRUE,FALSE)</formula>
    </cfRule>
    <cfRule type="expression" dxfId="96" priority="100">
      <formula>IF(AND(AL138&lt;0, RIGHT(TEXT(AL138,"0.#"),1)="."),TRUE,FALSE)</formula>
    </cfRule>
  </conditionalFormatting>
  <conditionalFormatting sqref="Y138">
    <cfRule type="expression" dxfId="95" priority="95">
      <formula>IF(RIGHT(TEXT(Y138,"0.#"),1)=".",FALSE,TRUE)</formula>
    </cfRule>
    <cfRule type="expression" dxfId="94" priority="96">
      <formula>IF(RIGHT(TEXT(Y138,"0.#"),1)=".",TRUE,FALSE)</formula>
    </cfRule>
  </conditionalFormatting>
  <conditionalFormatting sqref="AL140:AO140">
    <cfRule type="expression" dxfId="93" priority="91">
      <formula>IF(AND(AL140&gt;=0, RIGHT(TEXT(AL140,"0.#"),1)&lt;&gt;"."),TRUE,FALSE)</formula>
    </cfRule>
    <cfRule type="expression" dxfId="92" priority="92">
      <formula>IF(AND(AL140&gt;=0, RIGHT(TEXT(AL140,"0.#"),1)="."),TRUE,FALSE)</formula>
    </cfRule>
    <cfRule type="expression" dxfId="91" priority="93">
      <formula>IF(AND(AL140&lt;0, RIGHT(TEXT(AL140,"0.#"),1)&lt;&gt;"."),TRUE,FALSE)</formula>
    </cfRule>
    <cfRule type="expression" dxfId="90" priority="94">
      <formula>IF(AND(AL140&lt;0, RIGHT(TEXT(AL140,"0.#"),1)="."),TRUE,FALSE)</formula>
    </cfRule>
  </conditionalFormatting>
  <conditionalFormatting sqref="Y140">
    <cfRule type="expression" dxfId="89" priority="89">
      <formula>IF(RIGHT(TEXT(Y140,"0.#"),1)=".",FALSE,TRUE)</formula>
    </cfRule>
    <cfRule type="expression" dxfId="88" priority="90">
      <formula>IF(RIGHT(TEXT(Y140,"0.#"),1)=".",TRUE,FALSE)</formula>
    </cfRule>
  </conditionalFormatting>
  <conditionalFormatting sqref="AL139:AO139">
    <cfRule type="expression" dxfId="87" priority="85">
      <formula>IF(AND(AL139&gt;=0, RIGHT(TEXT(AL139,"0.#"),1)&lt;&gt;"."),TRUE,FALSE)</formula>
    </cfRule>
    <cfRule type="expression" dxfId="86" priority="86">
      <formula>IF(AND(AL139&gt;=0, RIGHT(TEXT(AL139,"0.#"),1)="."),TRUE,FALSE)</formula>
    </cfRule>
    <cfRule type="expression" dxfId="85" priority="87">
      <formula>IF(AND(AL139&lt;0, RIGHT(TEXT(AL139,"0.#"),1)&lt;&gt;"."),TRUE,FALSE)</formula>
    </cfRule>
    <cfRule type="expression" dxfId="84" priority="88">
      <formula>IF(AND(AL139&lt;0, RIGHT(TEXT(AL139,"0.#"),1)="."),TRUE,FALSE)</formula>
    </cfRule>
  </conditionalFormatting>
  <conditionalFormatting sqref="Y139">
    <cfRule type="expression" dxfId="83" priority="83">
      <formula>IF(RIGHT(TEXT(Y139,"0.#"),1)=".",FALSE,TRUE)</formula>
    </cfRule>
    <cfRule type="expression" dxfId="82" priority="84">
      <formula>IF(RIGHT(TEXT(Y139,"0.#"),1)=".",TRUE,FALSE)</formula>
    </cfRule>
  </conditionalFormatting>
  <conditionalFormatting sqref="Y154:Y155">
    <cfRule type="expression" dxfId="81" priority="77">
      <formula>IF(RIGHT(TEXT(Y154,"0.#"),1)=".",FALSE,TRUE)</formula>
    </cfRule>
    <cfRule type="expression" dxfId="80" priority="78">
      <formula>IF(RIGHT(TEXT(Y154,"0.#"),1)=".",TRUE,FALSE)</formula>
    </cfRule>
  </conditionalFormatting>
  <conditionalFormatting sqref="Y147:Y148">
    <cfRule type="expression" dxfId="79" priority="71">
      <formula>IF(RIGHT(TEXT(Y147,"0.#"),1)=".",FALSE,TRUE)</formula>
    </cfRule>
    <cfRule type="expression" dxfId="78" priority="72">
      <formula>IF(RIGHT(TEXT(Y147,"0.#"),1)=".",TRUE,FALSE)</formula>
    </cfRule>
  </conditionalFormatting>
  <conditionalFormatting sqref="AL154:AO155">
    <cfRule type="expression" dxfId="77" priority="79">
      <formula>IF(AND(AL154&gt;=0, RIGHT(TEXT(AL154,"0.#"),1)&lt;&gt;"."),TRUE,FALSE)</formula>
    </cfRule>
    <cfRule type="expression" dxfId="76" priority="80">
      <formula>IF(AND(AL154&gt;=0, RIGHT(TEXT(AL154,"0.#"),1)="."),TRUE,FALSE)</formula>
    </cfRule>
    <cfRule type="expression" dxfId="75" priority="81">
      <formula>IF(AND(AL154&lt;0, RIGHT(TEXT(AL154,"0.#"),1)&lt;&gt;"."),TRUE,FALSE)</formula>
    </cfRule>
    <cfRule type="expression" dxfId="74" priority="82">
      <formula>IF(AND(AL154&lt;0, RIGHT(TEXT(AL154,"0.#"),1)="."),TRUE,FALSE)</formula>
    </cfRule>
  </conditionalFormatting>
  <conditionalFormatting sqref="AL147:AO148">
    <cfRule type="expression" dxfId="73" priority="73">
      <formula>IF(AND(AL147&gt;=0, RIGHT(TEXT(AL147,"0.#"),1)&lt;&gt;"."),TRUE,FALSE)</formula>
    </cfRule>
    <cfRule type="expression" dxfId="72" priority="74">
      <formula>IF(AND(AL147&gt;=0, RIGHT(TEXT(AL147,"0.#"),1)="."),TRUE,FALSE)</formula>
    </cfRule>
    <cfRule type="expression" dxfId="71" priority="75">
      <formula>IF(AND(AL147&lt;0, RIGHT(TEXT(AL147,"0.#"),1)&lt;&gt;"."),TRUE,FALSE)</formula>
    </cfRule>
    <cfRule type="expression" dxfId="70" priority="76">
      <formula>IF(AND(AL147&lt;0, RIGHT(TEXT(AL147,"0.#"),1)="."),TRUE,FALSE)</formula>
    </cfRule>
  </conditionalFormatting>
  <conditionalFormatting sqref="Y149">
    <cfRule type="expression" dxfId="69" priority="65">
      <formula>IF(RIGHT(TEXT(Y149,"0.#"),1)=".",FALSE,TRUE)</formula>
    </cfRule>
    <cfRule type="expression" dxfId="68" priority="66">
      <formula>IF(RIGHT(TEXT(Y149,"0.#"),1)=".",TRUE,FALSE)</formula>
    </cfRule>
  </conditionalFormatting>
  <conditionalFormatting sqref="AL149:AO149">
    <cfRule type="expression" dxfId="67" priority="67">
      <formula>IF(AND(AL149&gt;=0, RIGHT(TEXT(AL149,"0.#"),1)&lt;&gt;"."),TRUE,FALSE)</formula>
    </cfRule>
    <cfRule type="expression" dxfId="66" priority="68">
      <formula>IF(AND(AL149&gt;=0, RIGHT(TEXT(AL149,"0.#"),1)="."),TRUE,FALSE)</formula>
    </cfRule>
    <cfRule type="expression" dxfId="65" priority="69">
      <formula>IF(AND(AL149&lt;0, RIGHT(TEXT(AL149,"0.#"),1)&lt;&gt;"."),TRUE,FALSE)</formula>
    </cfRule>
    <cfRule type="expression" dxfId="64" priority="70">
      <formula>IF(AND(AL149&lt;0, RIGHT(TEXT(AL149,"0.#"),1)="."),TRUE,FALSE)</formula>
    </cfRule>
  </conditionalFormatting>
  <conditionalFormatting sqref="Y150:Y151">
    <cfRule type="expression" dxfId="63" priority="59">
      <formula>IF(RIGHT(TEXT(Y150,"0.#"),1)=".",FALSE,TRUE)</formula>
    </cfRule>
    <cfRule type="expression" dxfId="62" priority="60">
      <formula>IF(RIGHT(TEXT(Y150,"0.#"),1)=".",TRUE,FALSE)</formula>
    </cfRule>
  </conditionalFormatting>
  <conditionalFormatting sqref="AL150:AO151">
    <cfRule type="expression" dxfId="61" priority="61">
      <formula>IF(AND(AL150&gt;=0, RIGHT(TEXT(AL150,"0.#"),1)&lt;&gt;"."),TRUE,FALSE)</formula>
    </cfRule>
    <cfRule type="expression" dxfId="60" priority="62">
      <formula>IF(AND(AL150&gt;=0, RIGHT(TEXT(AL150,"0.#"),1)="."),TRUE,FALSE)</formula>
    </cfRule>
    <cfRule type="expression" dxfId="59" priority="63">
      <formula>IF(AND(AL150&lt;0, RIGHT(TEXT(AL150,"0.#"),1)&lt;&gt;"."),TRUE,FALSE)</formula>
    </cfRule>
    <cfRule type="expression" dxfId="58" priority="64">
      <formula>IF(AND(AL150&lt;0, RIGHT(TEXT(AL150,"0.#"),1)="."),TRUE,FALSE)</formula>
    </cfRule>
  </conditionalFormatting>
  <conditionalFormatting sqref="Y152:Y153">
    <cfRule type="expression" dxfId="57" priority="53">
      <formula>IF(RIGHT(TEXT(Y152,"0.#"),1)=".",FALSE,TRUE)</formula>
    </cfRule>
    <cfRule type="expression" dxfId="56" priority="54">
      <formula>IF(RIGHT(TEXT(Y152,"0.#"),1)=".",TRUE,FALSE)</formula>
    </cfRule>
  </conditionalFormatting>
  <conditionalFormatting sqref="AL152:AO153">
    <cfRule type="expression" dxfId="55" priority="55">
      <formula>IF(AND(AL152&gt;=0, RIGHT(TEXT(AL152,"0.#"),1)&lt;&gt;"."),TRUE,FALSE)</formula>
    </cfRule>
    <cfRule type="expression" dxfId="54" priority="56">
      <formula>IF(AND(AL152&gt;=0, RIGHT(TEXT(AL152,"0.#"),1)="."),TRUE,FALSE)</formula>
    </cfRule>
    <cfRule type="expression" dxfId="53" priority="57">
      <formula>IF(AND(AL152&lt;0, RIGHT(TEXT(AL152,"0.#"),1)&lt;&gt;"."),TRUE,FALSE)</formula>
    </cfRule>
    <cfRule type="expression" dxfId="52" priority="58">
      <formula>IF(AND(AL152&lt;0, RIGHT(TEXT(AL152,"0.#"),1)="."),TRUE,FALSE)</formula>
    </cfRule>
  </conditionalFormatting>
  <conditionalFormatting sqref="Y161:Y163">
    <cfRule type="expression" dxfId="51" priority="51">
      <formula>IF(RIGHT(TEXT(Y161,"0.#"),1)=".",FALSE,TRUE)</formula>
    </cfRule>
    <cfRule type="expression" dxfId="50" priority="52">
      <formula>IF(RIGHT(TEXT(Y161,"0.#"),1)=".",TRUE,FALSE)</formula>
    </cfRule>
  </conditionalFormatting>
  <conditionalFormatting sqref="Y159:Y160">
    <cfRule type="expression" dxfId="49" priority="49">
      <formula>IF(RIGHT(TEXT(Y159,"0.#"),1)=".",FALSE,TRUE)</formula>
    </cfRule>
    <cfRule type="expression" dxfId="48" priority="50">
      <formula>IF(RIGHT(TEXT(Y159,"0.#"),1)=".",TRUE,FALSE)</formula>
    </cfRule>
  </conditionalFormatting>
  <conditionalFormatting sqref="Y164">
    <cfRule type="expression" dxfId="47" priority="47">
      <formula>IF(RIGHT(TEXT(Y164,"0.#"),1)=".",FALSE,TRUE)</formula>
    </cfRule>
    <cfRule type="expression" dxfId="46" priority="48">
      <formula>IF(RIGHT(TEXT(Y164,"0.#"),1)=".",TRUE,FALSE)</formula>
    </cfRule>
  </conditionalFormatting>
  <conditionalFormatting sqref="Y165">
    <cfRule type="expression" dxfId="45" priority="45">
      <formula>IF(RIGHT(TEXT(Y165,"0.#"),1)=".",FALSE,TRUE)</formula>
    </cfRule>
    <cfRule type="expression" dxfId="44" priority="46">
      <formula>IF(RIGHT(TEXT(Y165,"0.#"),1)=".",TRUE,FALSE)</formula>
    </cfRule>
  </conditionalFormatting>
  <conditionalFormatting sqref="Y166">
    <cfRule type="expression" dxfId="43" priority="43">
      <formula>IF(RIGHT(TEXT(Y166,"0.#"),1)=".",FALSE,TRUE)</formula>
    </cfRule>
    <cfRule type="expression" dxfId="42" priority="44">
      <formula>IF(RIGHT(TEXT(Y166,"0.#"),1)=".",TRUE,FALSE)</formula>
    </cfRule>
  </conditionalFormatting>
  <conditionalFormatting sqref="Y167">
    <cfRule type="expression" dxfId="41" priority="41">
      <formula>IF(RIGHT(TEXT(Y167,"0.#"),1)=".",FALSE,TRUE)</formula>
    </cfRule>
    <cfRule type="expression" dxfId="40" priority="42">
      <formula>IF(RIGHT(TEXT(Y167,"0.#"),1)=".",TRUE,FALSE)</formula>
    </cfRule>
  </conditionalFormatting>
  <conditionalFormatting sqref="Y168">
    <cfRule type="expression" dxfId="39" priority="39">
      <formula>IF(RIGHT(TEXT(Y168,"0.#"),1)=".",FALSE,TRUE)</formula>
    </cfRule>
    <cfRule type="expression" dxfId="38" priority="40">
      <formula>IF(RIGHT(TEXT(Y168,"0.#"),1)=".",TRUE,FALSE)</formula>
    </cfRule>
  </conditionalFormatting>
  <conditionalFormatting sqref="AL159:AO159">
    <cfRule type="expression" dxfId="37" priority="35">
      <formula>IF(AND(AL159&gt;=0, RIGHT(TEXT(AL159,"0.#"),1)&lt;&gt;"."),TRUE,FALSE)</formula>
    </cfRule>
    <cfRule type="expression" dxfId="36" priority="36">
      <formula>IF(AND(AL159&gt;=0, RIGHT(TEXT(AL159,"0.#"),1)="."),TRUE,FALSE)</formula>
    </cfRule>
    <cfRule type="expression" dxfId="35" priority="37">
      <formula>IF(AND(AL159&lt;0, RIGHT(TEXT(AL159,"0.#"),1)&lt;&gt;"."),TRUE,FALSE)</formula>
    </cfRule>
    <cfRule type="expression" dxfId="34" priority="38">
      <formula>IF(AND(AL159&lt;0, RIGHT(TEXT(AL159,"0.#"),1)="."),TRUE,FALSE)</formula>
    </cfRule>
  </conditionalFormatting>
  <conditionalFormatting sqref="AL160:AO168">
    <cfRule type="expression" dxfId="33" priority="31">
      <formula>IF(AND(AL160&gt;=0, RIGHT(TEXT(AL160,"0.#"),1)&lt;&gt;"."),TRUE,FALSE)</formula>
    </cfRule>
    <cfRule type="expression" dxfId="32" priority="32">
      <formula>IF(AND(AL160&gt;=0, RIGHT(TEXT(AL160,"0.#"),1)="."),TRUE,FALSE)</formula>
    </cfRule>
    <cfRule type="expression" dxfId="31" priority="33">
      <formula>IF(AND(AL160&lt;0, RIGHT(TEXT(AL160,"0.#"),1)&lt;&gt;"."),TRUE,FALSE)</formula>
    </cfRule>
    <cfRule type="expression" dxfId="30" priority="34">
      <formula>IF(AND(AL160&lt;0, RIGHT(TEXT(AL160,"0.#"),1)="."),TRUE,FALSE)</formula>
    </cfRule>
  </conditionalFormatting>
  <conditionalFormatting sqref="Y173">
    <cfRule type="expression" dxfId="29" priority="29">
      <formula>IF(RIGHT(TEXT(Y173,"0.#"),1)=".",FALSE,TRUE)</formula>
    </cfRule>
    <cfRule type="expression" dxfId="28" priority="30">
      <formula>IF(RIGHT(TEXT(Y173,"0.#"),1)=".",TRUE,FALSE)</formula>
    </cfRule>
  </conditionalFormatting>
  <conditionalFormatting sqref="AL173:AO173">
    <cfRule type="expression" dxfId="27" priority="25">
      <formula>IF(AND(AL173&gt;=0, RIGHT(TEXT(AL173,"0.#"),1)&lt;&gt;"."),TRUE,FALSE)</formula>
    </cfRule>
    <cfRule type="expression" dxfId="26" priority="26">
      <formula>IF(AND(AL173&gt;=0, RIGHT(TEXT(AL173,"0.#"),1)="."),TRUE,FALSE)</formula>
    </cfRule>
    <cfRule type="expression" dxfId="25" priority="27">
      <formula>IF(AND(AL173&lt;0, RIGHT(TEXT(AL173,"0.#"),1)&lt;&gt;"."),TRUE,FALSE)</formula>
    </cfRule>
    <cfRule type="expression" dxfId="24" priority="28">
      <formula>IF(AND(AL173&lt;0, RIGHT(TEXT(AL173,"0.#"),1)="."),TRUE,FALSE)</formula>
    </cfRule>
  </conditionalFormatting>
  <conditionalFormatting sqref="Y175">
    <cfRule type="expression" dxfId="23" priority="19">
      <formula>IF(RIGHT(TEXT(Y175,"0.#"),1)=".",FALSE,TRUE)</formula>
    </cfRule>
    <cfRule type="expression" dxfId="22" priority="20">
      <formula>IF(RIGHT(TEXT(Y175,"0.#"),1)=".",TRUE,FALSE)</formula>
    </cfRule>
  </conditionalFormatting>
  <conditionalFormatting sqref="AL175:AO175">
    <cfRule type="expression" dxfId="21" priority="21">
      <formula>IF(AND(AL175&gt;=0, RIGHT(TEXT(AL175,"0.#"),1)&lt;&gt;"."),TRUE,FALSE)</formula>
    </cfRule>
    <cfRule type="expression" dxfId="20" priority="22">
      <formula>IF(AND(AL175&gt;=0, RIGHT(TEXT(AL175,"0.#"),1)="."),TRUE,FALSE)</formula>
    </cfRule>
    <cfRule type="expression" dxfId="19" priority="23">
      <formula>IF(AND(AL175&lt;0, RIGHT(TEXT(AL175,"0.#"),1)&lt;&gt;"."),TRUE,FALSE)</formula>
    </cfRule>
    <cfRule type="expression" dxfId="18" priority="24">
      <formula>IF(AND(AL175&lt;0, RIGHT(TEXT(AL175,"0.#"),1)="."),TRUE,FALSE)</formula>
    </cfRule>
  </conditionalFormatting>
  <conditionalFormatting sqref="Y176">
    <cfRule type="expression" dxfId="17" priority="13">
      <formula>IF(RIGHT(TEXT(Y176,"0.#"),1)=".",FALSE,TRUE)</formula>
    </cfRule>
    <cfRule type="expression" dxfId="16" priority="14">
      <formula>IF(RIGHT(TEXT(Y176,"0.#"),1)=".",TRUE,FALSE)</formula>
    </cfRule>
  </conditionalFormatting>
  <conditionalFormatting sqref="AL176:AO176">
    <cfRule type="expression" dxfId="15" priority="15">
      <formula>IF(AND(AL176&gt;=0, RIGHT(TEXT(AL176,"0.#"),1)&lt;&gt;"."),TRUE,FALSE)</formula>
    </cfRule>
    <cfRule type="expression" dxfId="14" priority="16">
      <formula>IF(AND(AL176&gt;=0, RIGHT(TEXT(AL176,"0.#"),1)="."),TRUE,FALSE)</formula>
    </cfRule>
    <cfRule type="expression" dxfId="13" priority="17">
      <formula>IF(AND(AL176&lt;0, RIGHT(TEXT(AL176,"0.#"),1)&lt;&gt;"."),TRUE,FALSE)</formula>
    </cfRule>
    <cfRule type="expression" dxfId="12" priority="18">
      <formula>IF(AND(AL176&lt;0, RIGHT(TEXT(AL176,"0.#"),1)="."),TRUE,FALSE)</formula>
    </cfRule>
  </conditionalFormatting>
  <conditionalFormatting sqref="Y177">
    <cfRule type="expression" dxfId="11" priority="7">
      <formula>IF(RIGHT(TEXT(Y177,"0.#"),1)=".",FALSE,TRUE)</formula>
    </cfRule>
    <cfRule type="expression" dxfId="10" priority="8">
      <formula>IF(RIGHT(TEXT(Y177,"0.#"),1)=".",TRUE,FALSE)</formula>
    </cfRule>
  </conditionalFormatting>
  <conditionalFormatting sqref="AL177:AO177">
    <cfRule type="expression" dxfId="9" priority="9">
      <formula>IF(AND(AL177&gt;=0, RIGHT(TEXT(AL177,"0.#"),1)&lt;&gt;"."),TRUE,FALSE)</formula>
    </cfRule>
    <cfRule type="expression" dxfId="8" priority="10">
      <formula>IF(AND(AL177&gt;=0, RIGHT(TEXT(AL177,"0.#"),1)="."),TRUE,FALSE)</formula>
    </cfRule>
    <cfRule type="expression" dxfId="7" priority="11">
      <formula>IF(AND(AL177&lt;0, RIGHT(TEXT(AL177,"0.#"),1)&lt;&gt;"."),TRUE,FALSE)</formula>
    </cfRule>
    <cfRule type="expression" dxfId="6" priority="12">
      <formula>IF(AND(AL177&lt;0, RIGHT(TEXT(AL177,"0.#"),1)="."),TRUE,FALSE)</formula>
    </cfRule>
  </conditionalFormatting>
  <conditionalFormatting sqref="Y174">
    <cfRule type="expression" dxfId="5" priority="5">
      <formula>IF(RIGHT(TEXT(Y174,"0.#"),1)=".",FALSE,TRUE)</formula>
    </cfRule>
    <cfRule type="expression" dxfId="4" priority="6">
      <formula>IF(RIGHT(TEXT(Y174,"0.#"),1)=".",TRUE,FALSE)</formula>
    </cfRule>
  </conditionalFormatting>
  <conditionalFormatting sqref="AL174:AO174">
    <cfRule type="expression" dxfId="3" priority="1">
      <formula>IF(AND(AL174&gt;=0, RIGHT(TEXT(AL174,"0.#"),1)&lt;&gt;"."),TRUE,FALSE)</formula>
    </cfRule>
    <cfRule type="expression" dxfId="2" priority="2">
      <formula>IF(AND(AL174&gt;=0, RIGHT(TEXT(AL174,"0.#"),1)="."),TRUE,FALSE)</formula>
    </cfRule>
    <cfRule type="expression" dxfId="1" priority="3">
      <formula>IF(AND(AL174&lt;0, RIGHT(TEXT(AL174,"0.#"),1)&lt;&gt;"."),TRUE,FALSE)</formula>
    </cfRule>
    <cfRule type="expression" dxfId="0" priority="4">
      <formula>IF(AND(AL174&lt;0, RIGHT(TEXT(AL174,"0.#"),1)="."),TRUE,FALSE)</formula>
    </cfRule>
  </conditionalFormatting>
  <dataValidations count="15">
    <dataValidation type="custom" allowBlank="1" showInputMessage="1" showErrorMessage="1" errorTitle="法人番号チェック" error="法人番号は13桁の数字で入力してください。" sqref="J173:O177 J159:O168 J147:O155 J134:O143 J129:O130 J125:O125">
      <formula1>OR(J125="-",AND(LEN(J125)=13,IFERROR(SEARCH("-",J125),"")="",IFERROR(SEARCH(".",J125),"")="",ISNUMBER(J125)))</formula1>
    </dataValidation>
    <dataValidation type="list" allowBlank="1" showInputMessage="1" showErrorMessage="1" sqref="Q81:R81 AO81:AP81 AC81:AD81">
      <formula1>#REF!</formula1>
    </dataValidation>
    <dataValidation type="custom" imeMode="disabled" allowBlank="1" showInputMessage="1" showErrorMessage="1" sqref="AY24 P13:AQ19 P20:AJ20 AL173:AO177 Y110:AB110 AU110:AX110 Y114:AB114 AU114:AX114 Y118:AB118 AU118:AX118 Y125:AB125 AL125:AO125 Y129:AB130 AL129:AO130 Y134:AB143 AL134:AO143 Y147:AB155 AL147:AO155 Y159:AB168 AL159:AO168 Y173:AB177 AQ34:AR34 AU34:AX34 AE35:AX37 AE28:AX29 AE31:AX31 W24 P24:V25">
      <formula1>OR(ISNUMBER(P13), P13="-")</formula1>
    </dataValidation>
    <dataValidation type="list" allowBlank="1" showInputMessage="1" showErrorMessage="1" sqref="H67:I67">
      <formula1>T事業番号</formula1>
    </dataValidation>
    <dataValidation type="list" allowBlank="1" showInputMessage="1" showErrorMessage="1" sqref="S5:X5">
      <formula1>T終了年度</formula1>
    </dataValidation>
    <dataValidation type="list" allowBlank="1" showInputMessage="1" showErrorMessage="1" sqref="AO169">
      <formula1>"　, ☑"</formula1>
    </dataValidation>
    <dataValidation type="list" allowBlank="1" showInputMessage="1" showErrorMessage="1" error="プルダウンリストから選択してください。" sqref="AD48:AF51 AD54:AD65 AE54:AF58 AE60:AF65">
      <formula1>"○,△,×,‐"</formula1>
    </dataValidation>
    <dataValidation type="list" allowBlank="1" showInputMessage="1" showErrorMessage="1" error="プルダウンリストから選択してください。" sqref="AD52:AF53">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5:AK125 AH129:AK130 AH134:AK143 AH147:AK155 AH159:AK168 AH173:AK177">
      <formula1>OR(AND(MOD(IF(ISNUMBER(AH125), AH125, 0.5),1)=0, 0&lt;=AH125), AH125="-")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9:AK80 X79:Y80 AJ81 L79:L81 M79:M80 X81 AU79:AV80 J67">
      <formula1>0</formula1>
      <formula2>9999</formula2>
    </dataValidation>
    <dataValidation type="whole" allowBlank="1" showInputMessage="1" showErrorMessage="1" sqref="O79:P80 AX79:AX81 AA79:AB80 AM79:AN8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9" max="16383" man="1"/>
    <brk id="69" max="16383" man="1"/>
    <brk id="107" max="16383" man="1"/>
    <brk id="143"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入力規則等!$U$13:$U$35</xm:f>
          </x14:formula1>
          <xm:sqref>S81:U81 AJ2:AM2 E67:G67 AE81:AG81 G81:I81 AQ81:AS81</xm:sqref>
        </x14:dataValidation>
        <x14:dataValidation type="list" allowBlank="1" showInputMessage="1" showErrorMessage="1">
          <x14:formula1>
            <xm:f>入力規則等!$U$49</xm:f>
          </x14:formula1>
          <xm:sqref>C67:D67</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J43:T43</xm:sqref>
        </x14:dataValidation>
        <x14:dataValidation type="list" allowBlank="1" showInputMessage="1" showErrorMessage="1">
          <x14:formula1>
            <xm:f>入力規則等!$AG$2:$AG$13</xm:f>
          </x14:formula1>
          <xm:sqref>AC125:AG125 AC129:AG130 AC134:AG143 AC147:AG155 AC159:AG168</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入力規則等!$U$7:$U$9</xm:f>
          </x14:formula1>
          <xm:sqref>U80:V80 I80:J80 AG80:AH80 AR80:AS80</xm:sqref>
        </x14:dataValidation>
        <x14:dataValidation type="list" allowBlank="1" showInputMessage="1" showErrorMessage="1">
          <x14:formula1>
            <xm:f>入力規則等!$AP$2:$AP$10</xm:f>
          </x14:formula1>
          <xm:sqref>AC173:AG177</xm:sqref>
        </x14:dataValidation>
        <x14:dataValidation type="list" allowBlank="1" showInputMessage="1" showErrorMessage="1">
          <x14:formula1>
            <xm:f>入力規則等!$AK$2:$AK$49</xm:f>
          </x14:formula1>
          <xm:sqref>C173:D177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391</v>
      </c>
      <c r="AA1" s="27" t="s">
        <v>70</v>
      </c>
      <c r="AB1" s="27" t="s">
        <v>392</v>
      </c>
      <c r="AC1" s="27" t="s">
        <v>30</v>
      </c>
      <c r="AD1" s="26"/>
      <c r="AE1" s="27" t="s">
        <v>42</v>
      </c>
      <c r="AF1" s="28"/>
      <c r="AG1" s="37" t="s">
        <v>166</v>
      </c>
      <c r="AI1" s="37" t="s">
        <v>169</v>
      </c>
      <c r="AK1" s="37" t="s">
        <v>174</v>
      </c>
      <c r="AM1" s="58"/>
      <c r="AN1" s="58"/>
      <c r="AP1" s="26" t="s">
        <v>218</v>
      </c>
    </row>
    <row r="2" spans="1:42" ht="13.5" customHeight="1" x14ac:dyDescent="0.15">
      <c r="A2" s="14" t="s">
        <v>73</v>
      </c>
      <c r="B2" s="15"/>
      <c r="C2" s="13" t="str">
        <f>IF(B2="","",A2)</f>
        <v/>
      </c>
      <c r="D2" s="13" t="str">
        <f>IF(C2="","",IF(D1&lt;&gt;"",CONCATENATE(D1,"、",C2),C2))</f>
        <v/>
      </c>
      <c r="F2" s="12" t="s">
        <v>60</v>
      </c>
      <c r="G2" s="17" t="s">
        <v>576</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73">
        <v>21</v>
      </c>
      <c r="W2" s="30" t="s">
        <v>157</v>
      </c>
      <c r="Y2" s="30" t="s">
        <v>56</v>
      </c>
      <c r="Z2" s="30" t="s">
        <v>56</v>
      </c>
      <c r="AA2" s="66" t="s">
        <v>261</v>
      </c>
      <c r="AB2" s="66" t="s">
        <v>486</v>
      </c>
      <c r="AC2" s="67" t="s">
        <v>122</v>
      </c>
      <c r="AD2" s="26"/>
      <c r="AE2" s="32" t="s">
        <v>153</v>
      </c>
      <c r="AF2" s="28"/>
      <c r="AG2" s="39" t="s">
        <v>227</v>
      </c>
      <c r="AI2" s="37" t="s">
        <v>258</v>
      </c>
      <c r="AK2" s="37" t="s">
        <v>175</v>
      </c>
      <c r="AM2" s="58"/>
      <c r="AN2" s="58"/>
      <c r="AP2" s="39" t="s">
        <v>227</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576</v>
      </c>
      <c r="R3" s="13" t="str">
        <f t="shared" ref="R3:R8" si="3">IF(Q3="","",P3)</f>
        <v>委託・請負</v>
      </c>
      <c r="S3" s="13" t="str">
        <f t="shared" ref="S3:S8" si="4">IF(R3="",S2,IF(S2&lt;&gt;"",CONCATENATE(S2,"、",R3),R3))</f>
        <v>委託・請負</v>
      </c>
      <c r="T3" s="13"/>
      <c r="U3" s="30" t="s">
        <v>517</v>
      </c>
      <c r="W3" s="30" t="s">
        <v>132</v>
      </c>
      <c r="Y3" s="30" t="s">
        <v>57</v>
      </c>
      <c r="Z3" s="30" t="s">
        <v>393</v>
      </c>
      <c r="AA3" s="66" t="s">
        <v>359</v>
      </c>
      <c r="AB3" s="66" t="s">
        <v>487</v>
      </c>
      <c r="AC3" s="67" t="s">
        <v>123</v>
      </c>
      <c r="AD3" s="26"/>
      <c r="AE3" s="32" t="s">
        <v>154</v>
      </c>
      <c r="AF3" s="28"/>
      <c r="AG3" s="39" t="s">
        <v>228</v>
      </c>
      <c r="AI3" s="37" t="s">
        <v>168</v>
      </c>
      <c r="AK3" s="37" t="str">
        <f>CHAR(CODE(AK2)+1)</f>
        <v>B</v>
      </c>
      <c r="AM3" s="58"/>
      <c r="AN3" s="58"/>
      <c r="AP3" s="39" t="s">
        <v>228</v>
      </c>
    </row>
    <row r="4" spans="1:42" ht="13.5" customHeight="1" x14ac:dyDescent="0.15">
      <c r="A4" s="14" t="s">
        <v>75</v>
      </c>
      <c r="B4" s="15" t="s">
        <v>576</v>
      </c>
      <c r="C4" s="13" t="str">
        <f t="shared" si="0"/>
        <v>沖縄振興</v>
      </c>
      <c r="D4" s="13" t="str">
        <f>IF(C4="",D3,IF(D3&lt;&gt;"",CONCATENATE(D3,"、",C4),C4))</f>
        <v>沖縄振興</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委託・請負</v>
      </c>
      <c r="T4" s="13"/>
      <c r="U4" s="30" t="s">
        <v>565</v>
      </c>
      <c r="W4" s="30" t="s">
        <v>133</v>
      </c>
      <c r="Y4" s="30" t="s">
        <v>266</v>
      </c>
      <c r="Z4" s="30" t="s">
        <v>394</v>
      </c>
      <c r="AA4" s="66" t="s">
        <v>360</v>
      </c>
      <c r="AB4" s="66" t="s">
        <v>488</v>
      </c>
      <c r="AC4" s="66" t="s">
        <v>124</v>
      </c>
      <c r="AD4" s="26"/>
      <c r="AE4" s="32" t="s">
        <v>155</v>
      </c>
      <c r="AF4" s="28"/>
      <c r="AG4" s="39" t="s">
        <v>229</v>
      </c>
      <c r="AI4" s="37" t="s">
        <v>170</v>
      </c>
      <c r="AK4" s="37" t="str">
        <f t="shared" ref="AK4:AK49" si="7">CHAR(CODE(AK3)+1)</f>
        <v>C</v>
      </c>
      <c r="AM4" s="58"/>
      <c r="AN4" s="58"/>
      <c r="AP4" s="39" t="s">
        <v>229</v>
      </c>
    </row>
    <row r="5" spans="1:42" ht="13.5" customHeight="1" x14ac:dyDescent="0.15">
      <c r="A5" s="14" t="s">
        <v>76</v>
      </c>
      <c r="B5" s="15"/>
      <c r="C5" s="13" t="str">
        <f t="shared" si="0"/>
        <v/>
      </c>
      <c r="D5" s="13" t="str">
        <f>IF(C5="",D4,IF(D4&lt;&gt;"",CONCATENATE(D4,"、",C5),C5))</f>
        <v>沖縄振興</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v>
      </c>
      <c r="T5" s="13"/>
      <c r="W5" s="30" t="s">
        <v>541</v>
      </c>
      <c r="Y5" s="30" t="s">
        <v>267</v>
      </c>
      <c r="Z5" s="30" t="s">
        <v>395</v>
      </c>
      <c r="AA5" s="66" t="s">
        <v>361</v>
      </c>
      <c r="AB5" s="66" t="s">
        <v>489</v>
      </c>
      <c r="AC5" s="66" t="s">
        <v>156</v>
      </c>
      <c r="AD5" s="29"/>
      <c r="AE5" s="32" t="s">
        <v>239</v>
      </c>
      <c r="AF5" s="28"/>
      <c r="AG5" s="39" t="s">
        <v>230</v>
      </c>
      <c r="AI5" s="37" t="s">
        <v>264</v>
      </c>
      <c r="AK5" s="37" t="str">
        <f t="shared" si="7"/>
        <v>D</v>
      </c>
      <c r="AP5" s="39" t="s">
        <v>230</v>
      </c>
    </row>
    <row r="6" spans="1:42" ht="13.5" customHeight="1" x14ac:dyDescent="0.15">
      <c r="A6" s="14" t="s">
        <v>77</v>
      </c>
      <c r="B6" s="15"/>
      <c r="C6" s="13" t="str">
        <f t="shared" si="0"/>
        <v/>
      </c>
      <c r="D6" s="13" t="str">
        <f t="shared" ref="D6:D21" si="8">IF(C6="",D5,IF(D5&lt;&gt;"",CONCATENATE(D5,"、",C6),C6))</f>
        <v>沖縄振興</v>
      </c>
      <c r="F6" s="18" t="s">
        <v>102</v>
      </c>
      <c r="G6" s="17"/>
      <c r="H6" s="13" t="str">
        <f t="shared" si="1"/>
        <v/>
      </c>
      <c r="I6" s="13" t="str">
        <f t="shared" si="5"/>
        <v>一般会計</v>
      </c>
      <c r="K6" s="14" t="s">
        <v>94</v>
      </c>
      <c r="L6" s="15" t="s">
        <v>576</v>
      </c>
      <c r="M6" s="13" t="str">
        <f t="shared" si="2"/>
        <v>公共事業</v>
      </c>
      <c r="N6" s="13" t="str">
        <f t="shared" si="6"/>
        <v>公共事業</v>
      </c>
      <c r="O6" s="13"/>
      <c r="P6" s="12" t="s">
        <v>66</v>
      </c>
      <c r="Q6" s="17"/>
      <c r="R6" s="13" t="str">
        <f t="shared" si="3"/>
        <v/>
      </c>
      <c r="S6" s="13" t="str">
        <f t="shared" si="4"/>
        <v>委託・請負</v>
      </c>
      <c r="T6" s="13"/>
      <c r="U6" s="30" t="s">
        <v>241</v>
      </c>
      <c r="W6" s="30" t="s">
        <v>543</v>
      </c>
      <c r="Y6" s="30" t="s">
        <v>268</v>
      </c>
      <c r="Z6" s="30" t="s">
        <v>396</v>
      </c>
      <c r="AA6" s="66" t="s">
        <v>362</v>
      </c>
      <c r="AB6" s="66" t="s">
        <v>490</v>
      </c>
      <c r="AC6" s="66" t="s">
        <v>125</v>
      </c>
      <c r="AD6" s="29"/>
      <c r="AE6" s="32" t="s">
        <v>237</v>
      </c>
      <c r="AF6" s="28"/>
      <c r="AG6" s="39" t="s">
        <v>231</v>
      </c>
      <c r="AI6" s="37" t="s">
        <v>265</v>
      </c>
      <c r="AK6" s="37" t="str">
        <f>CHAR(CODE(AK5)+1)</f>
        <v>E</v>
      </c>
      <c r="AP6" s="39" t="s">
        <v>231</v>
      </c>
    </row>
    <row r="7" spans="1:42" ht="13.5" customHeight="1" x14ac:dyDescent="0.15">
      <c r="A7" s="14" t="s">
        <v>78</v>
      </c>
      <c r="B7" s="15"/>
      <c r="C7" s="13" t="str">
        <f t="shared" si="0"/>
        <v/>
      </c>
      <c r="D7" s="13" t="str">
        <f t="shared" si="8"/>
        <v>沖縄振興</v>
      </c>
      <c r="F7" s="18" t="s">
        <v>185</v>
      </c>
      <c r="G7" s="17"/>
      <c r="H7" s="13" t="str">
        <f t="shared" si="1"/>
        <v/>
      </c>
      <c r="I7" s="13" t="str">
        <f t="shared" si="5"/>
        <v>一般会計</v>
      </c>
      <c r="K7" s="14" t="s">
        <v>95</v>
      </c>
      <c r="L7" s="15"/>
      <c r="M7" s="13" t="str">
        <f t="shared" si="2"/>
        <v/>
      </c>
      <c r="N7" s="13" t="str">
        <f t="shared" si="6"/>
        <v>公共事業</v>
      </c>
      <c r="O7" s="13"/>
      <c r="P7" s="12" t="s">
        <v>67</v>
      </c>
      <c r="Q7" s="17"/>
      <c r="R7" s="13" t="str">
        <f t="shared" si="3"/>
        <v/>
      </c>
      <c r="S7" s="13" t="str">
        <f t="shared" si="4"/>
        <v>委託・請負</v>
      </c>
      <c r="T7" s="13"/>
      <c r="U7" s="30"/>
      <c r="W7" s="30" t="s">
        <v>134</v>
      </c>
      <c r="Y7" s="30" t="s">
        <v>269</v>
      </c>
      <c r="Z7" s="30" t="s">
        <v>397</v>
      </c>
      <c r="AA7" s="66" t="s">
        <v>363</v>
      </c>
      <c r="AB7" s="66" t="s">
        <v>491</v>
      </c>
      <c r="AC7" s="29"/>
      <c r="AD7" s="29"/>
      <c r="AE7" s="30" t="s">
        <v>125</v>
      </c>
      <c r="AF7" s="28"/>
      <c r="AG7" s="39" t="s">
        <v>232</v>
      </c>
      <c r="AH7" s="61"/>
      <c r="AI7" s="39" t="s">
        <v>254</v>
      </c>
      <c r="AK7" s="37" t="str">
        <f>CHAR(CODE(AK6)+1)</f>
        <v>F</v>
      </c>
      <c r="AP7" s="39" t="s">
        <v>232</v>
      </c>
    </row>
    <row r="8" spans="1:42" ht="13.5" customHeight="1" x14ac:dyDescent="0.15">
      <c r="A8" s="14" t="s">
        <v>79</v>
      </c>
      <c r="B8" s="15"/>
      <c r="C8" s="13" t="str">
        <f t="shared" si="0"/>
        <v/>
      </c>
      <c r="D8" s="13" t="str">
        <f t="shared" si="8"/>
        <v>沖縄振興</v>
      </c>
      <c r="F8" s="18" t="s">
        <v>103</v>
      </c>
      <c r="G8" s="17"/>
      <c r="H8" s="13" t="str">
        <f t="shared" si="1"/>
        <v/>
      </c>
      <c r="I8" s="13" t="str">
        <f t="shared" si="5"/>
        <v>一般会計</v>
      </c>
      <c r="K8" s="14" t="s">
        <v>96</v>
      </c>
      <c r="L8" s="15"/>
      <c r="M8" s="13" t="str">
        <f t="shared" si="2"/>
        <v/>
      </c>
      <c r="N8" s="13" t="str">
        <f t="shared" si="6"/>
        <v>公共事業</v>
      </c>
      <c r="O8" s="13"/>
      <c r="P8" s="12" t="s">
        <v>68</v>
      </c>
      <c r="Q8" s="17"/>
      <c r="R8" s="13" t="str">
        <f t="shared" si="3"/>
        <v/>
      </c>
      <c r="S8" s="13" t="str">
        <f t="shared" si="4"/>
        <v>委託・請負</v>
      </c>
      <c r="T8" s="13"/>
      <c r="U8" s="30" t="s">
        <v>262</v>
      </c>
      <c r="W8" s="30" t="s">
        <v>135</v>
      </c>
      <c r="Y8" s="30" t="s">
        <v>270</v>
      </c>
      <c r="Z8" s="30" t="s">
        <v>398</v>
      </c>
      <c r="AA8" s="66" t="s">
        <v>364</v>
      </c>
      <c r="AB8" s="66" t="s">
        <v>492</v>
      </c>
      <c r="AC8" s="29"/>
      <c r="AD8" s="29"/>
      <c r="AE8" s="29"/>
      <c r="AF8" s="28"/>
      <c r="AG8" s="39" t="s">
        <v>233</v>
      </c>
      <c r="AI8" s="37" t="s">
        <v>255</v>
      </c>
      <c r="AK8" s="37" t="str">
        <f t="shared" si="7"/>
        <v>G</v>
      </c>
      <c r="AP8" s="39" t="s">
        <v>233</v>
      </c>
    </row>
    <row r="9" spans="1:42" ht="13.5" customHeight="1" x14ac:dyDescent="0.15">
      <c r="A9" s="14" t="s">
        <v>80</v>
      </c>
      <c r="B9" s="15"/>
      <c r="C9" s="13" t="str">
        <f t="shared" si="0"/>
        <v/>
      </c>
      <c r="D9" s="13" t="str">
        <f t="shared" si="8"/>
        <v>沖縄振興</v>
      </c>
      <c r="F9" s="18" t="s">
        <v>186</v>
      </c>
      <c r="G9" s="17"/>
      <c r="H9" s="13" t="str">
        <f t="shared" si="1"/>
        <v/>
      </c>
      <c r="I9" s="13" t="str">
        <f t="shared" si="5"/>
        <v>一般会計</v>
      </c>
      <c r="K9" s="14" t="s">
        <v>97</v>
      </c>
      <c r="L9" s="15"/>
      <c r="M9" s="13" t="str">
        <f t="shared" si="2"/>
        <v/>
      </c>
      <c r="N9" s="13" t="str">
        <f t="shared" si="6"/>
        <v>公共事業</v>
      </c>
      <c r="O9" s="13"/>
      <c r="P9" s="13"/>
      <c r="Q9" s="19"/>
      <c r="T9" s="13"/>
      <c r="U9" s="30" t="s">
        <v>263</v>
      </c>
      <c r="W9" s="30" t="s">
        <v>136</v>
      </c>
      <c r="Y9" s="30" t="s">
        <v>271</v>
      </c>
      <c r="Z9" s="30" t="s">
        <v>399</v>
      </c>
      <c r="AA9" s="66" t="s">
        <v>365</v>
      </c>
      <c r="AB9" s="66" t="s">
        <v>493</v>
      </c>
      <c r="AC9" s="29"/>
      <c r="AD9" s="29"/>
      <c r="AE9" s="29"/>
      <c r="AF9" s="28"/>
      <c r="AG9" s="39" t="s">
        <v>234</v>
      </c>
      <c r="AI9" s="57"/>
      <c r="AK9" s="37" t="str">
        <f t="shared" si="7"/>
        <v>H</v>
      </c>
      <c r="AP9" s="39" t="s">
        <v>234</v>
      </c>
    </row>
    <row r="10" spans="1:42" ht="13.5" customHeight="1" x14ac:dyDescent="0.15">
      <c r="A10" s="14" t="s">
        <v>206</v>
      </c>
      <c r="B10" s="15"/>
      <c r="C10" s="13" t="str">
        <f t="shared" si="0"/>
        <v/>
      </c>
      <c r="D10" s="13" t="str">
        <f t="shared" si="8"/>
        <v>沖縄振興</v>
      </c>
      <c r="F10" s="18" t="s">
        <v>104</v>
      </c>
      <c r="G10" s="17"/>
      <c r="H10" s="13" t="str">
        <f t="shared" si="1"/>
        <v/>
      </c>
      <c r="I10" s="13" t="str">
        <f t="shared" si="5"/>
        <v>一般会計</v>
      </c>
      <c r="K10" s="14" t="s">
        <v>208</v>
      </c>
      <c r="L10" s="15"/>
      <c r="M10" s="13" t="str">
        <f t="shared" si="2"/>
        <v/>
      </c>
      <c r="N10" s="13" t="str">
        <f t="shared" si="6"/>
        <v>公共事業</v>
      </c>
      <c r="O10" s="13"/>
      <c r="P10" s="13" t="str">
        <f>S8</f>
        <v>委託・請負</v>
      </c>
      <c r="Q10" s="19"/>
      <c r="T10" s="13"/>
      <c r="W10" s="30" t="s">
        <v>137</v>
      </c>
      <c r="Y10" s="30" t="s">
        <v>272</v>
      </c>
      <c r="Z10" s="30" t="s">
        <v>400</v>
      </c>
      <c r="AA10" s="66" t="s">
        <v>366</v>
      </c>
      <c r="AB10" s="66" t="s">
        <v>494</v>
      </c>
      <c r="AC10" s="29"/>
      <c r="AD10" s="29"/>
      <c r="AE10" s="29"/>
      <c r="AF10" s="28"/>
      <c r="AG10" s="39" t="s">
        <v>221</v>
      </c>
      <c r="AK10" s="37" t="str">
        <f t="shared" si="7"/>
        <v>I</v>
      </c>
      <c r="AP10" s="37" t="s">
        <v>219</v>
      </c>
    </row>
    <row r="11" spans="1:42" ht="13.5" customHeight="1" x14ac:dyDescent="0.15">
      <c r="A11" s="14" t="s">
        <v>81</v>
      </c>
      <c r="B11" s="15"/>
      <c r="C11" s="13" t="str">
        <f t="shared" si="0"/>
        <v/>
      </c>
      <c r="D11" s="13" t="str">
        <f t="shared" si="8"/>
        <v>沖縄振興</v>
      </c>
      <c r="F11" s="18" t="s">
        <v>105</v>
      </c>
      <c r="G11" s="17"/>
      <c r="H11" s="13" t="str">
        <f t="shared" si="1"/>
        <v/>
      </c>
      <c r="I11" s="13" t="str">
        <f t="shared" si="5"/>
        <v>一般会計</v>
      </c>
      <c r="K11" s="14" t="s">
        <v>98</v>
      </c>
      <c r="L11" s="15"/>
      <c r="M11" s="13" t="str">
        <f t="shared" si="2"/>
        <v/>
      </c>
      <c r="N11" s="13" t="str">
        <f t="shared" si="6"/>
        <v>公共事業</v>
      </c>
      <c r="O11" s="13"/>
      <c r="P11" s="13"/>
      <c r="Q11" s="19"/>
      <c r="T11" s="13"/>
      <c r="W11" s="30" t="s">
        <v>562</v>
      </c>
      <c r="Y11" s="30" t="s">
        <v>273</v>
      </c>
      <c r="Z11" s="30" t="s">
        <v>401</v>
      </c>
      <c r="AA11" s="66" t="s">
        <v>367</v>
      </c>
      <c r="AB11" s="66" t="s">
        <v>495</v>
      </c>
      <c r="AC11" s="29"/>
      <c r="AD11" s="29"/>
      <c r="AE11" s="29"/>
      <c r="AF11" s="28"/>
      <c r="AG11" s="37" t="s">
        <v>224</v>
      </c>
      <c r="AK11" s="37" t="str">
        <f t="shared" si="7"/>
        <v>J</v>
      </c>
    </row>
    <row r="12" spans="1:42" ht="13.5" customHeight="1" x14ac:dyDescent="0.15">
      <c r="A12" s="14" t="s">
        <v>82</v>
      </c>
      <c r="B12" s="15"/>
      <c r="C12" s="13" t="str">
        <f t="shared" ref="C12:C23" si="9">IF(B12="","",A12)</f>
        <v/>
      </c>
      <c r="D12" s="13" t="str">
        <f t="shared" si="8"/>
        <v>沖縄振興</v>
      </c>
      <c r="F12" s="18" t="s">
        <v>106</v>
      </c>
      <c r="G12" s="17"/>
      <c r="H12" s="13" t="str">
        <f t="shared" si="1"/>
        <v/>
      </c>
      <c r="I12" s="13" t="str">
        <f t="shared" si="5"/>
        <v>一般会計</v>
      </c>
      <c r="K12" s="13"/>
      <c r="L12" s="13"/>
      <c r="O12" s="13"/>
      <c r="P12" s="13"/>
      <c r="Q12" s="19"/>
      <c r="T12" s="13"/>
      <c r="U12" s="27" t="s">
        <v>518</v>
      </c>
      <c r="W12" s="30" t="s">
        <v>138</v>
      </c>
      <c r="Y12" s="30" t="s">
        <v>274</v>
      </c>
      <c r="Z12" s="30" t="s">
        <v>402</v>
      </c>
      <c r="AA12" s="66" t="s">
        <v>368</v>
      </c>
      <c r="AB12" s="66" t="s">
        <v>496</v>
      </c>
      <c r="AC12" s="29"/>
      <c r="AD12" s="29"/>
      <c r="AE12" s="29"/>
      <c r="AF12" s="28"/>
      <c r="AG12" s="37" t="s">
        <v>222</v>
      </c>
      <c r="AK12" s="37" t="str">
        <f t="shared" si="7"/>
        <v>K</v>
      </c>
    </row>
    <row r="13" spans="1:42" ht="13.5" customHeight="1" x14ac:dyDescent="0.15">
      <c r="A13" s="14" t="s">
        <v>83</v>
      </c>
      <c r="B13" s="15"/>
      <c r="C13" s="13" t="str">
        <f t="shared" si="9"/>
        <v/>
      </c>
      <c r="D13" s="13" t="str">
        <f t="shared" si="8"/>
        <v>沖縄振興</v>
      </c>
      <c r="F13" s="18" t="s">
        <v>107</v>
      </c>
      <c r="G13" s="17"/>
      <c r="H13" s="13" t="str">
        <f t="shared" si="1"/>
        <v/>
      </c>
      <c r="I13" s="13" t="str">
        <f t="shared" si="5"/>
        <v>一般会計</v>
      </c>
      <c r="K13" s="13" t="str">
        <f>N11</f>
        <v>公共事業</v>
      </c>
      <c r="L13" s="13"/>
      <c r="O13" s="13"/>
      <c r="P13" s="13"/>
      <c r="Q13" s="19"/>
      <c r="T13" s="13"/>
      <c r="U13" s="30" t="s">
        <v>157</v>
      </c>
      <c r="W13" s="30" t="s">
        <v>139</v>
      </c>
      <c r="Y13" s="30" t="s">
        <v>275</v>
      </c>
      <c r="Z13" s="30" t="s">
        <v>403</v>
      </c>
      <c r="AA13" s="66" t="s">
        <v>369</v>
      </c>
      <c r="AB13" s="66" t="s">
        <v>497</v>
      </c>
      <c r="AC13" s="29"/>
      <c r="AD13" s="29"/>
      <c r="AE13" s="29"/>
      <c r="AF13" s="28"/>
      <c r="AG13" s="37" t="s">
        <v>223</v>
      </c>
      <c r="AK13" s="37" t="str">
        <f t="shared" si="7"/>
        <v>L</v>
      </c>
    </row>
    <row r="14" spans="1:42" ht="13.5" customHeight="1" x14ac:dyDescent="0.15">
      <c r="A14" s="14" t="s">
        <v>84</v>
      </c>
      <c r="B14" s="15"/>
      <c r="C14" s="13" t="str">
        <f t="shared" si="9"/>
        <v/>
      </c>
      <c r="D14" s="13" t="str">
        <f t="shared" si="8"/>
        <v>沖縄振興</v>
      </c>
      <c r="F14" s="18" t="s">
        <v>108</v>
      </c>
      <c r="G14" s="17"/>
      <c r="H14" s="13" t="str">
        <f t="shared" si="1"/>
        <v/>
      </c>
      <c r="I14" s="13" t="str">
        <f t="shared" si="5"/>
        <v>一般会計</v>
      </c>
      <c r="K14" s="13"/>
      <c r="L14" s="13"/>
      <c r="O14" s="13"/>
      <c r="P14" s="13"/>
      <c r="Q14" s="19"/>
      <c r="T14" s="13"/>
      <c r="U14" s="30" t="s">
        <v>519</v>
      </c>
      <c r="W14" s="30" t="s">
        <v>140</v>
      </c>
      <c r="Y14" s="30" t="s">
        <v>276</v>
      </c>
      <c r="Z14" s="30" t="s">
        <v>404</v>
      </c>
      <c r="AA14" s="66" t="s">
        <v>370</v>
      </c>
      <c r="AB14" s="66" t="s">
        <v>498</v>
      </c>
      <c r="AC14" s="29"/>
      <c r="AD14" s="29"/>
      <c r="AE14" s="29"/>
      <c r="AF14" s="28"/>
      <c r="AG14" s="57"/>
      <c r="AK14" s="37" t="str">
        <f t="shared" si="7"/>
        <v>M</v>
      </c>
    </row>
    <row r="15" spans="1:42" ht="13.5" customHeight="1" x14ac:dyDescent="0.15">
      <c r="A15" s="14" t="s">
        <v>85</v>
      </c>
      <c r="B15" s="15"/>
      <c r="C15" s="13" t="str">
        <f t="shared" si="9"/>
        <v/>
      </c>
      <c r="D15" s="13" t="str">
        <f t="shared" si="8"/>
        <v>沖縄振興</v>
      </c>
      <c r="F15" s="18" t="s">
        <v>109</v>
      </c>
      <c r="G15" s="17"/>
      <c r="H15" s="13" t="str">
        <f t="shared" si="1"/>
        <v/>
      </c>
      <c r="I15" s="13" t="str">
        <f t="shared" si="5"/>
        <v>一般会計</v>
      </c>
      <c r="K15" s="13"/>
      <c r="L15" s="13"/>
      <c r="O15" s="13"/>
      <c r="P15" s="13"/>
      <c r="Q15" s="19"/>
      <c r="T15" s="13"/>
      <c r="U15" s="30" t="s">
        <v>520</v>
      </c>
      <c r="W15" s="30" t="s">
        <v>141</v>
      </c>
      <c r="Y15" s="30" t="s">
        <v>277</v>
      </c>
      <c r="Z15" s="30" t="s">
        <v>405</v>
      </c>
      <c r="AA15" s="66" t="s">
        <v>371</v>
      </c>
      <c r="AB15" s="66" t="s">
        <v>499</v>
      </c>
      <c r="AC15" s="29"/>
      <c r="AD15" s="29"/>
      <c r="AE15" s="29"/>
      <c r="AF15" s="28"/>
      <c r="AG15" s="58"/>
      <c r="AK15" s="37" t="str">
        <f t="shared" si="7"/>
        <v>N</v>
      </c>
    </row>
    <row r="16" spans="1:42" ht="13.5" customHeight="1" x14ac:dyDescent="0.15">
      <c r="A16" s="14" t="s">
        <v>86</v>
      </c>
      <c r="B16" s="15"/>
      <c r="C16" s="13" t="str">
        <f t="shared" si="9"/>
        <v/>
      </c>
      <c r="D16" s="13" t="str">
        <f t="shared" si="8"/>
        <v>沖縄振興</v>
      </c>
      <c r="F16" s="18" t="s">
        <v>110</v>
      </c>
      <c r="G16" s="17"/>
      <c r="H16" s="13" t="str">
        <f t="shared" si="1"/>
        <v/>
      </c>
      <c r="I16" s="13" t="str">
        <f t="shared" si="5"/>
        <v>一般会計</v>
      </c>
      <c r="K16" s="13"/>
      <c r="L16" s="13"/>
      <c r="O16" s="13"/>
      <c r="P16" s="13"/>
      <c r="Q16" s="19"/>
      <c r="T16" s="13"/>
      <c r="U16" s="30" t="s">
        <v>521</v>
      </c>
      <c r="W16" s="30" t="s">
        <v>142</v>
      </c>
      <c r="Y16" s="30" t="s">
        <v>278</v>
      </c>
      <c r="Z16" s="30" t="s">
        <v>406</v>
      </c>
      <c r="AA16" s="66" t="s">
        <v>372</v>
      </c>
      <c r="AB16" s="66" t="s">
        <v>500</v>
      </c>
      <c r="AC16" s="29"/>
      <c r="AD16" s="29"/>
      <c r="AE16" s="29"/>
      <c r="AF16" s="28"/>
      <c r="AG16" s="58"/>
      <c r="AK16" s="37" t="str">
        <f t="shared" si="7"/>
        <v>O</v>
      </c>
    </row>
    <row r="17" spans="1:37" ht="13.5" customHeight="1" x14ac:dyDescent="0.15">
      <c r="A17" s="14" t="s">
        <v>87</v>
      </c>
      <c r="B17" s="15"/>
      <c r="C17" s="13" t="str">
        <f t="shared" si="9"/>
        <v/>
      </c>
      <c r="D17" s="13" t="str">
        <f t="shared" si="8"/>
        <v>沖縄振興</v>
      </c>
      <c r="F17" s="18" t="s">
        <v>111</v>
      </c>
      <c r="G17" s="17"/>
      <c r="H17" s="13" t="str">
        <f t="shared" si="1"/>
        <v/>
      </c>
      <c r="I17" s="13" t="str">
        <f t="shared" si="5"/>
        <v>一般会計</v>
      </c>
      <c r="K17" s="13"/>
      <c r="L17" s="13"/>
      <c r="O17" s="13"/>
      <c r="P17" s="13"/>
      <c r="Q17" s="19"/>
      <c r="T17" s="13"/>
      <c r="U17" s="30" t="s">
        <v>539</v>
      </c>
      <c r="W17" s="30" t="s">
        <v>143</v>
      </c>
      <c r="Y17" s="30" t="s">
        <v>279</v>
      </c>
      <c r="Z17" s="30" t="s">
        <v>407</v>
      </c>
      <c r="AA17" s="66" t="s">
        <v>373</v>
      </c>
      <c r="AB17" s="66" t="s">
        <v>501</v>
      </c>
      <c r="AC17" s="29"/>
      <c r="AD17" s="29"/>
      <c r="AE17" s="29"/>
      <c r="AF17" s="28"/>
      <c r="AG17" s="58"/>
      <c r="AK17" s="37" t="str">
        <f t="shared" si="7"/>
        <v>P</v>
      </c>
    </row>
    <row r="18" spans="1:37" ht="13.5" customHeight="1" x14ac:dyDescent="0.15">
      <c r="A18" s="14" t="s">
        <v>88</v>
      </c>
      <c r="B18" s="15"/>
      <c r="C18" s="13" t="str">
        <f t="shared" si="9"/>
        <v/>
      </c>
      <c r="D18" s="13" t="str">
        <f t="shared" si="8"/>
        <v>沖縄振興</v>
      </c>
      <c r="F18" s="18" t="s">
        <v>112</v>
      </c>
      <c r="G18" s="17"/>
      <c r="H18" s="13" t="str">
        <f t="shared" si="1"/>
        <v/>
      </c>
      <c r="I18" s="13" t="str">
        <f t="shared" si="5"/>
        <v>一般会計</v>
      </c>
      <c r="K18" s="13"/>
      <c r="L18" s="13"/>
      <c r="O18" s="13"/>
      <c r="P18" s="13"/>
      <c r="Q18" s="19"/>
      <c r="T18" s="13"/>
      <c r="U18" s="30" t="s">
        <v>522</v>
      </c>
      <c r="W18" s="30" t="s">
        <v>144</v>
      </c>
      <c r="Y18" s="30" t="s">
        <v>280</v>
      </c>
      <c r="Z18" s="30" t="s">
        <v>408</v>
      </c>
      <c r="AA18" s="66" t="s">
        <v>374</v>
      </c>
      <c r="AB18" s="66" t="s">
        <v>502</v>
      </c>
      <c r="AC18" s="29"/>
      <c r="AD18" s="29"/>
      <c r="AE18" s="29"/>
      <c r="AF18" s="28"/>
      <c r="AK18" s="37" t="str">
        <f t="shared" si="7"/>
        <v>Q</v>
      </c>
    </row>
    <row r="19" spans="1:37" ht="13.5" customHeight="1" x14ac:dyDescent="0.15">
      <c r="A19" s="14" t="s">
        <v>196</v>
      </c>
      <c r="B19" s="15"/>
      <c r="C19" s="13" t="str">
        <f t="shared" si="9"/>
        <v/>
      </c>
      <c r="D19" s="13" t="str">
        <f t="shared" si="8"/>
        <v>沖縄振興</v>
      </c>
      <c r="F19" s="18" t="s">
        <v>113</v>
      </c>
      <c r="G19" s="17"/>
      <c r="H19" s="13" t="str">
        <f t="shared" si="1"/>
        <v/>
      </c>
      <c r="I19" s="13" t="str">
        <f t="shared" si="5"/>
        <v>一般会計</v>
      </c>
      <c r="K19" s="13"/>
      <c r="L19" s="13"/>
      <c r="O19" s="13"/>
      <c r="P19" s="13"/>
      <c r="Q19" s="19"/>
      <c r="T19" s="13"/>
      <c r="U19" s="30" t="s">
        <v>523</v>
      </c>
      <c r="W19" s="30" t="s">
        <v>145</v>
      </c>
      <c r="Y19" s="30" t="s">
        <v>281</v>
      </c>
      <c r="Z19" s="30" t="s">
        <v>409</v>
      </c>
      <c r="AA19" s="66" t="s">
        <v>375</v>
      </c>
      <c r="AB19" s="66" t="s">
        <v>503</v>
      </c>
      <c r="AC19" s="29"/>
      <c r="AD19" s="29"/>
      <c r="AE19" s="29"/>
      <c r="AF19" s="28"/>
      <c r="AK19" s="37" t="str">
        <f t="shared" si="7"/>
        <v>R</v>
      </c>
    </row>
    <row r="20" spans="1:37" ht="13.5" customHeight="1" x14ac:dyDescent="0.15">
      <c r="A20" s="14" t="s">
        <v>197</v>
      </c>
      <c r="B20" s="15"/>
      <c r="C20" s="13" t="str">
        <f t="shared" si="9"/>
        <v/>
      </c>
      <c r="D20" s="13" t="str">
        <f t="shared" si="8"/>
        <v>沖縄振興</v>
      </c>
      <c r="F20" s="18" t="s">
        <v>195</v>
      </c>
      <c r="G20" s="17"/>
      <c r="H20" s="13" t="str">
        <f t="shared" si="1"/>
        <v/>
      </c>
      <c r="I20" s="13" t="str">
        <f t="shared" si="5"/>
        <v>一般会計</v>
      </c>
      <c r="K20" s="13"/>
      <c r="L20" s="13"/>
      <c r="O20" s="13"/>
      <c r="P20" s="13"/>
      <c r="Q20" s="19"/>
      <c r="T20" s="13"/>
      <c r="U20" s="30" t="s">
        <v>524</v>
      </c>
      <c r="W20" s="30" t="s">
        <v>146</v>
      </c>
      <c r="Y20" s="30" t="s">
        <v>282</v>
      </c>
      <c r="Z20" s="30" t="s">
        <v>410</v>
      </c>
      <c r="AA20" s="66" t="s">
        <v>376</v>
      </c>
      <c r="AB20" s="66" t="s">
        <v>504</v>
      </c>
      <c r="AC20" s="29"/>
      <c r="AD20" s="29"/>
      <c r="AE20" s="29"/>
      <c r="AF20" s="28"/>
      <c r="AK20" s="37" t="str">
        <f t="shared" si="7"/>
        <v>S</v>
      </c>
    </row>
    <row r="21" spans="1:37" ht="13.5" customHeight="1" x14ac:dyDescent="0.15">
      <c r="A21" s="14" t="s">
        <v>198</v>
      </c>
      <c r="B21" s="15"/>
      <c r="C21" s="13" t="str">
        <f t="shared" si="9"/>
        <v/>
      </c>
      <c r="D21" s="13" t="str">
        <f t="shared" si="8"/>
        <v>沖縄振興</v>
      </c>
      <c r="F21" s="18" t="s">
        <v>114</v>
      </c>
      <c r="G21" s="17"/>
      <c r="H21" s="13" t="str">
        <f t="shared" si="1"/>
        <v/>
      </c>
      <c r="I21" s="13" t="str">
        <f t="shared" si="5"/>
        <v>一般会計</v>
      </c>
      <c r="K21" s="13"/>
      <c r="L21" s="13"/>
      <c r="O21" s="13"/>
      <c r="P21" s="13"/>
      <c r="Q21" s="19"/>
      <c r="T21" s="13"/>
      <c r="U21" s="30" t="s">
        <v>525</v>
      </c>
      <c r="W21" s="30" t="s">
        <v>147</v>
      </c>
      <c r="Y21" s="30" t="s">
        <v>283</v>
      </c>
      <c r="Z21" s="30" t="s">
        <v>411</v>
      </c>
      <c r="AA21" s="66" t="s">
        <v>377</v>
      </c>
      <c r="AB21" s="66" t="s">
        <v>505</v>
      </c>
      <c r="AC21" s="29"/>
      <c r="AD21" s="29"/>
      <c r="AE21" s="29"/>
      <c r="AF21" s="28"/>
      <c r="AK21" s="37" t="str">
        <f t="shared" si="7"/>
        <v>T</v>
      </c>
    </row>
    <row r="22" spans="1:37" ht="13.5" customHeight="1" x14ac:dyDescent="0.15">
      <c r="A22" s="14" t="s">
        <v>199</v>
      </c>
      <c r="B22" s="15"/>
      <c r="C22" s="13" t="str">
        <f t="shared" si="9"/>
        <v/>
      </c>
      <c r="D22" s="13" t="str">
        <f>IF(C22="",D21,IF(D21&lt;&gt;"",CONCATENATE(D21,"、",C22),C22))</f>
        <v>沖縄振興</v>
      </c>
      <c r="F22" s="18" t="s">
        <v>115</v>
      </c>
      <c r="G22" s="17"/>
      <c r="H22" s="13" t="str">
        <f t="shared" si="1"/>
        <v/>
      </c>
      <c r="I22" s="13" t="str">
        <f t="shared" si="5"/>
        <v>一般会計</v>
      </c>
      <c r="K22" s="13"/>
      <c r="L22" s="13"/>
      <c r="O22" s="13"/>
      <c r="P22" s="13"/>
      <c r="Q22" s="19"/>
      <c r="T22" s="13"/>
      <c r="U22" s="30" t="s">
        <v>564</v>
      </c>
      <c r="W22" s="30" t="s">
        <v>148</v>
      </c>
      <c r="Y22" s="30" t="s">
        <v>284</v>
      </c>
      <c r="Z22" s="30" t="s">
        <v>412</v>
      </c>
      <c r="AA22" s="66" t="s">
        <v>378</v>
      </c>
      <c r="AB22" s="66" t="s">
        <v>506</v>
      </c>
      <c r="AC22" s="29"/>
      <c r="AD22" s="29"/>
      <c r="AE22" s="29"/>
      <c r="AF22" s="28"/>
      <c r="AK22" s="37" t="str">
        <f t="shared" si="7"/>
        <v>U</v>
      </c>
    </row>
    <row r="23" spans="1:37" ht="13.5" customHeight="1" x14ac:dyDescent="0.15">
      <c r="A23" s="64" t="s">
        <v>256</v>
      </c>
      <c r="B23" s="15"/>
      <c r="C23" s="13" t="str">
        <f t="shared" si="9"/>
        <v/>
      </c>
      <c r="D23" s="13" t="str">
        <f>IF(C23="",D22,IF(D22&lt;&gt;"",CONCATENATE(D22,"、",C23),C23))</f>
        <v>沖縄振興</v>
      </c>
      <c r="F23" s="18" t="s">
        <v>116</v>
      </c>
      <c r="G23" s="17"/>
      <c r="H23" s="13" t="str">
        <f t="shared" si="1"/>
        <v/>
      </c>
      <c r="I23" s="13" t="str">
        <f t="shared" si="5"/>
        <v>一般会計</v>
      </c>
      <c r="K23" s="13"/>
      <c r="L23" s="13"/>
      <c r="O23" s="13"/>
      <c r="P23" s="13"/>
      <c r="Q23" s="19"/>
      <c r="T23" s="13"/>
      <c r="U23" s="30" t="s">
        <v>526</v>
      </c>
      <c r="W23" s="30" t="s">
        <v>149</v>
      </c>
      <c r="Y23" s="30" t="s">
        <v>285</v>
      </c>
      <c r="Z23" s="30" t="s">
        <v>413</v>
      </c>
      <c r="AA23" s="66" t="s">
        <v>379</v>
      </c>
      <c r="AB23" s="66" t="s">
        <v>507</v>
      </c>
      <c r="AC23" s="29"/>
      <c r="AD23" s="29"/>
      <c r="AE23" s="29"/>
      <c r="AF23" s="28"/>
      <c r="AK23" s="37" t="str">
        <f t="shared" si="7"/>
        <v>V</v>
      </c>
    </row>
    <row r="24" spans="1:37" ht="13.5" customHeight="1" x14ac:dyDescent="0.15">
      <c r="A24" s="75"/>
      <c r="B24" s="62"/>
      <c r="F24" s="18" t="s">
        <v>259</v>
      </c>
      <c r="G24" s="17"/>
      <c r="H24" s="13" t="str">
        <f t="shared" si="1"/>
        <v/>
      </c>
      <c r="I24" s="13" t="str">
        <f t="shared" si="5"/>
        <v>一般会計</v>
      </c>
      <c r="K24" s="13"/>
      <c r="L24" s="13"/>
      <c r="O24" s="13"/>
      <c r="P24" s="13"/>
      <c r="Q24" s="19"/>
      <c r="T24" s="13"/>
      <c r="U24" s="30" t="s">
        <v>527</v>
      </c>
      <c r="W24" s="30" t="s">
        <v>150</v>
      </c>
      <c r="Y24" s="30" t="s">
        <v>286</v>
      </c>
      <c r="Z24" s="30" t="s">
        <v>414</v>
      </c>
      <c r="AA24" s="66" t="s">
        <v>380</v>
      </c>
      <c r="AB24" s="66" t="s">
        <v>508</v>
      </c>
      <c r="AC24" s="29"/>
      <c r="AD24" s="29"/>
      <c r="AE24" s="29"/>
      <c r="AF24" s="28"/>
      <c r="AK24" s="37" t="str">
        <f>CHAR(CODE(AK23)+1)</f>
        <v>W</v>
      </c>
    </row>
    <row r="25" spans="1:37" ht="13.5" customHeight="1" x14ac:dyDescent="0.15">
      <c r="A25" s="63"/>
      <c r="B25" s="62"/>
      <c r="F25" s="18" t="s">
        <v>117</v>
      </c>
      <c r="G25" s="17"/>
      <c r="H25" s="13" t="str">
        <f t="shared" si="1"/>
        <v/>
      </c>
      <c r="I25" s="13" t="str">
        <f t="shared" si="5"/>
        <v>一般会計</v>
      </c>
      <c r="K25" s="13"/>
      <c r="L25" s="13"/>
      <c r="O25" s="13"/>
      <c r="P25" s="13"/>
      <c r="Q25" s="19"/>
      <c r="T25" s="13"/>
      <c r="U25" s="30" t="s">
        <v>528</v>
      </c>
      <c r="W25" s="55"/>
      <c r="Y25" s="30" t="s">
        <v>287</v>
      </c>
      <c r="Z25" s="30" t="s">
        <v>415</v>
      </c>
      <c r="AA25" s="66" t="s">
        <v>381</v>
      </c>
      <c r="AB25" s="66" t="s">
        <v>509</v>
      </c>
      <c r="AC25" s="29"/>
      <c r="AD25" s="29"/>
      <c r="AE25" s="29"/>
      <c r="AF25" s="28"/>
      <c r="AK25" s="37" t="str">
        <f t="shared" si="7"/>
        <v>X</v>
      </c>
    </row>
    <row r="26" spans="1:37" ht="13.5" customHeight="1" x14ac:dyDescent="0.15">
      <c r="A26" s="63"/>
      <c r="B26" s="62"/>
      <c r="F26" s="18" t="s">
        <v>118</v>
      </c>
      <c r="G26" s="17"/>
      <c r="H26" s="13" t="str">
        <f t="shared" si="1"/>
        <v/>
      </c>
      <c r="I26" s="13" t="str">
        <f t="shared" si="5"/>
        <v>一般会計</v>
      </c>
      <c r="K26" s="13"/>
      <c r="L26" s="13"/>
      <c r="O26" s="13"/>
      <c r="P26" s="13"/>
      <c r="Q26" s="19"/>
      <c r="T26" s="13"/>
      <c r="U26" s="30" t="s">
        <v>529</v>
      </c>
      <c r="Y26" s="30" t="s">
        <v>288</v>
      </c>
      <c r="Z26" s="30" t="s">
        <v>416</v>
      </c>
      <c r="AA26" s="66" t="s">
        <v>382</v>
      </c>
      <c r="AB26" s="66" t="s">
        <v>510</v>
      </c>
      <c r="AC26" s="29"/>
      <c r="AD26" s="29"/>
      <c r="AE26" s="29"/>
      <c r="AF26" s="28"/>
      <c r="AK26" s="37" t="str">
        <f t="shared" si="7"/>
        <v>Y</v>
      </c>
    </row>
    <row r="27" spans="1:37" ht="13.5" customHeight="1" x14ac:dyDescent="0.15">
      <c r="A27" s="13" t="str">
        <f>IF(D23="", "-", D23)</f>
        <v>沖縄振興</v>
      </c>
      <c r="B27" s="13"/>
      <c r="F27" s="18" t="s">
        <v>119</v>
      </c>
      <c r="G27" s="17"/>
      <c r="H27" s="13" t="str">
        <f t="shared" si="1"/>
        <v/>
      </c>
      <c r="I27" s="13" t="str">
        <f t="shared" si="5"/>
        <v>一般会計</v>
      </c>
      <c r="K27" s="13"/>
      <c r="L27" s="13"/>
      <c r="O27" s="13"/>
      <c r="P27" s="13"/>
      <c r="Q27" s="19"/>
      <c r="T27" s="13"/>
      <c r="U27" s="30" t="s">
        <v>530</v>
      </c>
      <c r="Y27" s="30" t="s">
        <v>289</v>
      </c>
      <c r="Z27" s="30" t="s">
        <v>417</v>
      </c>
      <c r="AA27" s="66" t="s">
        <v>383</v>
      </c>
      <c r="AB27" s="66" t="s">
        <v>511</v>
      </c>
      <c r="AC27" s="29"/>
      <c r="AD27" s="29"/>
      <c r="AE27" s="29"/>
      <c r="AF27" s="28"/>
      <c r="AK27" s="37"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531</v>
      </c>
      <c r="Y28" s="30" t="s">
        <v>290</v>
      </c>
      <c r="Z28" s="30" t="s">
        <v>418</v>
      </c>
      <c r="AA28" s="66" t="s">
        <v>384</v>
      </c>
      <c r="AB28" s="66" t="s">
        <v>512</v>
      </c>
      <c r="AC28" s="29"/>
      <c r="AD28" s="29"/>
      <c r="AE28" s="29"/>
      <c r="AF28" s="28"/>
      <c r="AK28" s="37" t="s">
        <v>176</v>
      </c>
    </row>
    <row r="29" spans="1:37" ht="13.5" customHeight="1" x14ac:dyDescent="0.15">
      <c r="A29" s="13"/>
      <c r="B29" s="13"/>
      <c r="F29" s="18" t="s">
        <v>187</v>
      </c>
      <c r="G29" s="17"/>
      <c r="H29" s="13" t="str">
        <f t="shared" si="1"/>
        <v/>
      </c>
      <c r="I29" s="13" t="str">
        <f t="shared" si="5"/>
        <v>一般会計</v>
      </c>
      <c r="K29" s="13"/>
      <c r="L29" s="13"/>
      <c r="O29" s="13"/>
      <c r="P29" s="13"/>
      <c r="Q29" s="19"/>
      <c r="T29" s="13"/>
      <c r="U29" s="30" t="s">
        <v>532</v>
      </c>
      <c r="Y29" s="30" t="s">
        <v>291</v>
      </c>
      <c r="Z29" s="30" t="s">
        <v>419</v>
      </c>
      <c r="AA29" s="66" t="s">
        <v>385</v>
      </c>
      <c r="AB29" s="66" t="s">
        <v>513</v>
      </c>
      <c r="AC29" s="29"/>
      <c r="AD29" s="29"/>
      <c r="AE29" s="29"/>
      <c r="AF29" s="28"/>
      <c r="AK29" s="37" t="str">
        <f t="shared" si="7"/>
        <v>b</v>
      </c>
    </row>
    <row r="30" spans="1:37" ht="13.5" customHeight="1" x14ac:dyDescent="0.15">
      <c r="A30" s="13"/>
      <c r="B30" s="13"/>
      <c r="F30" s="18" t="s">
        <v>188</v>
      </c>
      <c r="G30" s="17"/>
      <c r="H30" s="13" t="str">
        <f t="shared" si="1"/>
        <v/>
      </c>
      <c r="I30" s="13" t="str">
        <f t="shared" si="5"/>
        <v>一般会計</v>
      </c>
      <c r="K30" s="13"/>
      <c r="L30" s="13"/>
      <c r="O30" s="13"/>
      <c r="P30" s="13"/>
      <c r="Q30" s="19"/>
      <c r="T30" s="13"/>
      <c r="U30" s="30" t="s">
        <v>533</v>
      </c>
      <c r="Y30" s="30" t="s">
        <v>292</v>
      </c>
      <c r="Z30" s="30" t="s">
        <v>420</v>
      </c>
      <c r="AA30" s="66" t="s">
        <v>386</v>
      </c>
      <c r="AB30" s="66" t="s">
        <v>514</v>
      </c>
      <c r="AC30" s="29"/>
      <c r="AD30" s="29"/>
      <c r="AE30" s="29"/>
      <c r="AF30" s="28"/>
      <c r="AK30" s="37" t="str">
        <f t="shared" si="7"/>
        <v>c</v>
      </c>
    </row>
    <row r="31" spans="1:37" ht="13.5" customHeight="1" x14ac:dyDescent="0.15">
      <c r="A31" s="13"/>
      <c r="B31" s="13"/>
      <c r="F31" s="18" t="s">
        <v>189</v>
      </c>
      <c r="G31" s="17"/>
      <c r="H31" s="13" t="str">
        <f t="shared" si="1"/>
        <v/>
      </c>
      <c r="I31" s="13" t="str">
        <f t="shared" si="5"/>
        <v>一般会計</v>
      </c>
      <c r="K31" s="13"/>
      <c r="L31" s="13"/>
      <c r="O31" s="13"/>
      <c r="P31" s="13"/>
      <c r="Q31" s="19"/>
      <c r="T31" s="13"/>
      <c r="U31" s="30" t="s">
        <v>534</v>
      </c>
      <c r="Y31" s="30" t="s">
        <v>293</v>
      </c>
      <c r="Z31" s="30" t="s">
        <v>421</v>
      </c>
      <c r="AA31" s="66" t="s">
        <v>387</v>
      </c>
      <c r="AB31" s="66" t="s">
        <v>515</v>
      </c>
      <c r="AC31" s="29"/>
      <c r="AD31" s="29"/>
      <c r="AE31" s="29"/>
      <c r="AF31" s="28"/>
      <c r="AK31" s="37" t="str">
        <f t="shared" si="7"/>
        <v>d</v>
      </c>
    </row>
    <row r="32" spans="1:37" ht="13.5" customHeight="1" x14ac:dyDescent="0.15">
      <c r="A32" s="13"/>
      <c r="B32" s="13"/>
      <c r="F32" s="18" t="s">
        <v>190</v>
      </c>
      <c r="G32" s="17"/>
      <c r="H32" s="13" t="str">
        <f t="shared" si="1"/>
        <v/>
      </c>
      <c r="I32" s="13" t="str">
        <f t="shared" si="5"/>
        <v>一般会計</v>
      </c>
      <c r="K32" s="13"/>
      <c r="L32" s="13"/>
      <c r="O32" s="13"/>
      <c r="P32" s="13"/>
      <c r="Q32" s="19"/>
      <c r="T32" s="13"/>
      <c r="U32" s="30" t="s">
        <v>535</v>
      </c>
      <c r="Y32" s="30" t="s">
        <v>294</v>
      </c>
      <c r="Z32" s="30" t="s">
        <v>422</v>
      </c>
      <c r="AA32" s="66" t="s">
        <v>58</v>
      </c>
      <c r="AB32" s="66" t="s">
        <v>58</v>
      </c>
      <c r="AC32" s="29"/>
      <c r="AD32" s="29"/>
      <c r="AE32" s="29"/>
      <c r="AF32" s="28"/>
      <c r="AK32" s="37" t="str">
        <f t="shared" si="7"/>
        <v>e</v>
      </c>
    </row>
    <row r="33" spans="1:37" ht="13.5" customHeight="1" x14ac:dyDescent="0.15">
      <c r="A33" s="13"/>
      <c r="B33" s="13"/>
      <c r="F33" s="18" t="s">
        <v>191</v>
      </c>
      <c r="G33" s="17"/>
      <c r="H33" s="13" t="str">
        <f t="shared" si="1"/>
        <v/>
      </c>
      <c r="I33" s="13" t="str">
        <f t="shared" si="5"/>
        <v>一般会計</v>
      </c>
      <c r="K33" s="13"/>
      <c r="L33" s="13"/>
      <c r="O33" s="13"/>
      <c r="P33" s="13"/>
      <c r="Q33" s="19"/>
      <c r="T33" s="13"/>
      <c r="U33" s="30" t="s">
        <v>536</v>
      </c>
      <c r="Y33" s="30" t="s">
        <v>295</v>
      </c>
      <c r="Z33" s="30" t="s">
        <v>423</v>
      </c>
      <c r="AA33" s="55"/>
      <c r="AB33" s="29"/>
      <c r="AC33" s="29"/>
      <c r="AD33" s="29"/>
      <c r="AE33" s="29"/>
      <c r="AF33" s="28"/>
      <c r="AK33" s="37" t="str">
        <f t="shared" si="7"/>
        <v>f</v>
      </c>
    </row>
    <row r="34" spans="1:37" ht="13.5" customHeight="1" x14ac:dyDescent="0.15">
      <c r="A34" s="13"/>
      <c r="B34" s="13"/>
      <c r="F34" s="18" t="s">
        <v>192</v>
      </c>
      <c r="G34" s="17"/>
      <c r="H34" s="13" t="str">
        <f t="shared" si="1"/>
        <v/>
      </c>
      <c r="I34" s="13" t="str">
        <f t="shared" si="5"/>
        <v>一般会計</v>
      </c>
      <c r="K34" s="13"/>
      <c r="L34" s="13"/>
      <c r="O34" s="13"/>
      <c r="P34" s="13"/>
      <c r="Q34" s="19"/>
      <c r="T34" s="13"/>
      <c r="U34" s="30" t="s">
        <v>537</v>
      </c>
      <c r="Y34" s="30" t="s">
        <v>296</v>
      </c>
      <c r="Z34" s="30" t="s">
        <v>424</v>
      </c>
      <c r="AB34" s="29"/>
      <c r="AC34" s="29"/>
      <c r="AD34" s="29"/>
      <c r="AE34" s="29"/>
      <c r="AF34" s="28"/>
      <c r="AK34" s="37" t="str">
        <f t="shared" si="7"/>
        <v>g</v>
      </c>
    </row>
    <row r="35" spans="1:37" ht="13.5" customHeight="1" x14ac:dyDescent="0.15">
      <c r="A35" s="13"/>
      <c r="B35" s="13"/>
      <c r="F35" s="18" t="s">
        <v>193</v>
      </c>
      <c r="G35" s="17"/>
      <c r="H35" s="13" t="str">
        <f t="shared" si="1"/>
        <v/>
      </c>
      <c r="I35" s="13" t="str">
        <f t="shared" si="5"/>
        <v>一般会計</v>
      </c>
      <c r="K35" s="13"/>
      <c r="L35" s="13"/>
      <c r="O35" s="13"/>
      <c r="P35" s="13"/>
      <c r="Q35" s="19"/>
      <c r="T35" s="13"/>
      <c r="U35" s="30" t="s">
        <v>538</v>
      </c>
      <c r="Y35" s="30" t="s">
        <v>297</v>
      </c>
      <c r="Z35" s="30" t="s">
        <v>425</v>
      </c>
      <c r="AC35" s="29"/>
      <c r="AF35" s="28"/>
      <c r="AK35" s="37" t="str">
        <f t="shared" si="7"/>
        <v>h</v>
      </c>
    </row>
    <row r="36" spans="1:37" ht="13.5" customHeight="1" x14ac:dyDescent="0.15">
      <c r="A36" s="13"/>
      <c r="B36" s="13"/>
      <c r="F36" s="18" t="s">
        <v>194</v>
      </c>
      <c r="G36" s="17"/>
      <c r="H36" s="13" t="str">
        <f t="shared" si="1"/>
        <v/>
      </c>
      <c r="I36" s="13" t="str">
        <f t="shared" si="5"/>
        <v>一般会計</v>
      </c>
      <c r="K36" s="13"/>
      <c r="L36" s="13"/>
      <c r="O36" s="13"/>
      <c r="P36" s="13"/>
      <c r="Q36" s="19"/>
      <c r="T36" s="13"/>
      <c r="Y36" s="30" t="s">
        <v>298</v>
      </c>
      <c r="Z36" s="30" t="s">
        <v>426</v>
      </c>
      <c r="AF36" s="28"/>
      <c r="AK36" s="37"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299</v>
      </c>
      <c r="Z37" s="30" t="s">
        <v>427</v>
      </c>
      <c r="AF37" s="28"/>
      <c r="AK37" s="37" t="str">
        <f t="shared" si="7"/>
        <v>j</v>
      </c>
    </row>
    <row r="38" spans="1:37" x14ac:dyDescent="0.15">
      <c r="A38" s="13"/>
      <c r="B38" s="13"/>
      <c r="F38" s="13"/>
      <c r="G38" s="19"/>
      <c r="K38" s="13"/>
      <c r="L38" s="13"/>
      <c r="O38" s="13"/>
      <c r="P38" s="13"/>
      <c r="Q38" s="19"/>
      <c r="T38" s="13"/>
      <c r="Y38" s="30" t="s">
        <v>300</v>
      </c>
      <c r="Z38" s="30" t="s">
        <v>428</v>
      </c>
      <c r="AF38" s="28"/>
      <c r="AK38" s="37" t="str">
        <f t="shared" si="7"/>
        <v>k</v>
      </c>
    </row>
    <row r="39" spans="1:37" x14ac:dyDescent="0.15">
      <c r="A39" s="13"/>
      <c r="B39" s="13"/>
      <c r="F39" s="13" t="str">
        <f>I37</f>
        <v>一般会計</v>
      </c>
      <c r="G39" s="19"/>
      <c r="K39" s="13"/>
      <c r="L39" s="13"/>
      <c r="O39" s="13"/>
      <c r="P39" s="13"/>
      <c r="Q39" s="19"/>
      <c r="T39" s="13"/>
      <c r="U39" s="30" t="s">
        <v>540</v>
      </c>
      <c r="Y39" s="30" t="s">
        <v>301</v>
      </c>
      <c r="Z39" s="30" t="s">
        <v>429</v>
      </c>
      <c r="AF39" s="28"/>
      <c r="AK39" s="37" t="str">
        <f t="shared" si="7"/>
        <v>l</v>
      </c>
    </row>
    <row r="40" spans="1:37" x14ac:dyDescent="0.15">
      <c r="A40" s="13"/>
      <c r="B40" s="13"/>
      <c r="F40" s="13"/>
      <c r="G40" s="19"/>
      <c r="K40" s="13"/>
      <c r="L40" s="13"/>
      <c r="O40" s="13"/>
      <c r="P40" s="13"/>
      <c r="Q40" s="19"/>
      <c r="T40" s="13"/>
      <c r="U40" s="30"/>
      <c r="Y40" s="30" t="s">
        <v>302</v>
      </c>
      <c r="Z40" s="30" t="s">
        <v>430</v>
      </c>
      <c r="AF40" s="28"/>
      <c r="AK40" s="37" t="str">
        <f t="shared" si="7"/>
        <v>m</v>
      </c>
    </row>
    <row r="41" spans="1:37" x14ac:dyDescent="0.15">
      <c r="A41" s="13"/>
      <c r="B41" s="13"/>
      <c r="F41" s="13"/>
      <c r="G41" s="19"/>
      <c r="K41" s="13"/>
      <c r="L41" s="13"/>
      <c r="O41" s="13"/>
      <c r="P41" s="13"/>
      <c r="Q41" s="19"/>
      <c r="T41" s="13"/>
      <c r="U41" s="30" t="s">
        <v>242</v>
      </c>
      <c r="Y41" s="30" t="s">
        <v>303</v>
      </c>
      <c r="Z41" s="30" t="s">
        <v>431</v>
      </c>
      <c r="AF41" s="28"/>
      <c r="AK41" s="37" t="str">
        <f t="shared" si="7"/>
        <v>n</v>
      </c>
    </row>
    <row r="42" spans="1:37" x14ac:dyDescent="0.15">
      <c r="A42" s="13"/>
      <c r="B42" s="13"/>
      <c r="F42" s="13"/>
      <c r="G42" s="19"/>
      <c r="K42" s="13"/>
      <c r="L42" s="13"/>
      <c r="O42" s="13"/>
      <c r="P42" s="13"/>
      <c r="Q42" s="19"/>
      <c r="T42" s="13"/>
      <c r="U42" s="30" t="s">
        <v>252</v>
      </c>
      <c r="Y42" s="30" t="s">
        <v>304</v>
      </c>
      <c r="Z42" s="30" t="s">
        <v>432</v>
      </c>
      <c r="AF42" s="28"/>
      <c r="AK42" s="37" t="str">
        <f t="shared" si="7"/>
        <v>o</v>
      </c>
    </row>
    <row r="43" spans="1:37" x14ac:dyDescent="0.15">
      <c r="A43" s="13"/>
      <c r="B43" s="13"/>
      <c r="F43" s="13"/>
      <c r="G43" s="19"/>
      <c r="K43" s="13"/>
      <c r="L43" s="13"/>
      <c r="O43" s="13"/>
      <c r="P43" s="13"/>
      <c r="Q43" s="19"/>
      <c r="T43" s="13"/>
      <c r="Y43" s="30" t="s">
        <v>305</v>
      </c>
      <c r="Z43" s="30" t="s">
        <v>433</v>
      </c>
      <c r="AF43" s="28"/>
      <c r="AK43" s="37" t="str">
        <f t="shared" si="7"/>
        <v>p</v>
      </c>
    </row>
    <row r="44" spans="1:37" x14ac:dyDescent="0.15">
      <c r="A44" s="13"/>
      <c r="B44" s="13"/>
      <c r="F44" s="13"/>
      <c r="G44" s="19"/>
      <c r="K44" s="13"/>
      <c r="L44" s="13"/>
      <c r="O44" s="13"/>
      <c r="P44" s="13"/>
      <c r="Q44" s="19"/>
      <c r="T44" s="13"/>
      <c r="Y44" s="30" t="s">
        <v>306</v>
      </c>
      <c r="Z44" s="30" t="s">
        <v>434</v>
      </c>
      <c r="AF44" s="28"/>
      <c r="AK44" s="37" t="str">
        <f t="shared" si="7"/>
        <v>q</v>
      </c>
    </row>
    <row r="45" spans="1:37" x14ac:dyDescent="0.15">
      <c r="A45" s="13"/>
      <c r="B45" s="13"/>
      <c r="F45" s="13"/>
      <c r="G45" s="19"/>
      <c r="K45" s="13"/>
      <c r="L45" s="13"/>
      <c r="O45" s="13"/>
      <c r="P45" s="13"/>
      <c r="Q45" s="19"/>
      <c r="T45" s="13"/>
      <c r="U45" s="27" t="s">
        <v>152</v>
      </c>
      <c r="Y45" s="30" t="s">
        <v>307</v>
      </c>
      <c r="Z45" s="30" t="s">
        <v>435</v>
      </c>
      <c r="AF45" s="28"/>
      <c r="AK45" s="37" t="str">
        <f t="shared" si="7"/>
        <v>r</v>
      </c>
    </row>
    <row r="46" spans="1:37" x14ac:dyDescent="0.15">
      <c r="A46" s="13"/>
      <c r="B46" s="13"/>
      <c r="F46" s="13"/>
      <c r="G46" s="19"/>
      <c r="K46" s="13"/>
      <c r="L46" s="13"/>
      <c r="O46" s="13"/>
      <c r="P46" s="13"/>
      <c r="Q46" s="19"/>
      <c r="T46" s="13"/>
      <c r="U46" s="73" t="s">
        <v>563</v>
      </c>
      <c r="Y46" s="30" t="s">
        <v>308</v>
      </c>
      <c r="Z46" s="30" t="s">
        <v>436</v>
      </c>
      <c r="AF46" s="28"/>
      <c r="AK46" s="37" t="str">
        <f t="shared" si="7"/>
        <v>s</v>
      </c>
    </row>
    <row r="47" spans="1:37" x14ac:dyDescent="0.15">
      <c r="A47" s="13"/>
      <c r="B47" s="13"/>
      <c r="F47" s="13"/>
      <c r="G47" s="19"/>
      <c r="K47" s="13"/>
      <c r="L47" s="13"/>
      <c r="O47" s="13"/>
      <c r="P47" s="13"/>
      <c r="Q47" s="19"/>
      <c r="T47" s="13"/>
      <c r="Y47" s="30" t="s">
        <v>309</v>
      </c>
      <c r="Z47" s="30" t="s">
        <v>437</v>
      </c>
      <c r="AF47" s="28"/>
      <c r="AK47" s="37" t="str">
        <f t="shared" si="7"/>
        <v>t</v>
      </c>
    </row>
    <row r="48" spans="1:37" x14ac:dyDescent="0.15">
      <c r="A48" s="13"/>
      <c r="B48" s="13"/>
      <c r="F48" s="13"/>
      <c r="G48" s="19"/>
      <c r="K48" s="13"/>
      <c r="L48" s="13"/>
      <c r="O48" s="13"/>
      <c r="P48" s="13"/>
      <c r="Q48" s="19"/>
      <c r="T48" s="13"/>
      <c r="U48" s="73">
        <v>2021</v>
      </c>
      <c r="Y48" s="30" t="s">
        <v>310</v>
      </c>
      <c r="Z48" s="30" t="s">
        <v>438</v>
      </c>
      <c r="AF48" s="28"/>
      <c r="AK48" s="37" t="str">
        <f t="shared" si="7"/>
        <v>u</v>
      </c>
    </row>
    <row r="49" spans="1:37" x14ac:dyDescent="0.15">
      <c r="A49" s="13"/>
      <c r="B49" s="13"/>
      <c r="F49" s="13"/>
      <c r="G49" s="19"/>
      <c r="K49" s="13"/>
      <c r="L49" s="13"/>
      <c r="O49" s="13"/>
      <c r="P49" s="13"/>
      <c r="Q49" s="19"/>
      <c r="T49" s="13"/>
      <c r="U49" s="73">
        <v>2022</v>
      </c>
      <c r="Y49" s="30" t="s">
        <v>311</v>
      </c>
      <c r="Z49" s="30" t="s">
        <v>439</v>
      </c>
      <c r="AF49" s="28"/>
      <c r="AK49" s="37" t="str">
        <f t="shared" si="7"/>
        <v>v</v>
      </c>
    </row>
    <row r="50" spans="1:37" x14ac:dyDescent="0.15">
      <c r="A50" s="13"/>
      <c r="B50" s="13"/>
      <c r="F50" s="13"/>
      <c r="G50" s="19"/>
      <c r="K50" s="13"/>
      <c r="L50" s="13"/>
      <c r="O50" s="13"/>
      <c r="P50" s="13"/>
      <c r="Q50" s="19"/>
      <c r="T50" s="13"/>
      <c r="U50" s="73">
        <v>2023</v>
      </c>
      <c r="Y50" s="30" t="s">
        <v>312</v>
      </c>
      <c r="Z50" s="30" t="s">
        <v>440</v>
      </c>
      <c r="AF50" s="28"/>
    </row>
    <row r="51" spans="1:37" x14ac:dyDescent="0.15">
      <c r="A51" s="13"/>
      <c r="B51" s="13"/>
      <c r="F51" s="13"/>
      <c r="G51" s="19"/>
      <c r="K51" s="13"/>
      <c r="L51" s="13"/>
      <c r="O51" s="13"/>
      <c r="P51" s="13"/>
      <c r="Q51" s="19"/>
      <c r="T51" s="13"/>
      <c r="U51" s="73">
        <v>2024</v>
      </c>
      <c r="Y51" s="30" t="s">
        <v>313</v>
      </c>
      <c r="Z51" s="30" t="s">
        <v>441</v>
      </c>
      <c r="AF51" s="28"/>
    </row>
    <row r="52" spans="1:37" x14ac:dyDescent="0.15">
      <c r="A52" s="13"/>
      <c r="B52" s="13"/>
      <c r="F52" s="13"/>
      <c r="G52" s="19"/>
      <c r="K52" s="13"/>
      <c r="L52" s="13"/>
      <c r="O52" s="13"/>
      <c r="P52" s="13"/>
      <c r="Q52" s="19"/>
      <c r="T52" s="13"/>
      <c r="U52" s="73">
        <v>2025</v>
      </c>
      <c r="Y52" s="30" t="s">
        <v>314</v>
      </c>
      <c r="Z52" s="30" t="s">
        <v>442</v>
      </c>
      <c r="AF52" s="28"/>
    </row>
    <row r="53" spans="1:37" x14ac:dyDescent="0.15">
      <c r="A53" s="13"/>
      <c r="B53" s="13"/>
      <c r="F53" s="13"/>
      <c r="G53" s="19"/>
      <c r="K53" s="13"/>
      <c r="L53" s="13"/>
      <c r="O53" s="13"/>
      <c r="P53" s="13"/>
      <c r="Q53" s="19"/>
      <c r="T53" s="13"/>
      <c r="U53" s="73">
        <v>2026</v>
      </c>
      <c r="Y53" s="30" t="s">
        <v>315</v>
      </c>
      <c r="Z53" s="30" t="s">
        <v>443</v>
      </c>
      <c r="AF53" s="28"/>
    </row>
    <row r="54" spans="1:37" x14ac:dyDescent="0.15">
      <c r="A54" s="13"/>
      <c r="B54" s="13"/>
      <c r="F54" s="13"/>
      <c r="G54" s="19"/>
      <c r="K54" s="13"/>
      <c r="L54" s="13"/>
      <c r="O54" s="13"/>
      <c r="P54" s="20"/>
      <c r="Q54" s="19"/>
      <c r="T54" s="13"/>
      <c r="Y54" s="30" t="s">
        <v>316</v>
      </c>
      <c r="Z54" s="30" t="s">
        <v>444</v>
      </c>
      <c r="AF54" s="28"/>
    </row>
    <row r="55" spans="1:37" x14ac:dyDescent="0.15">
      <c r="A55" s="13"/>
      <c r="B55" s="13"/>
      <c r="F55" s="13"/>
      <c r="G55" s="19"/>
      <c r="K55" s="13"/>
      <c r="L55" s="13"/>
      <c r="O55" s="13"/>
      <c r="P55" s="13"/>
      <c r="Q55" s="19"/>
      <c r="T55" s="13"/>
      <c r="Y55" s="30" t="s">
        <v>317</v>
      </c>
      <c r="Z55" s="30" t="s">
        <v>445</v>
      </c>
      <c r="AF55" s="28"/>
    </row>
    <row r="56" spans="1:37" x14ac:dyDescent="0.15">
      <c r="A56" s="13"/>
      <c r="B56" s="13"/>
      <c r="F56" s="13"/>
      <c r="G56" s="19"/>
      <c r="K56" s="13"/>
      <c r="L56" s="13"/>
      <c r="O56" s="13"/>
      <c r="P56" s="13"/>
      <c r="Q56" s="19"/>
      <c r="T56" s="13"/>
      <c r="U56" s="73">
        <v>20</v>
      </c>
      <c r="Y56" s="30" t="s">
        <v>318</v>
      </c>
      <c r="Z56" s="30" t="s">
        <v>446</v>
      </c>
      <c r="AF56" s="28"/>
    </row>
    <row r="57" spans="1:37" x14ac:dyDescent="0.15">
      <c r="A57" s="13"/>
      <c r="B57" s="13"/>
      <c r="F57" s="13"/>
      <c r="G57" s="19"/>
      <c r="K57" s="13"/>
      <c r="L57" s="13"/>
      <c r="O57" s="13"/>
      <c r="P57" s="13"/>
      <c r="Q57" s="19"/>
      <c r="T57" s="13"/>
      <c r="U57" s="30" t="s">
        <v>516</v>
      </c>
      <c r="Y57" s="30" t="s">
        <v>319</v>
      </c>
      <c r="Z57" s="30" t="s">
        <v>447</v>
      </c>
      <c r="AF57" s="28"/>
    </row>
    <row r="58" spans="1:37" x14ac:dyDescent="0.15">
      <c r="A58" s="13"/>
      <c r="B58" s="13"/>
      <c r="F58" s="13"/>
      <c r="G58" s="19"/>
      <c r="K58" s="13"/>
      <c r="L58" s="13"/>
      <c r="O58" s="13"/>
      <c r="P58" s="13"/>
      <c r="Q58" s="19"/>
      <c r="T58" s="13"/>
      <c r="U58" s="30" t="s">
        <v>517</v>
      </c>
      <c r="Y58" s="30" t="s">
        <v>320</v>
      </c>
      <c r="Z58" s="30" t="s">
        <v>448</v>
      </c>
      <c r="AF58" s="28"/>
    </row>
    <row r="59" spans="1:37" x14ac:dyDescent="0.15">
      <c r="A59" s="13"/>
      <c r="B59" s="13"/>
      <c r="F59" s="13"/>
      <c r="G59" s="19"/>
      <c r="K59" s="13"/>
      <c r="L59" s="13"/>
      <c r="O59" s="13"/>
      <c r="P59" s="13"/>
      <c r="Q59" s="19"/>
      <c r="T59" s="13"/>
      <c r="Y59" s="30" t="s">
        <v>321</v>
      </c>
      <c r="Z59" s="30" t="s">
        <v>449</v>
      </c>
      <c r="AF59" s="28"/>
    </row>
    <row r="60" spans="1:37" x14ac:dyDescent="0.15">
      <c r="A60" s="13"/>
      <c r="B60" s="13"/>
      <c r="F60" s="13"/>
      <c r="G60" s="19"/>
      <c r="K60" s="13"/>
      <c r="L60" s="13"/>
      <c r="O60" s="13"/>
      <c r="P60" s="13"/>
      <c r="Q60" s="19"/>
      <c r="T60" s="13"/>
      <c r="Y60" s="30" t="s">
        <v>322</v>
      </c>
      <c r="Z60" s="30" t="s">
        <v>450</v>
      </c>
      <c r="AF60" s="28"/>
    </row>
    <row r="61" spans="1:37" x14ac:dyDescent="0.15">
      <c r="A61" s="13"/>
      <c r="B61" s="13"/>
      <c r="F61" s="13"/>
      <c r="G61" s="19"/>
      <c r="K61" s="13"/>
      <c r="L61" s="13"/>
      <c r="O61" s="13"/>
      <c r="P61" s="13"/>
      <c r="Q61" s="19"/>
      <c r="T61" s="13"/>
      <c r="Y61" s="30" t="s">
        <v>323</v>
      </c>
      <c r="Z61" s="30" t="s">
        <v>451</v>
      </c>
      <c r="AF61" s="28"/>
    </row>
    <row r="62" spans="1:37" x14ac:dyDescent="0.15">
      <c r="A62" s="13"/>
      <c r="B62" s="13"/>
      <c r="F62" s="13"/>
      <c r="G62" s="19"/>
      <c r="K62" s="13"/>
      <c r="L62" s="13"/>
      <c r="O62" s="13"/>
      <c r="P62" s="13"/>
      <c r="Q62" s="19"/>
      <c r="T62" s="13"/>
      <c r="Y62" s="30" t="s">
        <v>324</v>
      </c>
      <c r="Z62" s="30" t="s">
        <v>452</v>
      </c>
      <c r="AF62" s="28"/>
    </row>
    <row r="63" spans="1:37" x14ac:dyDescent="0.15">
      <c r="A63" s="13"/>
      <c r="B63" s="13"/>
      <c r="F63" s="13"/>
      <c r="G63" s="19"/>
      <c r="K63" s="13"/>
      <c r="L63" s="13"/>
      <c r="O63" s="13"/>
      <c r="P63" s="13"/>
      <c r="Q63" s="19"/>
      <c r="T63" s="13"/>
      <c r="Y63" s="30" t="s">
        <v>325</v>
      </c>
      <c r="Z63" s="30" t="s">
        <v>453</v>
      </c>
      <c r="AF63" s="28"/>
    </row>
    <row r="64" spans="1:37" x14ac:dyDescent="0.15">
      <c r="A64" s="13"/>
      <c r="B64" s="13"/>
      <c r="F64" s="13"/>
      <c r="G64" s="19"/>
      <c r="K64" s="13"/>
      <c r="L64" s="13"/>
      <c r="O64" s="13"/>
      <c r="P64" s="13"/>
      <c r="Q64" s="19"/>
      <c r="T64" s="13"/>
      <c r="Y64" s="30" t="s">
        <v>326</v>
      </c>
      <c r="Z64" s="30" t="s">
        <v>454</v>
      </c>
      <c r="AF64" s="28"/>
    </row>
    <row r="65" spans="1:32" x14ac:dyDescent="0.15">
      <c r="A65" s="13"/>
      <c r="B65" s="13"/>
      <c r="F65" s="13"/>
      <c r="G65" s="19"/>
      <c r="K65" s="13"/>
      <c r="L65" s="13"/>
      <c r="O65" s="13"/>
      <c r="P65" s="13"/>
      <c r="Q65" s="19"/>
      <c r="T65" s="13"/>
      <c r="Y65" s="30" t="s">
        <v>327</v>
      </c>
      <c r="Z65" s="30" t="s">
        <v>455</v>
      </c>
      <c r="AF65" s="28"/>
    </row>
    <row r="66" spans="1:32" x14ac:dyDescent="0.15">
      <c r="A66" s="13"/>
      <c r="B66" s="13"/>
      <c r="F66" s="13"/>
      <c r="G66" s="19"/>
      <c r="K66" s="13"/>
      <c r="L66" s="13"/>
      <c r="O66" s="13"/>
      <c r="P66" s="13"/>
      <c r="Q66" s="19"/>
      <c r="T66" s="13"/>
      <c r="Y66" s="30" t="s">
        <v>59</v>
      </c>
      <c r="Z66" s="30" t="s">
        <v>456</v>
      </c>
      <c r="AF66" s="28"/>
    </row>
    <row r="67" spans="1:32" x14ac:dyDescent="0.15">
      <c r="A67" s="13"/>
      <c r="B67" s="13"/>
      <c r="F67" s="13"/>
      <c r="G67" s="19"/>
      <c r="K67" s="13"/>
      <c r="L67" s="13"/>
      <c r="O67" s="13"/>
      <c r="P67" s="13"/>
      <c r="Q67" s="19"/>
      <c r="T67" s="13"/>
      <c r="Y67" s="30" t="s">
        <v>328</v>
      </c>
      <c r="Z67" s="30" t="s">
        <v>457</v>
      </c>
      <c r="AF67" s="28"/>
    </row>
    <row r="68" spans="1:32" x14ac:dyDescent="0.15">
      <c r="A68" s="13"/>
      <c r="B68" s="13"/>
      <c r="F68" s="13"/>
      <c r="G68" s="19"/>
      <c r="K68" s="13"/>
      <c r="L68" s="13"/>
      <c r="O68" s="13"/>
      <c r="P68" s="13"/>
      <c r="Q68" s="19"/>
      <c r="T68" s="13"/>
      <c r="Y68" s="30" t="s">
        <v>329</v>
      </c>
      <c r="Z68" s="30" t="s">
        <v>458</v>
      </c>
      <c r="AF68" s="28"/>
    </row>
    <row r="69" spans="1:32" x14ac:dyDescent="0.15">
      <c r="A69" s="13"/>
      <c r="B69" s="13"/>
      <c r="F69" s="13"/>
      <c r="G69" s="19"/>
      <c r="K69" s="13"/>
      <c r="L69" s="13"/>
      <c r="O69" s="13"/>
      <c r="P69" s="13"/>
      <c r="Q69" s="19"/>
      <c r="T69" s="13"/>
      <c r="Y69" s="30" t="s">
        <v>330</v>
      </c>
      <c r="Z69" s="30" t="s">
        <v>459</v>
      </c>
      <c r="AF69" s="28"/>
    </row>
    <row r="70" spans="1:32" x14ac:dyDescent="0.15">
      <c r="A70" s="13"/>
      <c r="B70" s="13"/>
      <c r="Y70" s="30" t="s">
        <v>331</v>
      </c>
      <c r="Z70" s="30" t="s">
        <v>460</v>
      </c>
    </row>
    <row r="71" spans="1:32" x14ac:dyDescent="0.15">
      <c r="Y71" s="30" t="s">
        <v>332</v>
      </c>
      <c r="Z71" s="30" t="s">
        <v>461</v>
      </c>
    </row>
    <row r="72" spans="1:32" x14ac:dyDescent="0.15">
      <c r="Y72" s="30" t="s">
        <v>333</v>
      </c>
      <c r="Z72" s="30" t="s">
        <v>462</v>
      </c>
    </row>
    <row r="73" spans="1:32" x14ac:dyDescent="0.15">
      <c r="Y73" s="30" t="s">
        <v>334</v>
      </c>
      <c r="Z73" s="30" t="s">
        <v>463</v>
      </c>
    </row>
    <row r="74" spans="1:32" x14ac:dyDescent="0.15">
      <c r="Y74" s="30" t="s">
        <v>335</v>
      </c>
      <c r="Z74" s="30" t="s">
        <v>464</v>
      </c>
    </row>
    <row r="75" spans="1:32" x14ac:dyDescent="0.15">
      <c r="Y75" s="30" t="s">
        <v>336</v>
      </c>
      <c r="Z75" s="30" t="s">
        <v>465</v>
      </c>
    </row>
    <row r="76" spans="1:32" x14ac:dyDescent="0.15">
      <c r="Y76" s="30" t="s">
        <v>337</v>
      </c>
      <c r="Z76" s="30" t="s">
        <v>466</v>
      </c>
    </row>
    <row r="77" spans="1:32" x14ac:dyDescent="0.15">
      <c r="Y77" s="30" t="s">
        <v>338</v>
      </c>
      <c r="Z77" s="30" t="s">
        <v>467</v>
      </c>
    </row>
    <row r="78" spans="1:32" x14ac:dyDescent="0.15">
      <c r="Y78" s="30" t="s">
        <v>339</v>
      </c>
      <c r="Z78" s="30" t="s">
        <v>468</v>
      </c>
    </row>
    <row r="79" spans="1:32" x14ac:dyDescent="0.15">
      <c r="Y79" s="30" t="s">
        <v>340</v>
      </c>
      <c r="Z79" s="30" t="s">
        <v>469</v>
      </c>
    </row>
    <row r="80" spans="1:32" x14ac:dyDescent="0.15">
      <c r="Y80" s="30" t="s">
        <v>341</v>
      </c>
      <c r="Z80" s="30" t="s">
        <v>470</v>
      </c>
    </row>
    <row r="81" spans="25:26" x14ac:dyDescent="0.15">
      <c r="Y81" s="30" t="s">
        <v>342</v>
      </c>
      <c r="Z81" s="30" t="s">
        <v>471</v>
      </c>
    </row>
    <row r="82" spans="25:26" x14ac:dyDescent="0.15">
      <c r="Y82" s="30" t="s">
        <v>343</v>
      </c>
      <c r="Z82" s="30" t="s">
        <v>472</v>
      </c>
    </row>
    <row r="83" spans="25:26" x14ac:dyDescent="0.15">
      <c r="Y83" s="30" t="s">
        <v>344</v>
      </c>
      <c r="Z83" s="30" t="s">
        <v>473</v>
      </c>
    </row>
    <row r="84" spans="25:26" x14ac:dyDescent="0.15">
      <c r="Y84" s="30" t="s">
        <v>345</v>
      </c>
      <c r="Z84" s="30" t="s">
        <v>474</v>
      </c>
    </row>
    <row r="85" spans="25:26" x14ac:dyDescent="0.15">
      <c r="Y85" s="30" t="s">
        <v>346</v>
      </c>
      <c r="Z85" s="30" t="s">
        <v>475</v>
      </c>
    </row>
    <row r="86" spans="25:26" x14ac:dyDescent="0.15">
      <c r="Y86" s="30" t="s">
        <v>347</v>
      </c>
      <c r="Z86" s="30" t="s">
        <v>476</v>
      </c>
    </row>
    <row r="87" spans="25:26" x14ac:dyDescent="0.15">
      <c r="Y87" s="30" t="s">
        <v>348</v>
      </c>
      <c r="Z87" s="30" t="s">
        <v>477</v>
      </c>
    </row>
    <row r="88" spans="25:26" x14ac:dyDescent="0.15">
      <c r="Y88" s="30" t="s">
        <v>349</v>
      </c>
      <c r="Z88" s="30" t="s">
        <v>478</v>
      </c>
    </row>
    <row r="89" spans="25:26" x14ac:dyDescent="0.15">
      <c r="Y89" s="30" t="s">
        <v>350</v>
      </c>
      <c r="Z89" s="30" t="s">
        <v>479</v>
      </c>
    </row>
    <row r="90" spans="25:26" x14ac:dyDescent="0.15">
      <c r="Y90" s="30" t="s">
        <v>351</v>
      </c>
      <c r="Z90" s="30" t="s">
        <v>480</v>
      </c>
    </row>
    <row r="91" spans="25:26" x14ac:dyDescent="0.15">
      <c r="Y91" s="30" t="s">
        <v>352</v>
      </c>
      <c r="Z91" s="30" t="s">
        <v>481</v>
      </c>
    </row>
    <row r="92" spans="25:26" x14ac:dyDescent="0.15">
      <c r="Y92" s="30" t="s">
        <v>353</v>
      </c>
      <c r="Z92" s="30" t="s">
        <v>482</v>
      </c>
    </row>
    <row r="93" spans="25:26" x14ac:dyDescent="0.15">
      <c r="Y93" s="30" t="s">
        <v>354</v>
      </c>
      <c r="Z93" s="30" t="s">
        <v>483</v>
      </c>
    </row>
    <row r="94" spans="25:26" x14ac:dyDescent="0.15">
      <c r="Y94" s="30" t="s">
        <v>355</v>
      </c>
      <c r="Z94" s="30" t="s">
        <v>484</v>
      </c>
    </row>
    <row r="95" spans="25:26" x14ac:dyDescent="0.15">
      <c r="Y95" s="30" t="s">
        <v>356</v>
      </c>
      <c r="Z95" s="30" t="s">
        <v>485</v>
      </c>
    </row>
    <row r="96" spans="25:26" x14ac:dyDescent="0.15">
      <c r="Y96" s="30" t="s">
        <v>260</v>
      </c>
      <c r="Z96" s="30" t="s">
        <v>486</v>
      </c>
    </row>
    <row r="97" spans="25:26" x14ac:dyDescent="0.15">
      <c r="Y97" s="30" t="s">
        <v>357</v>
      </c>
      <c r="Z97" s="30" t="s">
        <v>487</v>
      </c>
    </row>
    <row r="98" spans="25:26" x14ac:dyDescent="0.15">
      <c r="Y98" s="30" t="s">
        <v>358</v>
      </c>
      <c r="Z98" s="30" t="s">
        <v>488</v>
      </c>
    </row>
    <row r="99" spans="25:26" x14ac:dyDescent="0.15">
      <c r="Y99" s="30" t="s">
        <v>388</v>
      </c>
      <c r="Z99" s="30" t="s">
        <v>489</v>
      </c>
    </row>
    <row r="100" spans="25:26" x14ac:dyDescent="0.15">
      <c r="Y100" s="30" t="s">
        <v>566</v>
      </c>
      <c r="Z100" s="30" t="s">
        <v>490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2022-12-04T16:06:33Z</dcterms:created>
  <dcterms:modified xsi:type="dcterms:W3CDTF">2022-12-04T16:08:06Z</dcterms:modified>
</cp:coreProperties>
</file>