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8800" windowHeight="11460"/>
  </bookViews>
  <sheets>
    <sheet name="補正予算レビューシート" sheetId="13" r:id="rId1"/>
    <sheet name="入力規則等" sheetId="4" r:id="rId2"/>
  </sheets>
  <definedNames>
    <definedName name="_xlnm._FilterDatabase" localSheetId="0" hidden="1">補正予算レビューシート!$AZ$1:$AZ$22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D22" i="13" l="1"/>
  <c r="W22" i="13"/>
  <c r="P22" i="13"/>
  <c r="AK19" i="13" l="1"/>
  <c r="AD19" i="13" l="1"/>
  <c r="AD21" i="13" s="1"/>
  <c r="W19" i="13"/>
  <c r="W21" i="13" s="1"/>
  <c r="P19" i="13"/>
  <c r="P21" i="13" s="1"/>
  <c r="AV2"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<sst xmlns="http://schemas.openxmlformats.org/spreadsheetml/2006/main" count="519" uniqueCount="477">
  <si>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</si>
  <si>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</si>
  <si>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</si>
  <si>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</si>
  <si>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</si>
  <si>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</si>
  <si>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</si>
  <si>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</si>
  <si>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</si>
  <si>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</si>
  <si>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</si>
  <si>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計</t>
    <rPh sb="0" eb="1">
      <t>ケイ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</si>
  <si>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</si>
  <si>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</si>
  <si>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</si>
  <si>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</si>
  <si>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</si>
  <si>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</si>
  <si>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</si>
  <si>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</si>
  <si>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</si>
  <si>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</si>
  <si>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</si>
  <si>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</si>
  <si>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</si>
  <si>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</si>
  <si>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</si>
  <si>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</si>
  <si>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</si>
  <si>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</si>
  <si>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</si>
  <si>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</si>
  <si>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</si>
  <si>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</si>
  <si>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</si>
  <si>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</si>
  <si>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</si>
  <si>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</si>
  <si>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</si>
  <si>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</si>
  <si>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</si>
  <si>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1"/>
  </si>
  <si>
    <t>該当の有無</t>
    <rPh sb="0" eb="2">
      <t>ガイトウ</t>
    </rPh>
    <rPh sb="3" eb="5">
      <t>ウム</t>
    </rPh>
    <phoneticPr fontId="21"/>
  </si>
  <si>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</si>
  <si>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</si>
  <si>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</si>
  <si>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</si>
  <si>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</si>
  <si>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</si>
  <si>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</si>
  <si>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</si>
  <si>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</si>
  <si>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</si>
  <si>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</si>
  <si>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</si>
  <si>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</si>
  <si>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</si>
  <si>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</si>
  <si>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</si>
  <si>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</si>
  <si>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</si>
  <si>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</si>
  <si>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</si>
  <si>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</si>
  <si>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</si>
  <si>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</si>
  <si>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</si>
  <si>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</si>
  <si>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</si>
  <si>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3"/>
  </si>
  <si>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</si>
  <si>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</si>
  <si>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</si>
  <si>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</si>
  <si>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</si>
  <si>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</si>
  <si>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</si>
  <si>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</si>
  <si>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</si>
  <si>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</si>
  <si>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</si>
  <si>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</si>
  <si>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</si>
  <si>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</si>
  <si>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</si>
  <si>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</si>
  <si>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</si>
  <si>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</si>
  <si>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</si>
  <si>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</si>
  <si>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</si>
  <si>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</si>
  <si>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</si>
  <si>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</si>
  <si>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</si>
  <si>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</si>
  <si>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</si>
  <si>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</si>
  <si>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</si>
  <si>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</si>
  <si>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</si>
  <si>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</si>
  <si>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</si>
  <si>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</si>
  <si>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</si>
  <si>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</si>
  <si>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</si>
  <si>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</si>
  <si>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</si>
  <si>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</si>
  <si>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</si>
  <si>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</si>
  <si>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</si>
  <si>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</si>
  <si>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</si>
  <si>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</si>
  <si>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</si>
  <si>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</si>
  <si>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</si>
  <si>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</si>
  <si>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</si>
  <si>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契約方式</t>
    <rPh sb="0" eb="2">
      <t>ケイヤク</t>
    </rPh>
    <rPh sb="2" eb="4">
      <t>ホウシキ</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</si>
  <si>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</si>
  <si>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</si>
  <si>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</si>
  <si>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</si>
  <si>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</si>
  <si>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ブロック名</t>
    <rPh sb="4" eb="5">
      <t>メイ</t>
    </rPh>
    <phoneticPr fontId="6"/>
  </si>
  <si>
    <t>A</t>
    <phoneticPr fontId="6"/>
  </si>
  <si>
    <t>a</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</si>
  <si>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</si>
  <si>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</si>
  <si>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</si>
  <si>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</si>
  <si>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</si>
  <si>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</si>
  <si>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</si>
  <si>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</si>
  <si>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</si>
  <si>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</si>
  <si>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</si>
  <si>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</si>
  <si>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</si>
  <si>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</si>
  <si>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</si>
  <si>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国土強靱化施策</t>
    <rPh sb="2" eb="4">
      <t>キョウジン</t>
    </rPh>
    <rPh sb="5" eb="7">
      <t>シサク</t>
    </rPh>
    <phoneticPr fontId="6"/>
  </si>
  <si>
    <t>食料安定供給関係</t>
    <rPh sb="1" eb="2">
      <t>リョウ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</si>
  <si>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</si>
  <si>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契約方式その２</t>
    <rPh sb="0" eb="2">
      <t>ケイヤク</t>
    </rPh>
    <rPh sb="2" eb="4">
      <t>ホウシキ</t>
    </rPh>
    <phoneticPr fontId="6"/>
  </si>
  <si>
    <t>その他</t>
    <rPh sb="2" eb="3">
      <t>タ</t>
    </rPh>
    <phoneticPr fontId="6"/>
  </si>
  <si>
    <t>補助金等交付</t>
    <phoneticPr fontId="6"/>
  </si>
  <si>
    <t>国庫債務負担行為等</t>
    <phoneticPr fontId="6"/>
  </si>
  <si>
    <t>その他</t>
    <rPh sb="2" eb="3">
      <t>タ</t>
    </rPh>
    <phoneticPr fontId="6"/>
  </si>
  <si>
    <t>運営費交付金交付</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</si>
  <si>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</si>
  <si>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</si>
  <si>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</si>
  <si>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</si>
  <si>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</si>
  <si>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</si>
  <si>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</si>
  <si>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</si>
  <si>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予定通り終了</t>
    <rPh sb="0" eb="2">
      <t>ヨテイ</t>
    </rPh>
    <rPh sb="2" eb="3">
      <t>ドオ</t>
    </rPh>
    <rPh sb="4" eb="6">
      <t>シュウリョウ</t>
    </rPh>
    <phoneticPr fontId="6"/>
  </si>
  <si>
    <t>年度内に改善を検討</t>
    <rPh sb="0" eb="2">
      <t>ネンド</t>
    </rPh>
    <rPh sb="2" eb="3">
      <t>ナイ</t>
    </rPh>
    <rPh sb="4" eb="6">
      <t>カイゼン</t>
    </rPh>
    <rPh sb="7" eb="9">
      <t>ケントウ</t>
    </rPh>
    <phoneticPr fontId="6"/>
  </si>
  <si>
    <t>事業番号その２</t>
    <rPh sb="0" eb="4">
      <t>ジギョウバンゴウ</t>
    </rPh>
    <phoneticPr fontId="6"/>
  </si>
  <si>
    <t>新31</t>
    <rPh sb="0" eb="1">
      <t>シン</t>
    </rPh>
    <phoneticPr fontId="6"/>
  </si>
  <si>
    <t>関係する
計画、通知等</t>
    <phoneticPr fontId="6"/>
  </si>
  <si>
    <t>新32</t>
    <rPh sb="0" eb="1">
      <t>シン</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</si>
  <si>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</si>
  <si>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</si>
  <si>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</si>
  <si>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</si>
  <si>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</si>
  <si>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</si>
  <si>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18"/>
  </si>
  <si>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</si>
  <si>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</si>
  <si>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</si>
  <si>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</si>
  <si>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</si>
  <si>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</si>
  <si>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</si>
  <si>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</si>
  <si>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</si>
  <si>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</si>
  <si>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</si>
  <si>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</si>
  <si>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</si>
  <si>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</si>
  <si>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</si>
  <si>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</si>
  <si>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</si>
  <si>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</si>
  <si>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</si>
  <si>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</si>
  <si>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</si>
  <si>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</si>
  <si>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</si>
  <si>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</si>
  <si>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</si>
  <si>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</si>
  <si>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</si>
  <si>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</si>
  <si>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</si>
  <si>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</si>
  <si>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</si>
  <si>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</si>
  <si>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</si>
  <si>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</si>
  <si>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</si>
  <si>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</si>
  <si>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</si>
  <si>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</si>
  <si>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</si>
  <si>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</si>
  <si>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</si>
  <si>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</si>
  <si>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</si>
  <si>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</si>
  <si>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</si>
  <si>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</si>
  <si>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</si>
  <si>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</si>
  <si>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</si>
  <si>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</si>
  <si>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</si>
  <si>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</si>
  <si>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</si>
  <si>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</si>
  <si>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</si>
  <si>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</si>
  <si>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</si>
  <si>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</si>
  <si>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</si>
  <si>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</si>
  <si>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</si>
  <si>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</si>
  <si>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</si>
  <si>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</si>
  <si>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</si>
  <si>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</si>
  <si>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</si>
  <si>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</si>
  <si>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</si>
  <si>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</si>
  <si>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</si>
  <si>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</si>
  <si>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</si>
  <si>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</si>
  <si>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</si>
  <si>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</si>
  <si>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</si>
  <si>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</si>
  <si>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</si>
  <si>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</si>
  <si>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</si>
  <si>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</si>
  <si>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</si>
  <si>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</si>
  <si>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</si>
  <si>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</si>
  <si>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</si>
  <si>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</si>
  <si>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</si>
  <si>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</si>
  <si>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</si>
  <si>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</si>
  <si>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</si>
  <si>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</si>
  <si>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</si>
  <si>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</si>
  <si>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</si>
  <si>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18"/>
  </si>
  <si>
    <t>令和3年度</t>
    <rPh sb="0" eb="2">
      <t>レイワ</t>
    </rPh>
    <rPh sb="3" eb="4">
      <t>ネン</t>
    </rPh>
    <rPh sb="4" eb="5">
      <t>ド</t>
    </rPh>
    <phoneticPr fontId="18"/>
  </si>
  <si>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</si>
  <si>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</si>
  <si>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</si>
  <si>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</si>
  <si>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</si>
  <si>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</si>
  <si>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</si>
  <si>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</si>
  <si>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</si>
  <si>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</si>
  <si>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</si>
  <si>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</si>
  <si>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</si>
  <si>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</si>
  <si>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</si>
  <si>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</si>
  <si>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</si>
  <si>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</si>
  <si>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</si>
  <si>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</si>
  <si>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</si>
  <si>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</si>
  <si>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</si>
  <si>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</si>
  <si>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</si>
  <si>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</si>
  <si>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</si>
  <si>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</si>
  <si>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</si>
  <si>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</si>
  <si>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</si>
  <si>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</si>
  <si>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</si>
  <si>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</si>
  <si>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</si>
  <si>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</si>
  <si>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</si>
  <si>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</si>
  <si>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</si>
  <si>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</si>
  <si>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</si>
  <si>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</si>
  <si>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</si>
  <si>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</si>
  <si>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</si>
  <si>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</si>
  <si>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</si>
  <si>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</si>
  <si>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</si>
  <si>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</si>
  <si>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</si>
  <si>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</si>
  <si>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</si>
  <si>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</si>
  <si>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</si>
  <si>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</si>
  <si>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</si>
  <si>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</si>
  <si>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</si>
  <si>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</si>
  <si>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</si>
  <si>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</si>
  <si>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</si>
  <si>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</si>
  <si>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</si>
  <si>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</si>
  <si>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</si>
  <si>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</si>
  <si>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</si>
  <si>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</si>
  <si>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</si>
  <si>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</si>
  <si>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</si>
  <si>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</si>
  <si>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</si>
  <si>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</si>
  <si>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</si>
  <si>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</si>
  <si>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</si>
  <si>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</si>
  <si>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</si>
  <si>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</si>
  <si>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</si>
  <si>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</si>
  <si>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</si>
  <si>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</si>
  <si>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</si>
  <si>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</si>
  <si>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</si>
  <si>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</si>
  <si>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</si>
  <si>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</si>
  <si>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</si>
  <si>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</si>
  <si>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</si>
  <si>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</si>
  <si>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</si>
  <si>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</si>
  <si>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</si>
  <si>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</si>
  <si>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</si>
  <si>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</si>
  <si>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</si>
  <si>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</si>
  <si>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</si>
  <si>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</si>
  <si>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</si>
  <si>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</si>
  <si>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</si>
  <si>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</si>
  <si>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</si>
  <si>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</si>
  <si>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</si>
  <si>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</si>
  <si>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</si>
  <si>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</si>
  <si>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</si>
  <si>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</si>
  <si>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</si>
  <si>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</si>
  <si>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</si>
  <si>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</si>
  <si>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</si>
  <si>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</si>
  <si>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</si>
  <si>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</si>
  <si>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</si>
  <si>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</si>
  <si>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</si>
  <si>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</si>
  <si>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</si>
  <si>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</si>
  <si>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</si>
  <si>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</si>
  <si>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</si>
  <si>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</si>
  <si>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</si>
  <si>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</si>
  <si>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</si>
  <si>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</si>
  <si>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</si>
  <si>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</si>
  <si>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</si>
  <si>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</si>
  <si>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</si>
  <si>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</si>
  <si>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</si>
  <si>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</si>
  <si>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</si>
  <si>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</si>
  <si>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</si>
  <si>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</si>
  <si>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</si>
  <si>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</si>
  <si>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</si>
  <si>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</si>
  <si>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</si>
  <si>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</si>
  <si>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</si>
  <si>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</si>
  <si>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</si>
  <si>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</si>
  <si>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</si>
  <si>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</si>
  <si>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</si>
  <si>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</si>
  <si>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</si>
  <si>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</si>
  <si>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</si>
  <si>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</si>
  <si>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</si>
  <si>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</si>
  <si>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</si>
  <si>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</si>
  <si>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</si>
  <si>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</si>
  <si>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</si>
  <si>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</si>
  <si>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</si>
  <si>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</si>
  <si>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</si>
  <si>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</si>
  <si>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</si>
  <si>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令和4年度</t>
    <rPh sb="0" eb="2">
      <t>レイワ</t>
    </rPh>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</si>
  <si>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</si>
  <si>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</si>
  <si>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</si>
  <si>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</si>
  <si>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令和5年度</t>
    <rPh sb="0" eb="2">
      <t>レイワ</t>
    </rPh>
    <rPh sb="3" eb="5">
      <t>ネンド</t>
    </rPh>
    <phoneticPr fontId="6"/>
  </si>
  <si>
    <t>令和４年度
第２次補正予算</t>
    <rPh sb="0" eb="2">
      <t>レイワ</t>
    </rPh>
    <rPh sb="3" eb="5">
      <t>ネンド</t>
    </rPh>
    <rPh sb="6" eb="7">
      <t>ダイ</t>
    </rPh>
    <rPh sb="8" eb="9">
      <t>ジ</t>
    </rPh>
    <rPh sb="9" eb="11">
      <t>ホセイ</t>
    </rPh>
    <rPh sb="11" eb="13">
      <t>ヨサン</t>
    </rPh>
    <phoneticPr fontId="6"/>
  </si>
  <si>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6"/>
  </si>
  <si>
    <t>府</t>
  </si>
  <si>
    <t>内閣府</t>
  </si>
  <si>
    <t>（建設海岸）海岸事業</t>
    <phoneticPr fontId="6"/>
  </si>
  <si>
    <t>沖縄振興局</t>
  </si>
  <si>
    <t>参事官（振興第一担当）</t>
  </si>
  <si>
    <t>野本　英伸</t>
    <phoneticPr fontId="6"/>
  </si>
  <si>
    <t>○</t>
  </si>
  <si>
    <t>沖縄振興特別措置法、海岸法等</t>
  </si>
  <si>
    <t>沖縄振興基本方針、沖縄振興計画　等</t>
  </si>
  <si>
    <t>沖縄振興計画に基づき、高潮や津波、波浪等による自然災害や海岸侵食から県民の生命、財産を守るため、景観や生態系など自然環境に配慮した海岸保全に努めることを目的とする。</t>
    <phoneticPr fontId="6"/>
  </si>
  <si>
    <t>津波、高潮、波浪等による自然災害や海岸浸食から、人命や財産を防護するために護岸等の整備及び調査を行う。
国費率
　事業調査：国10/10　　補助事業：国9/10
※内閣府で一括計上し、国土交通省で執行</t>
    <rPh sb="0" eb="2">
      <t>ツナミ</t>
    </rPh>
    <rPh sb="3" eb="5">
      <t>タカシオ</t>
    </rPh>
    <rPh sb="6" eb="8">
      <t>ハロウ</t>
    </rPh>
    <rPh sb="8" eb="9">
      <t>トウ</t>
    </rPh>
    <rPh sb="12" eb="14">
      <t>シゼン</t>
    </rPh>
    <rPh sb="14" eb="16">
      <t>サイガイ</t>
    </rPh>
    <rPh sb="17" eb="19">
      <t>カイガン</t>
    </rPh>
    <rPh sb="19" eb="21">
      <t>シンショク</t>
    </rPh>
    <rPh sb="24" eb="26">
      <t>ジンメイ</t>
    </rPh>
    <rPh sb="27" eb="29">
      <t>ザイサン</t>
    </rPh>
    <rPh sb="30" eb="32">
      <t>ボウゴ</t>
    </rPh>
    <rPh sb="37" eb="39">
      <t>ゴガン</t>
    </rPh>
    <rPh sb="39" eb="40">
      <t>トウ</t>
    </rPh>
    <rPh sb="41" eb="43">
      <t>セイビ</t>
    </rPh>
    <rPh sb="43" eb="44">
      <t>オヨ</t>
    </rPh>
    <rPh sb="45" eb="47">
      <t>チョウサ</t>
    </rPh>
    <rPh sb="48" eb="49">
      <t>オコナ</t>
    </rPh>
    <rPh sb="71" eb="73">
      <t>ホジョ</t>
    </rPh>
    <rPh sb="73" eb="75">
      <t>ジギョウ</t>
    </rPh>
    <phoneticPr fontId="6"/>
  </si>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</sst>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7" formatCode="#,##0;&quot;▲ &quot;#,##0"/>
    <numFmt numFmtId="178" formatCode="00"/>
    <numFmt numFmtId="179" formatCode="0000"/>
  </numFmts>
  <fonts count="2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16"/>
      <name val="ＭＳ Ｐゴシック"/>
      <family val="3"/>
      <charset val="128"/>
    </font>
    <font>
      <sz val="14"/>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9"/>
      <color theme="1"/>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63">
    <border>
      <left/>
      <right/>
      <top/>
      <bottom/>
      <diagonal/>
    </border>
    <border>
      <left style="double">
        <color indexed="64"/>
      </left>
      <right/>
      <top/>
      <bottom/>
      <diagonal/>
    </border>
    <border>
      <left style="medium">
        <color indexed="64"/>
      </left>
      <right/>
      <top/>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thin">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medium">
        <color indexed="64"/>
      </left>
      <right/>
      <top style="medium">
        <color indexed="64"/>
      </top>
      <bottom style="medium">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81">
    <xf numFmtId="0" fontId="0" fillId="0" borderId="0" xfId="0">
      <alignment vertical="center"/>
    </xf>
    <xf numFmtId="0" fontId="16" fillId="0" borderId="0" xfId="0" applyFont="1">
      <alignment vertical="center"/>
    </xf>
    <xf numFmtId="0" fontId="7" fillId="0" borderId="0" xfId="0" applyFont="1" applyBorder="1" applyAlignment="1">
      <alignment vertical="center"/>
    </xf>
    <xf numFmtId="0" fontId="19" fillId="0" borderId="6" xfId="0" applyFont="1" applyBorder="1">
      <alignment vertical="center"/>
    </xf>
    <xf numFmtId="0" fontId="19" fillId="0" borderId="0" xfId="0" applyFont="1">
      <alignment vertical="center"/>
    </xf>
    <xf numFmtId="0" fontId="22" fillId="0" borderId="6" xfId="0" applyFont="1" applyBorder="1" applyAlignment="1">
      <alignment horizontal="justify" vertical="center" wrapText="1"/>
    </xf>
    <xf numFmtId="0" fontId="20" fillId="0" borderId="6" xfId="0" applyFont="1" applyBorder="1" applyAlignment="1" applyProtection="1">
      <alignment horizontal="center" vertical="center"/>
      <protection locked="0"/>
    </xf>
    <xf numFmtId="0" fontId="0" fillId="0" borderId="0" xfId="0" applyAlignment="1">
      <alignment horizontal="center" vertical="center"/>
    </xf>
    <xf numFmtId="0" fontId="19" fillId="0" borderId="6" xfId="0" applyFont="1" applyBorder="1" applyAlignment="1" applyProtection="1">
      <alignment horizontal="center" vertical="center"/>
      <protection locked="0"/>
    </xf>
    <xf numFmtId="0" fontId="19" fillId="0" borderId="6"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8" fillId="0" borderId="4" xfId="0" applyFont="1" applyFill="1" applyBorder="1" applyAlignment="1">
      <alignment vertical="center"/>
    </xf>
    <xf numFmtId="0" fontId="8" fillId="0" borderId="5" xfId="0" applyFont="1" applyFill="1" applyBorder="1" applyAlignment="1">
      <alignment vertical="center"/>
    </xf>
    <xf numFmtId="0" fontId="20" fillId="6" borderId="6" xfId="0" applyFont="1" applyFill="1" applyBorder="1" applyAlignment="1">
      <alignment horizontal="center" vertical="center"/>
    </xf>
    <xf numFmtId="0" fontId="19" fillId="6" borderId="6" xfId="0" applyFont="1" applyFill="1" applyBorder="1" applyAlignment="1">
      <alignment horizontal="center" vertical="center"/>
    </xf>
    <xf numFmtId="0" fontId="22" fillId="6" borderId="6" xfId="0" applyFont="1" applyFill="1" applyBorder="1" applyAlignment="1">
      <alignment horizontal="center" vertical="center" wrapText="1"/>
    </xf>
    <xf numFmtId="0" fontId="0" fillId="3" borderId="0" xfId="0" applyFill="1">
      <alignment vertical="center"/>
    </xf>
    <xf numFmtId="0" fontId="19" fillId="3" borderId="6" xfId="0" applyFont="1" applyFill="1" applyBorder="1">
      <alignment vertical="center"/>
    </xf>
    <xf numFmtId="0" fontId="19" fillId="3" borderId="0" xfId="0" applyFont="1" applyFill="1">
      <alignment vertical="center"/>
    </xf>
    <xf numFmtId="0" fontId="6" fillId="3" borderId="0" xfId="0" applyFont="1" applyFill="1" applyBorder="1">
      <alignment vertical="center"/>
    </xf>
    <xf numFmtId="0" fontId="6" fillId="3" borderId="6" xfId="0" applyFont="1" applyFill="1" applyBorder="1">
      <alignment vertical="center"/>
    </xf>
    <xf numFmtId="0" fontId="6" fillId="3" borderId="0" xfId="0" applyFont="1" applyFill="1">
      <alignment vertical="center"/>
    </xf>
    <xf numFmtId="0" fontId="23" fillId="3" borderId="6" xfId="0" applyFont="1" applyFill="1" applyBorder="1">
      <alignment vertical="center"/>
    </xf>
    <xf numFmtId="0" fontId="0" fillId="3" borderId="6" xfId="0" applyFill="1" applyBorder="1">
      <alignment vertical="center"/>
    </xf>
    <xf numFmtId="0" fontId="0" fillId="3" borderId="6" xfId="0" applyFill="1" applyBorder="1" applyAlignment="1">
      <alignment vertical="center" wrapText="1"/>
    </xf>
    <xf numFmtId="0" fontId="0" fillId="0" borderId="0" xfId="0" applyFont="1">
      <alignment vertical="center"/>
    </xf>
    <xf numFmtId="0" fontId="6" fillId="3" borderId="23" xfId="0" applyFont="1" applyFill="1" applyBorder="1">
      <alignment vertical="center"/>
    </xf>
    <xf numFmtId="0" fontId="0" fillId="3" borderId="23" xfId="0" applyFill="1" applyBorder="1">
      <alignment vertical="center"/>
    </xf>
    <xf numFmtId="0" fontId="0" fillId="3" borderId="0" xfId="0" applyFill="1" applyBorder="1">
      <alignment vertical="center"/>
    </xf>
    <xf numFmtId="0" fontId="0" fillId="0" borderId="0" xfId="0" applyFont="1" applyFill="1">
      <alignment vertical="center"/>
    </xf>
    <xf numFmtId="0" fontId="0" fillId="3" borderId="35" xfId="0" applyFill="1" applyBorder="1">
      <alignment vertical="center"/>
    </xf>
    <xf numFmtId="0" fontId="20" fillId="0" borderId="0" xfId="0" applyFont="1" applyBorder="1" applyAlignment="1" applyProtection="1">
      <alignment horizontal="center" vertical="center"/>
      <protection locked="0"/>
    </xf>
    <xf numFmtId="0" fontId="19" fillId="0" borderId="0" xfId="0" applyFont="1" applyFill="1" applyBorder="1">
      <alignment vertical="center"/>
    </xf>
    <xf numFmtId="0" fontId="22" fillId="0" borderId="6" xfId="0" applyFont="1" applyFill="1" applyBorder="1" applyAlignment="1">
      <alignment horizontal="justify" vertical="center" wrapText="1"/>
    </xf>
    <xf numFmtId="0" fontId="6" fillId="3" borderId="17" xfId="0" applyFont="1" applyFill="1" applyBorder="1">
      <alignment vertical="center"/>
    </xf>
    <xf numFmtId="0" fontId="6" fillId="3" borderId="17" xfId="0" applyFont="1" applyFill="1" applyBorder="1" applyAlignment="1">
      <alignment vertical="center" wrapText="1"/>
    </xf>
    <xf numFmtId="0" fontId="25" fillId="0" borderId="0" xfId="0" applyFont="1" applyFill="1">
      <alignment vertical="center"/>
    </xf>
    <xf numFmtId="0" fontId="17" fillId="0" borderId="0" xfId="0" applyFont="1" applyFill="1" applyAlignment="1">
      <alignment horizontal="center" vertical="center"/>
    </xf>
    <xf numFmtId="0" fontId="17" fillId="0" borderId="0" xfId="0" applyFont="1" applyFill="1" applyBorder="1" applyAlignment="1" applyProtection="1">
      <alignment horizontal="center" vertical="center"/>
    </xf>
    <xf numFmtId="0" fontId="6" fillId="3" borderId="6" xfId="0" applyFont="1" applyFill="1" applyBorder="1" applyAlignment="1">
      <alignment horizontal="left" vertical="center"/>
    </xf>
    <xf numFmtId="0" fontId="22" fillId="0" borderId="0" xfId="0" applyFont="1" applyFill="1" applyBorder="1" applyAlignment="1">
      <alignment horizontal="justify" vertical="center" wrapText="1"/>
    </xf>
    <xf numFmtId="177" fontId="0" fillId="0" borderId="7" xfId="0" applyNumberFormat="1" applyFont="1" applyFill="1" applyBorder="1" applyAlignment="1" applyProtection="1">
      <alignment horizontal="center" vertical="center"/>
      <protection locked="0"/>
    </xf>
    <xf numFmtId="177" fontId="0" fillId="0" borderId="8" xfId="0" applyNumberFormat="1" applyFont="1" applyFill="1" applyBorder="1" applyAlignment="1" applyProtection="1">
      <alignment horizontal="center" vertical="center"/>
      <protection locked="0"/>
    </xf>
    <xf numFmtId="177" fontId="0" fillId="0" borderId="9" xfId="0" applyNumberFormat="1" applyFont="1" applyFill="1" applyBorder="1" applyAlignment="1" applyProtection="1">
      <alignment horizontal="center" vertical="center"/>
      <protection locked="0"/>
    </xf>
    <xf numFmtId="0" fontId="10" fillId="2" borderId="2"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28" xfId="3" applyFont="1" applyFill="1" applyBorder="1" applyAlignment="1" applyProtection="1">
      <alignment horizontal="center" vertical="center" wrapText="1"/>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0" borderId="11" xfId="0" applyFont="1" applyBorder="1" applyAlignment="1">
      <alignment horizontal="center" vertical="center"/>
    </xf>
    <xf numFmtId="177" fontId="0" fillId="0" borderId="38" xfId="0" applyNumberFormat="1" applyFont="1" applyFill="1" applyBorder="1" applyAlignment="1" applyProtection="1">
      <alignment horizontal="center" vertical="center"/>
      <protection locked="0"/>
    </xf>
    <xf numFmtId="177" fontId="0" fillId="0" borderId="39" xfId="0" applyNumberFormat="1" applyFont="1" applyFill="1" applyBorder="1" applyAlignment="1" applyProtection="1">
      <alignment horizontal="center" vertical="center"/>
      <protection locked="0"/>
    </xf>
    <xf numFmtId="177" fontId="0" fillId="0" borderId="49" xfId="0" applyNumberFormat="1" applyFont="1" applyFill="1" applyBorder="1" applyAlignment="1" applyProtection="1">
      <alignment horizontal="center" vertical="center"/>
      <protection locked="0"/>
    </xf>
    <xf numFmtId="0" fontId="24" fillId="2" borderId="47" xfId="3" applyFont="1" applyFill="1" applyBorder="1" applyAlignment="1" applyProtection="1">
      <alignment horizontal="center" vertical="center" wrapText="1"/>
    </xf>
    <xf numFmtId="0" fontId="24" fillId="2" borderId="6" xfId="3" applyFont="1" applyFill="1" applyBorder="1" applyAlignment="1" applyProtection="1">
      <alignment horizontal="center" vertical="center" wrapText="1"/>
    </xf>
    <xf numFmtId="9" fontId="0" fillId="0" borderId="6" xfId="0" applyNumberFormat="1" applyFont="1" applyFill="1" applyBorder="1" applyAlignment="1">
      <alignment horizontal="center" vertical="center"/>
    </xf>
    <xf numFmtId="177" fontId="0" fillId="0" borderId="45" xfId="0" applyNumberFormat="1" applyFont="1" applyFill="1" applyBorder="1" applyAlignment="1">
      <alignment horizontal="right" vertical="center"/>
    </xf>
    <xf numFmtId="177" fontId="0" fillId="0" borderId="48" xfId="0" applyNumberFormat="1" applyFont="1" applyFill="1" applyBorder="1" applyAlignment="1">
      <alignment horizontal="right" vertical="center"/>
    </xf>
    <xf numFmtId="0" fontId="13" fillId="2" borderId="47" xfId="3" applyFont="1" applyFill="1" applyBorder="1" applyAlignment="1" applyProtection="1">
      <alignment horizontal="center" vertical="center" wrapText="1"/>
    </xf>
    <xf numFmtId="0" fontId="13" fillId="2" borderId="6" xfId="3" applyFont="1" applyFill="1" applyBorder="1" applyAlignment="1" applyProtection="1">
      <alignment horizontal="center" vertical="center" wrapText="1"/>
    </xf>
    <xf numFmtId="0" fontId="0" fillId="3" borderId="21"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0" fillId="2" borderId="24" xfId="0" applyFont="1" applyFill="1" applyBorder="1" applyAlignment="1">
      <alignment horizontal="center" vertical="center" wrapText="1"/>
    </xf>
    <xf numFmtId="0" fontId="13" fillId="2" borderId="1" xfId="3" applyFont="1" applyFill="1" applyBorder="1" applyAlignment="1" applyProtection="1">
      <alignment horizontal="center" vertical="center" wrapText="1"/>
    </xf>
    <xf numFmtId="0" fontId="0" fillId="2" borderId="46"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12" xfId="0" applyFont="1" applyFill="1" applyBorder="1" applyAlignment="1">
      <alignment horizontal="center" vertical="center" wrapText="1"/>
    </xf>
    <xf numFmtId="0" fontId="13" fillId="2" borderId="22" xfId="3" applyFont="1" applyFill="1" applyBorder="1" applyAlignment="1" applyProtection="1">
      <alignment horizontal="center" vertical="center" wrapText="1"/>
    </xf>
    <xf numFmtId="0" fontId="13" fillId="2" borderId="23" xfId="3" applyFont="1" applyFill="1" applyBorder="1" applyAlignment="1" applyProtection="1">
      <alignment horizontal="center" vertical="center" wrapText="1"/>
    </xf>
    <xf numFmtId="0" fontId="13" fillId="2" borderId="24" xfId="3" applyFont="1" applyFill="1" applyBorder="1" applyAlignment="1" applyProtection="1">
      <alignment horizontal="center" vertical="center" wrapText="1"/>
    </xf>
    <xf numFmtId="0" fontId="26" fillId="2" borderId="7" xfId="3" applyFont="1" applyFill="1" applyBorder="1" applyAlignment="1" applyProtection="1">
      <alignment horizontal="center" vertical="center" wrapText="1"/>
    </xf>
    <xf numFmtId="0" fontId="26" fillId="2" borderId="8" xfId="3" applyFont="1" applyFill="1" applyBorder="1" applyAlignment="1" applyProtection="1">
      <alignment horizontal="center" vertical="center" wrapText="1"/>
    </xf>
    <xf numFmtId="0" fontId="26" fillId="2" borderId="9" xfId="3" applyFont="1" applyFill="1" applyBorder="1" applyAlignment="1" applyProtection="1">
      <alignment horizontal="center" vertical="center" wrapText="1"/>
    </xf>
    <xf numFmtId="177" fontId="0" fillId="0" borderId="56" xfId="0" applyNumberFormat="1" applyFont="1" applyFill="1" applyBorder="1" applyAlignment="1" applyProtection="1">
      <alignment horizontal="center" vertical="center"/>
      <protection locked="0"/>
    </xf>
    <xf numFmtId="177" fontId="0" fillId="0" borderId="57" xfId="0" applyNumberFormat="1" applyFont="1" applyFill="1" applyBorder="1" applyAlignment="1" applyProtection="1">
      <alignment horizontal="center" vertical="center"/>
      <protection locked="0"/>
    </xf>
    <xf numFmtId="177" fontId="0" fillId="0" borderId="58" xfId="0" applyNumberFormat="1" applyFont="1" applyFill="1" applyBorder="1" applyAlignment="1" applyProtection="1">
      <alignment horizontal="center" vertical="center"/>
      <protection locked="0"/>
    </xf>
    <xf numFmtId="0" fontId="13" fillId="2" borderId="1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0" fontId="13" fillId="2" borderId="12" xfId="3" applyFont="1" applyFill="1" applyBorder="1" applyAlignment="1" applyProtection="1">
      <alignment horizontal="center" vertical="center" wrapText="1"/>
    </xf>
    <xf numFmtId="177" fontId="0" fillId="0" borderId="13" xfId="0" applyNumberFormat="1" applyFont="1" applyFill="1" applyBorder="1" applyAlignment="1" applyProtection="1">
      <alignment horizontal="center" vertical="center"/>
    </xf>
    <xf numFmtId="177" fontId="0" fillId="0" borderId="14" xfId="0" applyNumberFormat="1" applyFont="1" applyFill="1" applyBorder="1" applyAlignment="1" applyProtection="1">
      <alignment horizontal="center" vertical="center"/>
    </xf>
    <xf numFmtId="177" fontId="0" fillId="0" borderId="37" xfId="0" applyNumberFormat="1" applyFont="1" applyFill="1" applyBorder="1" applyAlignment="1" applyProtection="1">
      <alignment horizontal="center" vertical="center"/>
    </xf>
    <xf numFmtId="0" fontId="13" fillId="2" borderId="7" xfId="3" applyFont="1" applyFill="1" applyBorder="1" applyAlignment="1" applyProtection="1">
      <alignment horizontal="center" vertical="center" wrapText="1"/>
    </xf>
    <xf numFmtId="0" fontId="13" fillId="2" borderId="8" xfId="3" applyFont="1" applyFill="1" applyBorder="1" applyAlignment="1" applyProtection="1">
      <alignment horizontal="center" vertical="center" wrapText="1"/>
    </xf>
    <xf numFmtId="0" fontId="13" fillId="2" borderId="9" xfId="3" applyFont="1" applyFill="1" applyBorder="1" applyAlignment="1" applyProtection="1">
      <alignment horizontal="center" vertical="center" wrapText="1"/>
    </xf>
    <xf numFmtId="0" fontId="0" fillId="0" borderId="8" xfId="0" applyFont="1" applyBorder="1" applyAlignment="1">
      <alignment horizontal="center" vertical="center" wrapText="1"/>
    </xf>
    <xf numFmtId="0" fontId="0" fillId="0" borderId="9" xfId="0" applyFont="1" applyBorder="1" applyAlignment="1">
      <alignment horizontal="center" vertical="center" wrapText="1"/>
    </xf>
    <xf numFmtId="177" fontId="0" fillId="4" borderId="53" xfId="0" applyNumberFormat="1" applyFont="1" applyFill="1" applyBorder="1" applyAlignment="1">
      <alignment horizontal="center" vertical="center"/>
    </xf>
    <xf numFmtId="177" fontId="0" fillId="4" borderId="54" xfId="0" applyNumberFormat="1" applyFont="1" applyFill="1" applyBorder="1" applyAlignment="1">
      <alignment horizontal="center" vertical="center"/>
    </xf>
    <xf numFmtId="177" fontId="0" fillId="4" borderId="60" xfId="0" applyNumberFormat="1" applyFont="1" applyFill="1" applyBorder="1" applyAlignment="1">
      <alignment horizontal="center" vertical="center"/>
    </xf>
    <xf numFmtId="177" fontId="0" fillId="4" borderId="55" xfId="0" applyNumberFormat="1" applyFont="1" applyFill="1" applyBorder="1" applyAlignment="1">
      <alignment horizontal="center" vertical="center"/>
    </xf>
    <xf numFmtId="177" fontId="0" fillId="4" borderId="59" xfId="0" applyNumberFormat="1" applyFont="1" applyFill="1" applyBorder="1" applyAlignment="1">
      <alignment horizontal="center" vertical="center"/>
    </xf>
    <xf numFmtId="177" fontId="0" fillId="4" borderId="61" xfId="0" applyNumberFormat="1" applyFont="1" applyFill="1" applyBorder="1" applyAlignment="1">
      <alignment horizontal="center" vertical="center"/>
    </xf>
    <xf numFmtId="177" fontId="0" fillId="4" borderId="51" xfId="0" applyNumberFormat="1" applyFont="1" applyFill="1" applyBorder="1" applyAlignment="1">
      <alignment horizontal="center" vertical="center"/>
    </xf>
    <xf numFmtId="177" fontId="0" fillId="4" borderId="52" xfId="0" applyNumberFormat="1" applyFont="1" applyFill="1" applyBorder="1" applyAlignment="1">
      <alignment horizontal="center" vertical="center"/>
    </xf>
    <xf numFmtId="177" fontId="0" fillId="4" borderId="62" xfId="0" applyNumberFormat="1" applyFont="1" applyFill="1" applyBorder="1" applyAlignment="1">
      <alignment horizontal="center" vertical="center"/>
    </xf>
    <xf numFmtId="0" fontId="10" fillId="2" borderId="19" xfId="3" applyFont="1" applyFill="1" applyBorder="1" applyAlignment="1" applyProtection="1">
      <alignment horizontal="center" vertical="center" wrapText="1"/>
    </xf>
    <xf numFmtId="0" fontId="10" fillId="2" borderId="16" xfId="3" applyFont="1" applyFill="1" applyBorder="1" applyAlignment="1" applyProtection="1">
      <alignment horizontal="center" vertical="center" wrapText="1"/>
    </xf>
    <xf numFmtId="0" fontId="12" fillId="0" borderId="20" xfId="1" applyFont="1" applyFill="1" applyBorder="1" applyAlignment="1" applyProtection="1">
      <alignment horizontal="left" vertical="top" wrapText="1"/>
      <protection locked="0"/>
    </xf>
    <xf numFmtId="0" fontId="12" fillId="0" borderId="16" xfId="1" applyFont="1" applyFill="1" applyBorder="1" applyAlignment="1" applyProtection="1">
      <alignment horizontal="left" vertical="top" wrapText="1"/>
      <protection locked="0"/>
    </xf>
    <xf numFmtId="0" fontId="12" fillId="0" borderId="21" xfId="1" applyFont="1" applyFill="1" applyBorder="1" applyAlignment="1" applyProtection="1">
      <alignment horizontal="left" vertical="top" wrapText="1"/>
      <protection locked="0"/>
    </xf>
    <xf numFmtId="0" fontId="10" fillId="2" borderId="25" xfId="3" applyFont="1" applyFill="1" applyBorder="1" applyAlignment="1" applyProtection="1">
      <alignment horizontal="center" vertical="center" wrapText="1"/>
    </xf>
    <xf numFmtId="0" fontId="0" fillId="0" borderId="20" xfId="1" applyFont="1" applyFill="1" applyBorder="1" applyAlignment="1" applyProtection="1">
      <alignment horizontal="left" vertical="center" wrapText="1"/>
    </xf>
    <xf numFmtId="0" fontId="0" fillId="0" borderId="16" xfId="1" applyFont="1" applyFill="1" applyBorder="1" applyAlignment="1" applyProtection="1">
      <alignment horizontal="left" vertical="center" wrapText="1"/>
    </xf>
    <xf numFmtId="0" fontId="0" fillId="0" borderId="21" xfId="1" applyFont="1" applyFill="1" applyBorder="1" applyAlignment="1" applyProtection="1">
      <alignment horizontal="left" vertical="center" wrapText="1"/>
    </xf>
    <xf numFmtId="0" fontId="10" fillId="2" borderId="26" xfId="3" applyFont="1" applyFill="1" applyBorder="1" applyAlignment="1" applyProtection="1">
      <alignment horizontal="center" vertical="center" wrapText="1"/>
    </xf>
    <xf numFmtId="0" fontId="10" fillId="2" borderId="23" xfId="3" applyFont="1" applyFill="1" applyBorder="1" applyAlignment="1" applyProtection="1">
      <alignment horizontal="center" vertical="center" wrapText="1"/>
    </xf>
    <xf numFmtId="0" fontId="10" fillId="2" borderId="27" xfId="3" applyFont="1" applyFill="1" applyBorder="1" applyAlignment="1" applyProtection="1">
      <alignment horizontal="center" vertical="center" wrapText="1"/>
    </xf>
    <xf numFmtId="0" fontId="10" fillId="2" borderId="29" xfId="3" applyFont="1" applyFill="1" applyBorder="1" applyAlignment="1" applyProtection="1">
      <alignment horizontal="center" vertical="center" wrapText="1"/>
    </xf>
    <xf numFmtId="0" fontId="10" fillId="2" borderId="11" xfId="3" applyFont="1" applyFill="1" applyBorder="1" applyAlignment="1" applyProtection="1">
      <alignment horizontal="center" vertical="center" wrapText="1"/>
    </xf>
    <xf numFmtId="0" fontId="10" fillId="2" borderId="30" xfId="3" applyFont="1" applyFill="1" applyBorder="1" applyAlignment="1" applyProtection="1">
      <alignment horizontal="center" vertical="center" wrapText="1"/>
    </xf>
    <xf numFmtId="0" fontId="10" fillId="0" borderId="44" xfId="3" applyFont="1" applyFill="1" applyBorder="1" applyAlignment="1" applyProtection="1">
      <alignment horizontal="center" vertical="center" wrapText="1"/>
    </xf>
    <xf numFmtId="0" fontId="10" fillId="0" borderId="45" xfId="3" applyFont="1" applyFill="1" applyBorder="1" applyAlignment="1" applyProtection="1">
      <alignment horizontal="center" vertical="center" wrapText="1"/>
    </xf>
    <xf numFmtId="0" fontId="14" fillId="2" borderId="29" xfId="3" applyFont="1" applyFill="1" applyBorder="1" applyAlignment="1" applyProtection="1">
      <alignment horizontal="center" vertical="center" wrapText="1" shrinkToFit="1"/>
    </xf>
    <xf numFmtId="0" fontId="14" fillId="2" borderId="11" xfId="3" applyFont="1" applyFill="1" applyBorder="1" applyAlignment="1" applyProtection="1">
      <alignment horizontal="center" vertical="center" wrapText="1" shrinkToFit="1"/>
    </xf>
    <xf numFmtId="0" fontId="14" fillId="2" borderId="30" xfId="3" applyFont="1" applyFill="1" applyBorder="1" applyAlignment="1" applyProtection="1">
      <alignment horizontal="center" vertical="center" wrapText="1" shrinkToFit="1"/>
    </xf>
    <xf numFmtId="0" fontId="0" fillId="4" borderId="20" xfId="3" applyFont="1" applyFill="1" applyBorder="1" applyAlignment="1" applyProtection="1">
      <alignment horizontal="left" vertical="center" wrapText="1" shrinkToFit="1"/>
    </xf>
    <xf numFmtId="0" fontId="0" fillId="4" borderId="16" xfId="3" applyFont="1" applyFill="1" applyBorder="1" applyAlignment="1" applyProtection="1">
      <alignment horizontal="left" vertical="center" wrapText="1" shrinkToFit="1"/>
    </xf>
    <xf numFmtId="0" fontId="0" fillId="4" borderId="17" xfId="3" applyFont="1" applyFill="1" applyBorder="1" applyAlignment="1" applyProtection="1">
      <alignment horizontal="left" vertical="center" wrapText="1" shrinkToFit="1"/>
    </xf>
    <xf numFmtId="0" fontId="14" fillId="5" borderId="15" xfId="3" applyFont="1" applyFill="1" applyBorder="1" applyAlignment="1" applyProtection="1">
      <alignment horizontal="center" vertical="center" wrapText="1" shrinkToFit="1"/>
    </xf>
    <xf numFmtId="0" fontId="14" fillId="5" borderId="16" xfId="3" applyFont="1" applyFill="1" applyBorder="1" applyAlignment="1" applyProtection="1">
      <alignment horizontal="center" vertical="center" wrapText="1" shrinkToFit="1"/>
    </xf>
    <xf numFmtId="0" fontId="14" fillId="5" borderId="17" xfId="3" applyFont="1" applyFill="1" applyBorder="1" applyAlignment="1" applyProtection="1">
      <alignment horizontal="center" vertical="center" wrapText="1" shrinkToFit="1"/>
    </xf>
    <xf numFmtId="0" fontId="0" fillId="4" borderId="15" xfId="3" applyFont="1" applyFill="1" applyBorder="1" applyAlignment="1" applyProtection="1">
      <alignment horizontal="left" vertical="center" wrapText="1" shrinkToFit="1"/>
    </xf>
    <xf numFmtId="0" fontId="0" fillId="4" borderId="21" xfId="3" applyFont="1" applyFill="1" applyBorder="1" applyAlignment="1" applyProtection="1">
      <alignment horizontal="left" vertical="center" wrapText="1" shrinkToFit="1"/>
    </xf>
    <xf numFmtId="0" fontId="12" fillId="0" borderId="36" xfId="1" applyFont="1" applyFill="1" applyBorder="1" applyAlignment="1" applyProtection="1">
      <alignment horizontal="left" vertical="top" wrapText="1"/>
      <protection locked="0"/>
    </xf>
    <xf numFmtId="0" fontId="12" fillId="0" borderId="11" xfId="1" applyFont="1" applyFill="1" applyBorder="1" applyAlignment="1" applyProtection="1">
      <alignment horizontal="left" vertical="top" wrapText="1"/>
      <protection locked="0"/>
    </xf>
    <xf numFmtId="0" fontId="12" fillId="0" borderId="18" xfId="1" applyFont="1" applyFill="1" applyBorder="1" applyAlignment="1" applyProtection="1">
      <alignment horizontal="left" vertical="top" wrapText="1"/>
      <protection locked="0"/>
    </xf>
    <xf numFmtId="0" fontId="0" fillId="0" borderId="23" xfId="0" applyFont="1" applyBorder="1" applyAlignment="1" applyProtection="1">
      <alignment horizontal="left" vertical="center" wrapText="1" shrinkToFit="1"/>
      <protection locked="0"/>
    </xf>
    <xf numFmtId="0" fontId="0" fillId="0" borderId="24" xfId="0" applyFont="1" applyBorder="1" applyAlignment="1" applyProtection="1">
      <alignment horizontal="left" vertical="center" wrapText="1" shrinkToFit="1"/>
      <protection locked="0"/>
    </xf>
    <xf numFmtId="0" fontId="13" fillId="0" borderId="22" xfId="2" applyFont="1" applyFill="1" applyBorder="1" applyAlignment="1" applyProtection="1">
      <alignment horizontal="left" vertical="center" wrapText="1" shrinkToFit="1"/>
      <protection locked="0"/>
    </xf>
    <xf numFmtId="0" fontId="13" fillId="0" borderId="23" xfId="2" applyFont="1" applyFill="1" applyBorder="1" applyAlignment="1" applyProtection="1">
      <alignment horizontal="left" vertical="center" wrapText="1" shrinkToFit="1"/>
      <protection locked="0"/>
    </xf>
    <xf numFmtId="0" fontId="13" fillId="0" borderId="34" xfId="2" applyFont="1" applyFill="1" applyBorder="1" applyAlignment="1" applyProtection="1">
      <alignment horizontal="left" vertical="center" wrapText="1" shrinkToFit="1"/>
      <protection locked="0"/>
    </xf>
    <xf numFmtId="0" fontId="14" fillId="2" borderId="19" xfId="3" applyFont="1" applyFill="1" applyBorder="1" applyAlignment="1" applyProtection="1">
      <alignment horizontal="center" vertical="center"/>
    </xf>
    <xf numFmtId="0" fontId="14" fillId="2" borderId="16" xfId="3" applyFont="1" applyFill="1" applyBorder="1" applyAlignment="1" applyProtection="1">
      <alignment horizontal="center" vertical="center"/>
    </xf>
    <xf numFmtId="0" fontId="13" fillId="0" borderId="20" xfId="1" applyFont="1" applyFill="1" applyBorder="1" applyAlignment="1" applyProtection="1">
      <alignment horizontal="left" vertical="center" wrapText="1" shrinkToFit="1"/>
    </xf>
    <xf numFmtId="0" fontId="13" fillId="0" borderId="16" xfId="1" applyFont="1" applyFill="1" applyBorder="1" applyAlignment="1" applyProtection="1">
      <alignment horizontal="left" vertical="center" wrapText="1" shrinkToFit="1"/>
    </xf>
    <xf numFmtId="0" fontId="13" fillId="0" borderId="21" xfId="1" applyFont="1" applyFill="1" applyBorder="1" applyAlignment="1" applyProtection="1">
      <alignment horizontal="left" vertical="center" wrapText="1" shrinkToFit="1"/>
    </xf>
    <xf numFmtId="0" fontId="0" fillId="4" borderId="36" xfId="3" applyFont="1" applyFill="1" applyBorder="1" applyAlignment="1" applyProtection="1">
      <alignment horizontal="left" vertical="center" wrapText="1" shrinkToFit="1"/>
      <protection locked="0"/>
    </xf>
    <xf numFmtId="0" fontId="0" fillId="4" borderId="11" xfId="3" applyFont="1" applyFill="1" applyBorder="1" applyAlignment="1" applyProtection="1">
      <alignment horizontal="left" vertical="center" wrapText="1" shrinkToFit="1"/>
      <protection locked="0"/>
    </xf>
    <xf numFmtId="0" fontId="0" fillId="4" borderId="12" xfId="3" applyFont="1" applyFill="1" applyBorder="1" applyAlignment="1" applyProtection="1">
      <alignment horizontal="left" vertical="center" wrapText="1" shrinkToFit="1"/>
      <protection locked="0"/>
    </xf>
    <xf numFmtId="0" fontId="10" fillId="2" borderId="10" xfId="1" applyNumberFormat="1" applyFont="1" applyFill="1" applyBorder="1" applyAlignment="1" applyProtection="1">
      <alignment horizontal="center" vertical="center" wrapText="1"/>
    </xf>
    <xf numFmtId="0" fontId="0" fillId="0" borderId="12" xfId="0" applyFont="1" applyBorder="1" applyAlignment="1">
      <alignment horizontal="center" vertical="center"/>
    </xf>
    <xf numFmtId="0" fontId="5" fillId="0" borderId="11" xfId="1" applyFont="1" applyFill="1" applyBorder="1" applyAlignment="1" applyProtection="1">
      <alignment horizontal="left" vertical="center" wrapText="1" shrinkToFit="1"/>
      <protection locked="0"/>
    </xf>
    <xf numFmtId="0" fontId="0" fillId="0" borderId="11" xfId="0" applyFont="1" applyBorder="1" applyAlignment="1" applyProtection="1">
      <alignment horizontal="left" vertical="center" wrapText="1" shrinkToFit="1"/>
      <protection locked="0"/>
    </xf>
    <xf numFmtId="0" fontId="0" fillId="0" borderId="18" xfId="0" applyFont="1" applyBorder="1" applyAlignment="1" applyProtection="1">
      <alignment horizontal="left" vertical="center" wrapText="1" shrinkToFit="1"/>
      <protection locked="0"/>
    </xf>
    <xf numFmtId="0" fontId="10" fillId="2" borderId="31" xfId="3" applyFont="1" applyFill="1" applyBorder="1" applyAlignment="1" applyProtection="1">
      <alignment horizontal="center" vertical="center"/>
    </xf>
    <xf numFmtId="0" fontId="10" fillId="2" borderId="32" xfId="3" applyFont="1" applyFill="1" applyBorder="1" applyAlignment="1" applyProtection="1">
      <alignment horizontal="center" vertical="center"/>
    </xf>
    <xf numFmtId="0" fontId="15" fillId="0" borderId="41" xfId="1" applyFont="1" applyFill="1" applyBorder="1" applyAlignment="1" applyProtection="1">
      <alignment horizontal="left" vertical="center" wrapText="1" shrinkToFit="1"/>
      <protection locked="0"/>
    </xf>
    <xf numFmtId="0" fontId="0" fillId="0" borderId="32" xfId="0" applyFont="1" applyFill="1" applyBorder="1" applyAlignment="1" applyProtection="1">
      <alignment horizontal="left" vertical="center" wrapText="1"/>
      <protection locked="0"/>
    </xf>
    <xf numFmtId="0" fontId="10" fillId="2" borderId="43" xfId="1" applyFont="1" applyFill="1" applyBorder="1" applyAlignment="1" applyProtection="1">
      <alignment horizontal="center" vertical="center" wrapText="1" shrinkToFit="1"/>
    </xf>
    <xf numFmtId="0" fontId="0" fillId="0" borderId="32" xfId="0" applyFont="1" applyBorder="1" applyAlignment="1">
      <alignment horizontal="center" vertical="center"/>
    </xf>
    <xf numFmtId="0" fontId="0" fillId="0" borderId="42" xfId="0" applyFont="1" applyBorder="1" applyAlignment="1">
      <alignment horizontal="center" vertical="center"/>
    </xf>
    <xf numFmtId="0" fontId="12" fillId="0" borderId="32" xfId="0" applyFont="1" applyBorder="1" applyAlignment="1" applyProtection="1">
      <alignment horizontal="left" vertical="center" wrapText="1"/>
      <protection locked="0"/>
    </xf>
    <xf numFmtId="0" fontId="0" fillId="0" borderId="32"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10" fillId="2" borderId="43" xfId="1" applyFont="1" applyFill="1" applyBorder="1" applyAlignment="1" applyProtection="1">
      <alignment horizontal="center" vertical="center"/>
    </xf>
    <xf numFmtId="0" fontId="0" fillId="0" borderId="33" xfId="0" applyFont="1" applyBorder="1" applyAlignment="1">
      <alignment horizontal="center" vertical="center"/>
    </xf>
    <xf numFmtId="0" fontId="11" fillId="5" borderId="26" xfId="3" applyFont="1" applyFill="1" applyBorder="1" applyAlignment="1" applyProtection="1">
      <alignment horizontal="center" vertical="center" wrapText="1" shrinkToFit="1"/>
    </xf>
    <xf numFmtId="0" fontId="11" fillId="5" borderId="23" xfId="3" applyFont="1" applyFill="1" applyBorder="1" applyAlignment="1" applyProtection="1">
      <alignment horizontal="center" vertical="center" wrapText="1" shrinkToFit="1"/>
    </xf>
    <xf numFmtId="0" fontId="11" fillId="5" borderId="27" xfId="3" applyFont="1" applyFill="1" applyBorder="1" applyAlignment="1" applyProtection="1">
      <alignment horizontal="center" vertical="center" wrapText="1" shrinkToFit="1"/>
    </xf>
    <xf numFmtId="0" fontId="13" fillId="0" borderId="40" xfId="3" applyFont="1" applyFill="1" applyBorder="1" applyAlignment="1" applyProtection="1">
      <alignment horizontal="center" vertical="center"/>
      <protection locked="0"/>
    </xf>
    <xf numFmtId="0" fontId="13" fillId="0" borderId="23" xfId="3" applyFont="1" applyFill="1" applyBorder="1" applyAlignment="1" applyProtection="1">
      <alignment horizontal="center" vertical="center"/>
      <protection locked="0"/>
    </xf>
    <xf numFmtId="0" fontId="11" fillId="5" borderId="22" xfId="3" applyFont="1" applyFill="1" applyBorder="1" applyAlignment="1" applyProtection="1">
      <alignment horizontal="center" vertical="center" wrapText="1"/>
    </xf>
    <xf numFmtId="0" fontId="11" fillId="5" borderId="23" xfId="3" applyFont="1" applyFill="1" applyBorder="1" applyAlignment="1" applyProtection="1">
      <alignment horizontal="center" vertical="center" wrapText="1"/>
    </xf>
    <xf numFmtId="0" fontId="11" fillId="5" borderId="24" xfId="3" applyFont="1" applyFill="1" applyBorder="1" applyAlignment="1" applyProtection="1">
      <alignment horizontal="center" vertical="center" wrapText="1"/>
    </xf>
    <xf numFmtId="0" fontId="13" fillId="0" borderId="22" xfId="3" applyFont="1" applyFill="1" applyBorder="1" applyAlignment="1" applyProtection="1">
      <alignment horizontal="center" vertical="center"/>
      <protection locked="0"/>
    </xf>
    <xf numFmtId="0" fontId="13" fillId="0" borderId="24" xfId="3" applyFont="1" applyFill="1" applyBorder="1" applyAlignment="1" applyProtection="1">
      <alignment horizontal="center" vertical="center"/>
      <protection locked="0"/>
    </xf>
    <xf numFmtId="0" fontId="10" fillId="2" borderId="22" xfId="1"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17" fillId="0" borderId="3" xfId="0" applyFont="1" applyFill="1" applyBorder="1" applyAlignment="1" applyProtection="1">
      <alignment horizontal="center" vertical="center"/>
      <protection locked="0"/>
    </xf>
    <xf numFmtId="179" fontId="17" fillId="0" borderId="3" xfId="0" applyNumberFormat="1" applyFont="1" applyFill="1" applyBorder="1" applyAlignment="1" applyProtection="1">
      <alignment horizontal="center" vertical="center"/>
      <protection locked="0"/>
    </xf>
    <xf numFmtId="178" fontId="17" fillId="0" borderId="3" xfId="0" applyNumberFormat="1" applyFont="1" applyFill="1" applyBorder="1" applyAlignment="1" applyProtection="1">
      <alignment horizontal="center" vertical="center"/>
      <protection locked="0"/>
    </xf>
    <xf numFmtId="0" fontId="9" fillId="2" borderId="50" xfId="3" applyFont="1" applyFill="1" applyBorder="1" applyAlignment="1" applyProtection="1">
      <alignment horizontal="center" vertical="center"/>
    </xf>
    <xf numFmtId="0" fontId="9" fillId="2" borderId="4" xfId="3" applyFont="1" applyFill="1" applyBorder="1" applyAlignment="1" applyProtection="1">
      <alignment horizontal="center" vertical="center"/>
    </xf>
    <xf numFmtId="0" fontId="16" fillId="0" borderId="4" xfId="0" applyFont="1" applyFill="1" applyBorder="1" applyAlignment="1" applyProtection="1">
      <alignment horizontal="center" vertical="center"/>
      <protection locked="0"/>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728">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22"/>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x14ac:dyDescent="0.15">
      <c r="AP1" s="2"/>
      <c r="AQ1" s="2"/>
      <c r="AR1" s="2"/>
      <c r="AS1" s="2"/>
      <c r="AT1" s="2"/>
      <c r="AU1" s="2"/>
      <c r="AV1" s="2"/>
      <c r="AW1" s="1"/>
    </row>
    <row r="2" spans="1:50" ht="21.75" customHeight="1" thickBot="1" x14ac:dyDescent="0.2">
      <c r="A2" s="30"/>
      <c r="B2" s="30"/>
      <c r="C2" s="30"/>
      <c r="D2" s="30"/>
      <c r="E2" s="30"/>
      <c r="F2" s="30"/>
      <c r="G2" s="30"/>
      <c r="H2" s="30"/>
      <c r="I2" s="30"/>
      <c r="J2" s="30"/>
      <c r="K2" s="30"/>
      <c r="L2" s="30"/>
      <c r="M2" s="30"/>
      <c r="N2" s="30"/>
      <c r="O2" s="30"/>
      <c r="P2" s="30"/>
      <c r="Q2" s="30"/>
      <c r="R2" s="30"/>
      <c r="S2" s="30"/>
      <c r="T2" s="30"/>
      <c r="U2" s="30"/>
      <c r="V2" s="30"/>
      <c r="W2" s="30"/>
      <c r="X2" s="37" t="s">
        <v>0</v>
      </c>
      <c r="Y2" s="30"/>
      <c r="Z2" s="26"/>
      <c r="AA2" s="26"/>
      <c r="AB2" s="26"/>
      <c r="AC2" s="26"/>
      <c r="AD2" s="175">
        <v>2022</v>
      </c>
      <c r="AE2" s="175"/>
      <c r="AF2" s="175"/>
      <c r="AG2" s="175"/>
      <c r="AH2" s="175"/>
      <c r="AI2" s="38" t="s">
        <v>171</v>
      </c>
      <c r="AJ2" s="175" t="s">
        <v>465</v>
      </c>
      <c r="AK2" s="175"/>
      <c r="AL2" s="175"/>
      <c r="AM2" s="175"/>
      <c r="AN2" s="38" t="s">
        <v>171</v>
      </c>
      <c r="AO2" s="175">
        <v>21</v>
      </c>
      <c r="AP2" s="175"/>
      <c r="AQ2" s="175"/>
      <c r="AR2" s="39" t="s">
        <v>171</v>
      </c>
      <c r="AS2" s="176">
        <v>75</v>
      </c>
      <c r="AT2" s="176"/>
      <c r="AU2" s="176"/>
      <c r="AV2" s="38" t="str">
        <f>IF(AW2="","","-")</f>
        <v/>
      </c>
      <c r="AW2" s="177"/>
      <c r="AX2" s="177"/>
    </row>
    <row r="3" spans="1:50" ht="21" customHeight="1" thickBot="1" x14ac:dyDescent="0.2">
      <c r="A3" s="178" t="s">
        <v>464</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12" t="s">
        <v>22</v>
      </c>
      <c r="AJ3" s="180" t="s">
        <v>466</v>
      </c>
      <c r="AK3" s="180"/>
      <c r="AL3" s="180"/>
      <c r="AM3" s="180"/>
      <c r="AN3" s="180"/>
      <c r="AO3" s="180"/>
      <c r="AP3" s="180"/>
      <c r="AQ3" s="180"/>
      <c r="AR3" s="180"/>
      <c r="AS3" s="180"/>
      <c r="AT3" s="180"/>
      <c r="AU3" s="180"/>
      <c r="AV3" s="180"/>
      <c r="AW3" s="180"/>
      <c r="AX3" s="13" t="s">
        <v>23</v>
      </c>
    </row>
    <row r="4" spans="1:50" ht="24.75" customHeight="1" x14ac:dyDescent="0.15">
      <c r="A4" s="150" t="s">
        <v>15</v>
      </c>
      <c r="B4" s="151"/>
      <c r="C4" s="151"/>
      <c r="D4" s="151"/>
      <c r="E4" s="151"/>
      <c r="F4" s="151"/>
      <c r="G4" s="152" t="s">
        <v>467</v>
      </c>
      <c r="H4" s="153"/>
      <c r="I4" s="153"/>
      <c r="J4" s="153"/>
      <c r="K4" s="153"/>
      <c r="L4" s="153"/>
      <c r="M4" s="153"/>
      <c r="N4" s="153"/>
      <c r="O4" s="153"/>
      <c r="P4" s="153"/>
      <c r="Q4" s="153"/>
      <c r="R4" s="153"/>
      <c r="S4" s="153"/>
      <c r="T4" s="153"/>
      <c r="U4" s="153"/>
      <c r="V4" s="153"/>
      <c r="W4" s="153"/>
      <c r="X4" s="153"/>
      <c r="Y4" s="154" t="s">
        <v>1</v>
      </c>
      <c r="Z4" s="155"/>
      <c r="AA4" s="155"/>
      <c r="AB4" s="155"/>
      <c r="AC4" s="155"/>
      <c r="AD4" s="156"/>
      <c r="AE4" s="157" t="s">
        <v>468</v>
      </c>
      <c r="AF4" s="158"/>
      <c r="AG4" s="158"/>
      <c r="AH4" s="158"/>
      <c r="AI4" s="158"/>
      <c r="AJ4" s="158"/>
      <c r="AK4" s="158"/>
      <c r="AL4" s="158"/>
      <c r="AM4" s="158"/>
      <c r="AN4" s="158"/>
      <c r="AO4" s="158"/>
      <c r="AP4" s="159"/>
      <c r="AQ4" s="160" t="s">
        <v>2</v>
      </c>
      <c r="AR4" s="155"/>
      <c r="AS4" s="155"/>
      <c r="AT4" s="155"/>
      <c r="AU4" s="155"/>
      <c r="AV4" s="155"/>
      <c r="AW4" s="155"/>
      <c r="AX4" s="161"/>
    </row>
    <row r="5" spans="1:50" ht="30" customHeight="1" x14ac:dyDescent="0.15">
      <c r="A5" s="162" t="s">
        <v>25</v>
      </c>
      <c r="B5" s="163"/>
      <c r="C5" s="163"/>
      <c r="D5" s="163"/>
      <c r="E5" s="163"/>
      <c r="F5" s="164"/>
      <c r="G5" s="165" t="s">
        <v>224</v>
      </c>
      <c r="H5" s="166"/>
      <c r="I5" s="166"/>
      <c r="J5" s="166"/>
      <c r="K5" s="166"/>
      <c r="L5" s="166"/>
      <c r="M5" s="167" t="s">
        <v>24</v>
      </c>
      <c r="N5" s="168"/>
      <c r="O5" s="168"/>
      <c r="P5" s="168"/>
      <c r="Q5" s="168"/>
      <c r="R5" s="169"/>
      <c r="S5" s="170" t="s">
        <v>28</v>
      </c>
      <c r="T5" s="166"/>
      <c r="U5" s="166"/>
      <c r="V5" s="166"/>
      <c r="W5" s="166"/>
      <c r="X5" s="171"/>
      <c r="Y5" s="172" t="s">
        <v>3</v>
      </c>
      <c r="Z5" s="173"/>
      <c r="AA5" s="173"/>
      <c r="AB5" s="173"/>
      <c r="AC5" s="173"/>
      <c r="AD5" s="174"/>
      <c r="AE5" s="132" t="s">
        <v>469</v>
      </c>
      <c r="AF5" s="132"/>
      <c r="AG5" s="132"/>
      <c r="AH5" s="132"/>
      <c r="AI5" s="132"/>
      <c r="AJ5" s="132"/>
      <c r="AK5" s="132"/>
      <c r="AL5" s="132"/>
      <c r="AM5" s="132"/>
      <c r="AN5" s="132"/>
      <c r="AO5" s="132"/>
      <c r="AP5" s="133"/>
      <c r="AQ5" s="134" t="s">
        <v>470</v>
      </c>
      <c r="AR5" s="135"/>
      <c r="AS5" s="135"/>
      <c r="AT5" s="135"/>
      <c r="AU5" s="135"/>
      <c r="AV5" s="135"/>
      <c r="AW5" s="135"/>
      <c r="AX5" s="136"/>
    </row>
    <row r="6" spans="1:50" ht="39" customHeight="1" x14ac:dyDescent="0.15">
      <c r="A6" s="137" t="s">
        <v>4</v>
      </c>
      <c r="B6" s="138"/>
      <c r="C6" s="138"/>
      <c r="D6" s="138"/>
      <c r="E6" s="138"/>
      <c r="F6" s="138"/>
      <c r="G6" s="139" t="str">
        <f>入力規則等!F39</f>
        <v>一般会計</v>
      </c>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40"/>
      <c r="AJ6" s="140"/>
      <c r="AK6" s="140"/>
      <c r="AL6" s="140"/>
      <c r="AM6" s="140"/>
      <c r="AN6" s="140"/>
      <c r="AO6" s="140"/>
      <c r="AP6" s="140"/>
      <c r="AQ6" s="140"/>
      <c r="AR6" s="140"/>
      <c r="AS6" s="140"/>
      <c r="AT6" s="140"/>
      <c r="AU6" s="140"/>
      <c r="AV6" s="140"/>
      <c r="AW6" s="140"/>
      <c r="AX6" s="141"/>
    </row>
    <row r="7" spans="1:50" ht="49.5" customHeight="1" x14ac:dyDescent="0.15">
      <c r="A7" s="118" t="s">
        <v>12</v>
      </c>
      <c r="B7" s="119"/>
      <c r="C7" s="119"/>
      <c r="D7" s="119"/>
      <c r="E7" s="119"/>
      <c r="F7" s="120"/>
      <c r="G7" s="142" t="s">
        <v>472</v>
      </c>
      <c r="H7" s="143"/>
      <c r="I7" s="143"/>
      <c r="J7" s="143"/>
      <c r="K7" s="143"/>
      <c r="L7" s="143"/>
      <c r="M7" s="143"/>
      <c r="N7" s="143"/>
      <c r="O7" s="143"/>
      <c r="P7" s="143"/>
      <c r="Q7" s="143"/>
      <c r="R7" s="143"/>
      <c r="S7" s="143"/>
      <c r="T7" s="143"/>
      <c r="U7" s="143"/>
      <c r="V7" s="143"/>
      <c r="W7" s="143"/>
      <c r="X7" s="144"/>
      <c r="Y7" s="145" t="s">
        <v>166</v>
      </c>
      <c r="Z7" s="53"/>
      <c r="AA7" s="53"/>
      <c r="AB7" s="53"/>
      <c r="AC7" s="53"/>
      <c r="AD7" s="146"/>
      <c r="AE7" s="147" t="s">
        <v>473</v>
      </c>
      <c r="AF7" s="148"/>
      <c r="AG7" s="148"/>
      <c r="AH7" s="148"/>
      <c r="AI7" s="148"/>
      <c r="AJ7" s="148"/>
      <c r="AK7" s="148"/>
      <c r="AL7" s="148"/>
      <c r="AM7" s="148"/>
      <c r="AN7" s="148"/>
      <c r="AO7" s="148"/>
      <c r="AP7" s="148"/>
      <c r="AQ7" s="148"/>
      <c r="AR7" s="148"/>
      <c r="AS7" s="148"/>
      <c r="AT7" s="148"/>
      <c r="AU7" s="148"/>
      <c r="AV7" s="148"/>
      <c r="AW7" s="148"/>
      <c r="AX7" s="149"/>
    </row>
    <row r="8" spans="1:50" ht="53.25" customHeight="1" x14ac:dyDescent="0.15">
      <c r="A8" s="118" t="s">
        <v>125</v>
      </c>
      <c r="B8" s="119"/>
      <c r="C8" s="119"/>
      <c r="D8" s="119"/>
      <c r="E8" s="119"/>
      <c r="F8" s="120"/>
      <c r="G8" s="121" t="str">
        <f>入力規則等!A27</f>
        <v>沖縄振興</v>
      </c>
      <c r="H8" s="122"/>
      <c r="I8" s="122"/>
      <c r="J8" s="122"/>
      <c r="K8" s="122"/>
      <c r="L8" s="122"/>
      <c r="M8" s="122"/>
      <c r="N8" s="122"/>
      <c r="O8" s="122"/>
      <c r="P8" s="122"/>
      <c r="Q8" s="122"/>
      <c r="R8" s="122"/>
      <c r="S8" s="122"/>
      <c r="T8" s="122"/>
      <c r="U8" s="122"/>
      <c r="V8" s="122"/>
      <c r="W8" s="122"/>
      <c r="X8" s="123"/>
      <c r="Y8" s="124" t="s">
        <v>126</v>
      </c>
      <c r="Z8" s="125"/>
      <c r="AA8" s="125"/>
      <c r="AB8" s="125"/>
      <c r="AC8" s="125"/>
      <c r="AD8" s="126"/>
      <c r="AE8" s="127" t="str">
        <f>入力規則等!K13</f>
        <v>公共事業</v>
      </c>
      <c r="AF8" s="122"/>
      <c r="AG8" s="122"/>
      <c r="AH8" s="122"/>
      <c r="AI8" s="122"/>
      <c r="AJ8" s="122"/>
      <c r="AK8" s="122"/>
      <c r="AL8" s="122"/>
      <c r="AM8" s="122"/>
      <c r="AN8" s="122"/>
      <c r="AO8" s="122"/>
      <c r="AP8" s="122"/>
      <c r="AQ8" s="122"/>
      <c r="AR8" s="122"/>
      <c r="AS8" s="122"/>
      <c r="AT8" s="122"/>
      <c r="AU8" s="122"/>
      <c r="AV8" s="122"/>
      <c r="AW8" s="122"/>
      <c r="AX8" s="128"/>
    </row>
    <row r="9" spans="1:50" ht="58.5" customHeight="1" x14ac:dyDescent="0.15">
      <c r="A9" s="113" t="s">
        <v>13</v>
      </c>
      <c r="B9" s="114"/>
      <c r="C9" s="114"/>
      <c r="D9" s="114"/>
      <c r="E9" s="114"/>
      <c r="F9" s="114"/>
      <c r="G9" s="129" t="s">
        <v>474</v>
      </c>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0"/>
      <c r="AU9" s="130"/>
      <c r="AV9" s="130"/>
      <c r="AW9" s="130"/>
      <c r="AX9" s="131"/>
    </row>
    <row r="10" spans="1:50" ht="80.25" customHeight="1" x14ac:dyDescent="0.15">
      <c r="A10" s="101" t="s">
        <v>16</v>
      </c>
      <c r="B10" s="102"/>
      <c r="C10" s="102"/>
      <c r="D10" s="102"/>
      <c r="E10" s="102"/>
      <c r="F10" s="102"/>
      <c r="G10" s="103" t="s">
        <v>475</v>
      </c>
      <c r="H10" s="104"/>
      <c r="I10" s="104"/>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5"/>
    </row>
    <row r="11" spans="1:50" ht="42" customHeight="1" x14ac:dyDescent="0.15">
      <c r="A11" s="101" t="s">
        <v>5</v>
      </c>
      <c r="B11" s="102"/>
      <c r="C11" s="102"/>
      <c r="D11" s="102"/>
      <c r="E11" s="102"/>
      <c r="F11" s="106"/>
      <c r="G11" s="107" t="str">
        <f>入力規則等!P10</f>
        <v>委託・請負、補助</v>
      </c>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8"/>
      <c r="AL11" s="108"/>
      <c r="AM11" s="108"/>
      <c r="AN11" s="108"/>
      <c r="AO11" s="108"/>
      <c r="AP11" s="108"/>
      <c r="AQ11" s="108"/>
      <c r="AR11" s="108"/>
      <c r="AS11" s="108"/>
      <c r="AT11" s="108"/>
      <c r="AU11" s="108"/>
      <c r="AV11" s="108"/>
      <c r="AW11" s="108"/>
      <c r="AX11" s="109"/>
    </row>
    <row r="12" spans="1:50" ht="21" customHeight="1" x14ac:dyDescent="0.15">
      <c r="A12" s="110" t="s">
        <v>14</v>
      </c>
      <c r="B12" s="111"/>
      <c r="C12" s="111"/>
      <c r="D12" s="111"/>
      <c r="E12" s="111"/>
      <c r="F12" s="112"/>
      <c r="G12" s="116"/>
      <c r="H12" s="117"/>
      <c r="I12" s="117"/>
      <c r="J12" s="117"/>
      <c r="K12" s="117"/>
      <c r="L12" s="117"/>
      <c r="M12" s="117"/>
      <c r="N12" s="117"/>
      <c r="O12" s="117"/>
      <c r="P12" s="50" t="s">
        <v>302</v>
      </c>
      <c r="Q12" s="51"/>
      <c r="R12" s="51"/>
      <c r="S12" s="51"/>
      <c r="T12" s="51"/>
      <c r="U12" s="51"/>
      <c r="V12" s="52"/>
      <c r="W12" s="50" t="s">
        <v>454</v>
      </c>
      <c r="X12" s="51"/>
      <c r="Y12" s="51"/>
      <c r="Z12" s="51"/>
      <c r="AA12" s="51"/>
      <c r="AB12" s="51"/>
      <c r="AC12" s="52"/>
      <c r="AD12" s="50" t="s">
        <v>456</v>
      </c>
      <c r="AE12" s="51"/>
      <c r="AF12" s="51"/>
      <c r="AG12" s="51"/>
      <c r="AH12" s="51"/>
      <c r="AI12" s="51"/>
      <c r="AJ12" s="52"/>
      <c r="AK12" s="50" t="s">
        <v>457</v>
      </c>
      <c r="AL12" s="51"/>
      <c r="AM12" s="51"/>
      <c r="AN12" s="51"/>
      <c r="AO12" s="51"/>
      <c r="AP12" s="51"/>
      <c r="AQ12" s="52"/>
      <c r="AR12" s="48"/>
      <c r="AS12" s="49"/>
      <c r="AT12" s="49"/>
      <c r="AU12" s="49"/>
      <c r="AV12" s="49"/>
      <c r="AW12" s="49"/>
      <c r="AX12" s="64"/>
    </row>
    <row r="13" spans="1:50" ht="21" customHeight="1" x14ac:dyDescent="0.15">
      <c r="A13" s="45"/>
      <c r="B13" s="46"/>
      <c r="C13" s="46"/>
      <c r="D13" s="46"/>
      <c r="E13" s="46"/>
      <c r="F13" s="47"/>
      <c r="G13" s="65" t="s">
        <v>6</v>
      </c>
      <c r="H13" s="66"/>
      <c r="I13" s="72" t="s">
        <v>7</v>
      </c>
      <c r="J13" s="73"/>
      <c r="K13" s="73"/>
      <c r="L13" s="73"/>
      <c r="M13" s="73"/>
      <c r="N13" s="73"/>
      <c r="O13" s="74"/>
      <c r="P13" s="54">
        <v>3.4</v>
      </c>
      <c r="Q13" s="55"/>
      <c r="R13" s="55"/>
      <c r="S13" s="55"/>
      <c r="T13" s="55"/>
      <c r="U13" s="55"/>
      <c r="V13" s="56"/>
      <c r="W13" s="54">
        <v>3.4</v>
      </c>
      <c r="X13" s="55"/>
      <c r="Y13" s="55"/>
      <c r="Z13" s="55"/>
      <c r="AA13" s="55"/>
      <c r="AB13" s="55"/>
      <c r="AC13" s="56"/>
      <c r="AD13" s="54">
        <v>3.4</v>
      </c>
      <c r="AE13" s="55"/>
      <c r="AF13" s="55"/>
      <c r="AG13" s="55"/>
      <c r="AH13" s="55"/>
      <c r="AI13" s="55"/>
      <c r="AJ13" s="56"/>
      <c r="AK13" s="54">
        <v>3.4</v>
      </c>
      <c r="AL13" s="55"/>
      <c r="AM13" s="55"/>
      <c r="AN13" s="55"/>
      <c r="AO13" s="55"/>
      <c r="AP13" s="55"/>
      <c r="AQ13" s="56"/>
      <c r="AR13" s="92"/>
      <c r="AS13" s="93"/>
      <c r="AT13" s="93"/>
      <c r="AU13" s="93"/>
      <c r="AV13" s="93"/>
      <c r="AW13" s="93"/>
      <c r="AX13" s="94"/>
    </row>
    <row r="14" spans="1:50" ht="21" customHeight="1" x14ac:dyDescent="0.15">
      <c r="A14" s="45"/>
      <c r="B14" s="46"/>
      <c r="C14" s="46"/>
      <c r="D14" s="46"/>
      <c r="E14" s="46"/>
      <c r="F14" s="47"/>
      <c r="G14" s="67"/>
      <c r="H14" s="68"/>
      <c r="I14" s="87" t="s">
        <v>8</v>
      </c>
      <c r="J14" s="88"/>
      <c r="K14" s="88"/>
      <c r="L14" s="88"/>
      <c r="M14" s="88"/>
      <c r="N14" s="88"/>
      <c r="O14" s="89"/>
      <c r="P14" s="42" t="s">
        <v>476</v>
      </c>
      <c r="Q14" s="43"/>
      <c r="R14" s="43"/>
      <c r="S14" s="43"/>
      <c r="T14" s="43"/>
      <c r="U14" s="43"/>
      <c r="V14" s="44"/>
      <c r="W14" s="42" t="s">
        <v>476</v>
      </c>
      <c r="X14" s="43"/>
      <c r="Y14" s="43"/>
      <c r="Z14" s="43"/>
      <c r="AA14" s="43"/>
      <c r="AB14" s="43"/>
      <c r="AC14" s="44"/>
      <c r="AD14" s="42" t="s">
        <v>476</v>
      </c>
      <c r="AE14" s="43"/>
      <c r="AF14" s="43"/>
      <c r="AG14" s="43"/>
      <c r="AH14" s="43"/>
      <c r="AI14" s="43"/>
      <c r="AJ14" s="44"/>
      <c r="AK14" s="42">
        <v>54</v>
      </c>
      <c r="AL14" s="43"/>
      <c r="AM14" s="43"/>
      <c r="AN14" s="43"/>
      <c r="AO14" s="43"/>
      <c r="AP14" s="43"/>
      <c r="AQ14" s="44"/>
      <c r="AR14" s="95"/>
      <c r="AS14" s="96"/>
      <c r="AT14" s="96"/>
      <c r="AU14" s="96"/>
      <c r="AV14" s="96"/>
      <c r="AW14" s="96"/>
      <c r="AX14" s="97"/>
    </row>
    <row r="15" spans="1:50" ht="21" customHeight="1" x14ac:dyDescent="0.15">
      <c r="A15" s="45"/>
      <c r="B15" s="46"/>
      <c r="C15" s="46"/>
      <c r="D15" s="46"/>
      <c r="E15" s="46"/>
      <c r="F15" s="47"/>
      <c r="G15" s="69"/>
      <c r="H15" s="68"/>
      <c r="I15" s="75" t="s">
        <v>463</v>
      </c>
      <c r="J15" s="76"/>
      <c r="K15" s="76"/>
      <c r="L15" s="76"/>
      <c r="M15" s="76"/>
      <c r="N15" s="76"/>
      <c r="O15" s="77"/>
      <c r="P15" s="78"/>
      <c r="Q15" s="79"/>
      <c r="R15" s="79"/>
      <c r="S15" s="79"/>
      <c r="T15" s="79"/>
      <c r="U15" s="79"/>
      <c r="V15" s="80"/>
      <c r="W15" s="78"/>
      <c r="X15" s="79"/>
      <c r="Y15" s="79"/>
      <c r="Z15" s="79"/>
      <c r="AA15" s="79"/>
      <c r="AB15" s="79"/>
      <c r="AC15" s="80"/>
      <c r="AD15" s="78"/>
      <c r="AE15" s="79"/>
      <c r="AF15" s="79"/>
      <c r="AG15" s="79"/>
      <c r="AH15" s="79"/>
      <c r="AI15" s="79"/>
      <c r="AJ15" s="80"/>
      <c r="AK15" s="42">
        <v>54</v>
      </c>
      <c r="AL15" s="43"/>
      <c r="AM15" s="43"/>
      <c r="AN15" s="43"/>
      <c r="AO15" s="43"/>
      <c r="AP15" s="43"/>
      <c r="AQ15" s="44"/>
      <c r="AR15" s="95"/>
      <c r="AS15" s="96"/>
      <c r="AT15" s="96"/>
      <c r="AU15" s="96"/>
      <c r="AV15" s="96"/>
      <c r="AW15" s="96"/>
      <c r="AX15" s="97"/>
    </row>
    <row r="16" spans="1:50" ht="21" customHeight="1" x14ac:dyDescent="0.15">
      <c r="A16" s="45"/>
      <c r="B16" s="46"/>
      <c r="C16" s="46"/>
      <c r="D16" s="46"/>
      <c r="E16" s="46"/>
      <c r="F16" s="47"/>
      <c r="G16" s="69"/>
      <c r="H16" s="68"/>
      <c r="I16" s="87" t="s">
        <v>20</v>
      </c>
      <c r="J16" s="90"/>
      <c r="K16" s="90"/>
      <c r="L16" s="90"/>
      <c r="M16" s="90"/>
      <c r="N16" s="90"/>
      <c r="O16" s="91"/>
      <c r="P16" s="42" t="s">
        <v>476</v>
      </c>
      <c r="Q16" s="43"/>
      <c r="R16" s="43"/>
      <c r="S16" s="43"/>
      <c r="T16" s="43"/>
      <c r="U16" s="43"/>
      <c r="V16" s="44"/>
      <c r="W16" s="42" t="s">
        <v>476</v>
      </c>
      <c r="X16" s="43"/>
      <c r="Y16" s="43"/>
      <c r="Z16" s="43"/>
      <c r="AA16" s="43"/>
      <c r="AB16" s="43"/>
      <c r="AC16" s="44"/>
      <c r="AD16" s="42">
        <v>3.4</v>
      </c>
      <c r="AE16" s="43"/>
      <c r="AF16" s="43"/>
      <c r="AG16" s="43"/>
      <c r="AH16" s="43"/>
      <c r="AI16" s="43"/>
      <c r="AJ16" s="44"/>
      <c r="AK16" s="42">
        <v>3.3</v>
      </c>
      <c r="AL16" s="43"/>
      <c r="AM16" s="43"/>
      <c r="AN16" s="43"/>
      <c r="AO16" s="43"/>
      <c r="AP16" s="43"/>
      <c r="AQ16" s="44"/>
      <c r="AR16" s="95"/>
      <c r="AS16" s="96"/>
      <c r="AT16" s="96"/>
      <c r="AU16" s="96"/>
      <c r="AV16" s="96"/>
      <c r="AW16" s="96"/>
      <c r="AX16" s="97"/>
    </row>
    <row r="17" spans="1:50" ht="21" customHeight="1" x14ac:dyDescent="0.15">
      <c r="A17" s="45"/>
      <c r="B17" s="46"/>
      <c r="C17" s="46"/>
      <c r="D17" s="46"/>
      <c r="E17" s="46"/>
      <c r="F17" s="47"/>
      <c r="G17" s="69"/>
      <c r="H17" s="68"/>
      <c r="I17" s="87" t="s">
        <v>21</v>
      </c>
      <c r="J17" s="90"/>
      <c r="K17" s="90"/>
      <c r="L17" s="90"/>
      <c r="M17" s="90"/>
      <c r="N17" s="90"/>
      <c r="O17" s="91"/>
      <c r="P17" s="42" t="s">
        <v>476</v>
      </c>
      <c r="Q17" s="43"/>
      <c r="R17" s="43"/>
      <c r="S17" s="43"/>
      <c r="T17" s="43"/>
      <c r="U17" s="43"/>
      <c r="V17" s="44"/>
      <c r="W17" s="42">
        <v>-3.4</v>
      </c>
      <c r="X17" s="43"/>
      <c r="Y17" s="43"/>
      <c r="Z17" s="43"/>
      <c r="AA17" s="43"/>
      <c r="AB17" s="43"/>
      <c r="AC17" s="44"/>
      <c r="AD17" s="42">
        <v>-3.3</v>
      </c>
      <c r="AE17" s="43"/>
      <c r="AF17" s="43"/>
      <c r="AG17" s="43"/>
      <c r="AH17" s="43"/>
      <c r="AI17" s="43"/>
      <c r="AJ17" s="44"/>
      <c r="AK17" s="42" t="s">
        <v>476</v>
      </c>
      <c r="AL17" s="43"/>
      <c r="AM17" s="43"/>
      <c r="AN17" s="43"/>
      <c r="AO17" s="43"/>
      <c r="AP17" s="43"/>
      <c r="AQ17" s="44"/>
      <c r="AR17" s="95"/>
      <c r="AS17" s="96"/>
      <c r="AT17" s="96"/>
      <c r="AU17" s="96"/>
      <c r="AV17" s="96"/>
      <c r="AW17" s="96"/>
      <c r="AX17" s="97"/>
    </row>
    <row r="18" spans="1:50" ht="24.75" customHeight="1" x14ac:dyDescent="0.15">
      <c r="A18" s="45"/>
      <c r="B18" s="46"/>
      <c r="C18" s="46"/>
      <c r="D18" s="46"/>
      <c r="E18" s="46"/>
      <c r="F18" s="47"/>
      <c r="G18" s="69"/>
      <c r="H18" s="68"/>
      <c r="I18" s="87" t="s">
        <v>19</v>
      </c>
      <c r="J18" s="88"/>
      <c r="K18" s="88"/>
      <c r="L18" s="88"/>
      <c r="M18" s="88"/>
      <c r="N18" s="88"/>
      <c r="O18" s="89"/>
      <c r="P18" s="42" t="s">
        <v>476</v>
      </c>
      <c r="Q18" s="43"/>
      <c r="R18" s="43"/>
      <c r="S18" s="43"/>
      <c r="T18" s="43"/>
      <c r="U18" s="43"/>
      <c r="V18" s="44"/>
      <c r="W18" s="42" t="s">
        <v>476</v>
      </c>
      <c r="X18" s="43"/>
      <c r="Y18" s="43"/>
      <c r="Z18" s="43"/>
      <c r="AA18" s="43"/>
      <c r="AB18" s="43"/>
      <c r="AC18" s="44"/>
      <c r="AD18" s="42" t="s">
        <v>476</v>
      </c>
      <c r="AE18" s="43"/>
      <c r="AF18" s="43"/>
      <c r="AG18" s="43"/>
      <c r="AH18" s="43"/>
      <c r="AI18" s="43"/>
      <c r="AJ18" s="44"/>
      <c r="AK18" s="42" t="s">
        <v>476</v>
      </c>
      <c r="AL18" s="43"/>
      <c r="AM18" s="43"/>
      <c r="AN18" s="43"/>
      <c r="AO18" s="43"/>
      <c r="AP18" s="43"/>
      <c r="AQ18" s="44"/>
      <c r="AR18" s="95"/>
      <c r="AS18" s="96"/>
      <c r="AT18" s="96"/>
      <c r="AU18" s="96"/>
      <c r="AV18" s="96"/>
      <c r="AW18" s="96"/>
      <c r="AX18" s="97"/>
    </row>
    <row r="19" spans="1:50" ht="24.75" customHeight="1" x14ac:dyDescent="0.15">
      <c r="A19" s="45"/>
      <c r="B19" s="46"/>
      <c r="C19" s="46"/>
      <c r="D19" s="46"/>
      <c r="E19" s="46"/>
      <c r="F19" s="47"/>
      <c r="G19" s="70"/>
      <c r="H19" s="71"/>
      <c r="I19" s="81" t="s">
        <v>11</v>
      </c>
      <c r="J19" s="82"/>
      <c r="K19" s="82"/>
      <c r="L19" s="82"/>
      <c r="M19" s="82"/>
      <c r="N19" s="82"/>
      <c r="O19" s="83"/>
      <c r="P19" s="84">
        <f>SUM(P13:V18)</f>
        <v>3.4</v>
      </c>
      <c r="Q19" s="85"/>
      <c r="R19" s="85"/>
      <c r="S19" s="85"/>
      <c r="T19" s="85"/>
      <c r="U19" s="85"/>
      <c r="V19" s="86"/>
      <c r="W19" s="84">
        <f>SUM(W13:AC18)</f>
        <v>0</v>
      </c>
      <c r="X19" s="85"/>
      <c r="Y19" s="85"/>
      <c r="Z19" s="85"/>
      <c r="AA19" s="85"/>
      <c r="AB19" s="85"/>
      <c r="AC19" s="86"/>
      <c r="AD19" s="84">
        <f>SUM(AD13:AJ18)</f>
        <v>3.5</v>
      </c>
      <c r="AE19" s="85"/>
      <c r="AF19" s="85"/>
      <c r="AG19" s="85"/>
      <c r="AH19" s="85"/>
      <c r="AI19" s="85"/>
      <c r="AJ19" s="86"/>
      <c r="AK19" s="84">
        <f>SUM(AK13:AQ18)-AK15</f>
        <v>60.7</v>
      </c>
      <c r="AL19" s="85"/>
      <c r="AM19" s="85"/>
      <c r="AN19" s="85"/>
      <c r="AO19" s="85"/>
      <c r="AP19" s="85"/>
      <c r="AQ19" s="86"/>
      <c r="AR19" s="95"/>
      <c r="AS19" s="96"/>
      <c r="AT19" s="96"/>
      <c r="AU19" s="96"/>
      <c r="AV19" s="96"/>
      <c r="AW19" s="96"/>
      <c r="AX19" s="97"/>
    </row>
    <row r="20" spans="1:50" ht="24.75" customHeight="1" x14ac:dyDescent="0.15">
      <c r="A20" s="45"/>
      <c r="B20" s="46"/>
      <c r="C20" s="46"/>
      <c r="D20" s="46"/>
      <c r="E20" s="46"/>
      <c r="F20" s="47"/>
      <c r="G20" s="62" t="s">
        <v>9</v>
      </c>
      <c r="H20" s="63"/>
      <c r="I20" s="63"/>
      <c r="J20" s="63"/>
      <c r="K20" s="63"/>
      <c r="L20" s="63"/>
      <c r="M20" s="63"/>
      <c r="N20" s="63"/>
      <c r="O20" s="63"/>
      <c r="P20" s="42">
        <v>3.3</v>
      </c>
      <c r="Q20" s="43"/>
      <c r="R20" s="43"/>
      <c r="S20" s="43"/>
      <c r="T20" s="43"/>
      <c r="U20" s="43"/>
      <c r="V20" s="44"/>
      <c r="W20" s="42">
        <v>0</v>
      </c>
      <c r="X20" s="43"/>
      <c r="Y20" s="43"/>
      <c r="Z20" s="43"/>
      <c r="AA20" s="43"/>
      <c r="AB20" s="43"/>
      <c r="AC20" s="44"/>
      <c r="AD20" s="42">
        <v>3.4</v>
      </c>
      <c r="AE20" s="43"/>
      <c r="AF20" s="43"/>
      <c r="AG20" s="43"/>
      <c r="AH20" s="43"/>
      <c r="AI20" s="43"/>
      <c r="AJ20" s="44"/>
      <c r="AK20" s="60"/>
      <c r="AL20" s="60"/>
      <c r="AM20" s="60"/>
      <c r="AN20" s="60"/>
      <c r="AO20" s="60"/>
      <c r="AP20" s="60"/>
      <c r="AQ20" s="60"/>
      <c r="AR20" s="95"/>
      <c r="AS20" s="96"/>
      <c r="AT20" s="96"/>
      <c r="AU20" s="96"/>
      <c r="AV20" s="96"/>
      <c r="AW20" s="96"/>
      <c r="AX20" s="97"/>
    </row>
    <row r="21" spans="1:50" ht="24.75" customHeight="1" x14ac:dyDescent="0.15">
      <c r="A21" s="45"/>
      <c r="B21" s="46"/>
      <c r="C21" s="46"/>
      <c r="D21" s="46"/>
      <c r="E21" s="46"/>
      <c r="F21" s="47"/>
      <c r="G21" s="62" t="s">
        <v>10</v>
      </c>
      <c r="H21" s="63"/>
      <c r="I21" s="63"/>
      <c r="J21" s="63"/>
      <c r="K21" s="63"/>
      <c r="L21" s="63"/>
      <c r="M21" s="63"/>
      <c r="N21" s="63"/>
      <c r="O21" s="63"/>
      <c r="P21" s="59">
        <f>IF(P19=0, "-", SUM(P20)/P19)</f>
        <v>0.97058823529411764</v>
      </c>
      <c r="Q21" s="59"/>
      <c r="R21" s="59"/>
      <c r="S21" s="59"/>
      <c r="T21" s="59"/>
      <c r="U21" s="59"/>
      <c r="V21" s="59"/>
      <c r="W21" s="59" t="str">
        <f>IF(W19=0, "-", SUM(W20)/W19)</f>
        <v>-</v>
      </c>
      <c r="X21" s="59"/>
      <c r="Y21" s="59"/>
      <c r="Z21" s="59"/>
      <c r="AA21" s="59"/>
      <c r="AB21" s="59"/>
      <c r="AC21" s="59"/>
      <c r="AD21" s="59">
        <f>IF(AD19=0, "-", SUM(AD20)/AD19)</f>
        <v>0.97142857142857142</v>
      </c>
      <c r="AE21" s="59"/>
      <c r="AF21" s="59"/>
      <c r="AG21" s="59"/>
      <c r="AH21" s="59"/>
      <c r="AI21" s="59"/>
      <c r="AJ21" s="59"/>
      <c r="AK21" s="60"/>
      <c r="AL21" s="60"/>
      <c r="AM21" s="60"/>
      <c r="AN21" s="60"/>
      <c r="AO21" s="60"/>
      <c r="AP21" s="60"/>
      <c r="AQ21" s="61"/>
      <c r="AR21" s="95"/>
      <c r="AS21" s="96"/>
      <c r="AT21" s="96"/>
      <c r="AU21" s="96"/>
      <c r="AV21" s="96"/>
      <c r="AW21" s="96"/>
      <c r="AX21" s="97"/>
    </row>
    <row r="22" spans="1:50" ht="25.5" customHeight="1" x14ac:dyDescent="0.15">
      <c r="A22" s="113"/>
      <c r="B22" s="114"/>
      <c r="C22" s="114"/>
      <c r="D22" s="114"/>
      <c r="E22" s="114"/>
      <c r="F22" s="115"/>
      <c r="G22" s="57" t="s">
        <v>147</v>
      </c>
      <c r="H22" s="58"/>
      <c r="I22" s="58"/>
      <c r="J22" s="58"/>
      <c r="K22" s="58"/>
      <c r="L22" s="58"/>
      <c r="M22" s="58"/>
      <c r="N22" s="58"/>
      <c r="O22" s="58"/>
      <c r="P22" s="59">
        <f>IF(P20=0, "-", SUM(P20)/SUM(P13,P14))</f>
        <v>0.97058823529411764</v>
      </c>
      <c r="Q22" s="59"/>
      <c r="R22" s="59"/>
      <c r="S22" s="59"/>
      <c r="T22" s="59"/>
      <c r="U22" s="59"/>
      <c r="V22" s="59"/>
      <c r="W22" s="59" t="str">
        <f>IF(W20=0, "-", SUM(W20)/SUM(W13,W14))</f>
        <v>-</v>
      </c>
      <c r="X22" s="59"/>
      <c r="Y22" s="59"/>
      <c r="Z22" s="59"/>
      <c r="AA22" s="59"/>
      <c r="AB22" s="59"/>
      <c r="AC22" s="59"/>
      <c r="AD22" s="59">
        <f>IF(AD20=0, "-", SUM(AD20)/SUM(AD13,AD14))</f>
        <v>1</v>
      </c>
      <c r="AE22" s="59"/>
      <c r="AF22" s="59"/>
      <c r="AG22" s="59"/>
      <c r="AH22" s="59"/>
      <c r="AI22" s="59"/>
      <c r="AJ22" s="59"/>
      <c r="AK22" s="60"/>
      <c r="AL22" s="60"/>
      <c r="AM22" s="60"/>
      <c r="AN22" s="60"/>
      <c r="AO22" s="60"/>
      <c r="AP22" s="60"/>
      <c r="AQ22" s="61"/>
      <c r="AR22" s="98"/>
      <c r="AS22" s="99"/>
      <c r="AT22" s="99"/>
      <c r="AU22" s="99"/>
      <c r="AV22" s="99"/>
      <c r="AW22" s="99"/>
      <c r="AX22" s="100"/>
    </row>
  </sheetData>
  <sheetProtection formatRows="0"/>
  <dataConsolidate link="1"/>
  <mergeCells count="94">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P14:V14"/>
    <mergeCell ref="W14:AC14"/>
    <mergeCell ref="AD14:AJ14"/>
    <mergeCell ref="AK14:AQ14"/>
  </mergeCells>
  <phoneticPr fontId="6"/>
  <conditionalFormatting sqref="P15:AJ15">
    <cfRule type="expression" dxfId="727" priority="883">
      <formula>IF(RIGHT(TEXT(P15,"0.#"),1)=".",FALSE,TRUE)</formula>
    </cfRule>
    <cfRule type="expression" dxfId="726" priority="884">
      <formula>IF(RIGHT(TEXT(P15,"0.#"),1)=".",TRUE,FALSE)</formula>
    </cfRule>
  </conditionalFormatting>
  <conditionalFormatting sqref="P19:AQ19">
    <cfRule type="expression" dxfId="725" priority="881">
      <formula>IF(RIGHT(TEXT(P19,"0.#"),1)=".",FALSE,TRUE)</formula>
    </cfRule>
    <cfRule type="expression" dxfId="724" priority="882">
      <formula>IF(RIGHT(TEXT(P19,"0.#"),1)=".",TRUE,FALSE)</formula>
    </cfRule>
  </conditionalFormatting>
  <conditionalFormatting sqref="P13:AQ14 P16:AQ18">
    <cfRule type="expression" dxfId="717" priority="875">
      <formula>IF(RIGHT(TEXT(P13,"0.#"),1)=".",FALSE,TRUE)</formula>
    </cfRule>
    <cfRule type="expression" dxfId="716" priority="876">
      <formula>IF(RIGHT(TEXT(P13,"0.#"),1)=".",TRUE,FALSE)</formula>
    </cfRule>
  </conditionalFormatting>
  <conditionalFormatting sqref="AK15:AQ15">
    <cfRule type="expression" dxfId="75" priority="75">
      <formula>IF(RIGHT(TEXT(AK15,"0.#"),1)=".",FALSE,TRUE)</formula>
    </cfRule>
    <cfRule type="expression" dxfId="74" priority="76">
      <formula>IF(RIGHT(TEXT(AK15,"0.#"),1)=".",TRUE,FALSE)</formula>
    </cfRule>
  </conditionalFormatting>
  <conditionalFormatting sqref="P20:AJ20">
    <cfRule type="expression" dxfId="73" priority="73">
      <formula>IF(RIGHT(TEXT(P20,"0.#"),1)=".",FALSE,TRUE)</formula>
    </cfRule>
    <cfRule type="expression" dxfId="72" priority="74">
      <formula>IF(RIGHT(TEXT(P20,"0.#"),1)=".",TRUE,FALSE)</formula>
    </cfRule>
  </conditionalFormatting>
  <dataValidations count="6">
    <dataValidation type="custom" imeMode="disabled" allowBlank="1" showInputMessage="1" showErrorMessage="1" sqref="P13:AQ19 P20:AJ20">
      <formula1>OR(ISNUMBER(P13), P13="-")</formula1>
    </dataValidation>
    <dataValidation type="list" allowBlank="1" showInputMessage="1" showErrorMessage="1" sqref="S5:X5">
      <formula1>T終了年度</formula1>
    </dataValidation>
    <dataValidation type="whole" imeMode="disabled" allowBlank="1" showInputMessage="1" showErrorMessage="1" sqref="AW2:AX2">
      <formula1>0</formula1>
      <formula2>99</formula2>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extLst>
    <ext xmlns:x14="http://schemas.microsoft.com/office/spreadsheetml/2009/9/main" uri="{CCE6A557-97BC-4b89-ADB6-D9C93CAAB3DF}">
      <x14:dataValidations xmlns:xm="http://schemas.microsoft.com/office/excel/2006/main" count="2">
        <x14:dataValidation type="list" allowBlank="1" showInputMessage="1" showErrorMessage="1">
          <x14:formula1>
            <xm:f>入力規則等!$U$13:$U$35</xm:f>
          </x14:formula1>
          <xm:sqref>AJ2:AM2</xm:sqref>
        </x14:dataValidation>
        <x14:dataValidation type="list" allowBlank="1" showInputMessage="1" showErrorMessage="1">
          <x14:formula1>
            <xm:f>入力規則等!$Y$2:$Y$100</xm:f>
          </x14:formula1>
          <xm:sqref>G5:L5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875" customWidth="1"/>
    <col min="2" max="2" width="8.875"/>
    <col min="3" max="3" width="17" style="4" hidden="1" customWidth="1"/>
    <col min="4" max="4" width="4" style="4" hidden="1" customWidth="1"/>
    <col min="5" max="5" width="4" style="4" customWidth="1"/>
    <col min="6" max="6" width="32.5" customWidth="1"/>
    <col min="7" max="7" width="10.125" style="7" customWidth="1"/>
    <col min="8" max="8" width="17" style="4" hidden="1" customWidth="1"/>
    <col min="9" max="9" width="4" style="4" hidden="1" customWidth="1"/>
    <col min="10" max="10" width="4" style="4" customWidth="1"/>
    <col min="11" max="11" width="15.375" customWidth="1"/>
    <col min="12" max="12" width="8.875"/>
    <col min="13" max="13" width="12" style="4" hidden="1" customWidth="1"/>
    <col min="14" max="14" width="4" style="4" hidden="1" customWidth="1"/>
    <col min="15" max="15" width="3.625" customWidth="1"/>
    <col min="16" max="16" width="8.375" customWidth="1"/>
    <col min="17" max="17" width="8.875" style="7" customWidth="1"/>
    <col min="18" max="18" width="9.5" style="4" hidden="1" customWidth="1"/>
    <col min="19" max="19" width="4" style="4" hidden="1" customWidth="1"/>
    <col min="20" max="20" width="8.875"/>
    <col min="21" max="21" width="9" style="17"/>
    <col min="22" max="22" width="3.375" style="17" customWidth="1"/>
    <col min="23" max="23" width="12.5" style="17" bestFit="1" customWidth="1"/>
    <col min="24" max="24" width="3.625" style="17" customWidth="1"/>
    <col min="25" max="25" width="12.5" style="22" bestFit="1" customWidth="1"/>
    <col min="26" max="26" width="12.125" style="17" customWidth="1"/>
    <col min="27" max="27" width="11.375" style="22" bestFit="1" customWidth="1"/>
    <col min="28" max="28" width="12.125" style="22" customWidth="1"/>
    <col min="29" max="29" width="24.125" style="22" bestFit="1" customWidth="1"/>
    <col min="30" max="30" width="3.875" style="22" customWidth="1"/>
    <col min="31" max="31" width="33.875" style="22" bestFit="1" customWidth="1"/>
    <col min="32" max="32" width="3" style="17" customWidth="1"/>
    <col min="33" max="33" width="30.625" style="17" customWidth="1"/>
    <col min="34" max="34" width="9" style="17"/>
    <col min="35" max="35" width="14.625" style="17" customWidth="1"/>
    <col min="36" max="41" width="9" style="17"/>
    <col min="42" max="42" width="13" style="17" customWidth="1"/>
    <col min="43" max="16384" width="9" style="17"/>
  </cols>
  <sheetData>
    <row r="1" spans="1:42" x14ac:dyDescent="0.15">
      <c r="A1" s="14" t="s">
        <v>41</v>
      </c>
      <c r="B1" s="14" t="s">
        <v>42</v>
      </c>
      <c r="F1" s="15" t="s">
        <v>4</v>
      </c>
      <c r="G1" s="15" t="s">
        <v>31</v>
      </c>
      <c r="K1" s="16" t="s">
        <v>59</v>
      </c>
      <c r="L1" s="14" t="s">
        <v>42</v>
      </c>
      <c r="O1" s="4"/>
      <c r="P1" s="15" t="s">
        <v>5</v>
      </c>
      <c r="Q1" s="15" t="s">
        <v>31</v>
      </c>
      <c r="T1" s="4"/>
      <c r="U1" s="18" t="s">
        <v>115</v>
      </c>
      <c r="W1" s="18" t="s">
        <v>114</v>
      </c>
      <c r="Y1" s="18" t="s">
        <v>39</v>
      </c>
      <c r="Z1" s="18" t="s">
        <v>303</v>
      </c>
      <c r="AA1" s="18" t="s">
        <v>40</v>
      </c>
      <c r="AB1" s="18" t="s">
        <v>304</v>
      </c>
      <c r="AC1" s="18" t="s">
        <v>17</v>
      </c>
      <c r="AD1" s="17"/>
      <c r="AE1" s="18" t="s">
        <v>18</v>
      </c>
      <c r="AF1" s="19"/>
      <c r="AG1" s="24" t="s">
        <v>121</v>
      </c>
      <c r="AI1" s="24" t="s">
        <v>123</v>
      </c>
      <c r="AK1" s="24" t="s">
        <v>127</v>
      </c>
      <c r="AM1" s="29"/>
      <c r="AN1" s="29"/>
      <c r="AP1" s="17" t="s">
        <v>148</v>
      </c>
    </row>
    <row r="2" spans="1:42" ht="13.5" customHeight="1" x14ac:dyDescent="0.15">
      <c r="A2" s="5" t="s">
        <v>43</v>
      </c>
      <c r="B2" s="6"/>
      <c r="C2" s="4" t="str">
        <f>IF(B2="","",A2)</f>
        <v/>
      </c>
      <c r="D2" s="4" t="str">
        <f>IF(C2="","",IF(D1&lt;&gt;"",CONCATENATE(D1,"、",C2),C2))</f>
        <v/>
      </c>
      <c r="F2" s="3" t="s">
        <v>30</v>
      </c>
      <c r="G2" s="8" t="s">
        <v>471</v>
      </c>
      <c r="H2" s="4" t="str">
        <f>IF(G2="","",F2)</f>
        <v>一般会計</v>
      </c>
      <c r="I2" s="4" t="str">
        <f>IF(H2="","",IF(I1&lt;&gt;"",CONCATENATE(I1,"、",H2),H2))</f>
        <v>一般会計</v>
      </c>
      <c r="K2" s="5" t="s">
        <v>60</v>
      </c>
      <c r="L2" s="6"/>
      <c r="M2" s="4" t="str">
        <f>IF(L2="","",K2)</f>
        <v/>
      </c>
      <c r="N2" s="4" t="str">
        <f>IF(M2="","",IF(N1&lt;&gt;"",CONCATENATE(N1,"、",M2),M2))</f>
        <v/>
      </c>
      <c r="O2" s="4"/>
      <c r="P2" s="3" t="s">
        <v>32</v>
      </c>
      <c r="Q2" s="8"/>
      <c r="R2" s="4" t="str">
        <f>IF(Q2="","",P2)</f>
        <v/>
      </c>
      <c r="S2" s="4" t="str">
        <f>IF(R2="","",IF(S1&lt;&gt;"",CONCATENATE(S1,"、",R2),R2))</f>
        <v/>
      </c>
      <c r="T2" s="4"/>
      <c r="U2" s="40">
        <v>21</v>
      </c>
      <c r="W2" s="21" t="s">
        <v>120</v>
      </c>
      <c r="Y2" s="21" t="s">
        <v>26</v>
      </c>
      <c r="Z2" s="21" t="s">
        <v>26</v>
      </c>
      <c r="AA2" s="35" t="s">
        <v>174</v>
      </c>
      <c r="AB2" s="35" t="s">
        <v>398</v>
      </c>
      <c r="AC2" s="36" t="s">
        <v>91</v>
      </c>
      <c r="AD2" s="17"/>
      <c r="AE2" s="23" t="s">
        <v>116</v>
      </c>
      <c r="AF2" s="19"/>
      <c r="AG2" s="25" t="s">
        <v>154</v>
      </c>
      <c r="AI2" s="24" t="s">
        <v>171</v>
      </c>
      <c r="AK2" s="24" t="s">
        <v>128</v>
      </c>
      <c r="AM2" s="29"/>
      <c r="AN2" s="29"/>
      <c r="AP2" s="25" t="s">
        <v>154</v>
      </c>
    </row>
    <row r="3" spans="1:42" ht="13.5" customHeight="1" x14ac:dyDescent="0.15">
      <c r="A3" s="5" t="s">
        <v>44</v>
      </c>
      <c r="B3" s="6"/>
      <c r="C3" s="4" t="str">
        <f t="shared" ref="C3:C11" si="0">IF(B3="","",A3)</f>
        <v/>
      </c>
      <c r="D3" s="4" t="str">
        <f>IF(C3="",D2,IF(D2&lt;&gt;"",CONCATENATE(D2,"、",C3),C3))</f>
        <v/>
      </c>
      <c r="F3" s="9" t="s">
        <v>69</v>
      </c>
      <c r="G3" s="8"/>
      <c r="H3" s="4" t="str">
        <f t="shared" ref="H3:H37" si="1">IF(G3="","",F3)</f>
        <v/>
      </c>
      <c r="I3" s="4" t="str">
        <f>IF(H3="",I2,IF(I2&lt;&gt;"",CONCATENATE(I2,"、",H3),H3))</f>
        <v>一般会計</v>
      </c>
      <c r="K3" s="5" t="s">
        <v>61</v>
      </c>
      <c r="L3" s="6"/>
      <c r="M3" s="4" t="str">
        <f t="shared" ref="M3:M11" si="2">IF(L3="","",K3)</f>
        <v/>
      </c>
      <c r="N3" s="4" t="str">
        <f>IF(M3="",N2,IF(N2&lt;&gt;"",CONCATENATE(N2,"、",M3),M3))</f>
        <v/>
      </c>
      <c r="O3" s="4"/>
      <c r="P3" s="3" t="s">
        <v>33</v>
      </c>
      <c r="Q3" s="8" t="s">
        <v>471</v>
      </c>
      <c r="R3" s="4" t="str">
        <f t="shared" ref="R3:R8" si="3">IF(Q3="","",P3)</f>
        <v>委託・請負</v>
      </c>
      <c r="S3" s="4" t="str">
        <f t="shared" ref="S3:S8" si="4">IF(R3="",S2,IF(S2&lt;&gt;"",CONCATENATE(S2,"、",R3),R3))</f>
        <v>委託・請負</v>
      </c>
      <c r="T3" s="4"/>
      <c r="U3" s="21" t="s">
        <v>429</v>
      </c>
      <c r="W3" s="21" t="s">
        <v>95</v>
      </c>
      <c r="Y3" s="21" t="s">
        <v>27</v>
      </c>
      <c r="Z3" s="21" t="s">
        <v>305</v>
      </c>
      <c r="AA3" s="35" t="s">
        <v>272</v>
      </c>
      <c r="AB3" s="35" t="s">
        <v>399</v>
      </c>
      <c r="AC3" s="36" t="s">
        <v>92</v>
      </c>
      <c r="AD3" s="17"/>
      <c r="AE3" s="23" t="s">
        <v>117</v>
      </c>
      <c r="AF3" s="19"/>
      <c r="AG3" s="25" t="s">
        <v>155</v>
      </c>
      <c r="AI3" s="24" t="s">
        <v>122</v>
      </c>
      <c r="AK3" s="24" t="str">
        <f>CHAR(CODE(AK2)+1)</f>
        <v>B</v>
      </c>
      <c r="AM3" s="29"/>
      <c r="AN3" s="29"/>
      <c r="AP3" s="25" t="s">
        <v>155</v>
      </c>
    </row>
    <row r="4" spans="1:42" ht="13.5" customHeight="1" x14ac:dyDescent="0.15">
      <c r="A4" s="5" t="s">
        <v>45</v>
      </c>
      <c r="B4" s="6" t="s">
        <v>471</v>
      </c>
      <c r="C4" s="4" t="str">
        <f t="shared" si="0"/>
        <v>沖縄振興</v>
      </c>
      <c r="D4" s="4" t="str">
        <f>IF(C4="",D3,IF(D3&lt;&gt;"",CONCATENATE(D3,"、",C4),C4))</f>
        <v>沖縄振興</v>
      </c>
      <c r="F4" s="9" t="s">
        <v>70</v>
      </c>
      <c r="G4" s="8"/>
      <c r="H4" s="4" t="str">
        <f t="shared" si="1"/>
        <v/>
      </c>
      <c r="I4" s="4" t="str">
        <f t="shared" ref="I4:I37" si="5">IF(H4="",I3,IF(I3&lt;&gt;"",CONCATENATE(I3,"、",H4),H4))</f>
        <v>一般会計</v>
      </c>
      <c r="K4" s="5" t="s">
        <v>62</v>
      </c>
      <c r="L4" s="6"/>
      <c r="M4" s="4" t="str">
        <f t="shared" si="2"/>
        <v/>
      </c>
      <c r="N4" s="4" t="str">
        <f t="shared" ref="N4:N11" si="6">IF(M4="",N3,IF(N3&lt;&gt;"",CONCATENATE(N3,"、",M4),M4))</f>
        <v/>
      </c>
      <c r="O4" s="4"/>
      <c r="P4" s="3" t="s">
        <v>34</v>
      </c>
      <c r="Q4" s="8" t="s">
        <v>471</v>
      </c>
      <c r="R4" s="4" t="str">
        <f t="shared" si="3"/>
        <v>補助</v>
      </c>
      <c r="S4" s="4" t="str">
        <f t="shared" si="4"/>
        <v>委託・請負、補助</v>
      </c>
      <c r="T4" s="4"/>
      <c r="U4" s="21" t="s">
        <v>461</v>
      </c>
      <c r="W4" s="21" t="s">
        <v>96</v>
      </c>
      <c r="Y4" s="21" t="s">
        <v>179</v>
      </c>
      <c r="Z4" s="21" t="s">
        <v>306</v>
      </c>
      <c r="AA4" s="35" t="s">
        <v>273</v>
      </c>
      <c r="AB4" s="35" t="s">
        <v>400</v>
      </c>
      <c r="AC4" s="35" t="s">
        <v>93</v>
      </c>
      <c r="AD4" s="17"/>
      <c r="AE4" s="23" t="s">
        <v>118</v>
      </c>
      <c r="AF4" s="19"/>
      <c r="AG4" s="25" t="s">
        <v>156</v>
      </c>
      <c r="AI4" s="24" t="s">
        <v>124</v>
      </c>
      <c r="AK4" s="24" t="str">
        <f t="shared" ref="AK4:AK49" si="7">CHAR(CODE(AK3)+1)</f>
        <v>C</v>
      </c>
      <c r="AM4" s="29"/>
      <c r="AN4" s="29"/>
      <c r="AP4" s="25" t="s">
        <v>156</v>
      </c>
    </row>
    <row r="5" spans="1:42" ht="13.5" customHeight="1" x14ac:dyDescent="0.15">
      <c r="A5" s="5" t="s">
        <v>46</v>
      </c>
      <c r="B5" s="6"/>
      <c r="C5" s="4" t="str">
        <f t="shared" si="0"/>
        <v/>
      </c>
      <c r="D5" s="4" t="str">
        <f>IF(C5="",D4,IF(D4&lt;&gt;"",CONCATENATE(D4,"、",C5),C5))</f>
        <v>沖縄振興</v>
      </c>
      <c r="F5" s="9" t="s">
        <v>71</v>
      </c>
      <c r="G5" s="8"/>
      <c r="H5" s="4" t="str">
        <f t="shared" si="1"/>
        <v/>
      </c>
      <c r="I5" s="4" t="str">
        <f t="shared" si="5"/>
        <v>一般会計</v>
      </c>
      <c r="K5" s="5" t="s">
        <v>63</v>
      </c>
      <c r="L5" s="6"/>
      <c r="M5" s="4" t="str">
        <f t="shared" si="2"/>
        <v/>
      </c>
      <c r="N5" s="4" t="str">
        <f t="shared" si="6"/>
        <v/>
      </c>
      <c r="O5" s="4"/>
      <c r="P5" s="3" t="s">
        <v>35</v>
      </c>
      <c r="Q5" s="8"/>
      <c r="R5" s="4" t="str">
        <f t="shared" si="3"/>
        <v/>
      </c>
      <c r="S5" s="4" t="str">
        <f t="shared" si="4"/>
        <v>委託・請負、補助</v>
      </c>
      <c r="T5" s="4"/>
      <c r="W5" s="21" t="s">
        <v>453</v>
      </c>
      <c r="Y5" s="21" t="s">
        <v>180</v>
      </c>
      <c r="Z5" s="21" t="s">
        <v>307</v>
      </c>
      <c r="AA5" s="35" t="s">
        <v>274</v>
      </c>
      <c r="AB5" s="35" t="s">
        <v>401</v>
      </c>
      <c r="AC5" s="35" t="s">
        <v>119</v>
      </c>
      <c r="AD5" s="20"/>
      <c r="AE5" s="23" t="s">
        <v>163</v>
      </c>
      <c r="AF5" s="19"/>
      <c r="AG5" s="25" t="s">
        <v>157</v>
      </c>
      <c r="AI5" s="24" t="s">
        <v>177</v>
      </c>
      <c r="AK5" s="24" t="str">
        <f t="shared" si="7"/>
        <v>D</v>
      </c>
      <c r="AP5" s="25" t="s">
        <v>157</v>
      </c>
    </row>
    <row r="6" spans="1:42" ht="13.5" customHeight="1" x14ac:dyDescent="0.15">
      <c r="A6" s="5" t="s">
        <v>47</v>
      </c>
      <c r="B6" s="6"/>
      <c r="C6" s="4" t="str">
        <f t="shared" si="0"/>
        <v/>
      </c>
      <c r="D6" s="4" t="str">
        <f t="shared" ref="D6:D21" si="8">IF(C6="",D5,IF(D5&lt;&gt;"",CONCATENATE(D5,"、",C6),C6))</f>
        <v>沖縄振興</v>
      </c>
      <c r="F6" s="9" t="s">
        <v>72</v>
      </c>
      <c r="G6" s="8"/>
      <c r="H6" s="4" t="str">
        <f t="shared" si="1"/>
        <v/>
      </c>
      <c r="I6" s="4" t="str">
        <f t="shared" si="5"/>
        <v>一般会計</v>
      </c>
      <c r="K6" s="5" t="s">
        <v>64</v>
      </c>
      <c r="L6" s="6" t="s">
        <v>471</v>
      </c>
      <c r="M6" s="4" t="str">
        <f t="shared" si="2"/>
        <v>公共事業</v>
      </c>
      <c r="N6" s="4" t="str">
        <f t="shared" si="6"/>
        <v>公共事業</v>
      </c>
      <c r="O6" s="4"/>
      <c r="P6" s="3" t="s">
        <v>36</v>
      </c>
      <c r="Q6" s="8"/>
      <c r="R6" s="4" t="str">
        <f t="shared" si="3"/>
        <v/>
      </c>
      <c r="S6" s="4" t="str">
        <f t="shared" si="4"/>
        <v>委託・請負、補助</v>
      </c>
      <c r="T6" s="4"/>
      <c r="U6" s="21" t="s">
        <v>164</v>
      </c>
      <c r="W6" s="21" t="s">
        <v>455</v>
      </c>
      <c r="Y6" s="21" t="s">
        <v>181</v>
      </c>
      <c r="Z6" s="21" t="s">
        <v>308</v>
      </c>
      <c r="AA6" s="35" t="s">
        <v>275</v>
      </c>
      <c r="AB6" s="35" t="s">
        <v>402</v>
      </c>
      <c r="AC6" s="35" t="s">
        <v>94</v>
      </c>
      <c r="AD6" s="20"/>
      <c r="AE6" s="23" t="s">
        <v>162</v>
      </c>
      <c r="AF6" s="19"/>
      <c r="AG6" s="25" t="s">
        <v>158</v>
      </c>
      <c r="AI6" s="24" t="s">
        <v>178</v>
      </c>
      <c r="AK6" s="24" t="str">
        <f>CHAR(CODE(AK5)+1)</f>
        <v>E</v>
      </c>
      <c r="AP6" s="25" t="s">
        <v>158</v>
      </c>
    </row>
    <row r="7" spans="1:42" ht="13.5" customHeight="1" x14ac:dyDescent="0.15">
      <c r="A7" s="5" t="s">
        <v>48</v>
      </c>
      <c r="B7" s="6"/>
      <c r="C7" s="4" t="str">
        <f t="shared" si="0"/>
        <v/>
      </c>
      <c r="D7" s="4" t="str">
        <f t="shared" si="8"/>
        <v>沖縄振興</v>
      </c>
      <c r="F7" s="9" t="s">
        <v>130</v>
      </c>
      <c r="G7" s="8"/>
      <c r="H7" s="4" t="str">
        <f t="shared" si="1"/>
        <v/>
      </c>
      <c r="I7" s="4" t="str">
        <f t="shared" si="5"/>
        <v>一般会計</v>
      </c>
      <c r="K7" s="5" t="s">
        <v>65</v>
      </c>
      <c r="L7" s="6"/>
      <c r="M7" s="4" t="str">
        <f t="shared" si="2"/>
        <v/>
      </c>
      <c r="N7" s="4" t="str">
        <f t="shared" si="6"/>
        <v>公共事業</v>
      </c>
      <c r="O7" s="4"/>
      <c r="P7" s="3" t="s">
        <v>37</v>
      </c>
      <c r="Q7" s="8"/>
      <c r="R7" s="4" t="str">
        <f t="shared" si="3"/>
        <v/>
      </c>
      <c r="S7" s="4" t="str">
        <f t="shared" si="4"/>
        <v>委託・請負、補助</v>
      </c>
      <c r="T7" s="4"/>
      <c r="U7" s="21"/>
      <c r="W7" s="21" t="s">
        <v>97</v>
      </c>
      <c r="Y7" s="21" t="s">
        <v>182</v>
      </c>
      <c r="Z7" s="21" t="s">
        <v>309</v>
      </c>
      <c r="AA7" s="35" t="s">
        <v>276</v>
      </c>
      <c r="AB7" s="35" t="s">
        <v>403</v>
      </c>
      <c r="AC7" s="20"/>
      <c r="AD7" s="20"/>
      <c r="AE7" s="21" t="s">
        <v>94</v>
      </c>
      <c r="AF7" s="19"/>
      <c r="AG7" s="25" t="s">
        <v>159</v>
      </c>
      <c r="AH7" s="31"/>
      <c r="AI7" s="25" t="s">
        <v>168</v>
      </c>
      <c r="AK7" s="24" t="str">
        <f>CHAR(CODE(AK6)+1)</f>
        <v>F</v>
      </c>
      <c r="AP7" s="25" t="s">
        <v>159</v>
      </c>
    </row>
    <row r="8" spans="1:42" ht="13.5" customHeight="1" x14ac:dyDescent="0.15">
      <c r="A8" s="5" t="s">
        <v>49</v>
      </c>
      <c r="B8" s="6"/>
      <c r="C8" s="4" t="str">
        <f t="shared" si="0"/>
        <v/>
      </c>
      <c r="D8" s="4" t="str">
        <f t="shared" si="8"/>
        <v>沖縄振興</v>
      </c>
      <c r="F8" s="9" t="s">
        <v>73</v>
      </c>
      <c r="G8" s="8"/>
      <c r="H8" s="4" t="str">
        <f t="shared" si="1"/>
        <v/>
      </c>
      <c r="I8" s="4" t="str">
        <f t="shared" si="5"/>
        <v>一般会計</v>
      </c>
      <c r="K8" s="5" t="s">
        <v>66</v>
      </c>
      <c r="L8" s="6"/>
      <c r="M8" s="4" t="str">
        <f t="shared" si="2"/>
        <v/>
      </c>
      <c r="N8" s="4" t="str">
        <f t="shared" si="6"/>
        <v>公共事業</v>
      </c>
      <c r="O8" s="4"/>
      <c r="P8" s="3" t="s">
        <v>38</v>
      </c>
      <c r="Q8" s="8"/>
      <c r="R8" s="4" t="str">
        <f t="shared" si="3"/>
        <v/>
      </c>
      <c r="S8" s="4" t="str">
        <f t="shared" si="4"/>
        <v>委託・請負、補助</v>
      </c>
      <c r="T8" s="4"/>
      <c r="U8" s="21" t="s">
        <v>175</v>
      </c>
      <c r="W8" s="21" t="s">
        <v>98</v>
      </c>
      <c r="Y8" s="21" t="s">
        <v>183</v>
      </c>
      <c r="Z8" s="21" t="s">
        <v>310</v>
      </c>
      <c r="AA8" s="35" t="s">
        <v>277</v>
      </c>
      <c r="AB8" s="35" t="s">
        <v>404</v>
      </c>
      <c r="AC8" s="20"/>
      <c r="AD8" s="20"/>
      <c r="AE8" s="20"/>
      <c r="AF8" s="19"/>
      <c r="AG8" s="25" t="s">
        <v>160</v>
      </c>
      <c r="AI8" s="24" t="s">
        <v>169</v>
      </c>
      <c r="AK8" s="24" t="str">
        <f t="shared" si="7"/>
        <v>G</v>
      </c>
      <c r="AP8" s="25" t="s">
        <v>160</v>
      </c>
    </row>
    <row r="9" spans="1:42" ht="13.5" customHeight="1" x14ac:dyDescent="0.15">
      <c r="A9" s="5" t="s">
        <v>50</v>
      </c>
      <c r="B9" s="6"/>
      <c r="C9" s="4" t="str">
        <f t="shared" si="0"/>
        <v/>
      </c>
      <c r="D9" s="4" t="str">
        <f t="shared" si="8"/>
        <v>沖縄振興</v>
      </c>
      <c r="F9" s="9" t="s">
        <v>131</v>
      </c>
      <c r="G9" s="8"/>
      <c r="H9" s="4" t="str">
        <f t="shared" si="1"/>
        <v/>
      </c>
      <c r="I9" s="4" t="str">
        <f t="shared" si="5"/>
        <v>一般会計</v>
      </c>
      <c r="K9" s="5" t="s">
        <v>67</v>
      </c>
      <c r="L9" s="6"/>
      <c r="M9" s="4" t="str">
        <f t="shared" si="2"/>
        <v/>
      </c>
      <c r="N9" s="4" t="str">
        <f t="shared" si="6"/>
        <v>公共事業</v>
      </c>
      <c r="O9" s="4"/>
      <c r="P9" s="4"/>
      <c r="Q9" s="10"/>
      <c r="T9" s="4"/>
      <c r="U9" s="21" t="s">
        <v>176</v>
      </c>
      <c r="W9" s="21" t="s">
        <v>99</v>
      </c>
      <c r="Y9" s="21" t="s">
        <v>184</v>
      </c>
      <c r="Z9" s="21" t="s">
        <v>311</v>
      </c>
      <c r="AA9" s="35" t="s">
        <v>278</v>
      </c>
      <c r="AB9" s="35" t="s">
        <v>405</v>
      </c>
      <c r="AC9" s="20"/>
      <c r="AD9" s="20"/>
      <c r="AE9" s="20"/>
      <c r="AF9" s="19"/>
      <c r="AG9" s="25" t="s">
        <v>161</v>
      </c>
      <c r="AI9" s="28"/>
      <c r="AK9" s="24" t="str">
        <f t="shared" si="7"/>
        <v>H</v>
      </c>
      <c r="AP9" s="25" t="s">
        <v>161</v>
      </c>
    </row>
    <row r="10" spans="1:42" ht="13.5" customHeight="1" x14ac:dyDescent="0.15">
      <c r="A10" s="5" t="s">
        <v>145</v>
      </c>
      <c r="B10" s="6"/>
      <c r="C10" s="4" t="str">
        <f t="shared" si="0"/>
        <v/>
      </c>
      <c r="D10" s="4" t="str">
        <f t="shared" si="8"/>
        <v>沖縄振興</v>
      </c>
      <c r="F10" s="9" t="s">
        <v>74</v>
      </c>
      <c r="G10" s="8"/>
      <c r="H10" s="4" t="str">
        <f t="shared" si="1"/>
        <v/>
      </c>
      <c r="I10" s="4" t="str">
        <f t="shared" si="5"/>
        <v>一般会計</v>
      </c>
      <c r="K10" s="5" t="s">
        <v>146</v>
      </c>
      <c r="L10" s="6"/>
      <c r="M10" s="4" t="str">
        <f t="shared" si="2"/>
        <v/>
      </c>
      <c r="N10" s="4" t="str">
        <f t="shared" si="6"/>
        <v>公共事業</v>
      </c>
      <c r="O10" s="4"/>
      <c r="P10" s="4" t="str">
        <f>S8</f>
        <v>委託・請負、補助</v>
      </c>
      <c r="Q10" s="10"/>
      <c r="T10" s="4"/>
      <c r="W10" s="21" t="s">
        <v>100</v>
      </c>
      <c r="Y10" s="21" t="s">
        <v>185</v>
      </c>
      <c r="Z10" s="21" t="s">
        <v>312</v>
      </c>
      <c r="AA10" s="35" t="s">
        <v>279</v>
      </c>
      <c r="AB10" s="35" t="s">
        <v>406</v>
      </c>
      <c r="AC10" s="20"/>
      <c r="AD10" s="20"/>
      <c r="AE10" s="20"/>
      <c r="AF10" s="19"/>
      <c r="AG10" s="25" t="s">
        <v>150</v>
      </c>
      <c r="AK10" s="24" t="str">
        <f t="shared" si="7"/>
        <v>I</v>
      </c>
      <c r="AP10" s="24" t="s">
        <v>149</v>
      </c>
    </row>
    <row r="11" spans="1:42" ht="13.5" customHeight="1" x14ac:dyDescent="0.15">
      <c r="A11" s="5" t="s">
        <v>51</v>
      </c>
      <c r="B11" s="6"/>
      <c r="C11" s="4" t="str">
        <f t="shared" si="0"/>
        <v/>
      </c>
      <c r="D11" s="4" t="str">
        <f t="shared" si="8"/>
        <v>沖縄振興</v>
      </c>
      <c r="F11" s="9" t="s">
        <v>75</v>
      </c>
      <c r="G11" s="8"/>
      <c r="H11" s="4" t="str">
        <f t="shared" si="1"/>
        <v/>
      </c>
      <c r="I11" s="4" t="str">
        <f t="shared" si="5"/>
        <v>一般会計</v>
      </c>
      <c r="K11" s="5" t="s">
        <v>68</v>
      </c>
      <c r="L11" s="6"/>
      <c r="M11" s="4" t="str">
        <f t="shared" si="2"/>
        <v/>
      </c>
      <c r="N11" s="4" t="str">
        <f t="shared" si="6"/>
        <v>公共事業</v>
      </c>
      <c r="O11" s="4"/>
      <c r="P11" s="4"/>
      <c r="Q11" s="10"/>
      <c r="T11" s="4"/>
      <c r="W11" s="21" t="s">
        <v>458</v>
      </c>
      <c r="Y11" s="21" t="s">
        <v>186</v>
      </c>
      <c r="Z11" s="21" t="s">
        <v>313</v>
      </c>
      <c r="AA11" s="35" t="s">
        <v>280</v>
      </c>
      <c r="AB11" s="35" t="s">
        <v>407</v>
      </c>
      <c r="AC11" s="20"/>
      <c r="AD11" s="20"/>
      <c r="AE11" s="20"/>
      <c r="AF11" s="19"/>
      <c r="AG11" s="24" t="s">
        <v>153</v>
      </c>
      <c r="AK11" s="24" t="str">
        <f t="shared" si="7"/>
        <v>J</v>
      </c>
    </row>
    <row r="12" spans="1:42" ht="13.5" customHeight="1" x14ac:dyDescent="0.15">
      <c r="A12" s="5" t="s">
        <v>52</v>
      </c>
      <c r="B12" s="6"/>
      <c r="C12" s="4" t="str">
        <f t="shared" ref="C12:C23" si="9">IF(B12="","",A12)</f>
        <v/>
      </c>
      <c r="D12" s="4" t="str">
        <f t="shared" si="8"/>
        <v>沖縄振興</v>
      </c>
      <c r="F12" s="9" t="s">
        <v>76</v>
      </c>
      <c r="G12" s="8"/>
      <c r="H12" s="4" t="str">
        <f t="shared" si="1"/>
        <v/>
      </c>
      <c r="I12" s="4" t="str">
        <f t="shared" si="5"/>
        <v>一般会計</v>
      </c>
      <c r="K12" s="4"/>
      <c r="L12" s="4"/>
      <c r="O12" s="4"/>
      <c r="P12" s="4"/>
      <c r="Q12" s="10"/>
      <c r="T12" s="4"/>
      <c r="U12" s="18" t="s">
        <v>430</v>
      </c>
      <c r="W12" s="21" t="s">
        <v>101</v>
      </c>
      <c r="Y12" s="21" t="s">
        <v>187</v>
      </c>
      <c r="Z12" s="21" t="s">
        <v>314</v>
      </c>
      <c r="AA12" s="35" t="s">
        <v>281</v>
      </c>
      <c r="AB12" s="35" t="s">
        <v>408</v>
      </c>
      <c r="AC12" s="20"/>
      <c r="AD12" s="20"/>
      <c r="AE12" s="20"/>
      <c r="AF12" s="19"/>
      <c r="AG12" s="24" t="s">
        <v>151</v>
      </c>
      <c r="AK12" s="24" t="str">
        <f t="shared" si="7"/>
        <v>K</v>
      </c>
    </row>
    <row r="13" spans="1:42" ht="13.5" customHeight="1" x14ac:dyDescent="0.15">
      <c r="A13" s="5" t="s">
        <v>53</v>
      </c>
      <c r="B13" s="6"/>
      <c r="C13" s="4" t="str">
        <f t="shared" si="9"/>
        <v/>
      </c>
      <c r="D13" s="4" t="str">
        <f t="shared" si="8"/>
        <v>沖縄振興</v>
      </c>
      <c r="F13" s="9" t="s">
        <v>77</v>
      </c>
      <c r="G13" s="8"/>
      <c r="H13" s="4" t="str">
        <f t="shared" si="1"/>
        <v/>
      </c>
      <c r="I13" s="4" t="str">
        <f t="shared" si="5"/>
        <v>一般会計</v>
      </c>
      <c r="K13" s="4" t="str">
        <f>N11</f>
        <v>公共事業</v>
      </c>
      <c r="L13" s="4"/>
      <c r="O13" s="4"/>
      <c r="P13" s="4"/>
      <c r="Q13" s="10"/>
      <c r="T13" s="4"/>
      <c r="U13" s="21" t="s">
        <v>120</v>
      </c>
      <c r="W13" s="21" t="s">
        <v>102</v>
      </c>
      <c r="Y13" s="21" t="s">
        <v>188</v>
      </c>
      <c r="Z13" s="21" t="s">
        <v>315</v>
      </c>
      <c r="AA13" s="35" t="s">
        <v>282</v>
      </c>
      <c r="AB13" s="35" t="s">
        <v>409</v>
      </c>
      <c r="AC13" s="20"/>
      <c r="AD13" s="20"/>
      <c r="AE13" s="20"/>
      <c r="AF13" s="19"/>
      <c r="AG13" s="24" t="s">
        <v>152</v>
      </c>
      <c r="AK13" s="24" t="str">
        <f t="shared" si="7"/>
        <v>L</v>
      </c>
    </row>
    <row r="14" spans="1:42" ht="13.5" customHeight="1" x14ac:dyDescent="0.15">
      <c r="A14" s="5" t="s">
        <v>54</v>
      </c>
      <c r="B14" s="6"/>
      <c r="C14" s="4" t="str">
        <f t="shared" si="9"/>
        <v/>
      </c>
      <c r="D14" s="4" t="str">
        <f t="shared" si="8"/>
        <v>沖縄振興</v>
      </c>
      <c r="F14" s="9" t="s">
        <v>78</v>
      </c>
      <c r="G14" s="8"/>
      <c r="H14" s="4" t="str">
        <f t="shared" si="1"/>
        <v/>
      </c>
      <c r="I14" s="4" t="str">
        <f t="shared" si="5"/>
        <v>一般会計</v>
      </c>
      <c r="K14" s="4"/>
      <c r="L14" s="4"/>
      <c r="O14" s="4"/>
      <c r="P14" s="4"/>
      <c r="Q14" s="10"/>
      <c r="T14" s="4"/>
      <c r="U14" s="21" t="s">
        <v>431</v>
      </c>
      <c r="W14" s="21" t="s">
        <v>103</v>
      </c>
      <c r="Y14" s="21" t="s">
        <v>189</v>
      </c>
      <c r="Z14" s="21" t="s">
        <v>316</v>
      </c>
      <c r="AA14" s="35" t="s">
        <v>283</v>
      </c>
      <c r="AB14" s="35" t="s">
        <v>410</v>
      </c>
      <c r="AC14" s="20"/>
      <c r="AD14" s="20"/>
      <c r="AE14" s="20"/>
      <c r="AF14" s="19"/>
      <c r="AG14" s="28"/>
      <c r="AK14" s="24" t="str">
        <f t="shared" si="7"/>
        <v>M</v>
      </c>
    </row>
    <row r="15" spans="1:42" ht="13.5" customHeight="1" x14ac:dyDescent="0.15">
      <c r="A15" s="5" t="s">
        <v>55</v>
      </c>
      <c r="B15" s="6"/>
      <c r="C15" s="4" t="str">
        <f t="shared" si="9"/>
        <v/>
      </c>
      <c r="D15" s="4" t="str">
        <f t="shared" si="8"/>
        <v>沖縄振興</v>
      </c>
      <c r="F15" s="9" t="s">
        <v>79</v>
      </c>
      <c r="G15" s="8"/>
      <c r="H15" s="4" t="str">
        <f t="shared" si="1"/>
        <v/>
      </c>
      <c r="I15" s="4" t="str">
        <f t="shared" si="5"/>
        <v>一般会計</v>
      </c>
      <c r="K15" s="4"/>
      <c r="L15" s="4"/>
      <c r="O15" s="4"/>
      <c r="P15" s="4"/>
      <c r="Q15" s="10"/>
      <c r="T15" s="4"/>
      <c r="U15" s="21" t="s">
        <v>432</v>
      </c>
      <c r="W15" s="21" t="s">
        <v>104</v>
      </c>
      <c r="Y15" s="21" t="s">
        <v>190</v>
      </c>
      <c r="Z15" s="21" t="s">
        <v>317</v>
      </c>
      <c r="AA15" s="35" t="s">
        <v>284</v>
      </c>
      <c r="AB15" s="35" t="s">
        <v>411</v>
      </c>
      <c r="AC15" s="20"/>
      <c r="AD15" s="20"/>
      <c r="AE15" s="20"/>
      <c r="AF15" s="19"/>
      <c r="AG15" s="29"/>
      <c r="AK15" s="24" t="str">
        <f t="shared" si="7"/>
        <v>N</v>
      </c>
    </row>
    <row r="16" spans="1:42" ht="13.5" customHeight="1" x14ac:dyDescent="0.15">
      <c r="A16" s="5" t="s">
        <v>56</v>
      </c>
      <c r="B16" s="6"/>
      <c r="C16" s="4" t="str">
        <f t="shared" si="9"/>
        <v/>
      </c>
      <c r="D16" s="4" t="str">
        <f t="shared" si="8"/>
        <v>沖縄振興</v>
      </c>
      <c r="F16" s="9" t="s">
        <v>80</v>
      </c>
      <c r="G16" s="8"/>
      <c r="H16" s="4" t="str">
        <f t="shared" si="1"/>
        <v/>
      </c>
      <c r="I16" s="4" t="str">
        <f t="shared" si="5"/>
        <v>一般会計</v>
      </c>
      <c r="K16" s="4"/>
      <c r="L16" s="4"/>
      <c r="O16" s="4"/>
      <c r="P16" s="4"/>
      <c r="Q16" s="10"/>
      <c r="T16" s="4"/>
      <c r="U16" s="21" t="s">
        <v>433</v>
      </c>
      <c r="W16" s="21" t="s">
        <v>105</v>
      </c>
      <c r="Y16" s="21" t="s">
        <v>191</v>
      </c>
      <c r="Z16" s="21" t="s">
        <v>318</v>
      </c>
      <c r="AA16" s="35" t="s">
        <v>285</v>
      </c>
      <c r="AB16" s="35" t="s">
        <v>412</v>
      </c>
      <c r="AC16" s="20"/>
      <c r="AD16" s="20"/>
      <c r="AE16" s="20"/>
      <c r="AF16" s="19"/>
      <c r="AG16" s="29"/>
      <c r="AK16" s="24" t="str">
        <f t="shared" si="7"/>
        <v>O</v>
      </c>
    </row>
    <row r="17" spans="1:37" ht="13.5" customHeight="1" x14ac:dyDescent="0.15">
      <c r="A17" s="5" t="s">
        <v>57</v>
      </c>
      <c r="B17" s="6"/>
      <c r="C17" s="4" t="str">
        <f t="shared" si="9"/>
        <v/>
      </c>
      <c r="D17" s="4" t="str">
        <f t="shared" si="8"/>
        <v>沖縄振興</v>
      </c>
      <c r="F17" s="9" t="s">
        <v>81</v>
      </c>
      <c r="G17" s="8"/>
      <c r="H17" s="4" t="str">
        <f t="shared" si="1"/>
        <v/>
      </c>
      <c r="I17" s="4" t="str">
        <f t="shared" si="5"/>
        <v>一般会計</v>
      </c>
      <c r="K17" s="4"/>
      <c r="L17" s="4"/>
      <c r="O17" s="4"/>
      <c r="P17" s="4"/>
      <c r="Q17" s="10"/>
      <c r="T17" s="4"/>
      <c r="U17" s="21" t="s">
        <v>451</v>
      </c>
      <c r="W17" s="21" t="s">
        <v>106</v>
      </c>
      <c r="Y17" s="21" t="s">
        <v>192</v>
      </c>
      <c r="Z17" s="21" t="s">
        <v>319</v>
      </c>
      <c r="AA17" s="35" t="s">
        <v>286</v>
      </c>
      <c r="AB17" s="35" t="s">
        <v>413</v>
      </c>
      <c r="AC17" s="20"/>
      <c r="AD17" s="20"/>
      <c r="AE17" s="20"/>
      <c r="AF17" s="19"/>
      <c r="AG17" s="29"/>
      <c r="AK17" s="24" t="str">
        <f t="shared" si="7"/>
        <v>P</v>
      </c>
    </row>
    <row r="18" spans="1:37" ht="13.5" customHeight="1" x14ac:dyDescent="0.15">
      <c r="A18" s="5" t="s">
        <v>58</v>
      </c>
      <c r="B18" s="6"/>
      <c r="C18" s="4" t="str">
        <f t="shared" si="9"/>
        <v/>
      </c>
      <c r="D18" s="4" t="str">
        <f t="shared" si="8"/>
        <v>沖縄振興</v>
      </c>
      <c r="F18" s="9" t="s">
        <v>82</v>
      </c>
      <c r="G18" s="8"/>
      <c r="H18" s="4" t="str">
        <f t="shared" si="1"/>
        <v/>
      </c>
      <c r="I18" s="4" t="str">
        <f t="shared" si="5"/>
        <v>一般会計</v>
      </c>
      <c r="K18" s="4"/>
      <c r="L18" s="4"/>
      <c r="O18" s="4"/>
      <c r="P18" s="4"/>
      <c r="Q18" s="10"/>
      <c r="T18" s="4"/>
      <c r="U18" s="21" t="s">
        <v>434</v>
      </c>
      <c r="W18" s="21" t="s">
        <v>107</v>
      </c>
      <c r="Y18" s="21" t="s">
        <v>193</v>
      </c>
      <c r="Z18" s="21" t="s">
        <v>320</v>
      </c>
      <c r="AA18" s="35" t="s">
        <v>287</v>
      </c>
      <c r="AB18" s="35" t="s">
        <v>414</v>
      </c>
      <c r="AC18" s="20"/>
      <c r="AD18" s="20"/>
      <c r="AE18" s="20"/>
      <c r="AF18" s="19"/>
      <c r="AK18" s="24" t="str">
        <f t="shared" si="7"/>
        <v>Q</v>
      </c>
    </row>
    <row r="19" spans="1:37" ht="13.5" customHeight="1" x14ac:dyDescent="0.15">
      <c r="A19" s="5" t="s">
        <v>141</v>
      </c>
      <c r="B19" s="6"/>
      <c r="C19" s="4" t="str">
        <f t="shared" si="9"/>
        <v/>
      </c>
      <c r="D19" s="4" t="str">
        <f t="shared" si="8"/>
        <v>沖縄振興</v>
      </c>
      <c r="F19" s="9" t="s">
        <v>83</v>
      </c>
      <c r="G19" s="8"/>
      <c r="H19" s="4" t="str">
        <f t="shared" si="1"/>
        <v/>
      </c>
      <c r="I19" s="4" t="str">
        <f t="shared" si="5"/>
        <v>一般会計</v>
      </c>
      <c r="K19" s="4"/>
      <c r="L19" s="4"/>
      <c r="O19" s="4"/>
      <c r="P19" s="4"/>
      <c r="Q19" s="10"/>
      <c r="T19" s="4"/>
      <c r="U19" s="21" t="s">
        <v>435</v>
      </c>
      <c r="W19" s="21" t="s">
        <v>108</v>
      </c>
      <c r="Y19" s="21" t="s">
        <v>194</v>
      </c>
      <c r="Z19" s="21" t="s">
        <v>321</v>
      </c>
      <c r="AA19" s="35" t="s">
        <v>288</v>
      </c>
      <c r="AB19" s="35" t="s">
        <v>415</v>
      </c>
      <c r="AC19" s="20"/>
      <c r="AD19" s="20"/>
      <c r="AE19" s="20"/>
      <c r="AF19" s="19"/>
      <c r="AK19" s="24" t="str">
        <f t="shared" si="7"/>
        <v>R</v>
      </c>
    </row>
    <row r="20" spans="1:37" ht="13.5" customHeight="1" x14ac:dyDescent="0.15">
      <c r="A20" s="5" t="s">
        <v>142</v>
      </c>
      <c r="B20" s="6"/>
      <c r="C20" s="4" t="str">
        <f t="shared" si="9"/>
        <v/>
      </c>
      <c r="D20" s="4" t="str">
        <f t="shared" si="8"/>
        <v>沖縄振興</v>
      </c>
      <c r="F20" s="9" t="s">
        <v>140</v>
      </c>
      <c r="G20" s="8"/>
      <c r="H20" s="4" t="str">
        <f t="shared" si="1"/>
        <v/>
      </c>
      <c r="I20" s="4" t="str">
        <f t="shared" si="5"/>
        <v>一般会計</v>
      </c>
      <c r="K20" s="4"/>
      <c r="L20" s="4"/>
      <c r="O20" s="4"/>
      <c r="P20" s="4"/>
      <c r="Q20" s="10"/>
      <c r="T20" s="4"/>
      <c r="U20" s="21" t="s">
        <v>436</v>
      </c>
      <c r="W20" s="21" t="s">
        <v>109</v>
      </c>
      <c r="Y20" s="21" t="s">
        <v>195</v>
      </c>
      <c r="Z20" s="21" t="s">
        <v>322</v>
      </c>
      <c r="AA20" s="35" t="s">
        <v>289</v>
      </c>
      <c r="AB20" s="35" t="s">
        <v>416</v>
      </c>
      <c r="AC20" s="20"/>
      <c r="AD20" s="20"/>
      <c r="AE20" s="20"/>
      <c r="AF20" s="19"/>
      <c r="AK20" s="24" t="str">
        <f t="shared" si="7"/>
        <v>S</v>
      </c>
    </row>
    <row r="21" spans="1:37" ht="13.5" customHeight="1" x14ac:dyDescent="0.15">
      <c r="A21" s="5" t="s">
        <v>143</v>
      </c>
      <c r="B21" s="6"/>
      <c r="C21" s="4" t="str">
        <f t="shared" si="9"/>
        <v/>
      </c>
      <c r="D21" s="4" t="str">
        <f t="shared" si="8"/>
        <v>沖縄振興</v>
      </c>
      <c r="F21" s="9" t="s">
        <v>84</v>
      </c>
      <c r="G21" s="8"/>
      <c r="H21" s="4" t="str">
        <f t="shared" si="1"/>
        <v/>
      </c>
      <c r="I21" s="4" t="str">
        <f t="shared" si="5"/>
        <v>一般会計</v>
      </c>
      <c r="K21" s="4"/>
      <c r="L21" s="4"/>
      <c r="O21" s="4"/>
      <c r="P21" s="4"/>
      <c r="Q21" s="10"/>
      <c r="T21" s="4"/>
      <c r="U21" s="21" t="s">
        <v>437</v>
      </c>
      <c r="W21" s="21" t="s">
        <v>110</v>
      </c>
      <c r="Y21" s="21" t="s">
        <v>196</v>
      </c>
      <c r="Z21" s="21" t="s">
        <v>323</v>
      </c>
      <c r="AA21" s="35" t="s">
        <v>290</v>
      </c>
      <c r="AB21" s="35" t="s">
        <v>417</v>
      </c>
      <c r="AC21" s="20"/>
      <c r="AD21" s="20"/>
      <c r="AE21" s="20"/>
      <c r="AF21" s="19"/>
      <c r="AK21" s="24" t="str">
        <f t="shared" si="7"/>
        <v>T</v>
      </c>
    </row>
    <row r="22" spans="1:37" ht="13.5" customHeight="1" x14ac:dyDescent="0.15">
      <c r="A22" s="5" t="s">
        <v>144</v>
      </c>
      <c r="B22" s="6"/>
      <c r="C22" s="4" t="str">
        <f t="shared" si="9"/>
        <v/>
      </c>
      <c r="D22" s="4" t="str">
        <f>IF(C22="",D21,IF(D21&lt;&gt;"",CONCATENATE(D21,"、",C22),C22))</f>
        <v>沖縄振興</v>
      </c>
      <c r="F22" s="9" t="s">
        <v>85</v>
      </c>
      <c r="G22" s="8"/>
      <c r="H22" s="4" t="str">
        <f t="shared" si="1"/>
        <v/>
      </c>
      <c r="I22" s="4" t="str">
        <f t="shared" si="5"/>
        <v>一般会計</v>
      </c>
      <c r="K22" s="4"/>
      <c r="L22" s="4"/>
      <c r="O22" s="4"/>
      <c r="P22" s="4"/>
      <c r="Q22" s="10"/>
      <c r="T22" s="4"/>
      <c r="U22" s="21" t="s">
        <v>460</v>
      </c>
      <c r="W22" s="21" t="s">
        <v>111</v>
      </c>
      <c r="Y22" s="21" t="s">
        <v>197</v>
      </c>
      <c r="Z22" s="21" t="s">
        <v>324</v>
      </c>
      <c r="AA22" s="35" t="s">
        <v>291</v>
      </c>
      <c r="AB22" s="35" t="s">
        <v>418</v>
      </c>
      <c r="AC22" s="20"/>
      <c r="AD22" s="20"/>
      <c r="AE22" s="20"/>
      <c r="AF22" s="19"/>
      <c r="AK22" s="24" t="str">
        <f t="shared" si="7"/>
        <v>U</v>
      </c>
    </row>
    <row r="23" spans="1:37" ht="13.5" customHeight="1" x14ac:dyDescent="0.15">
      <c r="A23" s="34" t="s">
        <v>170</v>
      </c>
      <c r="B23" s="6"/>
      <c r="C23" s="4" t="str">
        <f t="shared" si="9"/>
        <v/>
      </c>
      <c r="D23" s="4" t="str">
        <f>IF(C23="",D22,IF(D22&lt;&gt;"",CONCATENATE(D22,"、",C23),C23))</f>
        <v>沖縄振興</v>
      </c>
      <c r="F23" s="9" t="s">
        <v>86</v>
      </c>
      <c r="G23" s="8"/>
      <c r="H23" s="4" t="str">
        <f t="shared" si="1"/>
        <v/>
      </c>
      <c r="I23" s="4" t="str">
        <f t="shared" si="5"/>
        <v>一般会計</v>
      </c>
      <c r="K23" s="4"/>
      <c r="L23" s="4"/>
      <c r="O23" s="4"/>
      <c r="P23" s="4"/>
      <c r="Q23" s="10"/>
      <c r="T23" s="4"/>
      <c r="U23" s="21" t="s">
        <v>438</v>
      </c>
      <c r="W23" s="21" t="s">
        <v>112</v>
      </c>
      <c r="Y23" s="21" t="s">
        <v>198</v>
      </c>
      <c r="Z23" s="21" t="s">
        <v>325</v>
      </c>
      <c r="AA23" s="35" t="s">
        <v>292</v>
      </c>
      <c r="AB23" s="35" t="s">
        <v>419</v>
      </c>
      <c r="AC23" s="20"/>
      <c r="AD23" s="20"/>
      <c r="AE23" s="20"/>
      <c r="AF23" s="19"/>
      <c r="AK23" s="24" t="str">
        <f t="shared" si="7"/>
        <v>V</v>
      </c>
    </row>
    <row r="24" spans="1:37" ht="13.5" customHeight="1" x14ac:dyDescent="0.15">
      <c r="A24" s="41"/>
      <c r="B24" s="32"/>
      <c r="F24" s="9" t="s">
        <v>172</v>
      </c>
      <c r="G24" s="8"/>
      <c r="H24" s="4" t="str">
        <f t="shared" si="1"/>
        <v/>
      </c>
      <c r="I24" s="4" t="str">
        <f t="shared" si="5"/>
        <v>一般会計</v>
      </c>
      <c r="K24" s="4"/>
      <c r="L24" s="4"/>
      <c r="O24" s="4"/>
      <c r="P24" s="4"/>
      <c r="Q24" s="10"/>
      <c r="T24" s="4"/>
      <c r="U24" s="21" t="s">
        <v>439</v>
      </c>
      <c r="W24" s="21" t="s">
        <v>113</v>
      </c>
      <c r="Y24" s="21" t="s">
        <v>199</v>
      </c>
      <c r="Z24" s="21" t="s">
        <v>326</v>
      </c>
      <c r="AA24" s="35" t="s">
        <v>293</v>
      </c>
      <c r="AB24" s="35" t="s">
        <v>420</v>
      </c>
      <c r="AC24" s="20"/>
      <c r="AD24" s="20"/>
      <c r="AE24" s="20"/>
      <c r="AF24" s="19"/>
      <c r="AK24" s="24" t="str">
        <f>CHAR(CODE(AK23)+1)</f>
        <v>W</v>
      </c>
    </row>
    <row r="25" spans="1:37" ht="13.5" customHeight="1" x14ac:dyDescent="0.15">
      <c r="A25" s="33"/>
      <c r="B25" s="32"/>
      <c r="F25" s="9" t="s">
        <v>87</v>
      </c>
      <c r="G25" s="8"/>
      <c r="H25" s="4" t="str">
        <f t="shared" si="1"/>
        <v/>
      </c>
      <c r="I25" s="4" t="str">
        <f t="shared" si="5"/>
        <v>一般会計</v>
      </c>
      <c r="K25" s="4"/>
      <c r="L25" s="4"/>
      <c r="O25" s="4"/>
      <c r="P25" s="4"/>
      <c r="Q25" s="10"/>
      <c r="T25" s="4"/>
      <c r="U25" s="21" t="s">
        <v>440</v>
      </c>
      <c r="W25" s="27"/>
      <c r="Y25" s="21" t="s">
        <v>200</v>
      </c>
      <c r="Z25" s="21" t="s">
        <v>327</v>
      </c>
      <c r="AA25" s="35" t="s">
        <v>294</v>
      </c>
      <c r="AB25" s="35" t="s">
        <v>421</v>
      </c>
      <c r="AC25" s="20"/>
      <c r="AD25" s="20"/>
      <c r="AE25" s="20"/>
      <c r="AF25" s="19"/>
      <c r="AK25" s="24" t="str">
        <f t="shared" si="7"/>
        <v>X</v>
      </c>
    </row>
    <row r="26" spans="1:37" ht="13.5" customHeight="1" x14ac:dyDescent="0.15">
      <c r="A26" s="33"/>
      <c r="B26" s="32"/>
      <c r="F26" s="9" t="s">
        <v>88</v>
      </c>
      <c r="G26" s="8"/>
      <c r="H26" s="4" t="str">
        <f t="shared" si="1"/>
        <v/>
      </c>
      <c r="I26" s="4" t="str">
        <f t="shared" si="5"/>
        <v>一般会計</v>
      </c>
      <c r="K26" s="4"/>
      <c r="L26" s="4"/>
      <c r="O26" s="4"/>
      <c r="P26" s="4"/>
      <c r="Q26" s="10"/>
      <c r="T26" s="4"/>
      <c r="U26" s="21" t="s">
        <v>441</v>
      </c>
      <c r="Y26" s="21" t="s">
        <v>201</v>
      </c>
      <c r="Z26" s="21" t="s">
        <v>328</v>
      </c>
      <c r="AA26" s="35" t="s">
        <v>295</v>
      </c>
      <c r="AB26" s="35" t="s">
        <v>422</v>
      </c>
      <c r="AC26" s="20"/>
      <c r="AD26" s="20"/>
      <c r="AE26" s="20"/>
      <c r="AF26" s="19"/>
      <c r="AK26" s="24" t="str">
        <f t="shared" si="7"/>
        <v>Y</v>
      </c>
    </row>
    <row r="27" spans="1:37" ht="13.5" customHeight="1" x14ac:dyDescent="0.15">
      <c r="A27" s="4" t="str">
        <f>IF(D23="", "-", D23)</f>
        <v>沖縄振興</v>
      </c>
      <c r="B27" s="4"/>
      <c r="F27" s="9" t="s">
        <v>89</v>
      </c>
      <c r="G27" s="8"/>
      <c r="H27" s="4" t="str">
        <f t="shared" si="1"/>
        <v/>
      </c>
      <c r="I27" s="4" t="str">
        <f t="shared" si="5"/>
        <v>一般会計</v>
      </c>
      <c r="K27" s="4"/>
      <c r="L27" s="4"/>
      <c r="O27" s="4"/>
      <c r="P27" s="4"/>
      <c r="Q27" s="10"/>
      <c r="T27" s="4"/>
      <c r="U27" s="21" t="s">
        <v>442</v>
      </c>
      <c r="Y27" s="21" t="s">
        <v>202</v>
      </c>
      <c r="Z27" s="21" t="s">
        <v>329</v>
      </c>
      <c r="AA27" s="35" t="s">
        <v>296</v>
      </c>
      <c r="AB27" s="35" t="s">
        <v>423</v>
      </c>
      <c r="AC27" s="20"/>
      <c r="AD27" s="20"/>
      <c r="AE27" s="20"/>
      <c r="AF27" s="19"/>
      <c r="AK27" s="24" t="str">
        <f>CHAR(CODE(AK26)+1)</f>
        <v>Z</v>
      </c>
    </row>
    <row r="28" spans="1:37" ht="13.5" customHeight="1" x14ac:dyDescent="0.15">
      <c r="B28" s="4"/>
      <c r="F28" s="9" t="s">
        <v>90</v>
      </c>
      <c r="G28" s="8"/>
      <c r="H28" s="4" t="str">
        <f t="shared" si="1"/>
        <v/>
      </c>
      <c r="I28" s="4" t="str">
        <f t="shared" si="5"/>
        <v>一般会計</v>
      </c>
      <c r="K28" s="4"/>
      <c r="L28" s="4"/>
      <c r="O28" s="4"/>
      <c r="P28" s="4"/>
      <c r="Q28" s="10"/>
      <c r="T28" s="4"/>
      <c r="U28" s="21" t="s">
        <v>443</v>
      </c>
      <c r="Y28" s="21" t="s">
        <v>203</v>
      </c>
      <c r="Z28" s="21" t="s">
        <v>330</v>
      </c>
      <c r="AA28" s="35" t="s">
        <v>297</v>
      </c>
      <c r="AB28" s="35" t="s">
        <v>424</v>
      </c>
      <c r="AC28" s="20"/>
      <c r="AD28" s="20"/>
      <c r="AE28" s="20"/>
      <c r="AF28" s="19"/>
      <c r="AK28" s="24" t="s">
        <v>129</v>
      </c>
    </row>
    <row r="29" spans="1:37" ht="13.5" customHeight="1" x14ac:dyDescent="0.15">
      <c r="A29" s="4"/>
      <c r="B29" s="4"/>
      <c r="F29" s="9" t="s">
        <v>132</v>
      </c>
      <c r="G29" s="8"/>
      <c r="H29" s="4" t="str">
        <f t="shared" si="1"/>
        <v/>
      </c>
      <c r="I29" s="4" t="str">
        <f t="shared" si="5"/>
        <v>一般会計</v>
      </c>
      <c r="K29" s="4"/>
      <c r="L29" s="4"/>
      <c r="O29" s="4"/>
      <c r="P29" s="4"/>
      <c r="Q29" s="10"/>
      <c r="T29" s="4"/>
      <c r="U29" s="21" t="s">
        <v>444</v>
      </c>
      <c r="Y29" s="21" t="s">
        <v>204</v>
      </c>
      <c r="Z29" s="21" t="s">
        <v>331</v>
      </c>
      <c r="AA29" s="35" t="s">
        <v>298</v>
      </c>
      <c r="AB29" s="35" t="s">
        <v>425</v>
      </c>
      <c r="AC29" s="20"/>
      <c r="AD29" s="20"/>
      <c r="AE29" s="20"/>
      <c r="AF29" s="19"/>
      <c r="AK29" s="24" t="str">
        <f t="shared" si="7"/>
        <v>b</v>
      </c>
    </row>
    <row r="30" spans="1:37" ht="13.5" customHeight="1" x14ac:dyDescent="0.15">
      <c r="A30" s="4"/>
      <c r="B30" s="4"/>
      <c r="F30" s="9" t="s">
        <v>133</v>
      </c>
      <c r="G30" s="8"/>
      <c r="H30" s="4" t="str">
        <f t="shared" si="1"/>
        <v/>
      </c>
      <c r="I30" s="4" t="str">
        <f t="shared" si="5"/>
        <v>一般会計</v>
      </c>
      <c r="K30" s="4"/>
      <c r="L30" s="4"/>
      <c r="O30" s="4"/>
      <c r="P30" s="4"/>
      <c r="Q30" s="10"/>
      <c r="T30" s="4"/>
      <c r="U30" s="21" t="s">
        <v>445</v>
      </c>
      <c r="Y30" s="21" t="s">
        <v>205</v>
      </c>
      <c r="Z30" s="21" t="s">
        <v>332</v>
      </c>
      <c r="AA30" s="35" t="s">
        <v>299</v>
      </c>
      <c r="AB30" s="35" t="s">
        <v>426</v>
      </c>
      <c r="AC30" s="20"/>
      <c r="AD30" s="20"/>
      <c r="AE30" s="20"/>
      <c r="AF30" s="19"/>
      <c r="AK30" s="24" t="str">
        <f t="shared" si="7"/>
        <v>c</v>
      </c>
    </row>
    <row r="31" spans="1:37" ht="13.5" customHeight="1" x14ac:dyDescent="0.15">
      <c r="A31" s="4"/>
      <c r="B31" s="4"/>
      <c r="F31" s="9" t="s">
        <v>134</v>
      </c>
      <c r="G31" s="8"/>
      <c r="H31" s="4" t="str">
        <f t="shared" si="1"/>
        <v/>
      </c>
      <c r="I31" s="4" t="str">
        <f t="shared" si="5"/>
        <v>一般会計</v>
      </c>
      <c r="K31" s="4"/>
      <c r="L31" s="4"/>
      <c r="O31" s="4"/>
      <c r="P31" s="4"/>
      <c r="Q31" s="10"/>
      <c r="T31" s="4"/>
      <c r="U31" s="21" t="s">
        <v>446</v>
      </c>
      <c r="Y31" s="21" t="s">
        <v>206</v>
      </c>
      <c r="Z31" s="21" t="s">
        <v>333</v>
      </c>
      <c r="AA31" s="35" t="s">
        <v>300</v>
      </c>
      <c r="AB31" s="35" t="s">
        <v>427</v>
      </c>
      <c r="AC31" s="20"/>
      <c r="AD31" s="20"/>
      <c r="AE31" s="20"/>
      <c r="AF31" s="19"/>
      <c r="AK31" s="24" t="str">
        <f t="shared" si="7"/>
        <v>d</v>
      </c>
    </row>
    <row r="32" spans="1:37" ht="13.5" customHeight="1" x14ac:dyDescent="0.15">
      <c r="A32" s="4"/>
      <c r="B32" s="4"/>
      <c r="F32" s="9" t="s">
        <v>135</v>
      </c>
      <c r="G32" s="8"/>
      <c r="H32" s="4" t="str">
        <f t="shared" si="1"/>
        <v/>
      </c>
      <c r="I32" s="4" t="str">
        <f t="shared" si="5"/>
        <v>一般会計</v>
      </c>
      <c r="K32" s="4"/>
      <c r="L32" s="4"/>
      <c r="O32" s="4"/>
      <c r="P32" s="4"/>
      <c r="Q32" s="10"/>
      <c r="T32" s="4"/>
      <c r="U32" s="21" t="s">
        <v>447</v>
      </c>
      <c r="Y32" s="21" t="s">
        <v>207</v>
      </c>
      <c r="Z32" s="21" t="s">
        <v>334</v>
      </c>
      <c r="AA32" s="35" t="s">
        <v>28</v>
      </c>
      <c r="AB32" s="35" t="s">
        <v>28</v>
      </c>
      <c r="AC32" s="20"/>
      <c r="AD32" s="20"/>
      <c r="AE32" s="20"/>
      <c r="AF32" s="19"/>
      <c r="AK32" s="24" t="str">
        <f t="shared" si="7"/>
        <v>e</v>
      </c>
    </row>
    <row r="33" spans="1:37" ht="13.5" customHeight="1" x14ac:dyDescent="0.15">
      <c r="A33" s="4"/>
      <c r="B33" s="4"/>
      <c r="F33" s="9" t="s">
        <v>136</v>
      </c>
      <c r="G33" s="8"/>
      <c r="H33" s="4" t="str">
        <f t="shared" si="1"/>
        <v/>
      </c>
      <c r="I33" s="4" t="str">
        <f t="shared" si="5"/>
        <v>一般会計</v>
      </c>
      <c r="K33" s="4"/>
      <c r="L33" s="4"/>
      <c r="O33" s="4"/>
      <c r="P33" s="4"/>
      <c r="Q33" s="10"/>
      <c r="T33" s="4"/>
      <c r="U33" s="21" t="s">
        <v>448</v>
      </c>
      <c r="Y33" s="21" t="s">
        <v>208</v>
      </c>
      <c r="Z33" s="21" t="s">
        <v>335</v>
      </c>
      <c r="AA33" s="27"/>
      <c r="AB33" s="20"/>
      <c r="AC33" s="20"/>
      <c r="AD33" s="20"/>
      <c r="AE33" s="20"/>
      <c r="AF33" s="19"/>
      <c r="AK33" s="24" t="str">
        <f t="shared" si="7"/>
        <v>f</v>
      </c>
    </row>
    <row r="34" spans="1:37" ht="13.5" customHeight="1" x14ac:dyDescent="0.15">
      <c r="A34" s="4"/>
      <c r="B34" s="4"/>
      <c r="F34" s="9" t="s">
        <v>137</v>
      </c>
      <c r="G34" s="8"/>
      <c r="H34" s="4" t="str">
        <f t="shared" si="1"/>
        <v/>
      </c>
      <c r="I34" s="4" t="str">
        <f t="shared" si="5"/>
        <v>一般会計</v>
      </c>
      <c r="K34" s="4"/>
      <c r="L34" s="4"/>
      <c r="O34" s="4"/>
      <c r="P34" s="4"/>
      <c r="Q34" s="10"/>
      <c r="T34" s="4"/>
      <c r="U34" s="21" t="s">
        <v>449</v>
      </c>
      <c r="Y34" s="21" t="s">
        <v>209</v>
      </c>
      <c r="Z34" s="21" t="s">
        <v>336</v>
      </c>
      <c r="AB34" s="20"/>
      <c r="AC34" s="20"/>
      <c r="AD34" s="20"/>
      <c r="AE34" s="20"/>
      <c r="AF34" s="19"/>
      <c r="AK34" s="24" t="str">
        <f t="shared" si="7"/>
        <v>g</v>
      </c>
    </row>
    <row r="35" spans="1:37" ht="13.5" customHeight="1" x14ac:dyDescent="0.15">
      <c r="A35" s="4"/>
      <c r="B35" s="4"/>
      <c r="F35" s="9" t="s">
        <v>138</v>
      </c>
      <c r="G35" s="8"/>
      <c r="H35" s="4" t="str">
        <f t="shared" si="1"/>
        <v/>
      </c>
      <c r="I35" s="4" t="str">
        <f t="shared" si="5"/>
        <v>一般会計</v>
      </c>
      <c r="K35" s="4"/>
      <c r="L35" s="4"/>
      <c r="O35" s="4"/>
      <c r="P35" s="4"/>
      <c r="Q35" s="10"/>
      <c r="T35" s="4"/>
      <c r="U35" s="21" t="s">
        <v>450</v>
      </c>
      <c r="Y35" s="21" t="s">
        <v>210</v>
      </c>
      <c r="Z35" s="21" t="s">
        <v>337</v>
      </c>
      <c r="AC35" s="20"/>
      <c r="AF35" s="19"/>
      <c r="AK35" s="24" t="str">
        <f t="shared" si="7"/>
        <v>h</v>
      </c>
    </row>
    <row r="36" spans="1:37" ht="13.5" customHeight="1" x14ac:dyDescent="0.15">
      <c r="A36" s="4"/>
      <c r="B36" s="4"/>
      <c r="F36" s="9" t="s">
        <v>139</v>
      </c>
      <c r="G36" s="8"/>
      <c r="H36" s="4" t="str">
        <f t="shared" si="1"/>
        <v/>
      </c>
      <c r="I36" s="4" t="str">
        <f t="shared" si="5"/>
        <v>一般会計</v>
      </c>
      <c r="K36" s="4"/>
      <c r="L36" s="4"/>
      <c r="O36" s="4"/>
      <c r="P36" s="4"/>
      <c r="Q36" s="10"/>
      <c r="T36" s="4"/>
      <c r="Y36" s="21" t="s">
        <v>211</v>
      </c>
      <c r="Z36" s="21" t="s">
        <v>338</v>
      </c>
      <c r="AF36" s="19"/>
      <c r="AK36" s="24" t="str">
        <f t="shared" si="7"/>
        <v>i</v>
      </c>
    </row>
    <row r="37" spans="1:37" ht="13.5" customHeight="1" x14ac:dyDescent="0.15">
      <c r="A37" s="4"/>
      <c r="B37" s="4"/>
      <c r="F37" s="4"/>
      <c r="G37" s="10"/>
      <c r="H37" s="4" t="str">
        <f t="shared" si="1"/>
        <v/>
      </c>
      <c r="I37" s="4" t="str">
        <f t="shared" si="5"/>
        <v>一般会計</v>
      </c>
      <c r="K37" s="4"/>
      <c r="L37" s="4"/>
      <c r="O37" s="4"/>
      <c r="P37" s="4"/>
      <c r="Q37" s="10"/>
      <c r="T37" s="4"/>
      <c r="Y37" s="21" t="s">
        <v>212</v>
      </c>
      <c r="Z37" s="21" t="s">
        <v>339</v>
      </c>
      <c r="AF37" s="19"/>
      <c r="AK37" s="24" t="str">
        <f t="shared" si="7"/>
        <v>j</v>
      </c>
    </row>
    <row r="38" spans="1:37" x14ac:dyDescent="0.15">
      <c r="A38" s="4"/>
      <c r="B38" s="4"/>
      <c r="F38" s="4"/>
      <c r="G38" s="10"/>
      <c r="K38" s="4"/>
      <c r="L38" s="4"/>
      <c r="O38" s="4"/>
      <c r="P38" s="4"/>
      <c r="Q38" s="10"/>
      <c r="T38" s="4"/>
      <c r="Y38" s="21" t="s">
        <v>213</v>
      </c>
      <c r="Z38" s="21" t="s">
        <v>340</v>
      </c>
      <c r="AF38" s="19"/>
      <c r="AK38" s="24" t="str">
        <f t="shared" si="7"/>
        <v>k</v>
      </c>
    </row>
    <row r="39" spans="1:37" x14ac:dyDescent="0.15">
      <c r="A39" s="4"/>
      <c r="B39" s="4"/>
      <c r="F39" s="4" t="str">
        <f>I37</f>
        <v>一般会計</v>
      </c>
      <c r="G39" s="10"/>
      <c r="K39" s="4"/>
      <c r="L39" s="4"/>
      <c r="O39" s="4"/>
      <c r="P39" s="4"/>
      <c r="Q39" s="10"/>
      <c r="T39" s="4"/>
      <c r="U39" s="21" t="s">
        <v>452</v>
      </c>
      <c r="Y39" s="21" t="s">
        <v>214</v>
      </c>
      <c r="Z39" s="21" t="s">
        <v>341</v>
      </c>
      <c r="AF39" s="19"/>
      <c r="AK39" s="24" t="str">
        <f t="shared" si="7"/>
        <v>l</v>
      </c>
    </row>
    <row r="40" spans="1:37" x14ac:dyDescent="0.15">
      <c r="A40" s="4"/>
      <c r="B40" s="4"/>
      <c r="F40" s="4"/>
      <c r="G40" s="10"/>
      <c r="K40" s="4"/>
      <c r="L40" s="4"/>
      <c r="O40" s="4"/>
      <c r="P40" s="4"/>
      <c r="Q40" s="10"/>
      <c r="T40" s="4"/>
      <c r="U40" s="21"/>
      <c r="Y40" s="21" t="s">
        <v>215</v>
      </c>
      <c r="Z40" s="21" t="s">
        <v>342</v>
      </c>
      <c r="AF40" s="19"/>
      <c r="AK40" s="24" t="str">
        <f t="shared" si="7"/>
        <v>m</v>
      </c>
    </row>
    <row r="41" spans="1:37" x14ac:dyDescent="0.15">
      <c r="A41" s="4"/>
      <c r="B41" s="4"/>
      <c r="F41" s="4"/>
      <c r="G41" s="10"/>
      <c r="K41" s="4"/>
      <c r="L41" s="4"/>
      <c r="O41" s="4"/>
      <c r="P41" s="4"/>
      <c r="Q41" s="10"/>
      <c r="T41" s="4"/>
      <c r="U41" s="21" t="s">
        <v>165</v>
      </c>
      <c r="Y41" s="21" t="s">
        <v>216</v>
      </c>
      <c r="Z41" s="21" t="s">
        <v>343</v>
      </c>
      <c r="AF41" s="19"/>
      <c r="AK41" s="24" t="str">
        <f t="shared" si="7"/>
        <v>n</v>
      </c>
    </row>
    <row r="42" spans="1:37" x14ac:dyDescent="0.15">
      <c r="A42" s="4"/>
      <c r="B42" s="4"/>
      <c r="F42" s="4"/>
      <c r="G42" s="10"/>
      <c r="K42" s="4"/>
      <c r="L42" s="4"/>
      <c r="O42" s="4"/>
      <c r="P42" s="4"/>
      <c r="Q42" s="10"/>
      <c r="T42" s="4"/>
      <c r="U42" s="21" t="s">
        <v>167</v>
      </c>
      <c r="Y42" s="21" t="s">
        <v>217</v>
      </c>
      <c r="Z42" s="21" t="s">
        <v>344</v>
      </c>
      <c r="AF42" s="19"/>
      <c r="AK42" s="24" t="str">
        <f t="shared" si="7"/>
        <v>o</v>
      </c>
    </row>
    <row r="43" spans="1:37" x14ac:dyDescent="0.15">
      <c r="A43" s="4"/>
      <c r="B43" s="4"/>
      <c r="F43" s="4"/>
      <c r="G43" s="10"/>
      <c r="K43" s="4"/>
      <c r="L43" s="4"/>
      <c r="O43" s="4"/>
      <c r="P43" s="4"/>
      <c r="Q43" s="10"/>
      <c r="T43" s="4"/>
      <c r="Y43" s="21" t="s">
        <v>218</v>
      </c>
      <c r="Z43" s="21" t="s">
        <v>345</v>
      </c>
      <c r="AF43" s="19"/>
      <c r="AK43" s="24" t="str">
        <f t="shared" si="7"/>
        <v>p</v>
      </c>
    </row>
    <row r="44" spans="1:37" x14ac:dyDescent="0.15">
      <c r="A44" s="4"/>
      <c r="B44" s="4"/>
      <c r="F44" s="4"/>
      <c r="G44" s="10"/>
      <c r="K44" s="4"/>
      <c r="L44" s="4"/>
      <c r="O44" s="4"/>
      <c r="P44" s="4"/>
      <c r="Q44" s="10"/>
      <c r="T44" s="4"/>
      <c r="Y44" s="21" t="s">
        <v>219</v>
      </c>
      <c r="Z44" s="21" t="s">
        <v>346</v>
      </c>
      <c r="AF44" s="19"/>
      <c r="AK44" s="24" t="str">
        <f t="shared" si="7"/>
        <v>q</v>
      </c>
    </row>
    <row r="45" spans="1:37" x14ac:dyDescent="0.15">
      <c r="A45" s="4"/>
      <c r="B45" s="4"/>
      <c r="F45" s="4"/>
      <c r="G45" s="10"/>
      <c r="K45" s="4"/>
      <c r="L45" s="4"/>
      <c r="O45" s="4"/>
      <c r="P45" s="4"/>
      <c r="Q45" s="10"/>
      <c r="T45" s="4"/>
      <c r="U45" s="18" t="s">
        <v>115</v>
      </c>
      <c r="Y45" s="21" t="s">
        <v>220</v>
      </c>
      <c r="Z45" s="21" t="s">
        <v>347</v>
      </c>
      <c r="AF45" s="19"/>
      <c r="AK45" s="24" t="str">
        <f t="shared" si="7"/>
        <v>r</v>
      </c>
    </row>
    <row r="46" spans="1:37" x14ac:dyDescent="0.15">
      <c r="A46" s="4"/>
      <c r="B46" s="4"/>
      <c r="F46" s="4"/>
      <c r="G46" s="10"/>
      <c r="K46" s="4"/>
      <c r="L46" s="4"/>
      <c r="O46" s="4"/>
      <c r="P46" s="4"/>
      <c r="Q46" s="10"/>
      <c r="T46" s="4"/>
      <c r="U46" s="40" t="s">
        <v>459</v>
      </c>
      <c r="Y46" s="21" t="s">
        <v>221</v>
      </c>
      <c r="Z46" s="21" t="s">
        <v>348</v>
      </c>
      <c r="AF46" s="19"/>
      <c r="AK46" s="24" t="str">
        <f t="shared" si="7"/>
        <v>s</v>
      </c>
    </row>
    <row r="47" spans="1:37" x14ac:dyDescent="0.15">
      <c r="A47" s="4"/>
      <c r="B47" s="4"/>
      <c r="F47" s="4"/>
      <c r="G47" s="10"/>
      <c r="K47" s="4"/>
      <c r="L47" s="4"/>
      <c r="O47" s="4"/>
      <c r="P47" s="4"/>
      <c r="Q47" s="10"/>
      <c r="T47" s="4"/>
      <c r="Y47" s="21" t="s">
        <v>222</v>
      </c>
      <c r="Z47" s="21" t="s">
        <v>349</v>
      </c>
      <c r="AF47" s="19"/>
      <c r="AK47" s="24" t="str">
        <f t="shared" si="7"/>
        <v>t</v>
      </c>
    </row>
    <row r="48" spans="1:37" x14ac:dyDescent="0.15">
      <c r="A48" s="4"/>
      <c r="B48" s="4"/>
      <c r="F48" s="4"/>
      <c r="G48" s="10"/>
      <c r="K48" s="4"/>
      <c r="L48" s="4"/>
      <c r="O48" s="4"/>
      <c r="P48" s="4"/>
      <c r="Q48" s="10"/>
      <c r="T48" s="4"/>
      <c r="U48" s="40">
        <v>2021</v>
      </c>
      <c r="Y48" s="21" t="s">
        <v>223</v>
      </c>
      <c r="Z48" s="21" t="s">
        <v>350</v>
      </c>
      <c r="AF48" s="19"/>
      <c r="AK48" s="24" t="str">
        <f t="shared" si="7"/>
        <v>u</v>
      </c>
    </row>
    <row r="49" spans="1:37" x14ac:dyDescent="0.15">
      <c r="A49" s="4"/>
      <c r="B49" s="4"/>
      <c r="F49" s="4"/>
      <c r="G49" s="10"/>
      <c r="K49" s="4"/>
      <c r="L49" s="4"/>
      <c r="O49" s="4"/>
      <c r="P49" s="4"/>
      <c r="Q49" s="10"/>
      <c r="T49" s="4"/>
      <c r="U49" s="40">
        <v>2022</v>
      </c>
      <c r="Y49" s="21" t="s">
        <v>224</v>
      </c>
      <c r="Z49" s="21" t="s">
        <v>351</v>
      </c>
      <c r="AF49" s="19"/>
      <c r="AK49" s="24" t="str">
        <f t="shared" si="7"/>
        <v>v</v>
      </c>
    </row>
    <row r="50" spans="1:37" x14ac:dyDescent="0.15">
      <c r="A50" s="4"/>
      <c r="B50" s="4"/>
      <c r="F50" s="4"/>
      <c r="G50" s="10"/>
      <c r="K50" s="4"/>
      <c r="L50" s="4"/>
      <c r="O50" s="4"/>
      <c r="P50" s="4"/>
      <c r="Q50" s="10"/>
      <c r="T50" s="4"/>
      <c r="U50" s="40">
        <v>2023</v>
      </c>
      <c r="Y50" s="21" t="s">
        <v>225</v>
      </c>
      <c r="Z50" s="21" t="s">
        <v>352</v>
      </c>
      <c r="AF50" s="19"/>
    </row>
    <row r="51" spans="1:37" x14ac:dyDescent="0.15">
      <c r="A51" s="4"/>
      <c r="B51" s="4"/>
      <c r="F51" s="4"/>
      <c r="G51" s="10"/>
      <c r="K51" s="4"/>
      <c r="L51" s="4"/>
      <c r="O51" s="4"/>
      <c r="P51" s="4"/>
      <c r="Q51" s="10"/>
      <c r="T51" s="4"/>
      <c r="U51" s="40">
        <v>2024</v>
      </c>
      <c r="Y51" s="21" t="s">
        <v>226</v>
      </c>
      <c r="Z51" s="21" t="s">
        <v>353</v>
      </c>
      <c r="AF51" s="19"/>
    </row>
    <row r="52" spans="1:37" x14ac:dyDescent="0.15">
      <c r="A52" s="4"/>
      <c r="B52" s="4"/>
      <c r="F52" s="4"/>
      <c r="G52" s="10"/>
      <c r="K52" s="4"/>
      <c r="L52" s="4"/>
      <c r="O52" s="4"/>
      <c r="P52" s="4"/>
      <c r="Q52" s="10"/>
      <c r="T52" s="4"/>
      <c r="U52" s="40">
        <v>2025</v>
      </c>
      <c r="Y52" s="21" t="s">
        <v>227</v>
      </c>
      <c r="Z52" s="21" t="s">
        <v>354</v>
      </c>
      <c r="AF52" s="19"/>
    </row>
    <row r="53" spans="1:37" x14ac:dyDescent="0.15">
      <c r="A53" s="4"/>
      <c r="B53" s="4"/>
      <c r="F53" s="4"/>
      <c r="G53" s="10"/>
      <c r="K53" s="4"/>
      <c r="L53" s="4"/>
      <c r="O53" s="4"/>
      <c r="P53" s="4"/>
      <c r="Q53" s="10"/>
      <c r="T53" s="4"/>
      <c r="U53" s="40">
        <v>2026</v>
      </c>
      <c r="Y53" s="21" t="s">
        <v>228</v>
      </c>
      <c r="Z53" s="21" t="s">
        <v>355</v>
      </c>
      <c r="AF53" s="19"/>
    </row>
    <row r="54" spans="1:37" x14ac:dyDescent="0.15">
      <c r="A54" s="4"/>
      <c r="B54" s="4"/>
      <c r="F54" s="4"/>
      <c r="G54" s="10"/>
      <c r="K54" s="4"/>
      <c r="L54" s="4"/>
      <c r="O54" s="4"/>
      <c r="P54" s="11"/>
      <c r="Q54" s="10"/>
      <c r="T54" s="4"/>
      <c r="Y54" s="21" t="s">
        <v>229</v>
      </c>
      <c r="Z54" s="21" t="s">
        <v>356</v>
      </c>
      <c r="AF54" s="19"/>
    </row>
    <row r="55" spans="1:37" x14ac:dyDescent="0.15">
      <c r="A55" s="4"/>
      <c r="B55" s="4"/>
      <c r="F55" s="4"/>
      <c r="G55" s="10"/>
      <c r="K55" s="4"/>
      <c r="L55" s="4"/>
      <c r="O55" s="4"/>
      <c r="P55" s="4"/>
      <c r="Q55" s="10"/>
      <c r="T55" s="4"/>
      <c r="Y55" s="21" t="s">
        <v>230</v>
      </c>
      <c r="Z55" s="21" t="s">
        <v>357</v>
      </c>
      <c r="AF55" s="19"/>
    </row>
    <row r="56" spans="1:37" x14ac:dyDescent="0.15">
      <c r="A56" s="4"/>
      <c r="B56" s="4"/>
      <c r="F56" s="4"/>
      <c r="G56" s="10"/>
      <c r="K56" s="4"/>
      <c r="L56" s="4"/>
      <c r="O56" s="4"/>
      <c r="P56" s="4"/>
      <c r="Q56" s="10"/>
      <c r="T56" s="4"/>
      <c r="U56" s="40">
        <v>20</v>
      </c>
      <c r="Y56" s="21" t="s">
        <v>231</v>
      </c>
      <c r="Z56" s="21" t="s">
        <v>358</v>
      </c>
      <c r="AF56" s="19"/>
    </row>
    <row r="57" spans="1:37" x14ac:dyDescent="0.15">
      <c r="A57" s="4"/>
      <c r="B57" s="4"/>
      <c r="F57" s="4"/>
      <c r="G57" s="10"/>
      <c r="K57" s="4"/>
      <c r="L57" s="4"/>
      <c r="O57" s="4"/>
      <c r="P57" s="4"/>
      <c r="Q57" s="10"/>
      <c r="T57" s="4"/>
      <c r="U57" s="21" t="s">
        <v>428</v>
      </c>
      <c r="Y57" s="21" t="s">
        <v>232</v>
      </c>
      <c r="Z57" s="21" t="s">
        <v>359</v>
      </c>
      <c r="AF57" s="19"/>
    </row>
    <row r="58" spans="1:37" x14ac:dyDescent="0.15">
      <c r="A58" s="4"/>
      <c r="B58" s="4"/>
      <c r="F58" s="4"/>
      <c r="G58" s="10"/>
      <c r="K58" s="4"/>
      <c r="L58" s="4"/>
      <c r="O58" s="4"/>
      <c r="P58" s="4"/>
      <c r="Q58" s="10"/>
      <c r="T58" s="4"/>
      <c r="U58" s="21" t="s">
        <v>429</v>
      </c>
      <c r="Y58" s="21" t="s">
        <v>233</v>
      </c>
      <c r="Z58" s="21" t="s">
        <v>360</v>
      </c>
      <c r="AF58" s="19"/>
    </row>
    <row r="59" spans="1:37" x14ac:dyDescent="0.15">
      <c r="A59" s="4"/>
      <c r="B59" s="4"/>
      <c r="F59" s="4"/>
      <c r="G59" s="10"/>
      <c r="K59" s="4"/>
      <c r="L59" s="4"/>
      <c r="O59" s="4"/>
      <c r="P59" s="4"/>
      <c r="Q59" s="10"/>
      <c r="T59" s="4"/>
      <c r="Y59" s="21" t="s">
        <v>234</v>
      </c>
      <c r="Z59" s="21" t="s">
        <v>361</v>
      </c>
      <c r="AF59" s="19"/>
    </row>
    <row r="60" spans="1:37" x14ac:dyDescent="0.15">
      <c r="A60" s="4"/>
      <c r="B60" s="4"/>
      <c r="F60" s="4"/>
      <c r="G60" s="10"/>
      <c r="K60" s="4"/>
      <c r="L60" s="4"/>
      <c r="O60" s="4"/>
      <c r="P60" s="4"/>
      <c r="Q60" s="10"/>
      <c r="T60" s="4"/>
      <c r="Y60" s="21" t="s">
        <v>235</v>
      </c>
      <c r="Z60" s="21" t="s">
        <v>362</v>
      </c>
      <c r="AF60" s="19"/>
    </row>
    <row r="61" spans="1:37" x14ac:dyDescent="0.15">
      <c r="A61" s="4"/>
      <c r="B61" s="4"/>
      <c r="F61" s="4"/>
      <c r="G61" s="10"/>
      <c r="K61" s="4"/>
      <c r="L61" s="4"/>
      <c r="O61" s="4"/>
      <c r="P61" s="4"/>
      <c r="Q61" s="10"/>
      <c r="T61" s="4"/>
      <c r="Y61" s="21" t="s">
        <v>236</v>
      </c>
      <c r="Z61" s="21" t="s">
        <v>363</v>
      </c>
      <c r="AF61" s="19"/>
    </row>
    <row r="62" spans="1:37" x14ac:dyDescent="0.15">
      <c r="A62" s="4"/>
      <c r="B62" s="4"/>
      <c r="F62" s="4"/>
      <c r="G62" s="10"/>
      <c r="K62" s="4"/>
      <c r="L62" s="4"/>
      <c r="O62" s="4"/>
      <c r="P62" s="4"/>
      <c r="Q62" s="10"/>
      <c r="T62" s="4"/>
      <c r="Y62" s="21" t="s">
        <v>237</v>
      </c>
      <c r="Z62" s="21" t="s">
        <v>364</v>
      </c>
      <c r="AF62" s="19"/>
    </row>
    <row r="63" spans="1:37" x14ac:dyDescent="0.15">
      <c r="A63" s="4"/>
      <c r="B63" s="4"/>
      <c r="F63" s="4"/>
      <c r="G63" s="10"/>
      <c r="K63" s="4"/>
      <c r="L63" s="4"/>
      <c r="O63" s="4"/>
      <c r="P63" s="4"/>
      <c r="Q63" s="10"/>
      <c r="T63" s="4"/>
      <c r="Y63" s="21" t="s">
        <v>238</v>
      </c>
      <c r="Z63" s="21" t="s">
        <v>365</v>
      </c>
      <c r="AF63" s="19"/>
    </row>
    <row r="64" spans="1:37" x14ac:dyDescent="0.15">
      <c r="A64" s="4"/>
      <c r="B64" s="4"/>
      <c r="F64" s="4"/>
      <c r="G64" s="10"/>
      <c r="K64" s="4"/>
      <c r="L64" s="4"/>
      <c r="O64" s="4"/>
      <c r="P64" s="4"/>
      <c r="Q64" s="10"/>
      <c r="T64" s="4"/>
      <c r="Y64" s="21" t="s">
        <v>239</v>
      </c>
      <c r="Z64" s="21" t="s">
        <v>366</v>
      </c>
      <c r="AF64" s="19"/>
    </row>
    <row r="65" spans="1:32" x14ac:dyDescent="0.15">
      <c r="A65" s="4"/>
      <c r="B65" s="4"/>
      <c r="F65" s="4"/>
      <c r="G65" s="10"/>
      <c r="K65" s="4"/>
      <c r="L65" s="4"/>
      <c r="O65" s="4"/>
      <c r="P65" s="4"/>
      <c r="Q65" s="10"/>
      <c r="T65" s="4"/>
      <c r="Y65" s="21" t="s">
        <v>240</v>
      </c>
      <c r="Z65" s="21" t="s">
        <v>367</v>
      </c>
      <c r="AF65" s="19"/>
    </row>
    <row r="66" spans="1:32" x14ac:dyDescent="0.15">
      <c r="A66" s="4"/>
      <c r="B66" s="4"/>
      <c r="F66" s="4"/>
      <c r="G66" s="10"/>
      <c r="K66" s="4"/>
      <c r="L66" s="4"/>
      <c r="O66" s="4"/>
      <c r="P66" s="4"/>
      <c r="Q66" s="10"/>
      <c r="T66" s="4"/>
      <c r="Y66" s="21" t="s">
        <v>29</v>
      </c>
      <c r="Z66" s="21" t="s">
        <v>368</v>
      </c>
      <c r="AF66" s="19"/>
    </row>
    <row r="67" spans="1:32" x14ac:dyDescent="0.15">
      <c r="A67" s="4"/>
      <c r="B67" s="4"/>
      <c r="F67" s="4"/>
      <c r="G67" s="10"/>
      <c r="K67" s="4"/>
      <c r="L67" s="4"/>
      <c r="O67" s="4"/>
      <c r="P67" s="4"/>
      <c r="Q67" s="10"/>
      <c r="T67" s="4"/>
      <c r="Y67" s="21" t="s">
        <v>241</v>
      </c>
      <c r="Z67" s="21" t="s">
        <v>369</v>
      </c>
      <c r="AF67" s="19"/>
    </row>
    <row r="68" spans="1:32" x14ac:dyDescent="0.15">
      <c r="A68" s="4"/>
      <c r="B68" s="4"/>
      <c r="F68" s="4"/>
      <c r="G68" s="10"/>
      <c r="K68" s="4"/>
      <c r="L68" s="4"/>
      <c r="O68" s="4"/>
      <c r="P68" s="4"/>
      <c r="Q68" s="10"/>
      <c r="T68" s="4"/>
      <c r="Y68" s="21" t="s">
        <v>242</v>
      </c>
      <c r="Z68" s="21" t="s">
        <v>370</v>
      </c>
      <c r="AF68" s="19"/>
    </row>
    <row r="69" spans="1:32" x14ac:dyDescent="0.15">
      <c r="A69" s="4"/>
      <c r="B69" s="4"/>
      <c r="F69" s="4"/>
      <c r="G69" s="10"/>
      <c r="K69" s="4"/>
      <c r="L69" s="4"/>
      <c r="O69" s="4"/>
      <c r="P69" s="4"/>
      <c r="Q69" s="10"/>
      <c r="T69" s="4"/>
      <c r="Y69" s="21" t="s">
        <v>243</v>
      </c>
      <c r="Z69" s="21" t="s">
        <v>371</v>
      </c>
      <c r="AF69" s="19"/>
    </row>
    <row r="70" spans="1:32" x14ac:dyDescent="0.15">
      <c r="A70" s="4"/>
      <c r="B70" s="4"/>
      <c r="Y70" s="21" t="s">
        <v>244</v>
      </c>
      <c r="Z70" s="21" t="s">
        <v>372</v>
      </c>
    </row>
    <row r="71" spans="1:32" x14ac:dyDescent="0.15">
      <c r="Y71" s="21" t="s">
        <v>245</v>
      </c>
      <c r="Z71" s="21" t="s">
        <v>373</v>
      </c>
    </row>
    <row r="72" spans="1:32" x14ac:dyDescent="0.15">
      <c r="Y72" s="21" t="s">
        <v>246</v>
      </c>
      <c r="Z72" s="21" t="s">
        <v>374</v>
      </c>
    </row>
    <row r="73" spans="1:32" x14ac:dyDescent="0.15">
      <c r="Y73" s="21" t="s">
        <v>247</v>
      </c>
      <c r="Z73" s="21" t="s">
        <v>375</v>
      </c>
    </row>
    <row r="74" spans="1:32" x14ac:dyDescent="0.15">
      <c r="Y74" s="21" t="s">
        <v>248</v>
      </c>
      <c r="Z74" s="21" t="s">
        <v>376</v>
      </c>
    </row>
    <row r="75" spans="1:32" x14ac:dyDescent="0.15">
      <c r="Y75" s="21" t="s">
        <v>249</v>
      </c>
      <c r="Z75" s="21" t="s">
        <v>377</v>
      </c>
    </row>
    <row r="76" spans="1:32" x14ac:dyDescent="0.15">
      <c r="Y76" s="21" t="s">
        <v>250</v>
      </c>
      <c r="Z76" s="21" t="s">
        <v>378</v>
      </c>
    </row>
    <row r="77" spans="1:32" x14ac:dyDescent="0.15">
      <c r="Y77" s="21" t="s">
        <v>251</v>
      </c>
      <c r="Z77" s="21" t="s">
        <v>379</v>
      </c>
    </row>
    <row r="78" spans="1:32" x14ac:dyDescent="0.15">
      <c r="Y78" s="21" t="s">
        <v>252</v>
      </c>
      <c r="Z78" s="21" t="s">
        <v>380</v>
      </c>
    </row>
    <row r="79" spans="1:32" x14ac:dyDescent="0.15">
      <c r="Y79" s="21" t="s">
        <v>253</v>
      </c>
      <c r="Z79" s="21" t="s">
        <v>381</v>
      </c>
    </row>
    <row r="80" spans="1:32" x14ac:dyDescent="0.15">
      <c r="Y80" s="21" t="s">
        <v>254</v>
      </c>
      <c r="Z80" s="21" t="s">
        <v>382</v>
      </c>
    </row>
    <row r="81" spans="25:26" x14ac:dyDescent="0.15">
      <c r="Y81" s="21" t="s">
        <v>255</v>
      </c>
      <c r="Z81" s="21" t="s">
        <v>383</v>
      </c>
    </row>
    <row r="82" spans="25:26" x14ac:dyDescent="0.15">
      <c r="Y82" s="21" t="s">
        <v>256</v>
      </c>
      <c r="Z82" s="21" t="s">
        <v>384</v>
      </c>
    </row>
    <row r="83" spans="25:26" x14ac:dyDescent="0.15">
      <c r="Y83" s="21" t="s">
        <v>257</v>
      </c>
      <c r="Z83" s="21" t="s">
        <v>385</v>
      </c>
    </row>
    <row r="84" spans="25:26" x14ac:dyDescent="0.15">
      <c r="Y84" s="21" t="s">
        <v>258</v>
      </c>
      <c r="Z84" s="21" t="s">
        <v>386</v>
      </c>
    </row>
    <row r="85" spans="25:26" x14ac:dyDescent="0.15">
      <c r="Y85" s="21" t="s">
        <v>259</v>
      </c>
      <c r="Z85" s="21" t="s">
        <v>387</v>
      </c>
    </row>
    <row r="86" spans="25:26" x14ac:dyDescent="0.15">
      <c r="Y86" s="21" t="s">
        <v>260</v>
      </c>
      <c r="Z86" s="21" t="s">
        <v>388</v>
      </c>
    </row>
    <row r="87" spans="25:26" x14ac:dyDescent="0.15">
      <c r="Y87" s="21" t="s">
        <v>261</v>
      </c>
      <c r="Z87" s="21" t="s">
        <v>389</v>
      </c>
    </row>
    <row r="88" spans="25:26" x14ac:dyDescent="0.15">
      <c r="Y88" s="21" t="s">
        <v>262</v>
      </c>
      <c r="Z88" s="21" t="s">
        <v>390</v>
      </c>
    </row>
    <row r="89" spans="25:26" x14ac:dyDescent="0.15">
      <c r="Y89" s="21" t="s">
        <v>263</v>
      </c>
      <c r="Z89" s="21" t="s">
        <v>391</v>
      </c>
    </row>
    <row r="90" spans="25:26" x14ac:dyDescent="0.15">
      <c r="Y90" s="21" t="s">
        <v>264</v>
      </c>
      <c r="Z90" s="21" t="s">
        <v>392</v>
      </c>
    </row>
    <row r="91" spans="25:26" x14ac:dyDescent="0.15">
      <c r="Y91" s="21" t="s">
        <v>265</v>
      </c>
      <c r="Z91" s="21" t="s">
        <v>393</v>
      </c>
    </row>
    <row r="92" spans="25:26" x14ac:dyDescent="0.15">
      <c r="Y92" s="21" t="s">
        <v>266</v>
      </c>
      <c r="Z92" s="21" t="s">
        <v>394</v>
      </c>
    </row>
    <row r="93" spans="25:26" x14ac:dyDescent="0.15">
      <c r="Y93" s="21" t="s">
        <v>267</v>
      </c>
      <c r="Z93" s="21" t="s">
        <v>395</v>
      </c>
    </row>
    <row r="94" spans="25:26" x14ac:dyDescent="0.15">
      <c r="Y94" s="21" t="s">
        <v>268</v>
      </c>
      <c r="Z94" s="21" t="s">
        <v>396</v>
      </c>
    </row>
    <row r="95" spans="25:26" x14ac:dyDescent="0.15">
      <c r="Y95" s="21" t="s">
        <v>269</v>
      </c>
      <c r="Z95" s="21" t="s">
        <v>397</v>
      </c>
    </row>
    <row r="96" spans="25:26" x14ac:dyDescent="0.15">
      <c r="Y96" s="21" t="s">
        <v>173</v>
      </c>
      <c r="Z96" s="21" t="s">
        <v>398</v>
      </c>
    </row>
    <row r="97" spans="25:26" x14ac:dyDescent="0.15">
      <c r="Y97" s="21" t="s">
        <v>270</v>
      </c>
      <c r="Z97" s="21" t="s">
        <v>399</v>
      </c>
    </row>
    <row r="98" spans="25:26" x14ac:dyDescent="0.15">
      <c r="Y98" s="21" t="s">
        <v>271</v>
      </c>
      <c r="Z98" s="21" t="s">
        <v>400</v>
      </c>
    </row>
    <row r="99" spans="25:26" x14ac:dyDescent="0.15">
      <c r="Y99" s="21" t="s">
        <v>301</v>
      </c>
      <c r="Z99" s="21" t="s">
        <v>401</v>
      </c>
    </row>
    <row r="100" spans="25:26" x14ac:dyDescent="0.15">
      <c r="Y100" s="21" t="s">
        <v>462</v>
      </c>
      <c r="Z100" s="21" t="s">
        <v>402</v>
      </c>
    </row>
  </sheetData>
  <sheetProtection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補正予算レビューシート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2022-12-04T16:02:27Z</dcterms:created>
  <dcterms:modified xsi:type="dcterms:W3CDTF">2022-12-04T16:03:53Z</dcterms:modified>
</cp:coreProperties>
</file>