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8"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補正予算レビューシート!$A$2:$BH$210</definedName>
    <definedName name="_xlnm.Print_Area" localSheetId="0">補正予算レビューシート!$A$1:$AX$210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5" i="13" l="1"/>
  <c r="AD22" i="13" l="1"/>
  <c r="W22" i="13"/>
  <c r="P22" i="13"/>
  <c r="AK19" i="13" l="1"/>
  <c r="AY210" i="13" l="1"/>
  <c r="AY209" i="13"/>
  <c r="AY208" i="13"/>
  <c r="AY207" i="13"/>
  <c r="AY206" i="13"/>
  <c r="AY205" i="13"/>
  <c r="AY204" i="13"/>
  <c r="AY203" i="13"/>
  <c r="AY202" i="13"/>
  <c r="AY198" i="13"/>
  <c r="AY200" i="13" s="1"/>
  <c r="AY197" i="13"/>
  <c r="AY196" i="13"/>
  <c r="AY195" i="13"/>
  <c r="AY194" i="13"/>
  <c r="AY193" i="13"/>
  <c r="AY192" i="13"/>
  <c r="AY191" i="13"/>
  <c r="AY190" i="13"/>
  <c r="AY189" i="13"/>
  <c r="AY185" i="13"/>
  <c r="AY184" i="13"/>
  <c r="AY183" i="13"/>
  <c r="AY182" i="13"/>
  <c r="AY181" i="13"/>
  <c r="AY180" i="13"/>
  <c r="AY176" i="13"/>
  <c r="AY178" i="13" s="1"/>
  <c r="AY175" i="13"/>
  <c r="AY174" i="13"/>
  <c r="AY173" i="13"/>
  <c r="AY172" i="13"/>
  <c r="AY171" i="13"/>
  <c r="AY170" i="13"/>
  <c r="AY169" i="13"/>
  <c r="AY165" i="13"/>
  <c r="AY167" i="13" s="1"/>
  <c r="AY164" i="13"/>
  <c r="AY163" i="13"/>
  <c r="AY162" i="13"/>
  <c r="AY161" i="13"/>
  <c r="AY160" i="13"/>
  <c r="AY159" i="13"/>
  <c r="AY158" i="13"/>
  <c r="AY157" i="13"/>
  <c r="AY156" i="13"/>
  <c r="AY152" i="13"/>
  <c r="AY154" i="13" s="1"/>
  <c r="AY151" i="13"/>
  <c r="AY150" i="13"/>
  <c r="AY149" i="13"/>
  <c r="AY148" i="13"/>
  <c r="AY147" i="13"/>
  <c r="AY146" i="13"/>
  <c r="AY145" i="13"/>
  <c r="AU138" i="13"/>
  <c r="Y138" i="13"/>
  <c r="AY135" i="13"/>
  <c r="AY138" i="13" s="1"/>
  <c r="AU134" i="13"/>
  <c r="Y134" i="13"/>
  <c r="AY131" i="13"/>
  <c r="AU130" i="13"/>
  <c r="Y130" i="13"/>
  <c r="AW105" i="13"/>
  <c r="AT105" i="13"/>
  <c r="AQ105" i="13"/>
  <c r="AL105" i="13"/>
  <c r="AI105" i="13"/>
  <c r="AF105" i="13"/>
  <c r="Z105" i="13"/>
  <c r="W105" i="13"/>
  <c r="T105" i="13"/>
  <c r="N105" i="13"/>
  <c r="AW104" i="13"/>
  <c r="AT104" i="13"/>
  <c r="AQ104" i="13"/>
  <c r="AL104" i="13"/>
  <c r="AI104" i="13"/>
  <c r="AF104" i="13"/>
  <c r="Z104" i="13"/>
  <c r="W104" i="13"/>
  <c r="T104" i="13"/>
  <c r="N104" i="13"/>
  <c r="K104" i="13"/>
  <c r="H104" i="13"/>
  <c r="AY63" i="13"/>
  <c r="AY56" i="13"/>
  <c r="AY51" i="13"/>
  <c r="AY53" i="13" s="1"/>
  <c r="AY48" i="13"/>
  <c r="AY50" i="13" s="1"/>
  <c r="AY45" i="13"/>
  <c r="AY46" i="13" s="1"/>
  <c r="AY42" i="13"/>
  <c r="AY44" i="13" s="1"/>
  <c r="AY39" i="13"/>
  <c r="AY40" i="13" s="1"/>
  <c r="AY36" i="13"/>
  <c r="AY38" i="13" s="1"/>
  <c r="AY33" i="13"/>
  <c r="AY34" i="13" s="1"/>
  <c r="AD19" i="13"/>
  <c r="AD21" i="13" s="1"/>
  <c r="W19" i="13"/>
  <c r="W21" i="13" s="1"/>
  <c r="P19" i="13"/>
  <c r="P21" i="13" s="1"/>
  <c r="AV2" i="13"/>
  <c r="AY177" i="13" l="1"/>
  <c r="AY43" i="13"/>
  <c r="AY136" i="13"/>
  <c r="AY199" i="13"/>
  <c r="AY35" i="13"/>
  <c r="AY37" i="13"/>
  <c r="AY155" i="13"/>
  <c r="AY153" i="13"/>
  <c r="AY179" i="13"/>
  <c r="AY201" i="13"/>
  <c r="AY47" i="13"/>
  <c r="AY49" i="13"/>
  <c r="AY61" i="13"/>
  <c r="AY59" i="13"/>
  <c r="AY57" i="13"/>
  <c r="AY60" i="13"/>
  <c r="AY132" i="13"/>
  <c r="AY134" i="13"/>
  <c r="AY188" i="13"/>
  <c r="AY186" i="13"/>
  <c r="AY41" i="13"/>
  <c r="AY54" i="13"/>
  <c r="AY52" i="13"/>
  <c r="AY55" i="13"/>
  <c r="AY58" i="13"/>
  <c r="AY62" i="13"/>
  <c r="AY133" i="13"/>
  <c r="AY168" i="13"/>
  <c r="AY166" i="13"/>
  <c r="AY187" i="13"/>
  <c r="AY1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<sst xmlns="http://schemas.openxmlformats.org/spreadsheetml/2006/main" count="1538" uniqueCount="716">
  <si>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</si>
  <si>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</si>
  <si>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</si>
  <si>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</si>
  <si>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</si>
  <si>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</si>
  <si>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</si>
  <si>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</si>
  <si>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</si>
  <si>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</si>
  <si>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</si>
  <si>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</si>
  <si>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</si>
  <si>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</si>
  <si>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</si>
  <si>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</si>
  <si>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</si>
  <si>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</si>
  <si>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</si>
  <si>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</si>
  <si>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</si>
  <si>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</si>
  <si>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</si>
  <si>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</si>
  <si>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</si>
  <si>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</si>
  <si>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</si>
  <si>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</si>
  <si>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</si>
  <si>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</si>
  <si>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</si>
  <si>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</si>
  <si>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</si>
  <si>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</si>
  <si>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</si>
  <si>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</si>
  <si>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</si>
  <si>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</si>
  <si>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</si>
  <si>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</si>
  <si>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</si>
  <si>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</si>
  <si>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</si>
  <si>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</si>
  <si>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</si>
  <si>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</si>
  <si>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</si>
  <si>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</si>
  <si>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</si>
  <si>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</si>
  <si>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</si>
  <si>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</si>
  <si>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</si>
  <si>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</si>
  <si>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</si>
  <si>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</si>
  <si>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</si>
  <si>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</si>
  <si>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</si>
  <si>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</si>
  <si>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</si>
  <si>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</si>
  <si>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</si>
  <si>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</si>
  <si>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</si>
  <si>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</si>
  <si>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</si>
  <si>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</si>
  <si>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</si>
  <si>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</si>
  <si>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</si>
  <si>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</si>
  <si>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</si>
  <si>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</si>
  <si>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</si>
  <si>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</si>
  <si>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</si>
  <si>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</si>
  <si>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</si>
  <si>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</si>
  <si>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</si>
  <si>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</si>
  <si>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</si>
  <si>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</si>
  <si>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</si>
  <si>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</si>
  <si>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</si>
  <si>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</si>
  <si>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</si>
  <si>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</si>
  <si>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</si>
  <si>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</si>
  <si>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</si>
  <si>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</si>
  <si>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</si>
  <si>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</si>
  <si>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</si>
  <si>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</si>
  <si>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</si>
  <si>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</si>
  <si>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</si>
  <si>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</si>
  <si>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</si>
  <si>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</si>
  <si>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</si>
  <si>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</si>
  <si>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</si>
  <si>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</si>
  <si>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</si>
  <si>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</si>
  <si>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</si>
  <si>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</si>
  <si>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</si>
  <si>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</si>
  <si>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</si>
  <si>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</si>
  <si>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</si>
  <si>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</si>
  <si>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</si>
  <si>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</si>
  <si>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</si>
  <si>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</si>
  <si>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</si>
  <si>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</si>
  <si>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</si>
  <si>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</si>
  <si>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</si>
  <si>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</si>
  <si>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</si>
  <si>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</si>
  <si>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</si>
  <si>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</si>
  <si>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</si>
  <si>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</si>
  <si>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</si>
  <si>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</si>
  <si>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</si>
  <si>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</si>
  <si>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</si>
  <si>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</si>
  <si>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</si>
  <si>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</si>
  <si>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</si>
  <si>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</si>
  <si>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</si>
  <si>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</si>
  <si>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</si>
  <si>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</si>
  <si>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</si>
  <si>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</si>
  <si>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</si>
  <si>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</si>
  <si>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</si>
  <si>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</si>
  <si>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</si>
  <si>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</si>
  <si>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</si>
  <si>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</si>
  <si>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</si>
  <si>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</si>
  <si>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</si>
  <si>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</si>
  <si>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</si>
  <si>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</si>
  <si>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</si>
  <si>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</si>
  <si>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</si>
  <si>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</si>
  <si>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</si>
  <si>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</si>
  <si>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</si>
  <si>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</si>
  <si>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</si>
  <si>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</si>
  <si>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</si>
  <si>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</si>
  <si>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</si>
  <si>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</si>
  <si>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</si>
  <si>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</si>
  <si>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</si>
  <si>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</si>
  <si>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</si>
  <si>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</si>
  <si>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</si>
  <si>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</si>
  <si>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</si>
  <si>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</si>
  <si>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</si>
  <si>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</si>
  <si>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</si>
  <si>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</si>
  <si>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</si>
  <si>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</si>
  <si>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</si>
  <si>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</si>
  <si>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</si>
  <si>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</si>
  <si>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</si>
  <si>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</si>
  <si>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</si>
  <si>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</si>
  <si>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</si>
  <si>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</si>
  <si>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</si>
  <si>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</si>
  <si>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</si>
  <si>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</si>
  <si>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</si>
  <si>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</si>
  <si>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</si>
  <si>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</si>
  <si>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</si>
  <si>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</si>
  <si>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</si>
  <si>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</si>
  <si>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</si>
  <si>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</si>
  <si>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</si>
  <si>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</si>
  <si>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</si>
  <si>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</si>
  <si>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</si>
  <si>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</si>
  <si>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</si>
  <si>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</si>
  <si>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</si>
  <si>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</si>
  <si>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</si>
  <si>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</si>
  <si>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</si>
  <si>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</si>
  <si>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</si>
  <si>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</si>
  <si>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</si>
  <si>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</si>
  <si>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</si>
  <si>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</si>
  <si>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</si>
  <si>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</si>
  <si>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</si>
  <si>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</si>
  <si>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</si>
  <si>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</si>
  <si>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</si>
  <si>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</si>
  <si>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</si>
  <si>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</si>
  <si>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</si>
  <si>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</si>
  <si>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</si>
  <si>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</si>
  <si>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</si>
  <si>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</si>
  <si>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</si>
  <si>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</si>
  <si>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</si>
  <si>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</si>
  <si>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</si>
  <si>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</si>
  <si>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</si>
  <si>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</si>
  <si>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</si>
  <si>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</si>
  <si>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</si>
  <si>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</si>
  <si>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</si>
  <si>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</si>
  <si>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</si>
  <si>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</si>
  <si>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</si>
  <si>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</si>
  <si>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</si>
  <si>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</si>
  <si>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</si>
  <si>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</si>
  <si>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</si>
  <si>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</si>
  <si>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</si>
  <si>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</si>
  <si>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</si>
  <si>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</si>
  <si>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</si>
  <si>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</si>
  <si>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</si>
  <si>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</si>
  <si>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</si>
  <si>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</si>
  <si>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</si>
  <si>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</si>
  <si>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</si>
  <si>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</si>
  <si>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</si>
  <si>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</si>
  <si>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</si>
  <si>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</si>
  <si>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</si>
  <si>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</si>
  <si>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</si>
  <si>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</si>
  <si>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</si>
  <si>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</si>
  <si>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</si>
  <si>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</si>
  <si>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</si>
  <si>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</si>
  <si>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</si>
  <si>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</si>
  <si>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</si>
  <si>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</si>
  <si>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</si>
  <si>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</si>
  <si>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</si>
  <si>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</si>
  <si>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</si>
  <si>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</si>
  <si>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</si>
  <si>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</si>
  <si>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</si>
  <si>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</si>
  <si>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</si>
  <si>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</si>
  <si>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</si>
  <si>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</si>
  <si>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</si>
  <si>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</si>
  <si>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</si>
  <si>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</si>
  <si>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</si>
  <si>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</si>
  <si>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</si>
  <si>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</si>
  <si>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</si>
  <si>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</si>
  <si>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</si>
  <si>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</si>
  <si>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</si>
  <si>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</si>
  <si>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</si>
  <si>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</si>
  <si>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</si>
  <si>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</si>
  <si>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</si>
  <si>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</si>
  <si>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</si>
  <si>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</si>
  <si>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</si>
  <si>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</si>
  <si>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</si>
  <si>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</si>
  <si>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</si>
  <si>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</si>
  <si>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</si>
  <si>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</si>
  <si>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</si>
  <si>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</si>
  <si>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</si>
  <si>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</si>
  <si>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</si>
  <si>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</si>
  <si>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</si>
  <si>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</si>
  <si>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</si>
  <si>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</si>
  <si>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</si>
  <si>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</si>
  <si>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</si>
  <si>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</si>
  <si>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</si>
  <si>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</si>
  <si>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</si>
  <si>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</si>
  <si>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</si>
  <si>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</si>
  <si>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</si>
  <si>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</si>
  <si>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</si>
  <si>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</si>
  <si>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</si>
  <si>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</si>
  <si>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</si>
  <si>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</si>
  <si>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</si>
  <si>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</si>
  <si>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</si>
  <si>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</si>
  <si>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</si>
  <si>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</si>
  <si>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</si>
  <si>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</si>
  <si>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</si>
  <si>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</si>
  <si>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</si>
  <si>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</si>
  <si>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</si>
  <si>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</si>
  <si>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</si>
  <si>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</si>
  <si>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</si>
  <si>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</si>
  <si>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</si>
  <si>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</si>
  <si>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</si>
  <si>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</si>
  <si>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</si>
  <si>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</si>
  <si>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</si>
  <si>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</si>
  <si>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</si>
  <si>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</si>
  <si>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</si>
  <si>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</si>
  <si>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</si>
  <si>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</si>
  <si>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</si>
  <si>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</si>
  <si>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</si>
  <si>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</si>
  <si>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</si>
  <si>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</si>
  <si>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</si>
  <si>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</si>
  <si>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</si>
  <si>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</si>
  <si>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</si>
  <si>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</si>
  <si>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</si>
  <si>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</si>
  <si>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</si>
  <si>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</si>
  <si>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</si>
  <si>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</si>
  <si>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</si>
  <si>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</si>
  <si>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</si>
  <si>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</si>
  <si>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</si>
  <si>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</si>
  <si>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</si>
  <si>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</si>
  <si>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</si>
  <si>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</si>
  <si>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</si>
  <si>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</si>
  <si>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</si>
  <si>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</si>
  <si>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</si>
  <si>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</si>
  <si>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</si>
  <si>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</si>
  <si>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</si>
  <si>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</si>
  <si>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</si>
  <si>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</si>
  <si>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</si>
  <si>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</si>
  <si>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</si>
  <si>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</si>
  <si>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</si>
  <si>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</si>
  <si>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</si>
  <si>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</si>
  <si>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</si>
  <si>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</si>
  <si>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</si>
  <si>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</si>
  <si>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</si>
  <si>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</si>
  <si>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</si>
  <si>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</si>
  <si>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</si>
  <si>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</si>
  <si>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</si>
  <si>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</si>
  <si>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</si>
  <si>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</si>
  <si>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</si>
  <si>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</si>
  <si>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</si>
  <si>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</si>
  <si>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</si>
  <si>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</si>
  <si>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</si>
  <si>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</si>
  <si>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</si>
  <si>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</si>
  <si>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</si>
  <si>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</si>
  <si>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</si>
  <si>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</si>
  <si>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</si>
  <si>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</si>
  <si>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</si>
  <si>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</si>
  <si>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</si>
  <si>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</si>
  <si>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</si>
  <si>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</si>
  <si>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</si>
  <si>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</si>
  <si>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</si>
  <si>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</si>
  <si>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</si>
  <si>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</si>
  <si>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</si>
  <si>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</si>
  <si>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</si>
  <si>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</si>
  <si>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</si>
  <si>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</si>
  <si>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</si>
  <si>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</si>
  <si>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</si>
  <si>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</si>
  <si>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</si>
  <si>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</si>
  <si>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</si>
  <si>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</si>
  <si>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</si>
  <si>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</si>
  <si>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</si>
  <si>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</si>
  <si>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</si>
  <si>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</si>
  <si>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</si>
  <si>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</si>
  <si>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</si>
  <si>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</si>
  <si>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</si>
  <si>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</si>
  <si>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</si>
  <si>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</si>
  <si>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</si>
  <si>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</si>
  <si>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</si>
  <si>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</si>
  <si>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</si>
  <si>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</si>
  <si>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</si>
  <si>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</si>
  <si>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</si>
  <si>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</si>
  <si>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</si>
  <si>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</si>
  <si>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</si>
  <si>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</si>
  <si>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</si>
  <si>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</si>
  <si>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</si>
  <si>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</si>
  <si>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</si>
  <si>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</si>
  <si>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</si>
  <si>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</si>
  <si>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</si>
  <si>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</si>
  <si>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</si>
  <si>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</si>
  <si>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</si>
  <si>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</si>
  <si>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</si>
  <si>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</si>
  <si>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</si>
  <si>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防災基本計画（令和４年６月）
原子力災害対策指針(令和４年７月)</t>
    <phoneticPr fontId="5"/>
  </si>
  <si>
    <t>-</t>
  </si>
  <si>
    <t>放射線防護対策等の実施</t>
    <phoneticPr fontId="5"/>
  </si>
  <si>
    <t>要配慮者施設等の放射線防護対策事業の実施</t>
    <phoneticPr fontId="5"/>
  </si>
  <si>
    <t>要配慮者施設等の放射線防護対策事業の実施施設数（H26年度からの累積）</t>
    <rPh sb="27" eb="29">
      <t>ネンド</t>
    </rPh>
    <phoneticPr fontId="5"/>
  </si>
  <si>
    <t>施設数</t>
  </si>
  <si>
    <t>執行額　／　放射線防護対策を実施した施設数
（※機能強化に資する既存施設の改修工事を含む）　
対象施設：要配慮者施設等　　　　　　　　　　　　</t>
    <phoneticPr fontId="5"/>
  </si>
  <si>
    <t>百万円</t>
  </si>
  <si>
    <t>執行額/施設数</t>
    <phoneticPr fontId="5"/>
  </si>
  <si>
    <t>6558/24</t>
  </si>
  <si>
    <t>2391/13</t>
  </si>
  <si>
    <t>2114/16</t>
    <phoneticPr fontId="5"/>
  </si>
  <si>
    <t>原子力災害対策拠点施設の放射線防護対策事業の実施</t>
    <phoneticPr fontId="5"/>
  </si>
  <si>
    <t>原子力災害対策拠点施設の放射線防護対策事業の実施施設数
（H26年度からの累積）</t>
    <rPh sb="32" eb="34">
      <t>ネンド</t>
    </rPh>
    <phoneticPr fontId="5"/>
  </si>
  <si>
    <t>執行額　／　放射線防護対策を実施した施設数
（※機能強化に資する既存施設の改修工事を含む）　
対象施設：原子力災害対策拠点施設　</t>
    <phoneticPr fontId="5"/>
  </si>
  <si>
    <t>百万円　/　
施設数</t>
    <phoneticPr fontId="5"/>
  </si>
  <si>
    <t>607/3</t>
  </si>
  <si>
    <t>829/3</t>
  </si>
  <si>
    <t>19/4</t>
    <phoneticPr fontId="5"/>
  </si>
  <si>
    <t>0</t>
    <phoneticPr fontId="5"/>
  </si>
  <si>
    <t>資機材、物資の備蓄の実施</t>
    <rPh sb="10" eb="12">
      <t>ジッシ</t>
    </rPh>
    <phoneticPr fontId="5"/>
  </si>
  <si>
    <t>放射線防護対策により資機材、物資の備蓄を行った施設数
（H24年度からの累積）</t>
    <rPh sb="0" eb="3">
      <t>ホウシャセン</t>
    </rPh>
    <rPh sb="3" eb="5">
      <t>ボウゴ</t>
    </rPh>
    <rPh sb="5" eb="7">
      <t>タイサク</t>
    </rPh>
    <rPh sb="10" eb="13">
      <t>シキザイ</t>
    </rPh>
    <rPh sb="14" eb="16">
      <t>ブッシ</t>
    </rPh>
    <rPh sb="17" eb="19">
      <t>ビチク</t>
    </rPh>
    <rPh sb="20" eb="21">
      <t>オコナ</t>
    </rPh>
    <rPh sb="23" eb="25">
      <t>シセツ</t>
    </rPh>
    <rPh sb="25" eb="26">
      <t>スウ</t>
    </rPh>
    <rPh sb="31" eb="33">
      <t>ネンド</t>
    </rPh>
    <phoneticPr fontId="5"/>
  </si>
  <si>
    <t>執行額　／　資機材、物資の備蓄施設数　　　　</t>
    <phoneticPr fontId="5"/>
  </si>
  <si>
    <t>67/15</t>
  </si>
  <si>
    <t>37/7</t>
  </si>
  <si>
    <t>20/4</t>
    <phoneticPr fontId="5"/>
  </si>
  <si>
    <t>避難経路の具体化・充実化に資する調査研究の実施</t>
    <rPh sb="21" eb="23">
      <t>ジッシ</t>
    </rPh>
    <phoneticPr fontId="5"/>
  </si>
  <si>
    <t>避難経路の具体化・充実化に資する調査研究を実施した道府県数
（H26年度からの累積）</t>
    <rPh sb="25" eb="26">
      <t>ドウ</t>
    </rPh>
    <rPh sb="34" eb="36">
      <t>ネンド</t>
    </rPh>
    <phoneticPr fontId="5"/>
  </si>
  <si>
    <t>道府県数</t>
  </si>
  <si>
    <t>執行額　／　避難経路の具体化・充実化に資する調査研究を実施した府県数　　</t>
    <phoneticPr fontId="5"/>
  </si>
  <si>
    <t>百万円　/　
道府県数</t>
    <phoneticPr fontId="5"/>
  </si>
  <si>
    <t>49/1</t>
  </si>
  <si>
    <t>44/1</t>
  </si>
  <si>
    <t>各立地市町村等が適切な地域防災計画を策定できるよう適切な支援を行う。</t>
    <phoneticPr fontId="5"/>
  </si>
  <si>
    <t>地域防災計画を策定してい
る市町村の数
（福島県内を除く）</t>
    <phoneticPr fontId="5"/>
  </si>
  <si>
    <t>市町村</t>
  </si>
  <si>
    <t>各立地市町村等が適切な避難計画を策定できるよう適切な支援を行う。</t>
    <phoneticPr fontId="5"/>
  </si>
  <si>
    <t>避難計画を策定してい
る市町村の数
（福島県内を除く）</t>
    <phoneticPr fontId="5"/>
  </si>
  <si>
    <t>-</t>
    <phoneticPr fontId="5"/>
  </si>
  <si>
    <t>各市町村の地域防災計画の策定数
各市町村の避難計画の策定状況</t>
    <phoneticPr fontId="5"/>
  </si>
  <si>
    <t>８．原子力防災</t>
    <phoneticPr fontId="5"/>
  </si>
  <si>
    <t>８．原子力災害対策の推進</t>
    <phoneticPr fontId="5"/>
  </si>
  <si>
    <t>https://www8.cao.go.jp/hyouka/r3bunseki/r3bunseki-21.pdf</t>
    <phoneticPr fontId="5"/>
  </si>
  <si>
    <t>P1及びP2</t>
    <phoneticPr fontId="5"/>
  </si>
  <si>
    <t>○</t>
  </si>
  <si>
    <t>有</t>
  </si>
  <si>
    <t>‐</t>
  </si>
  <si>
    <t>災害対策基本法及び原子力災害対策特別措置法に基づき、原子力防災に関する計画を作成・実施する責務を有する地方公共団体が講じる防災対策は重要であり、また、地方公共団体からも国が支援するよう要望が上がっている。</t>
  </si>
  <si>
    <t>災害対策基本法及び原子力災害対策特別措置法の趣旨を踏まえ、地方公共団体が行う原子力災害予防対策に対し、国は支援を行う必要がある。</t>
  </si>
  <si>
    <t>災害対策基本法及び原子力災害対策特別措置法に基づき、原子力防災に関する計画を作成・実施する責務を有する地方公共団体における原子力防災対策の充実・強化のために、優先して実施する必要がある。</t>
  </si>
  <si>
    <t>各地方公共団体の会計規程等に基づき、競争性の確保に努めている。少額の場合など一部随意契約も存在するが、複数見積るなど、競争性は担保されている。また、施設改造においては、建築当初の契約事業者と随意契約する場合があるものの、瑕疵担保等責任の所在を不明確にしないためであり、合理的である。他にも、競争性の確保には努めているが、結果として一者応札、一者応募となった場合や、対応できる業者が限られる原子力防災市場の特殊性から、代替する業者がおらず、競争性のない随意契約となった場合がある。</t>
  </si>
  <si>
    <t>原子力防災対策への支援は、原子力災害対策特別措置法等においても明記されており、本補助事業に係る国による資金面での支援は妥当である。</t>
    <rPh sb="18" eb="20">
      <t>タイサク</t>
    </rPh>
    <phoneticPr fontId="5"/>
  </si>
  <si>
    <t>放射線防護施設という特殊性から、一律に判断することはできないが、個々の契約に当たっては、競争入札等に付することにより妥当な水準を保っている。</t>
  </si>
  <si>
    <t>大多数の交付先の支出に競争入札が活用されている。</t>
  </si>
  <si>
    <t>交付要綱で補助対象経費を真に必要なものに限定している。</t>
  </si>
  <si>
    <t>入札によって契約価格が予定を下回ったこと等のため。</t>
  </si>
  <si>
    <t>放射線防護対策という事業の特殊性や対象施設の規模から、短期間の工事が困難となることが多く、適切な工期を確保するための繰越額が生じるもの。</t>
  </si>
  <si>
    <t>補助事業者及び間接補助事業者において、可能な限り競争入札制度を導入している。</t>
  </si>
  <si>
    <t>地方公共団体における計画の策定が、地域の原子力防災体制の充実・強化に資するものであることから、地域防災計画・避難計画の策定数を指標とした目標を設定しており、その実績は目標に見合ったものとなっている。</t>
  </si>
  <si>
    <t>放射線防護対策工事は特殊な工法を用いるものであり、他の手法・方法等はない。</t>
  </si>
  <si>
    <t>目標とした対象施設に対し、放射線防護対策化に係る工事及び資機材整備等を実施するものであり、当初見込の達成に向けて、着実に実績を積み上げている。</t>
  </si>
  <si>
    <t>国が主体となって実施する原子力総合防災訓練及び地域ごとに実施される防災訓練のみならず、各施設が実施する設備の使用方法に関する訓練等において活用されている。</t>
  </si>
  <si>
    <t>府</t>
  </si>
  <si>
    <t>原子力発電施設等緊急時安全対策交付金</t>
  </si>
  <si>
    <t>原子力発電所施設等緊急時安全対策交付金は、原子力災害から周辺住民の安全を確保するため、継続的に講じる必要がある緊急時連絡網整備や防災活動資機材整備等について支援を行う事業である。一方、本補助事業は、緊急性が認められる地域において、放射線防護対策を実施するものである。</t>
    <phoneticPr fontId="5"/>
  </si>
  <si>
    <t>0014</t>
  </si>
  <si>
    <t>0056</t>
  </si>
  <si>
    <t>0049</t>
  </si>
  <si>
    <t>0050</t>
  </si>
  <si>
    <t>内閣府</t>
  </si>
  <si>
    <t>事業費</t>
    <rPh sb="0" eb="3">
      <t>ジギョウヒ</t>
    </rPh>
    <phoneticPr fontId="5"/>
  </si>
  <si>
    <t>調査設計費、土木・建築工事費、施工管理費、資機材整備費、物資備蓄費</t>
    <phoneticPr fontId="5"/>
  </si>
  <si>
    <t>土木・建築工事費、施工監理費、資機材整備費</t>
    <rPh sb="15" eb="18">
      <t>シキザイ</t>
    </rPh>
    <rPh sb="18" eb="20">
      <t>セイビ</t>
    </rPh>
    <rPh sb="20" eb="21">
      <t>ヒ</t>
    </rPh>
    <phoneticPr fontId="5"/>
  </si>
  <si>
    <t>土木・建築工事費</t>
    <phoneticPr fontId="5"/>
  </si>
  <si>
    <t>A.静岡県</t>
    <rPh sb="2" eb="5">
      <t>シズオカケン</t>
    </rPh>
    <phoneticPr fontId="5"/>
  </si>
  <si>
    <t>B.医療法人圭愛会</t>
    <phoneticPr fontId="5"/>
  </si>
  <si>
    <t>D.東電同窓電気株式会社</t>
    <phoneticPr fontId="5"/>
  </si>
  <si>
    <t>C.牧之原市</t>
    <phoneticPr fontId="5"/>
  </si>
  <si>
    <t>E.鈴縫工業株式会社</t>
    <phoneticPr fontId="5"/>
  </si>
  <si>
    <t>F. 小塚・鈴木特定建設工事共同企業体</t>
    <phoneticPr fontId="5"/>
  </si>
  <si>
    <t>静岡県</t>
    <rPh sb="0" eb="3">
      <t>シズオカケン</t>
    </rPh>
    <phoneticPr fontId="5"/>
  </si>
  <si>
    <t>放射線防護対策等の実施</t>
    <rPh sb="0" eb="3">
      <t>ホウシャセン</t>
    </rPh>
    <rPh sb="3" eb="5">
      <t>ボウゴ</t>
    </rPh>
    <rPh sb="5" eb="7">
      <t>タイサク</t>
    </rPh>
    <rPh sb="7" eb="8">
      <t>トウ</t>
    </rPh>
    <rPh sb="9" eb="11">
      <t>ジッシ</t>
    </rPh>
    <phoneticPr fontId="5"/>
  </si>
  <si>
    <t>補助金等交付</t>
  </si>
  <si>
    <t>神奈川県</t>
    <rPh sb="0" eb="4">
      <t>カナガワケン</t>
    </rPh>
    <phoneticPr fontId="5"/>
  </si>
  <si>
    <t>北海道</t>
    <rPh sb="0" eb="3">
      <t>ホッカイドウ</t>
    </rPh>
    <phoneticPr fontId="5"/>
  </si>
  <si>
    <t>宮城県</t>
    <rPh sb="0" eb="3">
      <t>ミヤギケン</t>
    </rPh>
    <phoneticPr fontId="5"/>
  </si>
  <si>
    <t>茨城県</t>
    <rPh sb="0" eb="3">
      <t>イバラキケン</t>
    </rPh>
    <phoneticPr fontId="5"/>
  </si>
  <si>
    <t>京都府</t>
    <rPh sb="0" eb="3">
      <t>キョウトフ</t>
    </rPh>
    <phoneticPr fontId="5"/>
  </si>
  <si>
    <t>佐賀県</t>
    <rPh sb="0" eb="3">
      <t>サガケン</t>
    </rPh>
    <phoneticPr fontId="5"/>
  </si>
  <si>
    <t>愛媛県</t>
    <rPh sb="0" eb="3">
      <t>エヒメケン</t>
    </rPh>
    <phoneticPr fontId="5"/>
  </si>
  <si>
    <t>医療法人圭愛会</t>
    <phoneticPr fontId="5"/>
  </si>
  <si>
    <t>放射線防護対策の実施</t>
    <rPh sb="0" eb="3">
      <t>ホウシャセン</t>
    </rPh>
    <rPh sb="3" eb="5">
      <t>ボウゴ</t>
    </rPh>
    <rPh sb="5" eb="7">
      <t>タイサク</t>
    </rPh>
    <rPh sb="8" eb="10">
      <t>ジッシ</t>
    </rPh>
    <phoneticPr fontId="5"/>
  </si>
  <si>
    <t>社会福祉法人 大樹会</t>
    <phoneticPr fontId="5"/>
  </si>
  <si>
    <t>社会福祉法人 与謝郡福祉会</t>
    <phoneticPr fontId="5"/>
  </si>
  <si>
    <t>社会福祉法人 松寿苑</t>
    <phoneticPr fontId="5"/>
  </si>
  <si>
    <t>社会福祉法人 京都太陽の園</t>
    <phoneticPr fontId="5"/>
  </si>
  <si>
    <t>国立大学法人佐賀大学</t>
    <phoneticPr fontId="5"/>
  </si>
  <si>
    <t>原子力災害拠点病院等の整備</t>
    <rPh sb="0" eb="3">
      <t>ゲンシリョク</t>
    </rPh>
    <rPh sb="3" eb="5">
      <t>サイガイ</t>
    </rPh>
    <rPh sb="5" eb="7">
      <t>キョテン</t>
    </rPh>
    <rPh sb="7" eb="9">
      <t>ビョウイン</t>
    </rPh>
    <rPh sb="9" eb="10">
      <t>トウ</t>
    </rPh>
    <rPh sb="11" eb="13">
      <t>セイビ</t>
    </rPh>
    <phoneticPr fontId="5"/>
  </si>
  <si>
    <t>国立大学法人　愛媛大学</t>
    <phoneticPr fontId="5"/>
  </si>
  <si>
    <t>社会福祉法人 みずなぎ学園</t>
    <phoneticPr fontId="5"/>
  </si>
  <si>
    <t>社会福祉法人和松会</t>
    <phoneticPr fontId="5"/>
  </si>
  <si>
    <t>社会福祉法人賛育会（東海清風園）</t>
    <phoneticPr fontId="5"/>
  </si>
  <si>
    <t>牧之原市</t>
  </si>
  <si>
    <t>泊村</t>
  </si>
  <si>
    <t>石巻市</t>
  </si>
  <si>
    <t>御前崎市</t>
  </si>
  <si>
    <t>共和町</t>
  </si>
  <si>
    <t>日立市</t>
  </si>
  <si>
    <t>菊川市</t>
  </si>
  <si>
    <t>綾部市</t>
  </si>
  <si>
    <t>東電同窓電気株式会社</t>
  </si>
  <si>
    <t>一般競争入札（価格競争）</t>
  </si>
  <si>
    <t>株式会社草建</t>
  </si>
  <si>
    <t>株式会社千代田テクノル</t>
  </si>
  <si>
    <t>資機材等整備</t>
    <rPh sb="4" eb="6">
      <t>セイビ</t>
    </rPh>
    <phoneticPr fontId="5"/>
  </si>
  <si>
    <t>資機材等</t>
  </si>
  <si>
    <t>随意契約（少額随契）</t>
  </si>
  <si>
    <t>株式会社ムラカミ</t>
  </si>
  <si>
    <t>鈴縫工業株式会社</t>
  </si>
  <si>
    <t>6050001023270</t>
  </si>
  <si>
    <t>指名競争入札（価格競争）</t>
  </si>
  <si>
    <t>吉田工業株式会社</t>
  </si>
  <si>
    <t>金下建設株式会社</t>
  </si>
  <si>
    <t>北原建設株式会社</t>
  </si>
  <si>
    <t>株式会社　日進機械　松山支店</t>
  </si>
  <si>
    <t>株式会社　村田相互設計</t>
  </si>
  <si>
    <t>随意契約（不落随契含むその他）</t>
  </si>
  <si>
    <t>キタイ設計株式会社</t>
  </si>
  <si>
    <t>土井電気工事株式会社</t>
    <rPh sb="6" eb="10">
      <t>カブシキガイシャ</t>
    </rPh>
    <phoneticPr fontId="5"/>
  </si>
  <si>
    <t>土井電気工事（株）</t>
  </si>
  <si>
    <t>小塚・鈴木特定建設工事共同企業体</t>
  </si>
  <si>
    <t>株式会社　丸本組</t>
  </si>
  <si>
    <t>一般競争入札（総合評価）</t>
  </si>
  <si>
    <t>第一・富士経常建設共同企業体</t>
  </si>
  <si>
    <t>進栄・マルコー・マリノ経常建設共同企業体</t>
  </si>
  <si>
    <t>佐竹・茅沼経常建設共同企業体</t>
  </si>
  <si>
    <t>株式会社　ＩＮＡ新建築研究所東日本支社</t>
  </si>
  <si>
    <t>株式会社創建社</t>
  </si>
  <si>
    <t>畑一級建築設計事務所</t>
  </si>
  <si>
    <t>旭産業株式会社</t>
    <rPh sb="3" eb="7">
      <t>カブシキガイシャ</t>
    </rPh>
    <phoneticPr fontId="5"/>
  </si>
  <si>
    <t>旭産業(株)</t>
  </si>
  <si>
    <t>資機材等整備</t>
    <rPh sb="0" eb="3">
      <t>シキザイ</t>
    </rPh>
    <rPh sb="3" eb="4">
      <t>トウ</t>
    </rPh>
    <rPh sb="4" eb="6">
      <t>セイビ</t>
    </rPh>
    <phoneticPr fontId="5"/>
  </si>
  <si>
    <t>株式会社エイプラス・デザイン</t>
    <phoneticPr fontId="5"/>
  </si>
  <si>
    <t>株式会社エイプラス・デザイン</t>
  </si>
  <si>
    <t>原子力災害対策事業</t>
    <phoneticPr fontId="5"/>
  </si>
  <si>
    <t>政策統括官（原子力防災担当）</t>
  </si>
  <si>
    <t>参事官（総括担当）</t>
  </si>
  <si>
    <t>野口　康成</t>
    <phoneticPr fontId="5"/>
  </si>
  <si>
    <t>原子力災害対策指針に定める施設敷地緊急事態又は全面緊急事態において、病院、介護施設等に入所している等により早期の避難が困難である住民等が一時的に退避する施設等の放射線防護対策や地域防災計画で位置付けられた避難経路の具体化・充実化に資する調査研究に要する経費、また原子力災害拠点病院等としての活動に必要な施設及び物品の整備等を補助することによって、原子力防災対策の一層の充実・強化を図ることを目的とする。</t>
    <rPh sb="153" eb="154">
      <t>オヨ</t>
    </rPh>
    <rPh sb="155" eb="157">
      <t>ブッピン</t>
    </rPh>
    <rPh sb="160" eb="161">
      <t>トウ</t>
    </rPh>
    <phoneticPr fontId="5"/>
  </si>
  <si>
    <t>原発立地道県等に対して、即時の避難行動が困難な要配慮者が入所する病院・介護施設等を対象とした放射線防護対策等に係る工事並びに屋内退避の実施に必要となる資機材の整備及び物資の備蓄に要する経費を支援するとともに、原子力災害対策特別措置法にもとづく緊急事態応急対策等拠点施設の整備に要する経費を支援する。また、避難計画で位置付けられている避難経路について、交通シミュレーションや避難経路の実態調査等の実施により、計画の実効性の検証や避難時の交通渋滞地点などの課題を特定するとともに、その改善につなげるための調査研究等に必要な経費について支援を行う。併せて、原子力災害時の医療体制の確保等に当たり、原子力災害対策指針に基づく原子力災害拠点病院等の施設及び物品の整備等に要する経費を支援する。</t>
    <rPh sb="321" eb="322">
      <t>オヨ</t>
    </rPh>
    <rPh sb="323" eb="325">
      <t>ブッピン</t>
    </rPh>
    <rPh sb="328" eb="329">
      <t>トウ</t>
    </rPh>
    <phoneticPr fontId="5"/>
  </si>
  <si>
    <t>原子力災害対策
事業費補助金</t>
    <phoneticPr fontId="5"/>
  </si>
  <si>
    <t>5644/24</t>
    <phoneticPr fontId="5"/>
  </si>
  <si>
    <t>80/16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</si>
</sst>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0" fillId="5" borderId="105"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6" borderId="11"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177" fontId="0" fillId="0" borderId="89"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27" xfId="0" applyFont="1" applyFill="1" applyBorder="1" applyAlignment="1" applyProtection="1">
      <alignment horizontal="center" vertical="center" wrapText="1"/>
      <protection locked="0"/>
    </xf>
    <xf numFmtId="49" fontId="20" fillId="0" borderId="127" xfId="0" applyNumberFormat="1" applyFont="1" applyFill="1" applyBorder="1" applyAlignment="1" applyProtection="1">
      <alignment horizontal="center" vertical="center" wrapText="1"/>
      <protection locked="0"/>
    </xf>
    <xf numFmtId="179" fontId="22" fillId="0" borderId="123" xfId="0" applyNumberFormat="1" applyFont="1" applyFill="1" applyBorder="1" applyAlignment="1" applyProtection="1">
      <alignment horizontal="center" vertical="center" wrapText="1"/>
      <protection locked="0"/>
    </xf>
    <xf numFmtId="49" fontId="20" fillId="0" borderId="123" xfId="0" applyNumberFormat="1" applyFont="1" applyFill="1" applyBorder="1" applyAlignment="1" applyProtection="1">
      <alignment horizontal="center" vertical="center" wrapText="1"/>
      <protection locked="0"/>
    </xf>
    <xf numFmtId="49" fontId="20" fillId="0" borderId="99" xfId="0" applyNumberFormat="1" applyFont="1" applyFill="1" applyBorder="1" applyAlignment="1" applyProtection="1">
      <alignment horizontal="center" vertical="center" wrapText="1"/>
      <protection locked="0"/>
    </xf>
    <xf numFmtId="0" fontId="20" fillId="5" borderId="122" xfId="0" applyFont="1" applyFill="1" applyBorder="1" applyAlignment="1" applyProtection="1">
      <alignment horizontal="center" vertical="center" wrapText="1"/>
      <protection locked="0"/>
    </xf>
    <xf numFmtId="0" fontId="20" fillId="5" borderId="123" xfId="0" applyFont="1" applyFill="1" applyBorder="1" applyAlignment="1" applyProtection="1">
      <alignment horizontal="center" vertical="center" wrapText="1"/>
      <protection locked="0"/>
    </xf>
    <xf numFmtId="0" fontId="20" fillId="5" borderId="124"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8"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3" fillId="3" borderId="11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30" xfId="0" applyFont="1" applyFill="1" applyBorder="1" applyAlignment="1">
      <alignment horizontal="center" vertical="center" wrapText="1"/>
    </xf>
    <xf numFmtId="0" fontId="20" fillId="5" borderId="131" xfId="0" applyFont="1" applyFill="1" applyBorder="1" applyAlignment="1">
      <alignment horizontal="center" vertical="center" wrapText="1"/>
    </xf>
    <xf numFmtId="0" fontId="20" fillId="5" borderId="132"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25"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7"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96" xfId="0" applyFont="1" applyFill="1" applyBorder="1" applyAlignment="1" applyProtection="1">
      <alignment horizontal="center" vertical="center"/>
      <protection locked="0"/>
    </xf>
    <xf numFmtId="0" fontId="0" fillId="5" borderId="97"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27" xfId="0" applyNumberFormat="1" applyFont="1" applyFill="1" applyBorder="1" applyAlignment="1" applyProtection="1">
      <alignment horizontal="center" vertical="center" wrapText="1"/>
      <protection locked="0"/>
    </xf>
    <xf numFmtId="49" fontId="20" fillId="0" borderId="128" xfId="0" applyNumberFormat="1" applyFont="1" applyFill="1" applyBorder="1" applyAlignment="1" applyProtection="1">
      <alignment horizontal="center" vertical="center" wrapText="1"/>
      <protection locked="0"/>
    </xf>
    <xf numFmtId="0" fontId="20" fillId="5" borderId="126" xfId="0" applyFont="1" applyFill="1" applyBorder="1" applyAlignment="1" applyProtection="1">
      <alignment horizontal="center" vertical="center" wrapText="1"/>
      <protection locked="0"/>
    </xf>
    <xf numFmtId="0" fontId="20" fillId="5" borderId="127" xfId="0" applyFont="1" applyFill="1" applyBorder="1" applyAlignment="1" applyProtection="1">
      <alignment horizontal="center" vertical="center" wrapText="1"/>
      <protection locked="0"/>
    </xf>
    <xf numFmtId="0" fontId="20" fillId="5" borderId="129"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07" xfId="0" applyFont="1" applyFill="1" applyBorder="1" applyAlignment="1">
      <alignment vertical="center" wrapText="1"/>
    </xf>
    <xf numFmtId="0" fontId="0" fillId="5" borderId="97" xfId="0" applyFont="1" applyFill="1" applyBorder="1" applyAlignment="1">
      <alignment vertical="center" wrapText="1"/>
    </xf>
    <xf numFmtId="0" fontId="0" fillId="5" borderId="109"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7" xfId="0" applyFont="1" applyFill="1" applyBorder="1" applyAlignment="1">
      <alignment vertical="center"/>
    </xf>
    <xf numFmtId="0" fontId="0" fillId="5" borderId="1"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9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4" xfId="0" applyFont="1" applyFill="1" applyBorder="1" applyAlignment="1">
      <alignment horizontal="center" vertical="center"/>
    </xf>
    <xf numFmtId="0" fontId="0" fillId="0" borderId="53" xfId="0" applyFont="1" applyBorder="1" applyAlignment="1">
      <alignment horizontal="center" vertical="center"/>
    </xf>
    <xf numFmtId="0" fontId="0" fillId="0" borderId="95"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2" xfId="0" applyFont="1" applyFill="1" applyBorder="1" applyAlignment="1">
      <alignment horizontal="center" vertical="center" textRotation="255" wrapText="1"/>
    </xf>
    <xf numFmtId="0" fontId="0" fillId="0" borderId="9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1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1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1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13" fillId="6" borderId="103"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5" xfId="0" applyFont="1" applyFill="1" applyBorder="1" applyAlignment="1">
      <alignment horizontal="center" vertical="center"/>
    </xf>
    <xf numFmtId="0" fontId="13" fillId="6" borderId="121"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06" xfId="0" applyNumberFormat="1" applyFont="1" applyFill="1" applyBorder="1" applyAlignment="1" applyProtection="1">
      <alignment horizontal="center" vertical="center" shrinkToFi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2" borderId="105"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1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0"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11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1" fillId="2" borderId="13" xfId="3" applyFont="1" applyFill="1" applyBorder="1" applyAlignment="1" applyProtection="1">
      <alignment horizontal="center" vertical="center" wrapText="1"/>
    </xf>
    <xf numFmtId="0" fontId="31" fillId="2" borderId="14" xfId="3" applyFont="1" applyFill="1" applyBorder="1" applyAlignment="1" applyProtection="1">
      <alignment horizontal="center" vertical="center" wrapText="1"/>
    </xf>
    <xf numFmtId="0" fontId="31" fillId="2" borderId="15" xfId="3" applyFont="1" applyFill="1" applyBorder="1" applyAlignment="1" applyProtection="1">
      <alignment horizontal="center" vertical="center" wrapText="1"/>
    </xf>
    <xf numFmtId="177" fontId="0" fillId="0" borderId="133" xfId="0" applyNumberFormat="1" applyFont="1" applyFill="1" applyBorder="1" applyAlignment="1" applyProtection="1">
      <alignment horizontal="center" vertical="center"/>
      <protection locked="0"/>
    </xf>
    <xf numFmtId="177" fontId="0" fillId="0" borderId="134"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18" xfId="0" applyNumberFormat="1" applyFont="1" applyFill="1" applyBorder="1" applyAlignment="1">
      <alignment horizontal="center" vertical="center"/>
    </xf>
    <xf numFmtId="177" fontId="0" fillId="5" borderId="119" xfId="0" applyNumberFormat="1" applyFont="1" applyFill="1" applyBorder="1" applyAlignment="1">
      <alignment horizontal="center" vertical="center"/>
    </xf>
    <xf numFmtId="177" fontId="0" fillId="5" borderId="137" xfId="0" applyNumberFormat="1" applyFont="1" applyFill="1" applyBorder="1" applyAlignment="1">
      <alignment horizontal="center" vertical="center"/>
    </xf>
    <xf numFmtId="177" fontId="0" fillId="5" borderId="120" xfId="0" applyNumberFormat="1" applyFont="1" applyFill="1" applyBorder="1" applyAlignment="1">
      <alignment horizontal="center" vertical="center"/>
    </xf>
    <xf numFmtId="177" fontId="0" fillId="5" borderId="136"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00" xfId="0" applyNumberFormat="1" applyFont="1" applyFill="1" applyBorder="1" applyAlignment="1">
      <alignment horizontal="center" vertical="center"/>
    </xf>
    <xf numFmtId="177" fontId="0" fillId="5" borderId="101"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98"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202067</xdr:colOff>
      <xdr:row>123</xdr:row>
      <xdr:rowOff>113960</xdr:rowOff>
    </xdr:from>
    <xdr:to>
      <xdr:col>36</xdr:col>
      <xdr:colOff>28236</xdr:colOff>
      <xdr:row>123</xdr:row>
      <xdr:rowOff>177914</xdr:rowOff>
    </xdr:to>
    <xdr:sp macro="" textlink="">
      <xdr:nvSpPr>
        <xdr:cNvPr id="2" name="テキスト ボックス 2"/>
        <xdr:cNvSpPr txBox="1">
          <a:spLocks noChangeArrowheads="1"/>
        </xdr:cNvSpPr>
      </xdr:nvSpPr>
      <xdr:spPr bwMode="auto">
        <a:xfrm>
          <a:off x="4857411" y="53870679"/>
          <a:ext cx="2457450" cy="63954"/>
        </a:xfrm>
        <a:prstGeom prst="rect">
          <a:avLst/>
        </a:prstGeom>
        <a:solidFill>
          <a:srgbClr val="FFFFFF"/>
        </a:solidFill>
        <a:ln w="9525">
          <a:noFill/>
          <a:miter lim="800000"/>
          <a:headEnd/>
          <a:tailEnd/>
        </a:ln>
      </xdr:spPr>
      <xdr:txBody>
        <a:bodyPr rot="0" vert="horz" wrap="square" lIns="91440" tIns="45720" rIns="91440" bIns="45720" anchor="ctr" anchorCtr="0">
          <a:noAutofit/>
        </a:bodyPr>
        <a:lstStyle/>
        <a:p>
          <a:pPr algn="ctr">
            <a:spcAft>
              <a:spcPts val="0"/>
            </a:spcAft>
          </a:pP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一般競争契約</a:t>
          </a: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最低価格</a:t>
          </a: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等</a:t>
          </a: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endParaRPr lang="ja-JP" sz="9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27</xdr:col>
      <xdr:colOff>7523</xdr:colOff>
      <xdr:row>107</xdr:row>
      <xdr:rowOff>202407</xdr:rowOff>
    </xdr:from>
    <xdr:to>
      <xdr:col>32</xdr:col>
      <xdr:colOff>71725</xdr:colOff>
      <xdr:row>108</xdr:row>
      <xdr:rowOff>154761</xdr:rowOff>
    </xdr:to>
    <xdr:sp macro="" textlink="">
      <xdr:nvSpPr>
        <xdr:cNvPr id="3" name="テキスト ボックス 2"/>
        <xdr:cNvSpPr txBox="1">
          <a:spLocks noChangeArrowheads="1"/>
        </xdr:cNvSpPr>
      </xdr:nvSpPr>
      <xdr:spPr bwMode="auto">
        <a:xfrm>
          <a:off x="5472492" y="48244126"/>
          <a:ext cx="1076233" cy="309541"/>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Times New Roman" panose="02020603050405020304" pitchFamily="18" charset="0"/>
            </a:rPr>
            <a:t>内 閣</a:t>
          </a:r>
          <a:r>
            <a:rPr kumimoji="0" lang="en-US" altLang="ja-JP" sz="1600" b="0" i="0" u="none" strike="noStrike" kern="10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Times New Roman" panose="02020603050405020304" pitchFamily="18" charset="0"/>
            </a:rPr>
            <a:t> </a:t>
          </a:r>
          <a:r>
            <a:rPr kumimoji="0" lang="ja-JP" altLang="en-US" sz="1600" b="0" i="0" u="none" strike="noStrike" kern="10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Times New Roman" panose="02020603050405020304" pitchFamily="18" charset="0"/>
            </a:rPr>
            <a:t>府</a:t>
          </a:r>
          <a:r>
            <a:rPr kumimoji="0" lang="en-US" altLang="ja-JP" sz="1600" b="0" i="0" u="none" strike="noStrike" kern="10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Times New Roman" panose="02020603050405020304" pitchFamily="18" charset="0"/>
            </a:rPr>
            <a:t> </a:t>
          </a:r>
          <a:endParaRPr kumimoji="0" lang="ja-JP" altLang="en-US" sz="1600" b="0" i="0" u="none" strike="noStrike" kern="10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Times New Roman" panose="02020603050405020304" pitchFamily="18" charset="0"/>
          </a:endParaRPr>
        </a:p>
      </xdr:txBody>
    </xdr:sp>
    <xdr:clientData/>
  </xdr:twoCellAnchor>
  <xdr:twoCellAnchor>
    <xdr:from>
      <xdr:col>23</xdr:col>
      <xdr:colOff>125326</xdr:colOff>
      <xdr:row>108</xdr:row>
      <xdr:rowOff>211630</xdr:rowOff>
    </xdr:from>
    <xdr:to>
      <xdr:col>35</xdr:col>
      <xdr:colOff>121164</xdr:colOff>
      <xdr:row>109</xdr:row>
      <xdr:rowOff>127408</xdr:rowOff>
    </xdr:to>
    <xdr:sp macro="" textlink="">
      <xdr:nvSpPr>
        <xdr:cNvPr id="4" name="テキスト ボックス 3"/>
        <xdr:cNvSpPr txBox="1"/>
      </xdr:nvSpPr>
      <xdr:spPr>
        <a:xfrm>
          <a:off x="4780670" y="48610536"/>
          <a:ext cx="2424713" cy="272966"/>
        </a:xfrm>
        <a:prstGeom prst="rect">
          <a:avLst/>
        </a:prstGeom>
        <a:solidFill>
          <a:schemeClr val="lt1"/>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事業全体の企画立案、執行管理</a:t>
          </a:r>
        </a:p>
      </xdr:txBody>
    </xdr:sp>
    <xdr:clientData/>
  </xdr:twoCellAnchor>
  <xdr:twoCellAnchor>
    <xdr:from>
      <xdr:col>25</xdr:col>
      <xdr:colOff>60518</xdr:colOff>
      <xdr:row>108</xdr:row>
      <xdr:rowOff>270973</xdr:rowOff>
    </xdr:from>
    <xdr:to>
      <xdr:col>33</xdr:col>
      <xdr:colOff>198509</xdr:colOff>
      <xdr:row>109</xdr:row>
      <xdr:rowOff>64975</xdr:rowOff>
    </xdr:to>
    <xdr:sp macro="" textlink="">
      <xdr:nvSpPr>
        <xdr:cNvPr id="5" name="大かっこ 4"/>
        <xdr:cNvSpPr/>
      </xdr:nvSpPr>
      <xdr:spPr>
        <a:xfrm>
          <a:off x="5120674" y="48669879"/>
          <a:ext cx="1757241" cy="1511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123245</xdr:colOff>
      <xdr:row>109</xdr:row>
      <xdr:rowOff>127408</xdr:rowOff>
    </xdr:from>
    <xdr:to>
      <xdr:col>29</xdr:col>
      <xdr:colOff>124848</xdr:colOff>
      <xdr:row>111</xdr:row>
      <xdr:rowOff>309223</xdr:rowOff>
    </xdr:to>
    <xdr:cxnSp macro="">
      <xdr:nvCxnSpPr>
        <xdr:cNvPr id="6" name="直線矢印コネクタ 5"/>
        <xdr:cNvCxnSpPr>
          <a:stCxn id="4" idx="2"/>
        </xdr:cNvCxnSpPr>
      </xdr:nvCxnSpPr>
      <xdr:spPr>
        <a:xfrm>
          <a:off x="5993026" y="48883502"/>
          <a:ext cx="1603" cy="89619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45318</xdr:colOff>
      <xdr:row>112</xdr:row>
      <xdr:rowOff>33679</xdr:rowOff>
    </xdr:from>
    <xdr:to>
      <xdr:col>32</xdr:col>
      <xdr:colOff>44563</xdr:colOff>
      <xdr:row>112</xdr:row>
      <xdr:rowOff>142536</xdr:rowOff>
    </xdr:to>
    <xdr:sp macro="" textlink="">
      <xdr:nvSpPr>
        <xdr:cNvPr id="7" name="テキスト ボックス 2"/>
        <xdr:cNvSpPr txBox="1">
          <a:spLocks noChangeArrowheads="1"/>
        </xdr:cNvSpPr>
      </xdr:nvSpPr>
      <xdr:spPr bwMode="auto">
        <a:xfrm>
          <a:off x="5510287" y="49861335"/>
          <a:ext cx="1011276" cy="108857"/>
        </a:xfrm>
        <a:prstGeom prst="rect">
          <a:avLst/>
        </a:prstGeom>
        <a:solidFill>
          <a:srgbClr val="FFFFFF"/>
        </a:solidFill>
        <a:ln w="9525">
          <a:noFill/>
          <a:miter lim="800000"/>
          <a:headEnd/>
          <a:tailEnd/>
        </a:ln>
      </xdr:spPr>
      <xdr:txBody>
        <a:bodyPr rot="0" vert="horz" wrap="square" lIns="91440" tIns="45720" rIns="91440" bIns="45720" anchor="ctr" anchorCtr="0">
          <a:noAutofit/>
        </a:bodyPr>
        <a:lstStyle/>
        <a:p>
          <a:pPr algn="ctr">
            <a:spcAft>
              <a:spcPts val="0"/>
            </a:spcAft>
          </a:pP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補助金交付</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23</xdr:col>
      <xdr:colOff>140268</xdr:colOff>
      <xdr:row>112</xdr:row>
      <xdr:rowOff>206187</xdr:rowOff>
    </xdr:from>
    <xdr:to>
      <xdr:col>36</xdr:col>
      <xdr:colOff>165653</xdr:colOff>
      <xdr:row>113</xdr:row>
      <xdr:rowOff>252073</xdr:rowOff>
    </xdr:to>
    <xdr:sp macro="" textlink="">
      <xdr:nvSpPr>
        <xdr:cNvPr id="8" name="テキスト ボックス 2"/>
        <xdr:cNvSpPr txBox="1">
          <a:spLocks noChangeArrowheads="1"/>
        </xdr:cNvSpPr>
      </xdr:nvSpPr>
      <xdr:spPr bwMode="auto">
        <a:xfrm>
          <a:off x="4795612" y="50033843"/>
          <a:ext cx="2656666" cy="40307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lnSpc>
              <a:spcPts val="900"/>
            </a:lnSpc>
            <a:spcAft>
              <a:spcPts val="0"/>
            </a:spcAft>
          </a:pP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A. </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原発</a:t>
          </a:r>
          <a:r>
            <a:rPr 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立地道県</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等</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 </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（道府県）</a:t>
          </a:r>
          <a:endPar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a:p>
          <a:pPr algn="ctr">
            <a:lnSpc>
              <a:spcPts val="1000"/>
            </a:lnSpc>
            <a:spcAft>
              <a:spcPts val="0"/>
            </a:spcAft>
          </a:pP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2671</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百万円</a:t>
          </a:r>
          <a:endPar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a:p>
          <a:pPr algn="ctr">
            <a:lnSpc>
              <a:spcPts val="900"/>
            </a:lnSpc>
            <a:spcAft>
              <a:spcPts val="0"/>
            </a:spcAft>
          </a:pPr>
          <a:endParaRPr 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xdr:txBody>
    </xdr:sp>
    <xdr:clientData/>
  </xdr:twoCellAnchor>
  <xdr:twoCellAnchor>
    <xdr:from>
      <xdr:col>19</xdr:col>
      <xdr:colOff>191182</xdr:colOff>
      <xdr:row>113</xdr:row>
      <xdr:rowOff>335229</xdr:rowOff>
    </xdr:from>
    <xdr:to>
      <xdr:col>39</xdr:col>
      <xdr:colOff>2383</xdr:colOff>
      <xdr:row>114</xdr:row>
      <xdr:rowOff>250716</xdr:rowOff>
    </xdr:to>
    <xdr:sp macro="" textlink="">
      <xdr:nvSpPr>
        <xdr:cNvPr id="9" name="テキスト ボックス 8"/>
        <xdr:cNvSpPr txBox="1"/>
      </xdr:nvSpPr>
      <xdr:spPr>
        <a:xfrm>
          <a:off x="4036901" y="50520073"/>
          <a:ext cx="3859326" cy="272674"/>
        </a:xfrm>
        <a:prstGeom prst="rect">
          <a:avLst/>
        </a:prstGeom>
        <a:solidFill>
          <a:schemeClr val="lt1"/>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放射線防護対策工事及び資機材整備等の実施、執行</a:t>
          </a:r>
          <a:r>
            <a:rPr kumimoji="1" lang="ja-JP" altLang="en-US" sz="800" baseline="0"/>
            <a:t> </a:t>
          </a:r>
          <a:endParaRPr kumimoji="1" lang="ja-JP" altLang="en-US" sz="800"/>
        </a:p>
      </xdr:txBody>
    </xdr:sp>
    <xdr:clientData/>
  </xdr:twoCellAnchor>
  <xdr:twoCellAnchor>
    <xdr:from>
      <xdr:col>20</xdr:col>
      <xdr:colOff>25513</xdr:colOff>
      <xdr:row>114</xdr:row>
      <xdr:rowOff>9789</xdr:rowOff>
    </xdr:from>
    <xdr:to>
      <xdr:col>39</xdr:col>
      <xdr:colOff>124843</xdr:colOff>
      <xdr:row>114</xdr:row>
      <xdr:rowOff>237107</xdr:rowOff>
    </xdr:to>
    <xdr:sp macro="" textlink="">
      <xdr:nvSpPr>
        <xdr:cNvPr id="10" name="大かっこ 9"/>
        <xdr:cNvSpPr/>
      </xdr:nvSpPr>
      <xdr:spPr>
        <a:xfrm>
          <a:off x="4073638" y="50551820"/>
          <a:ext cx="3945049" cy="2273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11907</xdr:colOff>
      <xdr:row>118</xdr:row>
      <xdr:rowOff>252068</xdr:rowOff>
    </xdr:from>
    <xdr:to>
      <xdr:col>26</xdr:col>
      <xdr:colOff>24833</xdr:colOff>
      <xdr:row>121</xdr:row>
      <xdr:rowOff>159017</xdr:rowOff>
    </xdr:to>
    <xdr:grpSp>
      <xdr:nvGrpSpPr>
        <xdr:cNvPr id="11" name="グループ化 43"/>
        <xdr:cNvGrpSpPr>
          <a:grpSpLocks/>
        </xdr:cNvGrpSpPr>
      </xdr:nvGrpSpPr>
      <xdr:grpSpPr bwMode="auto">
        <a:xfrm>
          <a:off x="1278732" y="48839093"/>
          <a:ext cx="3451451" cy="983274"/>
          <a:chOff x="-357984" y="2914646"/>
          <a:chExt cx="3929980" cy="1148240"/>
        </a:xfrm>
      </xdr:grpSpPr>
      <xdr:sp macro="" textlink="">
        <xdr:nvSpPr>
          <xdr:cNvPr id="12" name="テキスト ボックス 2"/>
          <xdr:cNvSpPr txBox="1">
            <a:spLocks noChangeArrowheads="1"/>
          </xdr:cNvSpPr>
        </xdr:nvSpPr>
        <xdr:spPr bwMode="auto">
          <a:xfrm>
            <a:off x="-357984" y="3517864"/>
            <a:ext cx="3929980" cy="545022"/>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spcAft>
                <a:spcPts val="0"/>
              </a:spcAft>
            </a:pP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Ｂ</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 </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民間法人等</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医療・福祉法人、組合等</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11</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事業者）</a:t>
            </a:r>
            <a:endPar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a:p>
            <a:pPr algn="ctr">
              <a:spcAft>
                <a:spcPts val="0"/>
              </a:spcAft>
            </a:pP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519</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百万円</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endParaRPr lang="en-US" altLang="ja-JP" sz="1100" b="0" i="0" u="none" strike="noStrike">
              <a:effectLst/>
              <a:latin typeface="+mn-lt"/>
              <a:ea typeface="+mn-ea"/>
              <a:cs typeface="+mn-cs"/>
            </a:endParaRPr>
          </a:p>
        </xdr:txBody>
      </xdr:sp>
      <xdr:cxnSp macro="">
        <xdr:nvCxnSpPr>
          <xdr:cNvPr id="13" name="直線矢印コネクタ 12"/>
          <xdr:cNvCxnSpPr/>
        </xdr:nvCxnSpPr>
        <xdr:spPr>
          <a:xfrm>
            <a:off x="1319169" y="2914646"/>
            <a:ext cx="0" cy="383759"/>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124847</xdr:colOff>
      <xdr:row>114</xdr:row>
      <xdr:rowOff>272485</xdr:rowOff>
    </xdr:from>
    <xdr:to>
      <xdr:col>35</xdr:col>
      <xdr:colOff>21433</xdr:colOff>
      <xdr:row>121</xdr:row>
      <xdr:rowOff>69057</xdr:rowOff>
    </xdr:to>
    <xdr:grpSp>
      <xdr:nvGrpSpPr>
        <xdr:cNvPr id="14" name="グループ化 49"/>
        <xdr:cNvGrpSpPr>
          <a:grpSpLocks/>
        </xdr:cNvGrpSpPr>
      </xdr:nvGrpSpPr>
      <xdr:grpSpPr bwMode="auto">
        <a:xfrm>
          <a:off x="4830197" y="47411710"/>
          <a:ext cx="1525361" cy="2320697"/>
          <a:chOff x="549058" y="1282733"/>
          <a:chExt cx="1966657" cy="2676337"/>
        </a:xfrm>
      </xdr:grpSpPr>
      <xdr:sp macro="" textlink="">
        <xdr:nvSpPr>
          <xdr:cNvPr id="15" name="テキスト ボックス 2"/>
          <xdr:cNvSpPr txBox="1">
            <a:spLocks noChangeArrowheads="1"/>
          </xdr:cNvSpPr>
        </xdr:nvSpPr>
        <xdr:spPr bwMode="auto">
          <a:xfrm>
            <a:off x="549058" y="3548345"/>
            <a:ext cx="1966657" cy="4107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lnSpc>
                <a:spcPts val="700"/>
              </a:lnSpc>
              <a:spcAft>
                <a:spcPts val="0"/>
              </a:spcAft>
            </a:pP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Ｃ</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 </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市町村（</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8</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市町村）</a:t>
            </a:r>
            <a:endPar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a:p>
            <a:pPr algn="ctr">
              <a:lnSpc>
                <a:spcPts val="1000"/>
              </a:lnSpc>
              <a:spcAft>
                <a:spcPts val="0"/>
              </a:spcAft>
            </a:pPr>
            <a:r>
              <a:rPr lang="en-US" altLang="ja-JP" sz="1100" kern="0">
                <a:effectLst/>
                <a:latin typeface="+mn-lt"/>
                <a:ea typeface="+mn-ea"/>
                <a:cs typeface="+mn-cs"/>
              </a:rPr>
              <a:t>1633</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百万円</a:t>
            </a:r>
            <a:endParaRPr 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xdr:txBody>
      </xdr:sp>
      <xdr:cxnSp macro="">
        <xdr:nvCxnSpPr>
          <xdr:cNvPr id="16" name="直線矢印コネクタ 15"/>
          <xdr:cNvCxnSpPr/>
        </xdr:nvCxnSpPr>
        <xdr:spPr>
          <a:xfrm>
            <a:off x="1305464" y="1282733"/>
            <a:ext cx="10806" cy="2027127"/>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29584</xdr:colOff>
      <xdr:row>118</xdr:row>
      <xdr:rowOff>233176</xdr:rowOff>
    </xdr:from>
    <xdr:to>
      <xdr:col>29</xdr:col>
      <xdr:colOff>187100</xdr:colOff>
      <xdr:row>118</xdr:row>
      <xdr:rowOff>252066</xdr:rowOff>
    </xdr:to>
    <xdr:cxnSp macro="">
      <xdr:nvCxnSpPr>
        <xdr:cNvPr id="17" name="直線コネクタ 16"/>
        <xdr:cNvCxnSpPr/>
      </xdr:nvCxnSpPr>
      <xdr:spPr>
        <a:xfrm flipV="1">
          <a:off x="3065678" y="52203957"/>
          <a:ext cx="2991203" cy="1889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197684</xdr:colOff>
      <xdr:row>116</xdr:row>
      <xdr:rowOff>200746</xdr:rowOff>
    </xdr:from>
    <xdr:to>
      <xdr:col>43</xdr:col>
      <xdr:colOff>151116</xdr:colOff>
      <xdr:row>116</xdr:row>
      <xdr:rowOff>211328</xdr:rowOff>
    </xdr:to>
    <xdr:cxnSp macro="">
      <xdr:nvCxnSpPr>
        <xdr:cNvPr id="18" name="直線コネクタ 17"/>
        <xdr:cNvCxnSpPr/>
      </xdr:nvCxnSpPr>
      <xdr:spPr>
        <a:xfrm>
          <a:off x="6067465" y="51457152"/>
          <a:ext cx="2787120" cy="10582"/>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17198</xdr:colOff>
      <xdr:row>116</xdr:row>
      <xdr:rowOff>59986</xdr:rowOff>
    </xdr:from>
    <xdr:to>
      <xdr:col>39</xdr:col>
      <xdr:colOff>60510</xdr:colOff>
      <xdr:row>116</xdr:row>
      <xdr:rowOff>337745</xdr:rowOff>
    </xdr:to>
    <xdr:sp macro="" textlink="">
      <xdr:nvSpPr>
        <xdr:cNvPr id="19" name="テキスト ボックス 2"/>
        <xdr:cNvSpPr txBox="1">
          <a:spLocks noChangeArrowheads="1"/>
        </xdr:cNvSpPr>
      </xdr:nvSpPr>
      <xdr:spPr bwMode="auto">
        <a:xfrm>
          <a:off x="7101417" y="51316392"/>
          <a:ext cx="852937" cy="277759"/>
        </a:xfrm>
        <a:prstGeom prst="rect">
          <a:avLst/>
        </a:prstGeom>
        <a:solidFill>
          <a:srgbClr val="FFFFFF"/>
        </a:solidFill>
        <a:ln w="9525">
          <a:noFill/>
          <a:miter lim="800000"/>
          <a:headEnd/>
          <a:tailEnd/>
        </a:ln>
      </xdr:spPr>
      <xdr:txBody>
        <a:bodyPr rot="0" vert="horz" wrap="square" lIns="91440" tIns="45720" rIns="91440" bIns="45720" anchor="ctr" anchorCtr="0">
          <a:noAutofit/>
        </a:bodyPr>
        <a:lstStyle/>
        <a:p>
          <a:pPr algn="ctr">
            <a:spcAft>
              <a:spcPts val="0"/>
            </a:spcAft>
          </a:pP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（直執行）</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27</xdr:col>
      <xdr:colOff>60440</xdr:colOff>
      <xdr:row>117</xdr:row>
      <xdr:rowOff>111542</xdr:rowOff>
    </xdr:from>
    <xdr:to>
      <xdr:col>32</xdr:col>
      <xdr:colOff>92447</xdr:colOff>
      <xdr:row>118</xdr:row>
      <xdr:rowOff>32113</xdr:rowOff>
    </xdr:to>
    <xdr:sp macro="" textlink="">
      <xdr:nvSpPr>
        <xdr:cNvPr id="20" name="テキスト ボックス 2"/>
        <xdr:cNvSpPr txBox="1">
          <a:spLocks noChangeArrowheads="1"/>
        </xdr:cNvSpPr>
      </xdr:nvSpPr>
      <xdr:spPr bwMode="auto">
        <a:xfrm>
          <a:off x="5525409" y="51725136"/>
          <a:ext cx="1044038" cy="277758"/>
        </a:xfrm>
        <a:prstGeom prst="rect">
          <a:avLst/>
        </a:prstGeom>
        <a:solidFill>
          <a:srgbClr val="FFFFFF"/>
        </a:solidFill>
        <a:ln w="9525">
          <a:noFill/>
          <a:miter lim="800000"/>
          <a:headEnd/>
          <a:tailEnd/>
        </a:ln>
      </xdr:spPr>
      <xdr:txBody>
        <a:bodyPr rot="0" vert="horz" wrap="square" lIns="91440" tIns="45720" rIns="91440" bIns="45720" anchor="ctr" anchorCtr="0">
          <a:noAutofit/>
        </a:bodyPr>
        <a:lstStyle/>
        <a:p>
          <a:pPr algn="ctr">
            <a:spcAft>
              <a:spcPts val="0"/>
            </a:spcAft>
          </a:pP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間接補助</a:t>
          </a: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15990</xdr:colOff>
      <xdr:row>121</xdr:row>
      <xdr:rowOff>245721</xdr:rowOff>
    </xdr:from>
    <xdr:to>
      <xdr:col>25</xdr:col>
      <xdr:colOff>45926</xdr:colOff>
      <xdr:row>122</xdr:row>
      <xdr:rowOff>85081</xdr:rowOff>
    </xdr:to>
    <xdr:sp macro="" textlink="">
      <xdr:nvSpPr>
        <xdr:cNvPr id="21" name="テキスト ボックス 20"/>
        <xdr:cNvSpPr txBox="1"/>
      </xdr:nvSpPr>
      <xdr:spPr>
        <a:xfrm>
          <a:off x="2040053" y="53288065"/>
          <a:ext cx="3066029" cy="196547"/>
        </a:xfrm>
        <a:prstGeom prst="rect">
          <a:avLst/>
        </a:prstGeom>
        <a:solidFill>
          <a:schemeClr val="lt1"/>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放射線防護対策工事及び資機材等整備の実施、執行 </a:t>
          </a:r>
        </a:p>
      </xdr:txBody>
    </xdr:sp>
    <xdr:clientData/>
  </xdr:twoCellAnchor>
  <xdr:twoCellAnchor>
    <xdr:from>
      <xdr:col>7</xdr:col>
      <xdr:colOff>134674</xdr:colOff>
      <xdr:row>121</xdr:row>
      <xdr:rowOff>247232</xdr:rowOff>
    </xdr:from>
    <xdr:to>
      <xdr:col>23</xdr:col>
      <xdr:colOff>67697</xdr:colOff>
      <xdr:row>122</xdr:row>
      <xdr:rowOff>85081</xdr:rowOff>
    </xdr:to>
    <xdr:sp macro="" textlink="">
      <xdr:nvSpPr>
        <xdr:cNvPr id="22" name="大かっこ 21"/>
        <xdr:cNvSpPr/>
      </xdr:nvSpPr>
      <xdr:spPr>
        <a:xfrm>
          <a:off x="1551518" y="53289576"/>
          <a:ext cx="3171523" cy="1950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144802</xdr:colOff>
      <xdr:row>119</xdr:row>
      <xdr:rowOff>271123</xdr:rowOff>
    </xdr:from>
    <xdr:to>
      <xdr:col>19</xdr:col>
      <xdr:colOff>20072</xdr:colOff>
      <xdr:row>120</xdr:row>
      <xdr:rowOff>36400</xdr:rowOff>
    </xdr:to>
    <xdr:sp macro="" textlink="">
      <xdr:nvSpPr>
        <xdr:cNvPr id="23" name="テキスト ボックス 2"/>
        <xdr:cNvSpPr txBox="1">
          <a:spLocks noChangeArrowheads="1"/>
        </xdr:cNvSpPr>
      </xdr:nvSpPr>
      <xdr:spPr bwMode="auto">
        <a:xfrm>
          <a:off x="2776083" y="52599092"/>
          <a:ext cx="1089708" cy="122464"/>
        </a:xfrm>
        <a:prstGeom prst="rect">
          <a:avLst/>
        </a:prstGeom>
        <a:solidFill>
          <a:srgbClr val="FFFFFF"/>
        </a:solidFill>
        <a:ln w="9525">
          <a:noFill/>
          <a:miter lim="800000"/>
          <a:headEnd/>
          <a:tailEnd/>
        </a:ln>
      </xdr:spPr>
      <xdr:txBody>
        <a:bodyPr rot="0" vert="horz" wrap="square" lIns="91440" tIns="45720" rIns="91440" bIns="45720" anchor="ctr" anchorCtr="0">
          <a:noAutofit/>
        </a:bodyPr>
        <a:lstStyle/>
        <a:p>
          <a:pPr algn="ctr">
            <a:spcAft>
              <a:spcPts val="0"/>
            </a:spcAft>
          </a:pP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補助金交付</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27</xdr:col>
      <xdr:colOff>2985</xdr:colOff>
      <xdr:row>119</xdr:row>
      <xdr:rowOff>226900</xdr:rowOff>
    </xdr:from>
    <xdr:to>
      <xdr:col>32</xdr:col>
      <xdr:colOff>174852</xdr:colOff>
      <xdr:row>120</xdr:row>
      <xdr:rowOff>9185</xdr:rowOff>
    </xdr:to>
    <xdr:sp macro="" textlink="">
      <xdr:nvSpPr>
        <xdr:cNvPr id="24" name="テキスト ボックス 2"/>
        <xdr:cNvSpPr txBox="1">
          <a:spLocks noChangeArrowheads="1"/>
        </xdr:cNvSpPr>
      </xdr:nvSpPr>
      <xdr:spPr bwMode="auto">
        <a:xfrm>
          <a:off x="5467954" y="52554869"/>
          <a:ext cx="1183898" cy="139472"/>
        </a:xfrm>
        <a:prstGeom prst="rect">
          <a:avLst/>
        </a:prstGeom>
        <a:solidFill>
          <a:srgbClr val="FFFFFF"/>
        </a:solidFill>
        <a:ln w="9525">
          <a:noFill/>
          <a:miter lim="800000"/>
          <a:headEnd/>
          <a:tailEnd/>
        </a:ln>
      </xdr:spPr>
      <xdr:txBody>
        <a:bodyPr rot="0" vert="horz" wrap="square" lIns="91440" tIns="45720" rIns="91440" bIns="45720" anchor="ctr" anchorCtr="0">
          <a:noAutofit/>
        </a:bodyPr>
        <a:lstStyle/>
        <a:p>
          <a:pPr algn="ctr">
            <a:spcAft>
              <a:spcPts val="0"/>
            </a:spcAft>
          </a:pP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補助金交付</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24</xdr:col>
      <xdr:colOff>136186</xdr:colOff>
      <xdr:row>121</xdr:row>
      <xdr:rowOff>239672</xdr:rowOff>
    </xdr:from>
    <xdr:to>
      <xdr:col>43</xdr:col>
      <xdr:colOff>170770</xdr:colOff>
      <xdr:row>122</xdr:row>
      <xdr:rowOff>185018</xdr:rowOff>
    </xdr:to>
    <xdr:sp macro="" textlink="">
      <xdr:nvSpPr>
        <xdr:cNvPr id="25" name="テキスト ボックス 24"/>
        <xdr:cNvSpPr txBox="1"/>
      </xdr:nvSpPr>
      <xdr:spPr>
        <a:xfrm>
          <a:off x="4993936" y="53282016"/>
          <a:ext cx="3880303" cy="302533"/>
        </a:xfrm>
        <a:prstGeom prst="rect">
          <a:avLst/>
        </a:prstGeom>
        <a:solidFill>
          <a:schemeClr val="lt1"/>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放射線防護対策工事及び資機材等整備の実施、執行 </a:t>
          </a:r>
        </a:p>
      </xdr:txBody>
    </xdr:sp>
    <xdr:clientData/>
  </xdr:twoCellAnchor>
  <xdr:twoCellAnchor>
    <xdr:from>
      <xdr:col>24</xdr:col>
      <xdr:colOff>62103</xdr:colOff>
      <xdr:row>121</xdr:row>
      <xdr:rowOff>313754</xdr:rowOff>
    </xdr:from>
    <xdr:to>
      <xdr:col>38</xdr:col>
      <xdr:colOff>88109</xdr:colOff>
      <xdr:row>122</xdr:row>
      <xdr:rowOff>134971</xdr:rowOff>
    </xdr:to>
    <xdr:sp macro="" textlink="">
      <xdr:nvSpPr>
        <xdr:cNvPr id="26" name="大かっこ 25"/>
        <xdr:cNvSpPr/>
      </xdr:nvSpPr>
      <xdr:spPr>
        <a:xfrm>
          <a:off x="4919853" y="53356098"/>
          <a:ext cx="2859694" cy="1784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146277</xdr:colOff>
      <xdr:row>122</xdr:row>
      <xdr:rowOff>168239</xdr:rowOff>
    </xdr:from>
    <xdr:to>
      <xdr:col>20</xdr:col>
      <xdr:colOff>176213</xdr:colOff>
      <xdr:row>123</xdr:row>
      <xdr:rowOff>584087</xdr:rowOff>
    </xdr:to>
    <xdr:grpSp>
      <xdr:nvGrpSpPr>
        <xdr:cNvPr id="27" name="グループ化 85"/>
        <xdr:cNvGrpSpPr>
          <a:grpSpLocks/>
        </xdr:cNvGrpSpPr>
      </xdr:nvGrpSpPr>
      <xdr:grpSpPr bwMode="auto">
        <a:xfrm>
          <a:off x="2137002" y="50193539"/>
          <a:ext cx="1658711" cy="777798"/>
          <a:chOff x="257664" y="2803471"/>
          <a:chExt cx="2115702" cy="1809695"/>
        </a:xfrm>
      </xdr:grpSpPr>
      <xdr:sp macro="" textlink="">
        <xdr:nvSpPr>
          <xdr:cNvPr id="28" name="テキスト ボックス 2"/>
          <xdr:cNvSpPr txBox="1">
            <a:spLocks noChangeArrowheads="1"/>
          </xdr:cNvSpPr>
        </xdr:nvSpPr>
        <xdr:spPr bwMode="auto">
          <a:xfrm>
            <a:off x="257664" y="3835994"/>
            <a:ext cx="2115702" cy="777172"/>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lnSpc>
                <a:spcPts val="700"/>
              </a:lnSpc>
              <a:spcAft>
                <a:spcPts val="0"/>
              </a:spcAft>
            </a:pP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Ｅ</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 </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民間事業者</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(30</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受注者）</a:t>
            </a:r>
            <a:endPar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a:p>
            <a:pPr algn="ctr">
              <a:lnSpc>
                <a:spcPts val="1000"/>
              </a:lnSpc>
              <a:spcAft>
                <a:spcPts val="0"/>
              </a:spcAft>
            </a:pP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519</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百万円</a:t>
            </a:r>
            <a:endParaRPr 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xdr:txBody>
      </xdr:sp>
      <xdr:cxnSp macro="">
        <xdr:nvCxnSpPr>
          <xdr:cNvPr id="29" name="直線矢印コネクタ 28"/>
          <xdr:cNvCxnSpPr/>
        </xdr:nvCxnSpPr>
        <xdr:spPr>
          <a:xfrm flipH="1">
            <a:off x="1304722" y="2803471"/>
            <a:ext cx="1843" cy="503147"/>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174853</xdr:colOff>
      <xdr:row>122</xdr:row>
      <xdr:rowOff>181997</xdr:rowOff>
    </xdr:from>
    <xdr:to>
      <xdr:col>35</xdr:col>
      <xdr:colOff>40482</xdr:colOff>
      <xdr:row>123</xdr:row>
      <xdr:rowOff>565037</xdr:rowOff>
    </xdr:to>
    <xdr:grpSp>
      <xdr:nvGrpSpPr>
        <xdr:cNvPr id="30" name="グループ化 88"/>
        <xdr:cNvGrpSpPr>
          <a:grpSpLocks/>
        </xdr:cNvGrpSpPr>
      </xdr:nvGrpSpPr>
      <xdr:grpSpPr bwMode="auto">
        <a:xfrm>
          <a:off x="4699228" y="50207297"/>
          <a:ext cx="1675379" cy="744990"/>
          <a:chOff x="348558" y="2888111"/>
          <a:chExt cx="2169204" cy="1705538"/>
        </a:xfrm>
      </xdr:grpSpPr>
      <xdr:sp macro="" textlink="">
        <xdr:nvSpPr>
          <xdr:cNvPr id="31" name="テキスト ボックス 2"/>
          <xdr:cNvSpPr txBox="1">
            <a:spLocks noChangeArrowheads="1"/>
          </xdr:cNvSpPr>
        </xdr:nvSpPr>
        <xdr:spPr bwMode="auto">
          <a:xfrm>
            <a:off x="348558" y="3864572"/>
            <a:ext cx="2169204" cy="72907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lnSpc>
                <a:spcPts val="700"/>
              </a:lnSpc>
              <a:spcAft>
                <a:spcPts val="0"/>
              </a:spcAft>
            </a:pP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Ｆ</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 </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民間事業者（</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59</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受注者）</a:t>
            </a:r>
            <a:endPar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a:p>
            <a:pPr algn="ctr">
              <a:lnSpc>
                <a:spcPts val="1000"/>
              </a:lnSpc>
              <a:spcAft>
                <a:spcPts val="0"/>
              </a:spcAft>
            </a:pP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1633</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百万円</a:t>
            </a:r>
            <a:endParaRPr 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xdr:txBody>
      </xdr:sp>
      <xdr:cxnSp macro="">
        <xdr:nvCxnSpPr>
          <xdr:cNvPr id="32" name="直線矢印コネクタ 31"/>
          <xdr:cNvCxnSpPr/>
        </xdr:nvCxnSpPr>
        <xdr:spPr>
          <a:xfrm>
            <a:off x="1304925" y="2888111"/>
            <a:ext cx="0" cy="444923"/>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81303</xdr:colOff>
      <xdr:row>116</xdr:row>
      <xdr:rowOff>209211</xdr:rowOff>
    </xdr:from>
    <xdr:to>
      <xdr:col>48</xdr:col>
      <xdr:colOff>66329</xdr:colOff>
      <xdr:row>122</xdr:row>
      <xdr:rowOff>181997</xdr:rowOff>
    </xdr:to>
    <xdr:grpSp>
      <xdr:nvGrpSpPr>
        <xdr:cNvPr id="33" name="グループ化 91"/>
        <xdr:cNvGrpSpPr>
          <a:grpSpLocks/>
        </xdr:cNvGrpSpPr>
      </xdr:nvGrpSpPr>
      <xdr:grpSpPr bwMode="auto">
        <a:xfrm>
          <a:off x="7139328" y="48072336"/>
          <a:ext cx="1613801" cy="2134961"/>
          <a:chOff x="311415" y="227882"/>
          <a:chExt cx="2063357" cy="3688485"/>
        </a:xfrm>
      </xdr:grpSpPr>
      <xdr:sp macro="" textlink="">
        <xdr:nvSpPr>
          <xdr:cNvPr id="34" name="テキスト ボックス 2"/>
          <xdr:cNvSpPr txBox="1">
            <a:spLocks noChangeArrowheads="1"/>
          </xdr:cNvSpPr>
        </xdr:nvSpPr>
        <xdr:spPr bwMode="auto">
          <a:xfrm>
            <a:off x="311415" y="3341931"/>
            <a:ext cx="2063357" cy="574436"/>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lnSpc>
                <a:spcPts val="700"/>
              </a:lnSpc>
              <a:spcAft>
                <a:spcPts val="0"/>
              </a:spcAft>
            </a:pP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D. </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民間事業者（</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6</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受注者）</a:t>
            </a:r>
            <a:endPar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a:p>
            <a:pPr algn="ctr">
              <a:lnSpc>
                <a:spcPts val="900"/>
              </a:lnSpc>
              <a:spcAft>
                <a:spcPts val="0"/>
              </a:spcAft>
            </a:pP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519</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百万円</a:t>
            </a:r>
            <a:endParaRPr 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xdr:txBody>
      </xdr:sp>
      <xdr:cxnSp macro="">
        <xdr:nvCxnSpPr>
          <xdr:cNvPr id="35" name="直線矢印コネクタ 34"/>
          <xdr:cNvCxnSpPr/>
        </xdr:nvCxnSpPr>
        <xdr:spPr>
          <a:xfrm>
            <a:off x="1300107" y="227882"/>
            <a:ext cx="0" cy="2811714"/>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56811</xdr:colOff>
      <xdr:row>123</xdr:row>
      <xdr:rowOff>593612</xdr:rowOff>
    </xdr:from>
    <xdr:to>
      <xdr:col>24</xdr:col>
      <xdr:colOff>90829</xdr:colOff>
      <xdr:row>124</xdr:row>
      <xdr:rowOff>171791</xdr:rowOff>
    </xdr:to>
    <xdr:sp macro="" textlink="">
      <xdr:nvSpPr>
        <xdr:cNvPr id="36" name="テキスト ボックス 35"/>
        <xdr:cNvSpPr txBox="1"/>
      </xdr:nvSpPr>
      <xdr:spPr>
        <a:xfrm>
          <a:off x="2080874" y="54350331"/>
          <a:ext cx="2867705" cy="244929"/>
        </a:xfrm>
        <a:prstGeom prst="rect">
          <a:avLst/>
        </a:prstGeom>
        <a:solidFill>
          <a:schemeClr val="lt1"/>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放射線防護対策工事及び資機材等整備の実施 </a:t>
          </a:r>
        </a:p>
      </xdr:txBody>
    </xdr:sp>
    <xdr:clientData/>
  </xdr:twoCellAnchor>
  <xdr:twoCellAnchor>
    <xdr:from>
      <xdr:col>24</xdr:col>
      <xdr:colOff>123183</xdr:colOff>
      <xdr:row>123</xdr:row>
      <xdr:rowOff>656810</xdr:rowOff>
    </xdr:from>
    <xdr:to>
      <xdr:col>37</xdr:col>
      <xdr:colOff>180297</xdr:colOff>
      <xdr:row>124</xdr:row>
      <xdr:rowOff>228941</xdr:rowOff>
    </xdr:to>
    <xdr:sp macro="" textlink="">
      <xdr:nvSpPr>
        <xdr:cNvPr id="37" name="テキスト ボックス 36"/>
        <xdr:cNvSpPr txBox="1"/>
      </xdr:nvSpPr>
      <xdr:spPr>
        <a:xfrm>
          <a:off x="4980933" y="54413529"/>
          <a:ext cx="2688395" cy="238881"/>
        </a:xfrm>
        <a:prstGeom prst="rect">
          <a:avLst/>
        </a:prstGeom>
        <a:solidFill>
          <a:schemeClr val="lt1"/>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放射線防護対策工事及び資機材等整備の実施 </a:t>
          </a:r>
        </a:p>
      </xdr:txBody>
    </xdr:sp>
    <xdr:clientData/>
  </xdr:twoCellAnchor>
  <xdr:twoCellAnchor>
    <xdr:from>
      <xdr:col>24</xdr:col>
      <xdr:colOff>5433</xdr:colOff>
      <xdr:row>123</xdr:row>
      <xdr:rowOff>666485</xdr:rowOff>
    </xdr:from>
    <xdr:to>
      <xdr:col>36</xdr:col>
      <xdr:colOff>185738</xdr:colOff>
      <xdr:row>124</xdr:row>
      <xdr:rowOff>182676</xdr:rowOff>
    </xdr:to>
    <xdr:sp macro="" textlink="">
      <xdr:nvSpPr>
        <xdr:cNvPr id="38" name="大かっこ 37"/>
        <xdr:cNvSpPr/>
      </xdr:nvSpPr>
      <xdr:spPr>
        <a:xfrm>
          <a:off x="4863183" y="54423204"/>
          <a:ext cx="2609180" cy="1829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199629</xdr:colOff>
      <xdr:row>123</xdr:row>
      <xdr:rowOff>94911</xdr:rowOff>
    </xdr:from>
    <xdr:to>
      <xdr:col>22</xdr:col>
      <xdr:colOff>139813</xdr:colOff>
      <xdr:row>123</xdr:row>
      <xdr:rowOff>179276</xdr:rowOff>
    </xdr:to>
    <xdr:sp macro="" textlink="">
      <xdr:nvSpPr>
        <xdr:cNvPr id="39" name="テキスト ボックス 2"/>
        <xdr:cNvSpPr txBox="1">
          <a:spLocks noChangeArrowheads="1"/>
        </xdr:cNvSpPr>
      </xdr:nvSpPr>
      <xdr:spPr bwMode="auto">
        <a:xfrm>
          <a:off x="2021285" y="53851630"/>
          <a:ext cx="2571466" cy="84365"/>
        </a:xfrm>
        <a:prstGeom prst="rect">
          <a:avLst/>
        </a:prstGeom>
        <a:solidFill>
          <a:srgbClr val="FFFFFF"/>
        </a:solidFill>
        <a:ln w="9525">
          <a:noFill/>
          <a:miter lim="800000"/>
          <a:headEnd/>
          <a:tailEnd/>
        </a:ln>
      </xdr:spPr>
      <xdr:txBody>
        <a:bodyPr rot="0" vert="horz" wrap="square" lIns="91440" tIns="45720" rIns="91440" bIns="45720" anchor="ctr" anchorCtr="0">
          <a:noAutofit/>
        </a:bodyPr>
        <a:lstStyle/>
        <a:p>
          <a:pPr algn="ctr">
            <a:spcAft>
              <a:spcPts val="0"/>
            </a:spcAft>
          </a:pP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一般競争契約</a:t>
          </a: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最低価格</a:t>
          </a: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等</a:t>
          </a: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endParaRPr lang="ja-JP" sz="9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36</xdr:col>
      <xdr:colOff>185737</xdr:colOff>
      <xdr:row>121</xdr:row>
      <xdr:rowOff>51366</xdr:rowOff>
    </xdr:from>
    <xdr:to>
      <xdr:col>49</xdr:col>
      <xdr:colOff>320787</xdr:colOff>
      <xdr:row>121</xdr:row>
      <xdr:rowOff>173830</xdr:rowOff>
    </xdr:to>
    <xdr:sp macro="" textlink="">
      <xdr:nvSpPr>
        <xdr:cNvPr id="40" name="テキスト ボックス 2"/>
        <xdr:cNvSpPr txBox="1">
          <a:spLocks noChangeArrowheads="1"/>
        </xdr:cNvSpPr>
      </xdr:nvSpPr>
      <xdr:spPr bwMode="auto">
        <a:xfrm>
          <a:off x="7472362" y="53093710"/>
          <a:ext cx="2766331" cy="122464"/>
        </a:xfrm>
        <a:prstGeom prst="rect">
          <a:avLst/>
        </a:prstGeom>
        <a:solidFill>
          <a:srgbClr val="FFFFFF"/>
        </a:solidFill>
        <a:ln w="9525">
          <a:noFill/>
          <a:miter lim="800000"/>
          <a:headEnd/>
          <a:tailEnd/>
        </a:ln>
      </xdr:spPr>
      <xdr:txBody>
        <a:bodyPr rot="0" vert="horz" wrap="square" lIns="91440" tIns="45720" rIns="91440" bIns="45720" anchor="ctr" anchorCtr="0">
          <a:noAutofit/>
        </a:bodyPr>
        <a:lstStyle/>
        <a:p>
          <a:pPr algn="ctr">
            <a:spcAft>
              <a:spcPts val="0"/>
            </a:spcAft>
          </a:pP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一般競争契約</a:t>
          </a: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最低価格</a:t>
          </a: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等</a:t>
          </a: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endParaRPr lang="ja-JP" sz="9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15990</xdr:colOff>
      <xdr:row>123</xdr:row>
      <xdr:rowOff>638517</xdr:rowOff>
    </xdr:from>
    <xdr:to>
      <xdr:col>22</xdr:col>
      <xdr:colOff>30957</xdr:colOff>
      <xdr:row>124</xdr:row>
      <xdr:rowOff>148659</xdr:rowOff>
    </xdr:to>
    <xdr:sp macro="" textlink="">
      <xdr:nvSpPr>
        <xdr:cNvPr id="41" name="大かっこ 40"/>
        <xdr:cNvSpPr/>
      </xdr:nvSpPr>
      <xdr:spPr>
        <a:xfrm>
          <a:off x="2040053" y="54395236"/>
          <a:ext cx="2443842" cy="1768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98992</xdr:colOff>
      <xdr:row>122</xdr:row>
      <xdr:rowOff>267342</xdr:rowOff>
    </xdr:from>
    <xdr:to>
      <xdr:col>49</xdr:col>
      <xdr:colOff>188790</xdr:colOff>
      <xdr:row>123</xdr:row>
      <xdr:rowOff>66336</xdr:rowOff>
    </xdr:to>
    <xdr:sp macro="" textlink="">
      <xdr:nvSpPr>
        <xdr:cNvPr id="42" name="大かっこ 41"/>
        <xdr:cNvSpPr/>
      </xdr:nvSpPr>
      <xdr:spPr>
        <a:xfrm>
          <a:off x="7588023" y="53666873"/>
          <a:ext cx="2518673" cy="1561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39</xdr:col>
      <xdr:colOff>86735</xdr:colOff>
      <xdr:row>122</xdr:row>
      <xdr:rowOff>199678</xdr:rowOff>
    </xdr:from>
    <xdr:to>
      <xdr:col>48</xdr:col>
      <xdr:colOff>58160</xdr:colOff>
      <xdr:row>123</xdr:row>
      <xdr:rowOff>149786</xdr:rowOff>
    </xdr:to>
    <xdr:sp macro="" textlink="">
      <xdr:nvSpPr>
        <xdr:cNvPr id="43" name="テキスト ボックス 42"/>
        <xdr:cNvSpPr txBox="1"/>
      </xdr:nvSpPr>
      <xdr:spPr>
        <a:xfrm>
          <a:off x="7980579" y="53599209"/>
          <a:ext cx="1793081" cy="307296"/>
        </a:xfrm>
        <a:prstGeom prst="rect">
          <a:avLst/>
        </a:prstGeom>
        <a:solidFill>
          <a:schemeClr val="lt1"/>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資機材整備等事業の実施、執行</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10"/>
  <sheetViews>
    <sheetView tabSelected="1" view="pageBreakPreview" zoomScale="80" zoomScaleNormal="75" zoomScaleSheetLayoutView="80"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0"/>
      <c r="AQ1" s="10"/>
      <c r="AR1" s="10"/>
      <c r="AS1" s="10"/>
      <c r="AT1" s="10"/>
      <c r="AU1" s="10"/>
      <c r="AV1" s="10"/>
      <c r="AW1" s="2"/>
    </row>
    <row r="2" spans="1:50" ht="21.75" customHeight="1" thickBot="1" x14ac:dyDescent="0.25">
      <c r="A2" s="56"/>
      <c r="B2" s="56"/>
      <c r="C2" s="56"/>
      <c r="D2" s="56"/>
      <c r="E2" s="56"/>
      <c r="F2" s="56"/>
      <c r="G2" s="56"/>
      <c r="H2" s="56"/>
      <c r="I2" s="56"/>
      <c r="J2" s="56"/>
      <c r="K2" s="56"/>
      <c r="L2" s="56"/>
      <c r="M2" s="56"/>
      <c r="N2" s="56"/>
      <c r="O2" s="56"/>
      <c r="P2" s="56"/>
      <c r="Q2" s="56"/>
      <c r="R2" s="56"/>
      <c r="S2" s="56"/>
      <c r="T2" s="56"/>
      <c r="U2" s="56"/>
      <c r="V2" s="56"/>
      <c r="W2" s="56"/>
      <c r="X2" s="64" t="s">
        <v>0</v>
      </c>
      <c r="Y2" s="56"/>
      <c r="Z2" s="41"/>
      <c r="AA2" s="41"/>
      <c r="AB2" s="41"/>
      <c r="AC2" s="41"/>
      <c r="AD2" s="656">
        <v>2022</v>
      </c>
      <c r="AE2" s="656"/>
      <c r="AF2" s="656"/>
      <c r="AG2" s="656"/>
      <c r="AH2" s="656"/>
      <c r="AI2" s="66" t="s">
        <v>251</v>
      </c>
      <c r="AJ2" s="656" t="s">
        <v>625</v>
      </c>
      <c r="AK2" s="656"/>
      <c r="AL2" s="656"/>
      <c r="AM2" s="656"/>
      <c r="AN2" s="66" t="s">
        <v>251</v>
      </c>
      <c r="AO2" s="656">
        <v>21</v>
      </c>
      <c r="AP2" s="656"/>
      <c r="AQ2" s="656"/>
      <c r="AR2" s="67" t="s">
        <v>251</v>
      </c>
      <c r="AS2" s="657">
        <v>64</v>
      </c>
      <c r="AT2" s="657"/>
      <c r="AU2" s="657"/>
      <c r="AV2" s="66" t="str">
        <f>IF(AW2="","","-")</f>
        <v/>
      </c>
      <c r="AW2" s="658"/>
      <c r="AX2" s="658"/>
    </row>
    <row r="3" spans="1:50" ht="21" customHeight="1" thickBot="1" x14ac:dyDescent="0.25">
      <c r="A3" s="659" t="s">
        <v>561</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20" t="s">
        <v>52</v>
      </c>
      <c r="AJ3" s="661" t="s">
        <v>632</v>
      </c>
      <c r="AK3" s="661"/>
      <c r="AL3" s="661"/>
      <c r="AM3" s="661"/>
      <c r="AN3" s="661"/>
      <c r="AO3" s="661"/>
      <c r="AP3" s="661"/>
      <c r="AQ3" s="661"/>
      <c r="AR3" s="661"/>
      <c r="AS3" s="661"/>
      <c r="AT3" s="661"/>
      <c r="AU3" s="661"/>
      <c r="AV3" s="661"/>
      <c r="AW3" s="661"/>
      <c r="AX3" s="21" t="s">
        <v>53</v>
      </c>
    </row>
    <row r="4" spans="1:50" ht="24.75" customHeight="1" x14ac:dyDescent="0.2">
      <c r="A4" s="631" t="s">
        <v>23</v>
      </c>
      <c r="B4" s="632"/>
      <c r="C4" s="632"/>
      <c r="D4" s="632"/>
      <c r="E4" s="632"/>
      <c r="F4" s="632"/>
      <c r="G4" s="633" t="s">
        <v>707</v>
      </c>
      <c r="H4" s="634"/>
      <c r="I4" s="634"/>
      <c r="J4" s="634"/>
      <c r="K4" s="634"/>
      <c r="L4" s="634"/>
      <c r="M4" s="634"/>
      <c r="N4" s="634"/>
      <c r="O4" s="634"/>
      <c r="P4" s="634"/>
      <c r="Q4" s="634"/>
      <c r="R4" s="634"/>
      <c r="S4" s="634"/>
      <c r="T4" s="634"/>
      <c r="U4" s="634"/>
      <c r="V4" s="634"/>
      <c r="W4" s="634"/>
      <c r="X4" s="634"/>
      <c r="Y4" s="635" t="s">
        <v>1</v>
      </c>
      <c r="Z4" s="636"/>
      <c r="AA4" s="636"/>
      <c r="AB4" s="636"/>
      <c r="AC4" s="636"/>
      <c r="AD4" s="637"/>
      <c r="AE4" s="638" t="s">
        <v>708</v>
      </c>
      <c r="AF4" s="639"/>
      <c r="AG4" s="639"/>
      <c r="AH4" s="639"/>
      <c r="AI4" s="639"/>
      <c r="AJ4" s="639"/>
      <c r="AK4" s="639"/>
      <c r="AL4" s="639"/>
      <c r="AM4" s="639"/>
      <c r="AN4" s="639"/>
      <c r="AO4" s="639"/>
      <c r="AP4" s="640"/>
      <c r="AQ4" s="641" t="s">
        <v>2</v>
      </c>
      <c r="AR4" s="636"/>
      <c r="AS4" s="636"/>
      <c r="AT4" s="636"/>
      <c r="AU4" s="636"/>
      <c r="AV4" s="636"/>
      <c r="AW4" s="636"/>
      <c r="AX4" s="642"/>
    </row>
    <row r="5" spans="1:50" ht="30" customHeight="1" x14ac:dyDescent="0.2">
      <c r="A5" s="643" t="s">
        <v>55</v>
      </c>
      <c r="B5" s="644"/>
      <c r="C5" s="644"/>
      <c r="D5" s="644"/>
      <c r="E5" s="644"/>
      <c r="F5" s="645"/>
      <c r="G5" s="646" t="s">
        <v>345</v>
      </c>
      <c r="H5" s="647"/>
      <c r="I5" s="647"/>
      <c r="J5" s="647"/>
      <c r="K5" s="647"/>
      <c r="L5" s="647"/>
      <c r="M5" s="648" t="s">
        <v>54</v>
      </c>
      <c r="N5" s="649"/>
      <c r="O5" s="649"/>
      <c r="P5" s="649"/>
      <c r="Q5" s="649"/>
      <c r="R5" s="650"/>
      <c r="S5" s="651" t="s">
        <v>58</v>
      </c>
      <c r="T5" s="647"/>
      <c r="U5" s="647"/>
      <c r="V5" s="647"/>
      <c r="W5" s="647"/>
      <c r="X5" s="652"/>
      <c r="Y5" s="653" t="s">
        <v>3</v>
      </c>
      <c r="Z5" s="654"/>
      <c r="AA5" s="654"/>
      <c r="AB5" s="654"/>
      <c r="AC5" s="654"/>
      <c r="AD5" s="655"/>
      <c r="AE5" s="613" t="s">
        <v>709</v>
      </c>
      <c r="AF5" s="613"/>
      <c r="AG5" s="613"/>
      <c r="AH5" s="613"/>
      <c r="AI5" s="613"/>
      <c r="AJ5" s="613"/>
      <c r="AK5" s="613"/>
      <c r="AL5" s="613"/>
      <c r="AM5" s="613"/>
      <c r="AN5" s="613"/>
      <c r="AO5" s="613"/>
      <c r="AP5" s="614"/>
      <c r="AQ5" s="615" t="s">
        <v>710</v>
      </c>
      <c r="AR5" s="616"/>
      <c r="AS5" s="616"/>
      <c r="AT5" s="616"/>
      <c r="AU5" s="616"/>
      <c r="AV5" s="616"/>
      <c r="AW5" s="616"/>
      <c r="AX5" s="617"/>
    </row>
    <row r="6" spans="1:50" ht="39" customHeight="1" x14ac:dyDescent="0.2">
      <c r="A6" s="618" t="s">
        <v>4</v>
      </c>
      <c r="B6" s="619"/>
      <c r="C6" s="619"/>
      <c r="D6" s="619"/>
      <c r="E6" s="619"/>
      <c r="F6" s="619"/>
      <c r="G6" s="620" t="str">
        <f>入力規則等!F39</f>
        <v>一般会計</v>
      </c>
      <c r="H6" s="621"/>
      <c r="I6" s="621"/>
      <c r="J6" s="621"/>
      <c r="K6" s="621"/>
      <c r="L6" s="621"/>
      <c r="M6" s="621"/>
      <c r="N6" s="621"/>
      <c r="O6" s="621"/>
      <c r="P6" s="621"/>
      <c r="Q6" s="621"/>
      <c r="R6" s="621"/>
      <c r="S6" s="621"/>
      <c r="T6" s="621"/>
      <c r="U6" s="621"/>
      <c r="V6" s="621"/>
      <c r="W6" s="621"/>
      <c r="X6" s="621"/>
      <c r="Y6" s="621"/>
      <c r="Z6" s="621"/>
      <c r="AA6" s="621"/>
      <c r="AB6" s="621"/>
      <c r="AC6" s="621"/>
      <c r="AD6" s="621"/>
      <c r="AE6" s="621"/>
      <c r="AF6" s="621"/>
      <c r="AG6" s="621"/>
      <c r="AH6" s="621"/>
      <c r="AI6" s="621"/>
      <c r="AJ6" s="621"/>
      <c r="AK6" s="621"/>
      <c r="AL6" s="621"/>
      <c r="AM6" s="621"/>
      <c r="AN6" s="621"/>
      <c r="AO6" s="621"/>
      <c r="AP6" s="621"/>
      <c r="AQ6" s="621"/>
      <c r="AR6" s="621"/>
      <c r="AS6" s="621"/>
      <c r="AT6" s="621"/>
      <c r="AU6" s="621"/>
      <c r="AV6" s="621"/>
      <c r="AW6" s="621"/>
      <c r="AX6" s="622"/>
    </row>
    <row r="7" spans="1:50" ht="49.5" customHeight="1" x14ac:dyDescent="0.2">
      <c r="A7" s="599" t="s">
        <v>20</v>
      </c>
      <c r="B7" s="600"/>
      <c r="C7" s="600"/>
      <c r="D7" s="600"/>
      <c r="E7" s="600"/>
      <c r="F7" s="601"/>
      <c r="G7" s="623" t="s">
        <v>601</v>
      </c>
      <c r="H7" s="624"/>
      <c r="I7" s="624"/>
      <c r="J7" s="624"/>
      <c r="K7" s="624"/>
      <c r="L7" s="624"/>
      <c r="M7" s="624"/>
      <c r="N7" s="624"/>
      <c r="O7" s="624"/>
      <c r="P7" s="624"/>
      <c r="Q7" s="624"/>
      <c r="R7" s="624"/>
      <c r="S7" s="624"/>
      <c r="T7" s="624"/>
      <c r="U7" s="624"/>
      <c r="V7" s="624"/>
      <c r="W7" s="624"/>
      <c r="X7" s="625"/>
      <c r="Y7" s="626" t="s">
        <v>236</v>
      </c>
      <c r="Z7" s="503"/>
      <c r="AA7" s="503"/>
      <c r="AB7" s="503"/>
      <c r="AC7" s="503"/>
      <c r="AD7" s="627"/>
      <c r="AE7" s="628" t="s">
        <v>563</v>
      </c>
      <c r="AF7" s="629"/>
      <c r="AG7" s="629"/>
      <c r="AH7" s="629"/>
      <c r="AI7" s="629"/>
      <c r="AJ7" s="629"/>
      <c r="AK7" s="629"/>
      <c r="AL7" s="629"/>
      <c r="AM7" s="629"/>
      <c r="AN7" s="629"/>
      <c r="AO7" s="629"/>
      <c r="AP7" s="629"/>
      <c r="AQ7" s="629"/>
      <c r="AR7" s="629"/>
      <c r="AS7" s="629"/>
      <c r="AT7" s="629"/>
      <c r="AU7" s="629"/>
      <c r="AV7" s="629"/>
      <c r="AW7" s="629"/>
      <c r="AX7" s="630"/>
    </row>
    <row r="8" spans="1:50" ht="53.25" customHeight="1" x14ac:dyDescent="0.2">
      <c r="A8" s="599" t="s">
        <v>172</v>
      </c>
      <c r="B8" s="600"/>
      <c r="C8" s="600"/>
      <c r="D8" s="600"/>
      <c r="E8" s="600"/>
      <c r="F8" s="601"/>
      <c r="G8" s="602" t="str">
        <f>入力規則等!A27</f>
        <v>-</v>
      </c>
      <c r="H8" s="603"/>
      <c r="I8" s="603"/>
      <c r="J8" s="603"/>
      <c r="K8" s="603"/>
      <c r="L8" s="603"/>
      <c r="M8" s="603"/>
      <c r="N8" s="603"/>
      <c r="O8" s="603"/>
      <c r="P8" s="603"/>
      <c r="Q8" s="603"/>
      <c r="R8" s="603"/>
      <c r="S8" s="603"/>
      <c r="T8" s="603"/>
      <c r="U8" s="603"/>
      <c r="V8" s="603"/>
      <c r="W8" s="603"/>
      <c r="X8" s="604"/>
      <c r="Y8" s="605" t="s">
        <v>173</v>
      </c>
      <c r="Z8" s="606"/>
      <c r="AA8" s="606"/>
      <c r="AB8" s="606"/>
      <c r="AC8" s="606"/>
      <c r="AD8" s="607"/>
      <c r="AE8" s="608" t="str">
        <f>入力規則等!K13</f>
        <v>その他の事項経費</v>
      </c>
      <c r="AF8" s="603"/>
      <c r="AG8" s="603"/>
      <c r="AH8" s="603"/>
      <c r="AI8" s="603"/>
      <c r="AJ8" s="603"/>
      <c r="AK8" s="603"/>
      <c r="AL8" s="603"/>
      <c r="AM8" s="603"/>
      <c r="AN8" s="603"/>
      <c r="AO8" s="603"/>
      <c r="AP8" s="603"/>
      <c r="AQ8" s="603"/>
      <c r="AR8" s="603"/>
      <c r="AS8" s="603"/>
      <c r="AT8" s="603"/>
      <c r="AU8" s="603"/>
      <c r="AV8" s="603"/>
      <c r="AW8" s="603"/>
      <c r="AX8" s="609"/>
    </row>
    <row r="9" spans="1:50" ht="58.5" customHeight="1" x14ac:dyDescent="0.2">
      <c r="A9" s="594" t="s">
        <v>21</v>
      </c>
      <c r="B9" s="595"/>
      <c r="C9" s="595"/>
      <c r="D9" s="595"/>
      <c r="E9" s="595"/>
      <c r="F9" s="595"/>
      <c r="G9" s="610" t="s">
        <v>711</v>
      </c>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611"/>
      <c r="AK9" s="611"/>
      <c r="AL9" s="611"/>
      <c r="AM9" s="611"/>
      <c r="AN9" s="611"/>
      <c r="AO9" s="611"/>
      <c r="AP9" s="611"/>
      <c r="AQ9" s="611"/>
      <c r="AR9" s="611"/>
      <c r="AS9" s="611"/>
      <c r="AT9" s="611"/>
      <c r="AU9" s="611"/>
      <c r="AV9" s="611"/>
      <c r="AW9" s="611"/>
      <c r="AX9" s="612"/>
    </row>
    <row r="10" spans="1:50" ht="80.25" customHeight="1" x14ac:dyDescent="0.2">
      <c r="A10" s="582" t="s">
        <v>27</v>
      </c>
      <c r="B10" s="583"/>
      <c r="C10" s="583"/>
      <c r="D10" s="583"/>
      <c r="E10" s="583"/>
      <c r="F10" s="583"/>
      <c r="G10" s="584" t="s">
        <v>712</v>
      </c>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5"/>
      <c r="AL10" s="585"/>
      <c r="AM10" s="585"/>
      <c r="AN10" s="585"/>
      <c r="AO10" s="585"/>
      <c r="AP10" s="585"/>
      <c r="AQ10" s="585"/>
      <c r="AR10" s="585"/>
      <c r="AS10" s="585"/>
      <c r="AT10" s="585"/>
      <c r="AU10" s="585"/>
      <c r="AV10" s="585"/>
      <c r="AW10" s="585"/>
      <c r="AX10" s="586"/>
    </row>
    <row r="11" spans="1:50" ht="42" customHeight="1" x14ac:dyDescent="0.2">
      <c r="A11" s="582" t="s">
        <v>5</v>
      </c>
      <c r="B11" s="583"/>
      <c r="C11" s="583"/>
      <c r="D11" s="583"/>
      <c r="E11" s="583"/>
      <c r="F11" s="587"/>
      <c r="G11" s="588" t="str">
        <f>入力規則等!P10</f>
        <v>補助</v>
      </c>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90"/>
    </row>
    <row r="12" spans="1:50" ht="21" customHeight="1" x14ac:dyDescent="0.2">
      <c r="A12" s="591" t="s">
        <v>22</v>
      </c>
      <c r="B12" s="592"/>
      <c r="C12" s="592"/>
      <c r="D12" s="592"/>
      <c r="E12" s="592"/>
      <c r="F12" s="593"/>
      <c r="G12" s="597"/>
      <c r="H12" s="598"/>
      <c r="I12" s="598"/>
      <c r="J12" s="598"/>
      <c r="K12" s="598"/>
      <c r="L12" s="598"/>
      <c r="M12" s="598"/>
      <c r="N12" s="598"/>
      <c r="O12" s="598"/>
      <c r="P12" s="395" t="s">
        <v>383</v>
      </c>
      <c r="Q12" s="396"/>
      <c r="R12" s="396"/>
      <c r="S12" s="396"/>
      <c r="T12" s="396"/>
      <c r="U12" s="396"/>
      <c r="V12" s="397"/>
      <c r="W12" s="395" t="s">
        <v>535</v>
      </c>
      <c r="X12" s="396"/>
      <c r="Y12" s="396"/>
      <c r="Z12" s="396"/>
      <c r="AA12" s="396"/>
      <c r="AB12" s="396"/>
      <c r="AC12" s="397"/>
      <c r="AD12" s="395" t="s">
        <v>537</v>
      </c>
      <c r="AE12" s="396"/>
      <c r="AF12" s="396"/>
      <c r="AG12" s="396"/>
      <c r="AH12" s="396"/>
      <c r="AI12" s="396"/>
      <c r="AJ12" s="397"/>
      <c r="AK12" s="395" t="s">
        <v>548</v>
      </c>
      <c r="AL12" s="396"/>
      <c r="AM12" s="396"/>
      <c r="AN12" s="396"/>
      <c r="AO12" s="396"/>
      <c r="AP12" s="396"/>
      <c r="AQ12" s="397"/>
      <c r="AR12" s="365"/>
      <c r="AS12" s="366"/>
      <c r="AT12" s="366"/>
      <c r="AU12" s="366"/>
      <c r="AV12" s="366"/>
      <c r="AW12" s="366"/>
      <c r="AX12" s="545"/>
    </row>
    <row r="13" spans="1:50" ht="21" customHeight="1" x14ac:dyDescent="0.2">
      <c r="A13" s="141"/>
      <c r="B13" s="142"/>
      <c r="C13" s="142"/>
      <c r="D13" s="142"/>
      <c r="E13" s="142"/>
      <c r="F13" s="143"/>
      <c r="G13" s="546" t="s">
        <v>6</v>
      </c>
      <c r="H13" s="547"/>
      <c r="I13" s="553" t="s">
        <v>7</v>
      </c>
      <c r="J13" s="554"/>
      <c r="K13" s="554"/>
      <c r="L13" s="554"/>
      <c r="M13" s="554"/>
      <c r="N13" s="554"/>
      <c r="O13" s="555"/>
      <c r="P13" s="81" t="s">
        <v>564</v>
      </c>
      <c r="Q13" s="82"/>
      <c r="R13" s="82"/>
      <c r="S13" s="82"/>
      <c r="T13" s="82"/>
      <c r="U13" s="82"/>
      <c r="V13" s="83"/>
      <c r="W13" s="81" t="s">
        <v>564</v>
      </c>
      <c r="X13" s="82"/>
      <c r="Y13" s="82"/>
      <c r="Z13" s="82"/>
      <c r="AA13" s="82"/>
      <c r="AB13" s="82"/>
      <c r="AC13" s="83"/>
      <c r="AD13" s="81" t="s">
        <v>564</v>
      </c>
      <c r="AE13" s="82"/>
      <c r="AF13" s="82"/>
      <c r="AG13" s="82"/>
      <c r="AH13" s="82"/>
      <c r="AI13" s="82"/>
      <c r="AJ13" s="83"/>
      <c r="AK13" s="81" t="s">
        <v>251</v>
      </c>
      <c r="AL13" s="82"/>
      <c r="AM13" s="82"/>
      <c r="AN13" s="82"/>
      <c r="AO13" s="82"/>
      <c r="AP13" s="82"/>
      <c r="AQ13" s="83"/>
      <c r="AR13" s="573"/>
      <c r="AS13" s="574"/>
      <c r="AT13" s="574"/>
      <c r="AU13" s="574"/>
      <c r="AV13" s="574"/>
      <c r="AW13" s="574"/>
      <c r="AX13" s="575"/>
    </row>
    <row r="14" spans="1:50" ht="21" customHeight="1" x14ac:dyDescent="0.2">
      <c r="A14" s="141"/>
      <c r="B14" s="142"/>
      <c r="C14" s="142"/>
      <c r="D14" s="142"/>
      <c r="E14" s="142"/>
      <c r="F14" s="143"/>
      <c r="G14" s="548"/>
      <c r="H14" s="549"/>
      <c r="I14" s="568" t="s">
        <v>8</v>
      </c>
      <c r="J14" s="569"/>
      <c r="K14" s="569"/>
      <c r="L14" s="569"/>
      <c r="M14" s="569"/>
      <c r="N14" s="569"/>
      <c r="O14" s="570"/>
      <c r="P14" s="81">
        <v>4875</v>
      </c>
      <c r="Q14" s="82"/>
      <c r="R14" s="82"/>
      <c r="S14" s="82"/>
      <c r="T14" s="82"/>
      <c r="U14" s="82"/>
      <c r="V14" s="83"/>
      <c r="W14" s="81">
        <v>4056</v>
      </c>
      <c r="X14" s="82"/>
      <c r="Y14" s="82"/>
      <c r="Z14" s="82"/>
      <c r="AA14" s="82"/>
      <c r="AB14" s="82"/>
      <c r="AC14" s="83"/>
      <c r="AD14" s="81">
        <v>3760</v>
      </c>
      <c r="AE14" s="82"/>
      <c r="AF14" s="82"/>
      <c r="AG14" s="82"/>
      <c r="AH14" s="82"/>
      <c r="AI14" s="82"/>
      <c r="AJ14" s="83"/>
      <c r="AK14" s="81">
        <v>4293</v>
      </c>
      <c r="AL14" s="82"/>
      <c r="AM14" s="82"/>
      <c r="AN14" s="82"/>
      <c r="AO14" s="82"/>
      <c r="AP14" s="82"/>
      <c r="AQ14" s="83"/>
      <c r="AR14" s="576"/>
      <c r="AS14" s="577"/>
      <c r="AT14" s="577"/>
      <c r="AU14" s="577"/>
      <c r="AV14" s="577"/>
      <c r="AW14" s="577"/>
      <c r="AX14" s="578"/>
    </row>
    <row r="15" spans="1:50" ht="21" customHeight="1" x14ac:dyDescent="0.2">
      <c r="A15" s="141"/>
      <c r="B15" s="142"/>
      <c r="C15" s="142"/>
      <c r="D15" s="142"/>
      <c r="E15" s="142"/>
      <c r="F15" s="143"/>
      <c r="G15" s="550"/>
      <c r="H15" s="549"/>
      <c r="I15" s="556" t="s">
        <v>560</v>
      </c>
      <c r="J15" s="557"/>
      <c r="K15" s="557"/>
      <c r="L15" s="557"/>
      <c r="M15" s="557"/>
      <c r="N15" s="557"/>
      <c r="O15" s="558"/>
      <c r="P15" s="559"/>
      <c r="Q15" s="560"/>
      <c r="R15" s="560"/>
      <c r="S15" s="560"/>
      <c r="T15" s="560"/>
      <c r="U15" s="560"/>
      <c r="V15" s="561"/>
      <c r="W15" s="559"/>
      <c r="X15" s="560"/>
      <c r="Y15" s="560"/>
      <c r="Z15" s="560"/>
      <c r="AA15" s="560"/>
      <c r="AB15" s="560"/>
      <c r="AC15" s="561"/>
      <c r="AD15" s="559"/>
      <c r="AE15" s="560"/>
      <c r="AF15" s="560"/>
      <c r="AG15" s="560"/>
      <c r="AH15" s="560"/>
      <c r="AI15" s="560"/>
      <c r="AJ15" s="561"/>
      <c r="AK15" s="81">
        <v>4293</v>
      </c>
      <c r="AL15" s="82"/>
      <c r="AM15" s="82"/>
      <c r="AN15" s="82"/>
      <c r="AO15" s="82"/>
      <c r="AP15" s="82"/>
      <c r="AQ15" s="83"/>
      <c r="AR15" s="576"/>
      <c r="AS15" s="577"/>
      <c r="AT15" s="577"/>
      <c r="AU15" s="577"/>
      <c r="AV15" s="577"/>
      <c r="AW15" s="577"/>
      <c r="AX15" s="578"/>
    </row>
    <row r="16" spans="1:50" ht="21" customHeight="1" x14ac:dyDescent="0.2">
      <c r="A16" s="141"/>
      <c r="B16" s="142"/>
      <c r="C16" s="142"/>
      <c r="D16" s="142"/>
      <c r="E16" s="142"/>
      <c r="F16" s="143"/>
      <c r="G16" s="550"/>
      <c r="H16" s="549"/>
      <c r="I16" s="568" t="s">
        <v>45</v>
      </c>
      <c r="J16" s="571"/>
      <c r="K16" s="571"/>
      <c r="L16" s="571"/>
      <c r="M16" s="571"/>
      <c r="N16" s="571"/>
      <c r="O16" s="572"/>
      <c r="P16" s="81">
        <v>10046</v>
      </c>
      <c r="Q16" s="82"/>
      <c r="R16" s="82"/>
      <c r="S16" s="82"/>
      <c r="T16" s="82"/>
      <c r="U16" s="82"/>
      <c r="V16" s="83"/>
      <c r="W16" s="81">
        <v>5660</v>
      </c>
      <c r="X16" s="82"/>
      <c r="Y16" s="82"/>
      <c r="Z16" s="82"/>
      <c r="AA16" s="82"/>
      <c r="AB16" s="82"/>
      <c r="AC16" s="83"/>
      <c r="AD16" s="81">
        <v>4626</v>
      </c>
      <c r="AE16" s="82"/>
      <c r="AF16" s="82"/>
      <c r="AG16" s="82"/>
      <c r="AH16" s="82"/>
      <c r="AI16" s="82"/>
      <c r="AJ16" s="83"/>
      <c r="AK16" s="81">
        <v>5357</v>
      </c>
      <c r="AL16" s="82"/>
      <c r="AM16" s="82"/>
      <c r="AN16" s="82"/>
      <c r="AO16" s="82"/>
      <c r="AP16" s="82"/>
      <c r="AQ16" s="83"/>
      <c r="AR16" s="576"/>
      <c r="AS16" s="577"/>
      <c r="AT16" s="577"/>
      <c r="AU16" s="577"/>
      <c r="AV16" s="577"/>
      <c r="AW16" s="577"/>
      <c r="AX16" s="578"/>
    </row>
    <row r="17" spans="1:50" ht="21" customHeight="1" x14ac:dyDescent="0.2">
      <c r="A17" s="141"/>
      <c r="B17" s="142"/>
      <c r="C17" s="142"/>
      <c r="D17" s="142"/>
      <c r="E17" s="142"/>
      <c r="F17" s="143"/>
      <c r="G17" s="550"/>
      <c r="H17" s="549"/>
      <c r="I17" s="568" t="s">
        <v>46</v>
      </c>
      <c r="J17" s="571"/>
      <c r="K17" s="571"/>
      <c r="L17" s="571"/>
      <c r="M17" s="571"/>
      <c r="N17" s="571"/>
      <c r="O17" s="572"/>
      <c r="P17" s="81">
        <v>-5660</v>
      </c>
      <c r="Q17" s="82"/>
      <c r="R17" s="82"/>
      <c r="S17" s="82"/>
      <c r="T17" s="82"/>
      <c r="U17" s="82"/>
      <c r="V17" s="83"/>
      <c r="W17" s="81">
        <v>-4626</v>
      </c>
      <c r="X17" s="82"/>
      <c r="Y17" s="82"/>
      <c r="Z17" s="82"/>
      <c r="AA17" s="82"/>
      <c r="AB17" s="82"/>
      <c r="AC17" s="83"/>
      <c r="AD17" s="81">
        <v>-5357</v>
      </c>
      <c r="AE17" s="82"/>
      <c r="AF17" s="82"/>
      <c r="AG17" s="82"/>
      <c r="AH17" s="82"/>
      <c r="AI17" s="82"/>
      <c r="AJ17" s="83"/>
      <c r="AK17" s="81" t="s">
        <v>251</v>
      </c>
      <c r="AL17" s="82"/>
      <c r="AM17" s="82"/>
      <c r="AN17" s="82"/>
      <c r="AO17" s="82"/>
      <c r="AP17" s="82"/>
      <c r="AQ17" s="83"/>
      <c r="AR17" s="576"/>
      <c r="AS17" s="577"/>
      <c r="AT17" s="577"/>
      <c r="AU17" s="577"/>
      <c r="AV17" s="577"/>
      <c r="AW17" s="577"/>
      <c r="AX17" s="578"/>
    </row>
    <row r="18" spans="1:50" ht="24.75" customHeight="1" x14ac:dyDescent="0.2">
      <c r="A18" s="141"/>
      <c r="B18" s="142"/>
      <c r="C18" s="142"/>
      <c r="D18" s="142"/>
      <c r="E18" s="142"/>
      <c r="F18" s="143"/>
      <c r="G18" s="550"/>
      <c r="H18" s="549"/>
      <c r="I18" s="568" t="s">
        <v>44</v>
      </c>
      <c r="J18" s="569"/>
      <c r="K18" s="569"/>
      <c r="L18" s="569"/>
      <c r="M18" s="569"/>
      <c r="N18" s="569"/>
      <c r="O18" s="570"/>
      <c r="P18" s="81" t="s">
        <v>564</v>
      </c>
      <c r="Q18" s="82"/>
      <c r="R18" s="82"/>
      <c r="S18" s="82"/>
      <c r="T18" s="82"/>
      <c r="U18" s="82"/>
      <c r="V18" s="83"/>
      <c r="W18" s="81" t="s">
        <v>564</v>
      </c>
      <c r="X18" s="82"/>
      <c r="Y18" s="82"/>
      <c r="Z18" s="82"/>
      <c r="AA18" s="82"/>
      <c r="AB18" s="82"/>
      <c r="AC18" s="83"/>
      <c r="AD18" s="81" t="s">
        <v>564</v>
      </c>
      <c r="AE18" s="82"/>
      <c r="AF18" s="82"/>
      <c r="AG18" s="82"/>
      <c r="AH18" s="82"/>
      <c r="AI18" s="82"/>
      <c r="AJ18" s="83"/>
      <c r="AK18" s="81" t="s">
        <v>251</v>
      </c>
      <c r="AL18" s="82"/>
      <c r="AM18" s="82"/>
      <c r="AN18" s="82"/>
      <c r="AO18" s="82"/>
      <c r="AP18" s="82"/>
      <c r="AQ18" s="83"/>
      <c r="AR18" s="576"/>
      <c r="AS18" s="577"/>
      <c r="AT18" s="577"/>
      <c r="AU18" s="577"/>
      <c r="AV18" s="577"/>
      <c r="AW18" s="577"/>
      <c r="AX18" s="578"/>
    </row>
    <row r="19" spans="1:50" ht="24.75" customHeight="1" x14ac:dyDescent="0.2">
      <c r="A19" s="141"/>
      <c r="B19" s="142"/>
      <c r="C19" s="142"/>
      <c r="D19" s="142"/>
      <c r="E19" s="142"/>
      <c r="F19" s="143"/>
      <c r="G19" s="551"/>
      <c r="H19" s="552"/>
      <c r="I19" s="562" t="s">
        <v>18</v>
      </c>
      <c r="J19" s="563"/>
      <c r="K19" s="563"/>
      <c r="L19" s="563"/>
      <c r="M19" s="563"/>
      <c r="N19" s="563"/>
      <c r="O19" s="564"/>
      <c r="P19" s="565">
        <f>SUM(P13:V18)</f>
        <v>9261</v>
      </c>
      <c r="Q19" s="566"/>
      <c r="R19" s="566"/>
      <c r="S19" s="566"/>
      <c r="T19" s="566"/>
      <c r="U19" s="566"/>
      <c r="V19" s="567"/>
      <c r="W19" s="565">
        <f>SUM(W13:AC18)</f>
        <v>5090</v>
      </c>
      <c r="X19" s="566"/>
      <c r="Y19" s="566"/>
      <c r="Z19" s="566"/>
      <c r="AA19" s="566"/>
      <c r="AB19" s="566"/>
      <c r="AC19" s="567"/>
      <c r="AD19" s="565">
        <f>SUM(AD13:AJ18)</f>
        <v>3029</v>
      </c>
      <c r="AE19" s="566"/>
      <c r="AF19" s="566"/>
      <c r="AG19" s="566"/>
      <c r="AH19" s="566"/>
      <c r="AI19" s="566"/>
      <c r="AJ19" s="567"/>
      <c r="AK19" s="565">
        <f>SUM(AK13:AQ18)-AK15</f>
        <v>9650</v>
      </c>
      <c r="AL19" s="566"/>
      <c r="AM19" s="566"/>
      <c r="AN19" s="566"/>
      <c r="AO19" s="566"/>
      <c r="AP19" s="566"/>
      <c r="AQ19" s="567"/>
      <c r="AR19" s="576"/>
      <c r="AS19" s="577"/>
      <c r="AT19" s="577"/>
      <c r="AU19" s="577"/>
      <c r="AV19" s="577"/>
      <c r="AW19" s="577"/>
      <c r="AX19" s="578"/>
    </row>
    <row r="20" spans="1:50" ht="24.75" customHeight="1" x14ac:dyDescent="0.2">
      <c r="A20" s="141"/>
      <c r="B20" s="142"/>
      <c r="C20" s="142"/>
      <c r="D20" s="142"/>
      <c r="E20" s="142"/>
      <c r="F20" s="143"/>
      <c r="G20" s="530" t="s">
        <v>9</v>
      </c>
      <c r="H20" s="531"/>
      <c r="I20" s="531"/>
      <c r="J20" s="531"/>
      <c r="K20" s="531"/>
      <c r="L20" s="531"/>
      <c r="M20" s="531"/>
      <c r="N20" s="531"/>
      <c r="O20" s="531"/>
      <c r="P20" s="81">
        <v>8248</v>
      </c>
      <c r="Q20" s="82"/>
      <c r="R20" s="82"/>
      <c r="S20" s="82"/>
      <c r="T20" s="82"/>
      <c r="U20" s="82"/>
      <c r="V20" s="83"/>
      <c r="W20" s="81">
        <v>4338</v>
      </c>
      <c r="X20" s="82"/>
      <c r="Y20" s="82"/>
      <c r="Z20" s="82"/>
      <c r="AA20" s="82"/>
      <c r="AB20" s="82"/>
      <c r="AC20" s="83"/>
      <c r="AD20" s="81">
        <v>2671</v>
      </c>
      <c r="AE20" s="82"/>
      <c r="AF20" s="82"/>
      <c r="AG20" s="82"/>
      <c r="AH20" s="82"/>
      <c r="AI20" s="82"/>
      <c r="AJ20" s="83"/>
      <c r="AK20" s="528"/>
      <c r="AL20" s="528"/>
      <c r="AM20" s="528"/>
      <c r="AN20" s="528"/>
      <c r="AO20" s="528"/>
      <c r="AP20" s="528"/>
      <c r="AQ20" s="528"/>
      <c r="AR20" s="576"/>
      <c r="AS20" s="577"/>
      <c r="AT20" s="577"/>
      <c r="AU20" s="577"/>
      <c r="AV20" s="577"/>
      <c r="AW20" s="577"/>
      <c r="AX20" s="578"/>
    </row>
    <row r="21" spans="1:50" ht="24.75" customHeight="1" x14ac:dyDescent="0.2">
      <c r="A21" s="141"/>
      <c r="B21" s="142"/>
      <c r="C21" s="142"/>
      <c r="D21" s="142"/>
      <c r="E21" s="142"/>
      <c r="F21" s="143"/>
      <c r="G21" s="530" t="s">
        <v>10</v>
      </c>
      <c r="H21" s="531"/>
      <c r="I21" s="531"/>
      <c r="J21" s="531"/>
      <c r="K21" s="531"/>
      <c r="L21" s="531"/>
      <c r="M21" s="531"/>
      <c r="N21" s="531"/>
      <c r="O21" s="531"/>
      <c r="P21" s="527">
        <f>IF(P19=0, "-", SUM(P20)/P19)</f>
        <v>0.8906165640859518</v>
      </c>
      <c r="Q21" s="527"/>
      <c r="R21" s="527"/>
      <c r="S21" s="527"/>
      <c r="T21" s="527"/>
      <c r="U21" s="527"/>
      <c r="V21" s="527"/>
      <c r="W21" s="527">
        <f>IF(W19=0, "-", SUM(W20)/W19)</f>
        <v>0.85225933202357562</v>
      </c>
      <c r="X21" s="527"/>
      <c r="Y21" s="527"/>
      <c r="Z21" s="527"/>
      <c r="AA21" s="527"/>
      <c r="AB21" s="527"/>
      <c r="AC21" s="527"/>
      <c r="AD21" s="527">
        <f>IF(AD19=0, "-", SUM(AD20)/AD19)</f>
        <v>0.88180917794651703</v>
      </c>
      <c r="AE21" s="527"/>
      <c r="AF21" s="527"/>
      <c r="AG21" s="527"/>
      <c r="AH21" s="527"/>
      <c r="AI21" s="527"/>
      <c r="AJ21" s="527"/>
      <c r="AK21" s="528"/>
      <c r="AL21" s="528"/>
      <c r="AM21" s="528"/>
      <c r="AN21" s="528"/>
      <c r="AO21" s="528"/>
      <c r="AP21" s="528"/>
      <c r="AQ21" s="529"/>
      <c r="AR21" s="576"/>
      <c r="AS21" s="577"/>
      <c r="AT21" s="577"/>
      <c r="AU21" s="577"/>
      <c r="AV21" s="577"/>
      <c r="AW21" s="577"/>
      <c r="AX21" s="578"/>
    </row>
    <row r="22" spans="1:50" ht="25.5" customHeight="1" x14ac:dyDescent="0.2">
      <c r="A22" s="594"/>
      <c r="B22" s="595"/>
      <c r="C22" s="595"/>
      <c r="D22" s="595"/>
      <c r="E22" s="595"/>
      <c r="F22" s="596"/>
      <c r="G22" s="525" t="s">
        <v>211</v>
      </c>
      <c r="H22" s="526"/>
      <c r="I22" s="526"/>
      <c r="J22" s="526"/>
      <c r="K22" s="526"/>
      <c r="L22" s="526"/>
      <c r="M22" s="526"/>
      <c r="N22" s="526"/>
      <c r="O22" s="526"/>
      <c r="P22" s="527">
        <f>IF(P20=0, "-", SUM(P20)/SUM(P13,P14))</f>
        <v>1.6918974358974359</v>
      </c>
      <c r="Q22" s="527"/>
      <c r="R22" s="527"/>
      <c r="S22" s="527"/>
      <c r="T22" s="527"/>
      <c r="U22" s="527"/>
      <c r="V22" s="527"/>
      <c r="W22" s="527">
        <f>IF(W20=0, "-", SUM(W20)/SUM(W13,W14))</f>
        <v>1.069526627218935</v>
      </c>
      <c r="X22" s="527"/>
      <c r="Y22" s="527"/>
      <c r="Z22" s="527"/>
      <c r="AA22" s="527"/>
      <c r="AB22" s="527"/>
      <c r="AC22" s="527"/>
      <c r="AD22" s="527">
        <f>IF(AD20=0, "-", SUM(AD20)/SUM(AD13,AD14))</f>
        <v>0.71037234042553188</v>
      </c>
      <c r="AE22" s="527"/>
      <c r="AF22" s="527"/>
      <c r="AG22" s="527"/>
      <c r="AH22" s="527"/>
      <c r="AI22" s="527"/>
      <c r="AJ22" s="527"/>
      <c r="AK22" s="528"/>
      <c r="AL22" s="528"/>
      <c r="AM22" s="528"/>
      <c r="AN22" s="528"/>
      <c r="AO22" s="528"/>
      <c r="AP22" s="528"/>
      <c r="AQ22" s="529"/>
      <c r="AR22" s="579"/>
      <c r="AS22" s="580"/>
      <c r="AT22" s="580"/>
      <c r="AU22" s="580"/>
      <c r="AV22" s="580"/>
      <c r="AW22" s="580"/>
      <c r="AX22" s="581"/>
    </row>
    <row r="23" spans="1:50" ht="40.200000000000003" customHeight="1" x14ac:dyDescent="0.2">
      <c r="A23" s="511" t="s">
        <v>562</v>
      </c>
      <c r="B23" s="512"/>
      <c r="C23" s="512"/>
      <c r="D23" s="512"/>
      <c r="E23" s="512"/>
      <c r="F23" s="513"/>
      <c r="G23" s="517" t="s">
        <v>204</v>
      </c>
      <c r="H23" s="370"/>
      <c r="I23" s="370"/>
      <c r="J23" s="370"/>
      <c r="K23" s="370"/>
      <c r="L23" s="370"/>
      <c r="M23" s="370"/>
      <c r="N23" s="370"/>
      <c r="O23" s="371"/>
      <c r="P23" s="518" t="s">
        <v>560</v>
      </c>
      <c r="Q23" s="370"/>
      <c r="R23" s="370"/>
      <c r="S23" s="370"/>
      <c r="T23" s="370"/>
      <c r="U23" s="370"/>
      <c r="V23" s="371"/>
      <c r="W23" s="537" t="s">
        <v>203</v>
      </c>
      <c r="X23" s="370"/>
      <c r="Y23" s="370"/>
      <c r="Z23" s="370"/>
      <c r="AA23" s="370"/>
      <c r="AB23" s="370"/>
      <c r="AC23" s="370"/>
      <c r="AD23" s="370"/>
      <c r="AE23" s="370"/>
      <c r="AF23" s="370"/>
      <c r="AG23" s="370"/>
      <c r="AH23" s="370"/>
      <c r="AI23" s="370"/>
      <c r="AJ23" s="370"/>
      <c r="AK23" s="370"/>
      <c r="AL23" s="370"/>
      <c r="AM23" s="370"/>
      <c r="AN23" s="370"/>
      <c r="AO23" s="370"/>
      <c r="AP23" s="370"/>
      <c r="AQ23" s="370"/>
      <c r="AR23" s="370"/>
      <c r="AS23" s="370"/>
      <c r="AT23" s="370"/>
      <c r="AU23" s="370"/>
      <c r="AV23" s="370"/>
      <c r="AW23" s="370"/>
      <c r="AX23" s="538"/>
    </row>
    <row r="24" spans="1:50" ht="33" customHeight="1" x14ac:dyDescent="0.2">
      <c r="A24" s="514"/>
      <c r="B24" s="515"/>
      <c r="C24" s="515"/>
      <c r="D24" s="515"/>
      <c r="E24" s="515"/>
      <c r="F24" s="516"/>
      <c r="G24" s="519" t="s">
        <v>713</v>
      </c>
      <c r="H24" s="520"/>
      <c r="I24" s="520"/>
      <c r="J24" s="520"/>
      <c r="K24" s="520"/>
      <c r="L24" s="520"/>
      <c r="M24" s="520"/>
      <c r="N24" s="520"/>
      <c r="O24" s="521"/>
      <c r="P24" s="522">
        <v>4293</v>
      </c>
      <c r="Q24" s="523"/>
      <c r="R24" s="523"/>
      <c r="S24" s="523"/>
      <c r="T24" s="523"/>
      <c r="U24" s="523"/>
      <c r="V24" s="524"/>
      <c r="W24" s="539"/>
      <c r="X24" s="540"/>
      <c r="Y24" s="540"/>
      <c r="Z24" s="540"/>
      <c r="AA24" s="540"/>
      <c r="AB24" s="540"/>
      <c r="AC24" s="540"/>
      <c r="AD24" s="540"/>
      <c r="AE24" s="540"/>
      <c r="AF24" s="540"/>
      <c r="AG24" s="540"/>
      <c r="AH24" s="540"/>
      <c r="AI24" s="540"/>
      <c r="AJ24" s="540"/>
      <c r="AK24" s="540"/>
      <c r="AL24" s="540"/>
      <c r="AM24" s="540"/>
      <c r="AN24" s="540"/>
      <c r="AO24" s="540"/>
      <c r="AP24" s="540"/>
      <c r="AQ24" s="540"/>
      <c r="AR24" s="540"/>
      <c r="AS24" s="540"/>
      <c r="AT24" s="540"/>
      <c r="AU24" s="540"/>
      <c r="AV24" s="540"/>
      <c r="AW24" s="540"/>
      <c r="AX24" s="541"/>
    </row>
    <row r="25" spans="1:50" ht="25.5" customHeight="1" thickBot="1" x14ac:dyDescent="0.25">
      <c r="A25" s="514"/>
      <c r="B25" s="515"/>
      <c r="C25" s="515"/>
      <c r="D25" s="515"/>
      <c r="E25" s="515"/>
      <c r="F25" s="516"/>
      <c r="G25" s="130" t="s">
        <v>18</v>
      </c>
      <c r="H25" s="532"/>
      <c r="I25" s="532"/>
      <c r="J25" s="532"/>
      <c r="K25" s="532"/>
      <c r="L25" s="532"/>
      <c r="M25" s="532"/>
      <c r="N25" s="532"/>
      <c r="O25" s="533"/>
      <c r="P25" s="534">
        <f>AK15</f>
        <v>4293</v>
      </c>
      <c r="Q25" s="535"/>
      <c r="R25" s="535"/>
      <c r="S25" s="535"/>
      <c r="T25" s="535"/>
      <c r="U25" s="535"/>
      <c r="V25" s="536"/>
      <c r="W25" s="542"/>
      <c r="X25" s="543"/>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543"/>
      <c r="AV25" s="543"/>
      <c r="AW25" s="543"/>
      <c r="AX25" s="544"/>
    </row>
    <row r="26" spans="1:50" ht="47.25" customHeight="1" x14ac:dyDescent="0.2">
      <c r="A26" s="507" t="s">
        <v>541</v>
      </c>
      <c r="B26" s="508"/>
      <c r="C26" s="508"/>
      <c r="D26" s="508"/>
      <c r="E26" s="508"/>
      <c r="F26" s="509"/>
      <c r="G26" s="510" t="s">
        <v>565</v>
      </c>
      <c r="H26" s="484"/>
      <c r="I26" s="484"/>
      <c r="J26" s="484"/>
      <c r="K26" s="484"/>
      <c r="L26" s="484"/>
      <c r="M26" s="484"/>
      <c r="N26" s="484"/>
      <c r="O26" s="484"/>
      <c r="P26" s="484"/>
      <c r="Q26" s="484"/>
      <c r="R26" s="484"/>
      <c r="S26" s="484"/>
      <c r="T26" s="484"/>
      <c r="U26" s="484"/>
      <c r="V26" s="484"/>
      <c r="W26" s="484"/>
      <c r="X26" s="484"/>
      <c r="Y26" s="484"/>
      <c r="Z26" s="484"/>
      <c r="AA26" s="484"/>
      <c r="AB26" s="484"/>
      <c r="AC26" s="484"/>
      <c r="AD26" s="484"/>
      <c r="AE26" s="484"/>
      <c r="AF26" s="484"/>
      <c r="AG26" s="484"/>
      <c r="AH26" s="484"/>
      <c r="AI26" s="484"/>
      <c r="AJ26" s="484"/>
      <c r="AK26" s="484"/>
      <c r="AL26" s="484"/>
      <c r="AM26" s="484"/>
      <c r="AN26" s="484"/>
      <c r="AO26" s="484"/>
      <c r="AP26" s="484"/>
      <c r="AQ26" s="484"/>
      <c r="AR26" s="484"/>
      <c r="AS26" s="484"/>
      <c r="AT26" s="484"/>
      <c r="AU26" s="484"/>
      <c r="AV26" s="484"/>
      <c r="AW26" s="484"/>
      <c r="AX26" s="485"/>
    </row>
    <row r="27" spans="1:50" ht="31.5" customHeight="1" x14ac:dyDescent="0.2">
      <c r="A27" s="486" t="s">
        <v>542</v>
      </c>
      <c r="B27" s="374"/>
      <c r="C27" s="374"/>
      <c r="D27" s="374"/>
      <c r="E27" s="374"/>
      <c r="F27" s="314"/>
      <c r="G27" s="487" t="s">
        <v>539</v>
      </c>
      <c r="H27" s="488"/>
      <c r="I27" s="488"/>
      <c r="J27" s="488"/>
      <c r="K27" s="488"/>
      <c r="L27" s="488"/>
      <c r="M27" s="488"/>
      <c r="N27" s="488"/>
      <c r="O27" s="488"/>
      <c r="P27" s="489" t="s">
        <v>538</v>
      </c>
      <c r="Q27" s="488"/>
      <c r="R27" s="488"/>
      <c r="S27" s="488"/>
      <c r="T27" s="488"/>
      <c r="U27" s="488"/>
      <c r="V27" s="488"/>
      <c r="W27" s="488"/>
      <c r="X27" s="490"/>
      <c r="Y27" s="491"/>
      <c r="Z27" s="492"/>
      <c r="AA27" s="493"/>
      <c r="AB27" s="494" t="s">
        <v>11</v>
      </c>
      <c r="AC27" s="494"/>
      <c r="AD27" s="494"/>
      <c r="AE27" s="376" t="s">
        <v>383</v>
      </c>
      <c r="AF27" s="505"/>
      <c r="AG27" s="505"/>
      <c r="AH27" s="506"/>
      <c r="AI27" s="376" t="s">
        <v>535</v>
      </c>
      <c r="AJ27" s="505"/>
      <c r="AK27" s="505"/>
      <c r="AL27" s="506"/>
      <c r="AM27" s="376" t="s">
        <v>351</v>
      </c>
      <c r="AN27" s="505"/>
      <c r="AO27" s="505"/>
      <c r="AP27" s="506"/>
      <c r="AQ27" s="480" t="s">
        <v>382</v>
      </c>
      <c r="AR27" s="481"/>
      <c r="AS27" s="481"/>
      <c r="AT27" s="482"/>
      <c r="AU27" s="480" t="s">
        <v>549</v>
      </c>
      <c r="AV27" s="481"/>
      <c r="AW27" s="481"/>
      <c r="AX27" s="483"/>
    </row>
    <row r="28" spans="1:50" ht="23.25" customHeight="1" x14ac:dyDescent="0.2">
      <c r="A28" s="486"/>
      <c r="B28" s="374"/>
      <c r="C28" s="374"/>
      <c r="D28" s="374"/>
      <c r="E28" s="374"/>
      <c r="F28" s="314"/>
      <c r="G28" s="495" t="s">
        <v>566</v>
      </c>
      <c r="H28" s="448"/>
      <c r="I28" s="448"/>
      <c r="J28" s="448"/>
      <c r="K28" s="448"/>
      <c r="L28" s="448"/>
      <c r="M28" s="448"/>
      <c r="N28" s="448"/>
      <c r="O28" s="448"/>
      <c r="P28" s="201" t="s">
        <v>567</v>
      </c>
      <c r="Q28" s="451"/>
      <c r="R28" s="451"/>
      <c r="S28" s="451"/>
      <c r="T28" s="451"/>
      <c r="U28" s="451"/>
      <c r="V28" s="451"/>
      <c r="W28" s="451"/>
      <c r="X28" s="452"/>
      <c r="Y28" s="456" t="s">
        <v>48</v>
      </c>
      <c r="Z28" s="457"/>
      <c r="AA28" s="458"/>
      <c r="AB28" s="459" t="s">
        <v>568</v>
      </c>
      <c r="AC28" s="459"/>
      <c r="AD28" s="459"/>
      <c r="AE28" s="460">
        <v>133</v>
      </c>
      <c r="AF28" s="460"/>
      <c r="AG28" s="460"/>
      <c r="AH28" s="460"/>
      <c r="AI28" s="460">
        <v>141</v>
      </c>
      <c r="AJ28" s="460"/>
      <c r="AK28" s="460"/>
      <c r="AL28" s="460"/>
      <c r="AM28" s="460">
        <v>143</v>
      </c>
      <c r="AN28" s="460"/>
      <c r="AO28" s="460"/>
      <c r="AP28" s="460"/>
      <c r="AQ28" s="474" t="s">
        <v>251</v>
      </c>
      <c r="AR28" s="460"/>
      <c r="AS28" s="460"/>
      <c r="AT28" s="460"/>
      <c r="AU28" s="367" t="s">
        <v>251</v>
      </c>
      <c r="AV28" s="475"/>
      <c r="AW28" s="475"/>
      <c r="AX28" s="476"/>
    </row>
    <row r="29" spans="1:50" ht="23.25" customHeight="1" x14ac:dyDescent="0.2">
      <c r="A29" s="384"/>
      <c r="B29" s="382"/>
      <c r="C29" s="382"/>
      <c r="D29" s="382"/>
      <c r="E29" s="382"/>
      <c r="F29" s="316"/>
      <c r="G29" s="449"/>
      <c r="H29" s="450"/>
      <c r="I29" s="450"/>
      <c r="J29" s="450"/>
      <c r="K29" s="450"/>
      <c r="L29" s="450"/>
      <c r="M29" s="450"/>
      <c r="N29" s="450"/>
      <c r="O29" s="450"/>
      <c r="P29" s="453"/>
      <c r="Q29" s="454"/>
      <c r="R29" s="454"/>
      <c r="S29" s="454"/>
      <c r="T29" s="454"/>
      <c r="U29" s="454"/>
      <c r="V29" s="454"/>
      <c r="W29" s="454"/>
      <c r="X29" s="455"/>
      <c r="Y29" s="477" t="s">
        <v>49</v>
      </c>
      <c r="Z29" s="478"/>
      <c r="AA29" s="479"/>
      <c r="AB29" s="459" t="s">
        <v>568</v>
      </c>
      <c r="AC29" s="459"/>
      <c r="AD29" s="459"/>
      <c r="AE29" s="460">
        <v>135</v>
      </c>
      <c r="AF29" s="460"/>
      <c r="AG29" s="460"/>
      <c r="AH29" s="460"/>
      <c r="AI29" s="460">
        <v>141</v>
      </c>
      <c r="AJ29" s="460"/>
      <c r="AK29" s="460"/>
      <c r="AL29" s="460"/>
      <c r="AM29" s="460">
        <v>144</v>
      </c>
      <c r="AN29" s="460"/>
      <c r="AO29" s="460"/>
      <c r="AP29" s="460"/>
      <c r="AQ29" s="460">
        <v>157</v>
      </c>
      <c r="AR29" s="460"/>
      <c r="AS29" s="460"/>
      <c r="AT29" s="460"/>
      <c r="AU29" s="367" t="s">
        <v>251</v>
      </c>
      <c r="AV29" s="475"/>
      <c r="AW29" s="475"/>
      <c r="AX29" s="476"/>
    </row>
    <row r="30" spans="1:50" ht="23.25" customHeight="1" x14ac:dyDescent="0.2">
      <c r="A30" s="496" t="s">
        <v>543</v>
      </c>
      <c r="B30" s="497"/>
      <c r="C30" s="497"/>
      <c r="D30" s="497"/>
      <c r="E30" s="497"/>
      <c r="F30" s="498"/>
      <c r="G30" s="396" t="s">
        <v>544</v>
      </c>
      <c r="H30" s="396"/>
      <c r="I30" s="396"/>
      <c r="J30" s="396"/>
      <c r="K30" s="396"/>
      <c r="L30" s="396"/>
      <c r="M30" s="396"/>
      <c r="N30" s="396"/>
      <c r="O30" s="396"/>
      <c r="P30" s="396"/>
      <c r="Q30" s="396"/>
      <c r="R30" s="396"/>
      <c r="S30" s="396"/>
      <c r="T30" s="396"/>
      <c r="U30" s="396"/>
      <c r="V30" s="396"/>
      <c r="W30" s="396"/>
      <c r="X30" s="397"/>
      <c r="Y30" s="403"/>
      <c r="Z30" s="404"/>
      <c r="AA30" s="405"/>
      <c r="AB30" s="395" t="s">
        <v>11</v>
      </c>
      <c r="AC30" s="396"/>
      <c r="AD30" s="397"/>
      <c r="AE30" s="395" t="s">
        <v>383</v>
      </c>
      <c r="AF30" s="396"/>
      <c r="AG30" s="396"/>
      <c r="AH30" s="397"/>
      <c r="AI30" s="395" t="s">
        <v>535</v>
      </c>
      <c r="AJ30" s="396"/>
      <c r="AK30" s="396"/>
      <c r="AL30" s="397"/>
      <c r="AM30" s="395" t="s">
        <v>351</v>
      </c>
      <c r="AN30" s="396"/>
      <c r="AO30" s="396"/>
      <c r="AP30" s="397"/>
      <c r="AQ30" s="406" t="s">
        <v>550</v>
      </c>
      <c r="AR30" s="407"/>
      <c r="AS30" s="407"/>
      <c r="AT30" s="407"/>
      <c r="AU30" s="407"/>
      <c r="AV30" s="407"/>
      <c r="AW30" s="407"/>
      <c r="AX30" s="408"/>
    </row>
    <row r="31" spans="1:50" ht="23.25" customHeight="1" x14ac:dyDescent="0.2">
      <c r="A31" s="499"/>
      <c r="B31" s="500"/>
      <c r="C31" s="500"/>
      <c r="D31" s="500"/>
      <c r="E31" s="500"/>
      <c r="F31" s="501"/>
      <c r="G31" s="409" t="s">
        <v>569</v>
      </c>
      <c r="H31" s="410"/>
      <c r="I31" s="410"/>
      <c r="J31" s="410"/>
      <c r="K31" s="410"/>
      <c r="L31" s="410"/>
      <c r="M31" s="410"/>
      <c r="N31" s="410"/>
      <c r="O31" s="410"/>
      <c r="P31" s="410"/>
      <c r="Q31" s="410"/>
      <c r="R31" s="410"/>
      <c r="S31" s="410"/>
      <c r="T31" s="410"/>
      <c r="U31" s="410"/>
      <c r="V31" s="410"/>
      <c r="W31" s="410"/>
      <c r="X31" s="410"/>
      <c r="Y31" s="468" t="s">
        <v>543</v>
      </c>
      <c r="Z31" s="469"/>
      <c r="AA31" s="470"/>
      <c r="AB31" s="471" t="s">
        <v>570</v>
      </c>
      <c r="AC31" s="472"/>
      <c r="AD31" s="473"/>
      <c r="AE31" s="474">
        <v>273</v>
      </c>
      <c r="AF31" s="474"/>
      <c r="AG31" s="474"/>
      <c r="AH31" s="474"/>
      <c r="AI31" s="474">
        <v>184</v>
      </c>
      <c r="AJ31" s="474"/>
      <c r="AK31" s="474"/>
      <c r="AL31" s="474"/>
      <c r="AM31" s="474">
        <v>132</v>
      </c>
      <c r="AN31" s="474"/>
      <c r="AO31" s="474"/>
      <c r="AP31" s="474"/>
      <c r="AQ31" s="367">
        <v>235</v>
      </c>
      <c r="AR31" s="360"/>
      <c r="AS31" s="360"/>
      <c r="AT31" s="360"/>
      <c r="AU31" s="360"/>
      <c r="AV31" s="360"/>
      <c r="AW31" s="360"/>
      <c r="AX31" s="361"/>
    </row>
    <row r="32" spans="1:50" ht="46.5" customHeight="1" x14ac:dyDescent="0.2">
      <c r="A32" s="502"/>
      <c r="B32" s="503"/>
      <c r="C32" s="503"/>
      <c r="D32" s="503"/>
      <c r="E32" s="503"/>
      <c r="F32" s="504"/>
      <c r="G32" s="411"/>
      <c r="H32" s="412"/>
      <c r="I32" s="412"/>
      <c r="J32" s="412"/>
      <c r="K32" s="412"/>
      <c r="L32" s="412"/>
      <c r="M32" s="412"/>
      <c r="N32" s="412"/>
      <c r="O32" s="412"/>
      <c r="P32" s="412"/>
      <c r="Q32" s="412"/>
      <c r="R32" s="412"/>
      <c r="S32" s="412"/>
      <c r="T32" s="412"/>
      <c r="U32" s="412"/>
      <c r="V32" s="412"/>
      <c r="W32" s="412"/>
      <c r="X32" s="412"/>
      <c r="Y32" s="444" t="s">
        <v>545</v>
      </c>
      <c r="Z32" s="461"/>
      <c r="AA32" s="462"/>
      <c r="AB32" s="463" t="s">
        <v>571</v>
      </c>
      <c r="AC32" s="464"/>
      <c r="AD32" s="465"/>
      <c r="AE32" s="466" t="s">
        <v>572</v>
      </c>
      <c r="AF32" s="466"/>
      <c r="AG32" s="466"/>
      <c r="AH32" s="466"/>
      <c r="AI32" s="466" t="s">
        <v>573</v>
      </c>
      <c r="AJ32" s="466"/>
      <c r="AK32" s="466"/>
      <c r="AL32" s="466"/>
      <c r="AM32" s="466" t="s">
        <v>574</v>
      </c>
      <c r="AN32" s="466"/>
      <c r="AO32" s="466"/>
      <c r="AP32" s="466"/>
      <c r="AQ32" s="466" t="s">
        <v>714</v>
      </c>
      <c r="AR32" s="466"/>
      <c r="AS32" s="466"/>
      <c r="AT32" s="466"/>
      <c r="AU32" s="466"/>
      <c r="AV32" s="466"/>
      <c r="AW32" s="466"/>
      <c r="AX32" s="467"/>
    </row>
    <row r="33" spans="1:51" ht="31.5" customHeight="1" x14ac:dyDescent="0.2">
      <c r="A33" s="486" t="s">
        <v>542</v>
      </c>
      <c r="B33" s="374"/>
      <c r="C33" s="374"/>
      <c r="D33" s="374"/>
      <c r="E33" s="374"/>
      <c r="F33" s="314"/>
      <c r="G33" s="487" t="s">
        <v>539</v>
      </c>
      <c r="H33" s="488"/>
      <c r="I33" s="488"/>
      <c r="J33" s="488"/>
      <c r="K33" s="488"/>
      <c r="L33" s="488"/>
      <c r="M33" s="488"/>
      <c r="N33" s="488"/>
      <c r="O33" s="488"/>
      <c r="P33" s="489" t="s">
        <v>538</v>
      </c>
      <c r="Q33" s="488"/>
      <c r="R33" s="488"/>
      <c r="S33" s="488"/>
      <c r="T33" s="488"/>
      <c r="U33" s="488"/>
      <c r="V33" s="488"/>
      <c r="W33" s="488"/>
      <c r="X33" s="490"/>
      <c r="Y33" s="491"/>
      <c r="Z33" s="492"/>
      <c r="AA33" s="493"/>
      <c r="AB33" s="494" t="s">
        <v>11</v>
      </c>
      <c r="AC33" s="494"/>
      <c r="AD33" s="494"/>
      <c r="AE33" s="376" t="s">
        <v>383</v>
      </c>
      <c r="AF33" s="505"/>
      <c r="AG33" s="505"/>
      <c r="AH33" s="506"/>
      <c r="AI33" s="376" t="s">
        <v>535</v>
      </c>
      <c r="AJ33" s="505"/>
      <c r="AK33" s="505"/>
      <c r="AL33" s="506"/>
      <c r="AM33" s="376" t="s">
        <v>351</v>
      </c>
      <c r="AN33" s="505"/>
      <c r="AO33" s="505"/>
      <c r="AP33" s="506"/>
      <c r="AQ33" s="480" t="s">
        <v>382</v>
      </c>
      <c r="AR33" s="481"/>
      <c r="AS33" s="481"/>
      <c r="AT33" s="482"/>
      <c r="AU33" s="480" t="s">
        <v>549</v>
      </c>
      <c r="AV33" s="481"/>
      <c r="AW33" s="481"/>
      <c r="AX33" s="483"/>
      <c r="AY33">
        <f>COUNTA($G$34)</f>
        <v>1</v>
      </c>
    </row>
    <row r="34" spans="1:51" ht="23.25" customHeight="1" x14ac:dyDescent="0.2">
      <c r="A34" s="486"/>
      <c r="B34" s="374"/>
      <c r="C34" s="374"/>
      <c r="D34" s="374"/>
      <c r="E34" s="374"/>
      <c r="F34" s="314"/>
      <c r="G34" s="495" t="s">
        <v>575</v>
      </c>
      <c r="H34" s="448"/>
      <c r="I34" s="448"/>
      <c r="J34" s="448"/>
      <c r="K34" s="448"/>
      <c r="L34" s="448"/>
      <c r="M34" s="448"/>
      <c r="N34" s="448"/>
      <c r="O34" s="448"/>
      <c r="P34" s="201" t="s">
        <v>576</v>
      </c>
      <c r="Q34" s="451"/>
      <c r="R34" s="451"/>
      <c r="S34" s="451"/>
      <c r="T34" s="451"/>
      <c r="U34" s="451"/>
      <c r="V34" s="451"/>
      <c r="W34" s="451"/>
      <c r="X34" s="452"/>
      <c r="Y34" s="456" t="s">
        <v>48</v>
      </c>
      <c r="Z34" s="457"/>
      <c r="AA34" s="458"/>
      <c r="AB34" s="459" t="s">
        <v>568</v>
      </c>
      <c r="AC34" s="459"/>
      <c r="AD34" s="459"/>
      <c r="AE34" s="460">
        <v>19</v>
      </c>
      <c r="AF34" s="460"/>
      <c r="AG34" s="460"/>
      <c r="AH34" s="460"/>
      <c r="AI34" s="460">
        <v>19</v>
      </c>
      <c r="AJ34" s="460"/>
      <c r="AK34" s="460"/>
      <c r="AL34" s="460"/>
      <c r="AM34" s="460">
        <v>19</v>
      </c>
      <c r="AN34" s="460"/>
      <c r="AO34" s="460"/>
      <c r="AP34" s="460"/>
      <c r="AQ34" s="474" t="s">
        <v>251</v>
      </c>
      <c r="AR34" s="460"/>
      <c r="AS34" s="460"/>
      <c r="AT34" s="460"/>
      <c r="AU34" s="367" t="s">
        <v>251</v>
      </c>
      <c r="AV34" s="475"/>
      <c r="AW34" s="475"/>
      <c r="AX34" s="476"/>
      <c r="AY34">
        <f>$AY$33</f>
        <v>1</v>
      </c>
    </row>
    <row r="35" spans="1:51" ht="41.25" customHeight="1" x14ac:dyDescent="0.2">
      <c r="A35" s="384"/>
      <c r="B35" s="382"/>
      <c r="C35" s="382"/>
      <c r="D35" s="382"/>
      <c r="E35" s="382"/>
      <c r="F35" s="316"/>
      <c r="G35" s="449"/>
      <c r="H35" s="450"/>
      <c r="I35" s="450"/>
      <c r="J35" s="450"/>
      <c r="K35" s="450"/>
      <c r="L35" s="450"/>
      <c r="M35" s="450"/>
      <c r="N35" s="450"/>
      <c r="O35" s="450"/>
      <c r="P35" s="453"/>
      <c r="Q35" s="454"/>
      <c r="R35" s="454"/>
      <c r="S35" s="454"/>
      <c r="T35" s="454"/>
      <c r="U35" s="454"/>
      <c r="V35" s="454"/>
      <c r="W35" s="454"/>
      <c r="X35" s="455"/>
      <c r="Y35" s="477" t="s">
        <v>49</v>
      </c>
      <c r="Z35" s="478"/>
      <c r="AA35" s="479"/>
      <c r="AB35" s="459" t="s">
        <v>568</v>
      </c>
      <c r="AC35" s="459"/>
      <c r="AD35" s="459"/>
      <c r="AE35" s="460">
        <v>19</v>
      </c>
      <c r="AF35" s="460"/>
      <c r="AG35" s="460"/>
      <c r="AH35" s="460"/>
      <c r="AI35" s="460">
        <v>19</v>
      </c>
      <c r="AJ35" s="460"/>
      <c r="AK35" s="460"/>
      <c r="AL35" s="460"/>
      <c r="AM35" s="460">
        <v>19</v>
      </c>
      <c r="AN35" s="460"/>
      <c r="AO35" s="460"/>
      <c r="AP35" s="460"/>
      <c r="AQ35" s="460">
        <v>19</v>
      </c>
      <c r="AR35" s="460"/>
      <c r="AS35" s="460"/>
      <c r="AT35" s="460"/>
      <c r="AU35" s="367" t="s">
        <v>251</v>
      </c>
      <c r="AV35" s="475"/>
      <c r="AW35" s="475"/>
      <c r="AX35" s="476"/>
      <c r="AY35">
        <f>$AY$33</f>
        <v>1</v>
      </c>
    </row>
    <row r="36" spans="1:51" ht="23.25" customHeight="1" x14ac:dyDescent="0.2">
      <c r="A36" s="496" t="s">
        <v>543</v>
      </c>
      <c r="B36" s="497"/>
      <c r="C36" s="497"/>
      <c r="D36" s="497"/>
      <c r="E36" s="497"/>
      <c r="F36" s="498"/>
      <c r="G36" s="396" t="s">
        <v>544</v>
      </c>
      <c r="H36" s="396"/>
      <c r="I36" s="396"/>
      <c r="J36" s="396"/>
      <c r="K36" s="396"/>
      <c r="L36" s="396"/>
      <c r="M36" s="396"/>
      <c r="N36" s="396"/>
      <c r="O36" s="396"/>
      <c r="P36" s="396"/>
      <c r="Q36" s="396"/>
      <c r="R36" s="396"/>
      <c r="S36" s="396"/>
      <c r="T36" s="396"/>
      <c r="U36" s="396"/>
      <c r="V36" s="396"/>
      <c r="W36" s="396"/>
      <c r="X36" s="397"/>
      <c r="Y36" s="403"/>
      <c r="Z36" s="404"/>
      <c r="AA36" s="405"/>
      <c r="AB36" s="395" t="s">
        <v>11</v>
      </c>
      <c r="AC36" s="396"/>
      <c r="AD36" s="397"/>
      <c r="AE36" s="100" t="s">
        <v>383</v>
      </c>
      <c r="AF36" s="100"/>
      <c r="AG36" s="100"/>
      <c r="AH36" s="100"/>
      <c r="AI36" s="100" t="s">
        <v>535</v>
      </c>
      <c r="AJ36" s="100"/>
      <c r="AK36" s="100"/>
      <c r="AL36" s="100"/>
      <c r="AM36" s="100" t="s">
        <v>351</v>
      </c>
      <c r="AN36" s="100"/>
      <c r="AO36" s="100"/>
      <c r="AP36" s="100"/>
      <c r="AQ36" s="406" t="s">
        <v>550</v>
      </c>
      <c r="AR36" s="407"/>
      <c r="AS36" s="407"/>
      <c r="AT36" s="407"/>
      <c r="AU36" s="407"/>
      <c r="AV36" s="407"/>
      <c r="AW36" s="407"/>
      <c r="AX36" s="408"/>
      <c r="AY36">
        <f>IF(SUBSTITUTE(SUBSTITUTE($G$37,"／",""),"　","")="",0,1)</f>
        <v>1</v>
      </c>
    </row>
    <row r="37" spans="1:51" ht="23.25" customHeight="1" x14ac:dyDescent="0.2">
      <c r="A37" s="499"/>
      <c r="B37" s="500"/>
      <c r="C37" s="500"/>
      <c r="D37" s="500"/>
      <c r="E37" s="500"/>
      <c r="F37" s="501"/>
      <c r="G37" s="409" t="s">
        <v>577</v>
      </c>
      <c r="H37" s="410"/>
      <c r="I37" s="410"/>
      <c r="J37" s="410"/>
      <c r="K37" s="410"/>
      <c r="L37" s="410"/>
      <c r="M37" s="410"/>
      <c r="N37" s="410"/>
      <c r="O37" s="410"/>
      <c r="P37" s="410"/>
      <c r="Q37" s="410"/>
      <c r="R37" s="410"/>
      <c r="S37" s="410"/>
      <c r="T37" s="410"/>
      <c r="U37" s="410"/>
      <c r="V37" s="410"/>
      <c r="W37" s="410"/>
      <c r="X37" s="410"/>
      <c r="Y37" s="468" t="s">
        <v>543</v>
      </c>
      <c r="Z37" s="469"/>
      <c r="AA37" s="470"/>
      <c r="AB37" s="471" t="s">
        <v>570</v>
      </c>
      <c r="AC37" s="472"/>
      <c r="AD37" s="473"/>
      <c r="AE37" s="474">
        <v>202</v>
      </c>
      <c r="AF37" s="474"/>
      <c r="AG37" s="474"/>
      <c r="AH37" s="474"/>
      <c r="AI37" s="474">
        <v>276</v>
      </c>
      <c r="AJ37" s="474"/>
      <c r="AK37" s="474"/>
      <c r="AL37" s="474"/>
      <c r="AM37" s="474">
        <v>5</v>
      </c>
      <c r="AN37" s="474"/>
      <c r="AO37" s="474"/>
      <c r="AP37" s="474"/>
      <c r="AQ37" s="367">
        <v>0</v>
      </c>
      <c r="AR37" s="360"/>
      <c r="AS37" s="360"/>
      <c r="AT37" s="360"/>
      <c r="AU37" s="360"/>
      <c r="AV37" s="360"/>
      <c r="AW37" s="360"/>
      <c r="AX37" s="361"/>
      <c r="AY37">
        <f>$AY$36</f>
        <v>1</v>
      </c>
    </row>
    <row r="38" spans="1:51" ht="46.5" customHeight="1" x14ac:dyDescent="0.2">
      <c r="A38" s="502"/>
      <c r="B38" s="503"/>
      <c r="C38" s="503"/>
      <c r="D38" s="503"/>
      <c r="E38" s="503"/>
      <c r="F38" s="504"/>
      <c r="G38" s="411"/>
      <c r="H38" s="412"/>
      <c r="I38" s="412"/>
      <c r="J38" s="412"/>
      <c r="K38" s="412"/>
      <c r="L38" s="412"/>
      <c r="M38" s="412"/>
      <c r="N38" s="412"/>
      <c r="O38" s="412"/>
      <c r="P38" s="412"/>
      <c r="Q38" s="412"/>
      <c r="R38" s="412"/>
      <c r="S38" s="412"/>
      <c r="T38" s="412"/>
      <c r="U38" s="412"/>
      <c r="V38" s="412"/>
      <c r="W38" s="412"/>
      <c r="X38" s="412"/>
      <c r="Y38" s="444" t="s">
        <v>545</v>
      </c>
      <c r="Z38" s="461"/>
      <c r="AA38" s="462"/>
      <c r="AB38" s="463" t="s">
        <v>578</v>
      </c>
      <c r="AC38" s="464"/>
      <c r="AD38" s="465"/>
      <c r="AE38" s="466" t="s">
        <v>579</v>
      </c>
      <c r="AF38" s="466"/>
      <c r="AG38" s="466"/>
      <c r="AH38" s="466"/>
      <c r="AI38" s="466" t="s">
        <v>580</v>
      </c>
      <c r="AJ38" s="466"/>
      <c r="AK38" s="466"/>
      <c r="AL38" s="466"/>
      <c r="AM38" s="466" t="s">
        <v>581</v>
      </c>
      <c r="AN38" s="466"/>
      <c r="AO38" s="466"/>
      <c r="AP38" s="466"/>
      <c r="AQ38" s="466" t="s">
        <v>582</v>
      </c>
      <c r="AR38" s="466"/>
      <c r="AS38" s="466"/>
      <c r="AT38" s="466"/>
      <c r="AU38" s="466"/>
      <c r="AV38" s="466"/>
      <c r="AW38" s="466"/>
      <c r="AX38" s="467"/>
      <c r="AY38">
        <f>$AY$36</f>
        <v>1</v>
      </c>
    </row>
    <row r="39" spans="1:51" ht="31.5" customHeight="1" x14ac:dyDescent="0.2">
      <c r="A39" s="486" t="s">
        <v>542</v>
      </c>
      <c r="B39" s="374"/>
      <c r="C39" s="374"/>
      <c r="D39" s="374"/>
      <c r="E39" s="374"/>
      <c r="F39" s="314"/>
      <c r="G39" s="487" t="s">
        <v>539</v>
      </c>
      <c r="H39" s="488"/>
      <c r="I39" s="488"/>
      <c r="J39" s="488"/>
      <c r="K39" s="488"/>
      <c r="L39" s="488"/>
      <c r="M39" s="488"/>
      <c r="N39" s="488"/>
      <c r="O39" s="488"/>
      <c r="P39" s="489" t="s">
        <v>538</v>
      </c>
      <c r="Q39" s="488"/>
      <c r="R39" s="488"/>
      <c r="S39" s="488"/>
      <c r="T39" s="488"/>
      <c r="U39" s="488"/>
      <c r="V39" s="488"/>
      <c r="W39" s="488"/>
      <c r="X39" s="490"/>
      <c r="Y39" s="491"/>
      <c r="Z39" s="492"/>
      <c r="AA39" s="493"/>
      <c r="AB39" s="494" t="s">
        <v>11</v>
      </c>
      <c r="AC39" s="494"/>
      <c r="AD39" s="494"/>
      <c r="AE39" s="100" t="s">
        <v>383</v>
      </c>
      <c r="AF39" s="100"/>
      <c r="AG39" s="100"/>
      <c r="AH39" s="100"/>
      <c r="AI39" s="100" t="s">
        <v>535</v>
      </c>
      <c r="AJ39" s="100"/>
      <c r="AK39" s="100"/>
      <c r="AL39" s="100"/>
      <c r="AM39" s="100" t="s">
        <v>351</v>
      </c>
      <c r="AN39" s="100"/>
      <c r="AO39" s="100"/>
      <c r="AP39" s="100"/>
      <c r="AQ39" s="480" t="s">
        <v>382</v>
      </c>
      <c r="AR39" s="481"/>
      <c r="AS39" s="481"/>
      <c r="AT39" s="482"/>
      <c r="AU39" s="480" t="s">
        <v>549</v>
      </c>
      <c r="AV39" s="481"/>
      <c r="AW39" s="481"/>
      <c r="AX39" s="483"/>
      <c r="AY39">
        <f>COUNTA($G$40)</f>
        <v>1</v>
      </c>
    </row>
    <row r="40" spans="1:51" ht="23.25" customHeight="1" x14ac:dyDescent="0.2">
      <c r="A40" s="486"/>
      <c r="B40" s="374"/>
      <c r="C40" s="374"/>
      <c r="D40" s="374"/>
      <c r="E40" s="374"/>
      <c r="F40" s="314"/>
      <c r="G40" s="495" t="s">
        <v>583</v>
      </c>
      <c r="H40" s="448"/>
      <c r="I40" s="448"/>
      <c r="J40" s="448"/>
      <c r="K40" s="448"/>
      <c r="L40" s="448"/>
      <c r="M40" s="448"/>
      <c r="N40" s="448"/>
      <c r="O40" s="448"/>
      <c r="P40" s="201" t="s">
        <v>584</v>
      </c>
      <c r="Q40" s="451"/>
      <c r="R40" s="451"/>
      <c r="S40" s="451"/>
      <c r="T40" s="451"/>
      <c r="U40" s="451"/>
      <c r="V40" s="451"/>
      <c r="W40" s="451"/>
      <c r="X40" s="452"/>
      <c r="Y40" s="456" t="s">
        <v>48</v>
      </c>
      <c r="Z40" s="457"/>
      <c r="AA40" s="458"/>
      <c r="AB40" s="459" t="s">
        <v>568</v>
      </c>
      <c r="AC40" s="459"/>
      <c r="AD40" s="459"/>
      <c r="AE40" s="460">
        <v>271</v>
      </c>
      <c r="AF40" s="460"/>
      <c r="AG40" s="460"/>
      <c r="AH40" s="460"/>
      <c r="AI40" s="460">
        <v>280</v>
      </c>
      <c r="AJ40" s="460"/>
      <c r="AK40" s="460"/>
      <c r="AL40" s="460"/>
      <c r="AM40" s="460">
        <v>283</v>
      </c>
      <c r="AN40" s="460"/>
      <c r="AO40" s="460"/>
      <c r="AP40" s="460"/>
      <c r="AQ40" s="474" t="s">
        <v>251</v>
      </c>
      <c r="AR40" s="460"/>
      <c r="AS40" s="460"/>
      <c r="AT40" s="460"/>
      <c r="AU40" s="367" t="s">
        <v>251</v>
      </c>
      <c r="AV40" s="475"/>
      <c r="AW40" s="475"/>
      <c r="AX40" s="476"/>
      <c r="AY40">
        <f>$AY$39</f>
        <v>1</v>
      </c>
    </row>
    <row r="41" spans="1:51" ht="44.25" customHeight="1" x14ac:dyDescent="0.2">
      <c r="A41" s="384"/>
      <c r="B41" s="382"/>
      <c r="C41" s="382"/>
      <c r="D41" s="382"/>
      <c r="E41" s="382"/>
      <c r="F41" s="316"/>
      <c r="G41" s="449"/>
      <c r="H41" s="450"/>
      <c r="I41" s="450"/>
      <c r="J41" s="450"/>
      <c r="K41" s="450"/>
      <c r="L41" s="450"/>
      <c r="M41" s="450"/>
      <c r="N41" s="450"/>
      <c r="O41" s="450"/>
      <c r="P41" s="453"/>
      <c r="Q41" s="454"/>
      <c r="R41" s="454"/>
      <c r="S41" s="454"/>
      <c r="T41" s="454"/>
      <c r="U41" s="454"/>
      <c r="V41" s="454"/>
      <c r="W41" s="454"/>
      <c r="X41" s="455"/>
      <c r="Y41" s="477" t="s">
        <v>49</v>
      </c>
      <c r="Z41" s="478"/>
      <c r="AA41" s="479"/>
      <c r="AB41" s="459" t="s">
        <v>568</v>
      </c>
      <c r="AC41" s="459"/>
      <c r="AD41" s="459"/>
      <c r="AE41" s="460">
        <v>273</v>
      </c>
      <c r="AF41" s="460"/>
      <c r="AG41" s="460"/>
      <c r="AH41" s="460"/>
      <c r="AI41" s="460">
        <v>280</v>
      </c>
      <c r="AJ41" s="460"/>
      <c r="AK41" s="460"/>
      <c r="AL41" s="460"/>
      <c r="AM41" s="460">
        <v>283</v>
      </c>
      <c r="AN41" s="460"/>
      <c r="AO41" s="460"/>
      <c r="AP41" s="460"/>
      <c r="AQ41" s="460">
        <v>296</v>
      </c>
      <c r="AR41" s="460"/>
      <c r="AS41" s="460"/>
      <c r="AT41" s="460"/>
      <c r="AU41" s="367" t="s">
        <v>251</v>
      </c>
      <c r="AV41" s="475"/>
      <c r="AW41" s="475"/>
      <c r="AX41" s="476"/>
      <c r="AY41">
        <f>$AY$39</f>
        <v>1</v>
      </c>
    </row>
    <row r="42" spans="1:51" ht="23.25" customHeight="1" x14ac:dyDescent="0.2">
      <c r="A42" s="383" t="s">
        <v>543</v>
      </c>
      <c r="B42" s="350"/>
      <c r="C42" s="350"/>
      <c r="D42" s="350"/>
      <c r="E42" s="350"/>
      <c r="F42" s="398"/>
      <c r="G42" s="396" t="s">
        <v>544</v>
      </c>
      <c r="H42" s="396"/>
      <c r="I42" s="396"/>
      <c r="J42" s="396"/>
      <c r="K42" s="396"/>
      <c r="L42" s="396"/>
      <c r="M42" s="396"/>
      <c r="N42" s="396"/>
      <c r="O42" s="396"/>
      <c r="P42" s="396"/>
      <c r="Q42" s="396"/>
      <c r="R42" s="396"/>
      <c r="S42" s="396"/>
      <c r="T42" s="396"/>
      <c r="U42" s="396"/>
      <c r="V42" s="396"/>
      <c r="W42" s="396"/>
      <c r="X42" s="397"/>
      <c r="Y42" s="403"/>
      <c r="Z42" s="404"/>
      <c r="AA42" s="405"/>
      <c r="AB42" s="395" t="s">
        <v>11</v>
      </c>
      <c r="AC42" s="396"/>
      <c r="AD42" s="397"/>
      <c r="AE42" s="100" t="s">
        <v>383</v>
      </c>
      <c r="AF42" s="100"/>
      <c r="AG42" s="100"/>
      <c r="AH42" s="100"/>
      <c r="AI42" s="100" t="s">
        <v>535</v>
      </c>
      <c r="AJ42" s="100"/>
      <c r="AK42" s="100"/>
      <c r="AL42" s="100"/>
      <c r="AM42" s="100" t="s">
        <v>351</v>
      </c>
      <c r="AN42" s="100"/>
      <c r="AO42" s="100"/>
      <c r="AP42" s="100"/>
      <c r="AQ42" s="406" t="s">
        <v>550</v>
      </c>
      <c r="AR42" s="407"/>
      <c r="AS42" s="407"/>
      <c r="AT42" s="407"/>
      <c r="AU42" s="407"/>
      <c r="AV42" s="407"/>
      <c r="AW42" s="407"/>
      <c r="AX42" s="408"/>
      <c r="AY42">
        <f>IF(SUBSTITUTE(SUBSTITUTE($G$43,"／",""),"　","")="",0,1)</f>
        <v>1</v>
      </c>
    </row>
    <row r="43" spans="1:51" ht="23.25" customHeight="1" x14ac:dyDescent="0.2">
      <c r="A43" s="399"/>
      <c r="B43" s="391"/>
      <c r="C43" s="391"/>
      <c r="D43" s="391"/>
      <c r="E43" s="391"/>
      <c r="F43" s="400"/>
      <c r="G43" s="409" t="s">
        <v>585</v>
      </c>
      <c r="H43" s="410"/>
      <c r="I43" s="410"/>
      <c r="J43" s="410"/>
      <c r="K43" s="410"/>
      <c r="L43" s="410"/>
      <c r="M43" s="410"/>
      <c r="N43" s="410"/>
      <c r="O43" s="410"/>
      <c r="P43" s="410"/>
      <c r="Q43" s="410"/>
      <c r="R43" s="410"/>
      <c r="S43" s="410"/>
      <c r="T43" s="410"/>
      <c r="U43" s="410"/>
      <c r="V43" s="410"/>
      <c r="W43" s="410"/>
      <c r="X43" s="410"/>
      <c r="Y43" s="468" t="s">
        <v>543</v>
      </c>
      <c r="Z43" s="469"/>
      <c r="AA43" s="470"/>
      <c r="AB43" s="471" t="s">
        <v>570</v>
      </c>
      <c r="AC43" s="472"/>
      <c r="AD43" s="473"/>
      <c r="AE43" s="474">
        <v>5</v>
      </c>
      <c r="AF43" s="474"/>
      <c r="AG43" s="474"/>
      <c r="AH43" s="474"/>
      <c r="AI43" s="474">
        <v>5</v>
      </c>
      <c r="AJ43" s="474"/>
      <c r="AK43" s="474"/>
      <c r="AL43" s="474"/>
      <c r="AM43" s="474">
        <v>5</v>
      </c>
      <c r="AN43" s="474"/>
      <c r="AO43" s="474"/>
      <c r="AP43" s="474"/>
      <c r="AQ43" s="367">
        <v>5</v>
      </c>
      <c r="AR43" s="360"/>
      <c r="AS43" s="360"/>
      <c r="AT43" s="360"/>
      <c r="AU43" s="360"/>
      <c r="AV43" s="360"/>
      <c r="AW43" s="360"/>
      <c r="AX43" s="361"/>
      <c r="AY43">
        <f>$AY$42</f>
        <v>1</v>
      </c>
    </row>
    <row r="44" spans="1:51" ht="46.5" customHeight="1" x14ac:dyDescent="0.2">
      <c r="A44" s="401"/>
      <c r="B44" s="352"/>
      <c r="C44" s="352"/>
      <c r="D44" s="352"/>
      <c r="E44" s="352"/>
      <c r="F44" s="402"/>
      <c r="G44" s="411"/>
      <c r="H44" s="412"/>
      <c r="I44" s="412"/>
      <c r="J44" s="412"/>
      <c r="K44" s="412"/>
      <c r="L44" s="412"/>
      <c r="M44" s="412"/>
      <c r="N44" s="412"/>
      <c r="O44" s="412"/>
      <c r="P44" s="412"/>
      <c r="Q44" s="412"/>
      <c r="R44" s="412"/>
      <c r="S44" s="412"/>
      <c r="T44" s="412"/>
      <c r="U44" s="412"/>
      <c r="V44" s="412"/>
      <c r="W44" s="412"/>
      <c r="X44" s="412"/>
      <c r="Y44" s="444" t="s">
        <v>545</v>
      </c>
      <c r="Z44" s="461"/>
      <c r="AA44" s="462"/>
      <c r="AB44" s="463" t="s">
        <v>578</v>
      </c>
      <c r="AC44" s="464"/>
      <c r="AD44" s="465"/>
      <c r="AE44" s="466" t="s">
        <v>586</v>
      </c>
      <c r="AF44" s="466"/>
      <c r="AG44" s="466"/>
      <c r="AH44" s="466"/>
      <c r="AI44" s="466" t="s">
        <v>587</v>
      </c>
      <c r="AJ44" s="466"/>
      <c r="AK44" s="466"/>
      <c r="AL44" s="466"/>
      <c r="AM44" s="466" t="s">
        <v>588</v>
      </c>
      <c r="AN44" s="466"/>
      <c r="AO44" s="466"/>
      <c r="AP44" s="466"/>
      <c r="AQ44" s="466" t="s">
        <v>715</v>
      </c>
      <c r="AR44" s="466"/>
      <c r="AS44" s="466"/>
      <c r="AT44" s="466"/>
      <c r="AU44" s="466"/>
      <c r="AV44" s="466"/>
      <c r="AW44" s="466"/>
      <c r="AX44" s="467"/>
      <c r="AY44">
        <f>$AY$42</f>
        <v>1</v>
      </c>
    </row>
    <row r="45" spans="1:51" ht="31.5" customHeight="1" x14ac:dyDescent="0.2">
      <c r="A45" s="486" t="s">
        <v>542</v>
      </c>
      <c r="B45" s="374"/>
      <c r="C45" s="374"/>
      <c r="D45" s="374"/>
      <c r="E45" s="374"/>
      <c r="F45" s="314"/>
      <c r="G45" s="487" t="s">
        <v>539</v>
      </c>
      <c r="H45" s="488"/>
      <c r="I45" s="488"/>
      <c r="J45" s="488"/>
      <c r="K45" s="488"/>
      <c r="L45" s="488"/>
      <c r="M45" s="488"/>
      <c r="N45" s="488"/>
      <c r="O45" s="488"/>
      <c r="P45" s="489" t="s">
        <v>538</v>
      </c>
      <c r="Q45" s="488"/>
      <c r="R45" s="488"/>
      <c r="S45" s="488"/>
      <c r="T45" s="488"/>
      <c r="U45" s="488"/>
      <c r="V45" s="488"/>
      <c r="W45" s="488"/>
      <c r="X45" s="490"/>
      <c r="Y45" s="491"/>
      <c r="Z45" s="492"/>
      <c r="AA45" s="493"/>
      <c r="AB45" s="494" t="s">
        <v>11</v>
      </c>
      <c r="AC45" s="494"/>
      <c r="AD45" s="494"/>
      <c r="AE45" s="100" t="s">
        <v>383</v>
      </c>
      <c r="AF45" s="100"/>
      <c r="AG45" s="100"/>
      <c r="AH45" s="100"/>
      <c r="AI45" s="100" t="s">
        <v>535</v>
      </c>
      <c r="AJ45" s="100"/>
      <c r="AK45" s="100"/>
      <c r="AL45" s="100"/>
      <c r="AM45" s="100" t="s">
        <v>351</v>
      </c>
      <c r="AN45" s="100"/>
      <c r="AO45" s="100"/>
      <c r="AP45" s="100"/>
      <c r="AQ45" s="480" t="s">
        <v>382</v>
      </c>
      <c r="AR45" s="481"/>
      <c r="AS45" s="481"/>
      <c r="AT45" s="482"/>
      <c r="AU45" s="480" t="s">
        <v>549</v>
      </c>
      <c r="AV45" s="481"/>
      <c r="AW45" s="481"/>
      <c r="AX45" s="483"/>
      <c r="AY45">
        <f>COUNTA($G$46)</f>
        <v>1</v>
      </c>
    </row>
    <row r="46" spans="1:51" ht="23.25" customHeight="1" x14ac:dyDescent="0.2">
      <c r="A46" s="486"/>
      <c r="B46" s="374"/>
      <c r="C46" s="374"/>
      <c r="D46" s="374"/>
      <c r="E46" s="374"/>
      <c r="F46" s="314"/>
      <c r="G46" s="495" t="s">
        <v>589</v>
      </c>
      <c r="H46" s="448"/>
      <c r="I46" s="448"/>
      <c r="J46" s="448"/>
      <c r="K46" s="448"/>
      <c r="L46" s="448"/>
      <c r="M46" s="448"/>
      <c r="N46" s="448"/>
      <c r="O46" s="448"/>
      <c r="P46" s="201" t="s">
        <v>590</v>
      </c>
      <c r="Q46" s="451"/>
      <c r="R46" s="451"/>
      <c r="S46" s="451"/>
      <c r="T46" s="451"/>
      <c r="U46" s="451"/>
      <c r="V46" s="451"/>
      <c r="W46" s="451"/>
      <c r="X46" s="452"/>
      <c r="Y46" s="456" t="s">
        <v>48</v>
      </c>
      <c r="Z46" s="457"/>
      <c r="AA46" s="458"/>
      <c r="AB46" s="459" t="s">
        <v>591</v>
      </c>
      <c r="AC46" s="459"/>
      <c r="AD46" s="459"/>
      <c r="AE46" s="460">
        <v>7</v>
      </c>
      <c r="AF46" s="460"/>
      <c r="AG46" s="460"/>
      <c r="AH46" s="460"/>
      <c r="AI46" s="460">
        <v>8</v>
      </c>
      <c r="AJ46" s="460"/>
      <c r="AK46" s="460"/>
      <c r="AL46" s="460"/>
      <c r="AM46" s="460">
        <v>8</v>
      </c>
      <c r="AN46" s="460"/>
      <c r="AO46" s="460"/>
      <c r="AP46" s="460"/>
      <c r="AQ46" s="474" t="s">
        <v>251</v>
      </c>
      <c r="AR46" s="460"/>
      <c r="AS46" s="460"/>
      <c r="AT46" s="460"/>
      <c r="AU46" s="367" t="s">
        <v>251</v>
      </c>
      <c r="AV46" s="475"/>
      <c r="AW46" s="475"/>
      <c r="AX46" s="476"/>
      <c r="AY46">
        <f>$AY$45</f>
        <v>1</v>
      </c>
    </row>
    <row r="47" spans="1:51" ht="45" customHeight="1" x14ac:dyDescent="0.2">
      <c r="A47" s="384"/>
      <c r="B47" s="382"/>
      <c r="C47" s="382"/>
      <c r="D47" s="382"/>
      <c r="E47" s="382"/>
      <c r="F47" s="316"/>
      <c r="G47" s="449"/>
      <c r="H47" s="450"/>
      <c r="I47" s="450"/>
      <c r="J47" s="450"/>
      <c r="K47" s="450"/>
      <c r="L47" s="450"/>
      <c r="M47" s="450"/>
      <c r="N47" s="450"/>
      <c r="O47" s="450"/>
      <c r="P47" s="453"/>
      <c r="Q47" s="454"/>
      <c r="R47" s="454"/>
      <c r="S47" s="454"/>
      <c r="T47" s="454"/>
      <c r="U47" s="454"/>
      <c r="V47" s="454"/>
      <c r="W47" s="454"/>
      <c r="X47" s="455"/>
      <c r="Y47" s="477" t="s">
        <v>49</v>
      </c>
      <c r="Z47" s="478"/>
      <c r="AA47" s="479"/>
      <c r="AB47" s="459" t="s">
        <v>591</v>
      </c>
      <c r="AC47" s="459"/>
      <c r="AD47" s="459"/>
      <c r="AE47" s="460">
        <v>7</v>
      </c>
      <c r="AF47" s="460"/>
      <c r="AG47" s="460"/>
      <c r="AH47" s="460"/>
      <c r="AI47" s="460">
        <v>8</v>
      </c>
      <c r="AJ47" s="460"/>
      <c r="AK47" s="460"/>
      <c r="AL47" s="460"/>
      <c r="AM47" s="460">
        <v>8</v>
      </c>
      <c r="AN47" s="460"/>
      <c r="AO47" s="460"/>
      <c r="AP47" s="460"/>
      <c r="AQ47" s="460">
        <v>8</v>
      </c>
      <c r="AR47" s="460"/>
      <c r="AS47" s="460"/>
      <c r="AT47" s="460"/>
      <c r="AU47" s="367" t="s">
        <v>251</v>
      </c>
      <c r="AV47" s="475"/>
      <c r="AW47" s="475"/>
      <c r="AX47" s="476"/>
      <c r="AY47">
        <f>$AY$45</f>
        <v>1</v>
      </c>
    </row>
    <row r="48" spans="1:51" ht="23.25" customHeight="1" x14ac:dyDescent="0.2">
      <c r="A48" s="383" t="s">
        <v>543</v>
      </c>
      <c r="B48" s="350"/>
      <c r="C48" s="350"/>
      <c r="D48" s="350"/>
      <c r="E48" s="350"/>
      <c r="F48" s="398"/>
      <c r="G48" s="396" t="s">
        <v>544</v>
      </c>
      <c r="H48" s="396"/>
      <c r="I48" s="396"/>
      <c r="J48" s="396"/>
      <c r="K48" s="396"/>
      <c r="L48" s="396"/>
      <c r="M48" s="396"/>
      <c r="N48" s="396"/>
      <c r="O48" s="396"/>
      <c r="P48" s="396"/>
      <c r="Q48" s="396"/>
      <c r="R48" s="396"/>
      <c r="S48" s="396"/>
      <c r="T48" s="396"/>
      <c r="U48" s="396"/>
      <c r="V48" s="396"/>
      <c r="W48" s="396"/>
      <c r="X48" s="397"/>
      <c r="Y48" s="403"/>
      <c r="Z48" s="404"/>
      <c r="AA48" s="405"/>
      <c r="AB48" s="395" t="s">
        <v>11</v>
      </c>
      <c r="AC48" s="396"/>
      <c r="AD48" s="397"/>
      <c r="AE48" s="100" t="s">
        <v>383</v>
      </c>
      <c r="AF48" s="100"/>
      <c r="AG48" s="100"/>
      <c r="AH48" s="100"/>
      <c r="AI48" s="100" t="s">
        <v>535</v>
      </c>
      <c r="AJ48" s="100"/>
      <c r="AK48" s="100"/>
      <c r="AL48" s="100"/>
      <c r="AM48" s="100" t="s">
        <v>351</v>
      </c>
      <c r="AN48" s="100"/>
      <c r="AO48" s="100"/>
      <c r="AP48" s="100"/>
      <c r="AQ48" s="406" t="s">
        <v>550</v>
      </c>
      <c r="AR48" s="407"/>
      <c r="AS48" s="407"/>
      <c r="AT48" s="407"/>
      <c r="AU48" s="407"/>
      <c r="AV48" s="407"/>
      <c r="AW48" s="407"/>
      <c r="AX48" s="408"/>
      <c r="AY48">
        <f>IF(SUBSTITUTE(SUBSTITUTE($G$49,"／",""),"　","")="",0,1)</f>
        <v>1</v>
      </c>
    </row>
    <row r="49" spans="1:51" ht="23.25" customHeight="1" x14ac:dyDescent="0.2">
      <c r="A49" s="399"/>
      <c r="B49" s="391"/>
      <c r="C49" s="391"/>
      <c r="D49" s="391"/>
      <c r="E49" s="391"/>
      <c r="F49" s="400"/>
      <c r="G49" s="409" t="s">
        <v>592</v>
      </c>
      <c r="H49" s="410"/>
      <c r="I49" s="410"/>
      <c r="J49" s="410"/>
      <c r="K49" s="410"/>
      <c r="L49" s="410"/>
      <c r="M49" s="410"/>
      <c r="N49" s="410"/>
      <c r="O49" s="410"/>
      <c r="P49" s="410"/>
      <c r="Q49" s="410"/>
      <c r="R49" s="410"/>
      <c r="S49" s="410"/>
      <c r="T49" s="410"/>
      <c r="U49" s="410"/>
      <c r="V49" s="410"/>
      <c r="W49" s="410"/>
      <c r="X49" s="410"/>
      <c r="Y49" s="468" t="s">
        <v>543</v>
      </c>
      <c r="Z49" s="469"/>
      <c r="AA49" s="470"/>
      <c r="AB49" s="471" t="s">
        <v>570</v>
      </c>
      <c r="AC49" s="472"/>
      <c r="AD49" s="473"/>
      <c r="AE49" s="474">
        <v>49</v>
      </c>
      <c r="AF49" s="474"/>
      <c r="AG49" s="474"/>
      <c r="AH49" s="474"/>
      <c r="AI49" s="474">
        <v>44</v>
      </c>
      <c r="AJ49" s="474"/>
      <c r="AK49" s="474"/>
      <c r="AL49" s="474"/>
      <c r="AM49" s="474">
        <v>0</v>
      </c>
      <c r="AN49" s="474"/>
      <c r="AO49" s="474"/>
      <c r="AP49" s="474"/>
      <c r="AQ49" s="367">
        <v>0</v>
      </c>
      <c r="AR49" s="360"/>
      <c r="AS49" s="360"/>
      <c r="AT49" s="360"/>
      <c r="AU49" s="360"/>
      <c r="AV49" s="360"/>
      <c r="AW49" s="360"/>
      <c r="AX49" s="361"/>
      <c r="AY49">
        <f>$AY$48</f>
        <v>1</v>
      </c>
    </row>
    <row r="50" spans="1:51" ht="46.5" customHeight="1" x14ac:dyDescent="0.2">
      <c r="A50" s="401"/>
      <c r="B50" s="352"/>
      <c r="C50" s="352"/>
      <c r="D50" s="352"/>
      <c r="E50" s="352"/>
      <c r="F50" s="402"/>
      <c r="G50" s="411"/>
      <c r="H50" s="412"/>
      <c r="I50" s="412"/>
      <c r="J50" s="412"/>
      <c r="K50" s="412"/>
      <c r="L50" s="412"/>
      <c r="M50" s="412"/>
      <c r="N50" s="412"/>
      <c r="O50" s="412"/>
      <c r="P50" s="412"/>
      <c r="Q50" s="412"/>
      <c r="R50" s="412"/>
      <c r="S50" s="412"/>
      <c r="T50" s="412"/>
      <c r="U50" s="412"/>
      <c r="V50" s="412"/>
      <c r="W50" s="412"/>
      <c r="X50" s="412"/>
      <c r="Y50" s="444" t="s">
        <v>545</v>
      </c>
      <c r="Z50" s="461"/>
      <c r="AA50" s="462"/>
      <c r="AB50" s="463" t="s">
        <v>593</v>
      </c>
      <c r="AC50" s="464"/>
      <c r="AD50" s="465"/>
      <c r="AE50" s="466" t="s">
        <v>594</v>
      </c>
      <c r="AF50" s="466"/>
      <c r="AG50" s="466"/>
      <c r="AH50" s="466"/>
      <c r="AI50" s="466" t="s">
        <v>595</v>
      </c>
      <c r="AJ50" s="466"/>
      <c r="AK50" s="466"/>
      <c r="AL50" s="466"/>
      <c r="AM50" s="466" t="s">
        <v>582</v>
      </c>
      <c r="AN50" s="466"/>
      <c r="AO50" s="466"/>
      <c r="AP50" s="466"/>
      <c r="AQ50" s="466" t="s">
        <v>582</v>
      </c>
      <c r="AR50" s="466"/>
      <c r="AS50" s="466"/>
      <c r="AT50" s="466"/>
      <c r="AU50" s="466"/>
      <c r="AV50" s="466"/>
      <c r="AW50" s="466"/>
      <c r="AX50" s="467"/>
      <c r="AY50">
        <f>$AY$48</f>
        <v>1</v>
      </c>
    </row>
    <row r="51" spans="1:51" ht="18.75" customHeight="1" x14ac:dyDescent="0.2">
      <c r="A51" s="355" t="s">
        <v>209</v>
      </c>
      <c r="B51" s="416"/>
      <c r="C51" s="416"/>
      <c r="D51" s="416"/>
      <c r="E51" s="416"/>
      <c r="F51" s="417"/>
      <c r="G51" s="425" t="s">
        <v>131</v>
      </c>
      <c r="H51" s="391"/>
      <c r="I51" s="391"/>
      <c r="J51" s="391"/>
      <c r="K51" s="391"/>
      <c r="L51" s="391"/>
      <c r="M51" s="391"/>
      <c r="N51" s="391"/>
      <c r="O51" s="392"/>
      <c r="P51" s="393" t="s">
        <v>51</v>
      </c>
      <c r="Q51" s="391"/>
      <c r="R51" s="391"/>
      <c r="S51" s="391"/>
      <c r="T51" s="391"/>
      <c r="U51" s="391"/>
      <c r="V51" s="391"/>
      <c r="W51" s="391"/>
      <c r="X51" s="392"/>
      <c r="Y51" s="426"/>
      <c r="Z51" s="427"/>
      <c r="AA51" s="428"/>
      <c r="AB51" s="432" t="s">
        <v>11</v>
      </c>
      <c r="AC51" s="433"/>
      <c r="AD51" s="434"/>
      <c r="AE51" s="100" t="s">
        <v>383</v>
      </c>
      <c r="AF51" s="100"/>
      <c r="AG51" s="100"/>
      <c r="AH51" s="100"/>
      <c r="AI51" s="100" t="s">
        <v>535</v>
      </c>
      <c r="AJ51" s="100"/>
      <c r="AK51" s="100"/>
      <c r="AL51" s="100"/>
      <c r="AM51" s="100" t="s">
        <v>351</v>
      </c>
      <c r="AN51" s="100"/>
      <c r="AO51" s="100"/>
      <c r="AP51" s="100"/>
      <c r="AQ51" s="413" t="s">
        <v>163</v>
      </c>
      <c r="AR51" s="414"/>
      <c r="AS51" s="414"/>
      <c r="AT51" s="415"/>
      <c r="AU51" s="391" t="s">
        <v>121</v>
      </c>
      <c r="AV51" s="391"/>
      <c r="AW51" s="391"/>
      <c r="AX51" s="394"/>
      <c r="AY51">
        <f>COUNTA($G$53)</f>
        <v>1</v>
      </c>
    </row>
    <row r="52" spans="1:51" ht="18.75" customHeight="1" x14ac:dyDescent="0.2">
      <c r="A52" s="418"/>
      <c r="B52" s="419"/>
      <c r="C52" s="419"/>
      <c r="D52" s="419"/>
      <c r="E52" s="419"/>
      <c r="F52" s="420"/>
      <c r="G52" s="375"/>
      <c r="H52" s="352"/>
      <c r="I52" s="352"/>
      <c r="J52" s="352"/>
      <c r="K52" s="352"/>
      <c r="L52" s="352"/>
      <c r="M52" s="352"/>
      <c r="N52" s="352"/>
      <c r="O52" s="353"/>
      <c r="P52" s="351"/>
      <c r="Q52" s="352"/>
      <c r="R52" s="352"/>
      <c r="S52" s="352"/>
      <c r="T52" s="352"/>
      <c r="U52" s="352"/>
      <c r="V52" s="352"/>
      <c r="W52" s="352"/>
      <c r="X52" s="353"/>
      <c r="Y52" s="429"/>
      <c r="Z52" s="430"/>
      <c r="AA52" s="431"/>
      <c r="AB52" s="376"/>
      <c r="AC52" s="377"/>
      <c r="AD52" s="378"/>
      <c r="AE52" s="100"/>
      <c r="AF52" s="100"/>
      <c r="AG52" s="100"/>
      <c r="AH52" s="100"/>
      <c r="AI52" s="100"/>
      <c r="AJ52" s="100"/>
      <c r="AK52" s="100"/>
      <c r="AL52" s="100"/>
      <c r="AM52" s="100"/>
      <c r="AN52" s="100"/>
      <c r="AO52" s="100"/>
      <c r="AP52" s="100"/>
      <c r="AQ52" s="368">
        <v>4</v>
      </c>
      <c r="AR52" s="369"/>
      <c r="AS52" s="348" t="s">
        <v>164</v>
      </c>
      <c r="AT52" s="349"/>
      <c r="AU52" s="372" t="s">
        <v>601</v>
      </c>
      <c r="AV52" s="372"/>
      <c r="AW52" s="352" t="s">
        <v>158</v>
      </c>
      <c r="AX52" s="381"/>
      <c r="AY52">
        <f>$AY$51</f>
        <v>1</v>
      </c>
    </row>
    <row r="53" spans="1:51" ht="23.25" customHeight="1" x14ac:dyDescent="0.2">
      <c r="A53" s="421"/>
      <c r="B53" s="419"/>
      <c r="C53" s="419"/>
      <c r="D53" s="419"/>
      <c r="E53" s="419"/>
      <c r="F53" s="420"/>
      <c r="G53" s="435" t="s">
        <v>596</v>
      </c>
      <c r="H53" s="436"/>
      <c r="I53" s="436"/>
      <c r="J53" s="436"/>
      <c r="K53" s="436"/>
      <c r="L53" s="436"/>
      <c r="M53" s="436"/>
      <c r="N53" s="436"/>
      <c r="O53" s="437"/>
      <c r="P53" s="202" t="s">
        <v>597</v>
      </c>
      <c r="Q53" s="202"/>
      <c r="R53" s="202"/>
      <c r="S53" s="202"/>
      <c r="T53" s="202"/>
      <c r="U53" s="202"/>
      <c r="V53" s="202"/>
      <c r="W53" s="202"/>
      <c r="X53" s="336"/>
      <c r="Y53" s="444" t="s">
        <v>12</v>
      </c>
      <c r="Z53" s="445"/>
      <c r="AA53" s="446"/>
      <c r="AB53" s="380" t="s">
        <v>598</v>
      </c>
      <c r="AC53" s="380"/>
      <c r="AD53" s="380"/>
      <c r="AE53" s="367">
        <v>122</v>
      </c>
      <c r="AF53" s="360"/>
      <c r="AG53" s="360"/>
      <c r="AH53" s="360"/>
      <c r="AI53" s="367">
        <v>122</v>
      </c>
      <c r="AJ53" s="360"/>
      <c r="AK53" s="360"/>
      <c r="AL53" s="360"/>
      <c r="AM53" s="367">
        <v>122</v>
      </c>
      <c r="AN53" s="360"/>
      <c r="AO53" s="360"/>
      <c r="AP53" s="360"/>
      <c r="AQ53" s="362" t="s">
        <v>564</v>
      </c>
      <c r="AR53" s="363"/>
      <c r="AS53" s="363"/>
      <c r="AT53" s="364"/>
      <c r="AU53" s="360" t="s">
        <v>564</v>
      </c>
      <c r="AV53" s="360"/>
      <c r="AW53" s="360"/>
      <c r="AX53" s="361"/>
      <c r="AY53">
        <f>$AY$51</f>
        <v>1</v>
      </c>
    </row>
    <row r="54" spans="1:51" ht="23.25" customHeight="1" x14ac:dyDescent="0.2">
      <c r="A54" s="422"/>
      <c r="B54" s="423"/>
      <c r="C54" s="423"/>
      <c r="D54" s="423"/>
      <c r="E54" s="423"/>
      <c r="F54" s="424"/>
      <c r="G54" s="438"/>
      <c r="H54" s="439"/>
      <c r="I54" s="439"/>
      <c r="J54" s="439"/>
      <c r="K54" s="439"/>
      <c r="L54" s="439"/>
      <c r="M54" s="439"/>
      <c r="N54" s="439"/>
      <c r="O54" s="440"/>
      <c r="P54" s="205"/>
      <c r="Q54" s="205"/>
      <c r="R54" s="205"/>
      <c r="S54" s="205"/>
      <c r="T54" s="205"/>
      <c r="U54" s="205"/>
      <c r="V54" s="205"/>
      <c r="W54" s="205"/>
      <c r="X54" s="354"/>
      <c r="Y54" s="395" t="s">
        <v>47</v>
      </c>
      <c r="Z54" s="396"/>
      <c r="AA54" s="397"/>
      <c r="AB54" s="379" t="s">
        <v>598</v>
      </c>
      <c r="AC54" s="379"/>
      <c r="AD54" s="379"/>
      <c r="AE54" s="367">
        <v>122</v>
      </c>
      <c r="AF54" s="360"/>
      <c r="AG54" s="360"/>
      <c r="AH54" s="360"/>
      <c r="AI54" s="367">
        <v>122</v>
      </c>
      <c r="AJ54" s="360"/>
      <c r="AK54" s="360"/>
      <c r="AL54" s="360"/>
      <c r="AM54" s="367">
        <v>122</v>
      </c>
      <c r="AN54" s="360"/>
      <c r="AO54" s="360"/>
      <c r="AP54" s="360"/>
      <c r="AQ54" s="362">
        <v>122</v>
      </c>
      <c r="AR54" s="363"/>
      <c r="AS54" s="363"/>
      <c r="AT54" s="364"/>
      <c r="AU54" s="360" t="s">
        <v>564</v>
      </c>
      <c r="AV54" s="360"/>
      <c r="AW54" s="360"/>
      <c r="AX54" s="361"/>
      <c r="AY54">
        <f>$AY$51</f>
        <v>1</v>
      </c>
    </row>
    <row r="55" spans="1:51" ht="23.25" customHeight="1" x14ac:dyDescent="0.2">
      <c r="A55" s="421"/>
      <c r="B55" s="419"/>
      <c r="C55" s="419"/>
      <c r="D55" s="419"/>
      <c r="E55" s="419"/>
      <c r="F55" s="420"/>
      <c r="G55" s="441"/>
      <c r="H55" s="442"/>
      <c r="I55" s="442"/>
      <c r="J55" s="442"/>
      <c r="K55" s="442"/>
      <c r="L55" s="442"/>
      <c r="M55" s="442"/>
      <c r="N55" s="442"/>
      <c r="O55" s="443"/>
      <c r="P55" s="189"/>
      <c r="Q55" s="189"/>
      <c r="R55" s="189"/>
      <c r="S55" s="189"/>
      <c r="T55" s="189"/>
      <c r="U55" s="189"/>
      <c r="V55" s="189"/>
      <c r="W55" s="189"/>
      <c r="X55" s="338"/>
      <c r="Y55" s="395" t="s">
        <v>13</v>
      </c>
      <c r="Z55" s="396"/>
      <c r="AA55" s="397"/>
      <c r="AB55" s="447" t="s">
        <v>14</v>
      </c>
      <c r="AC55" s="447"/>
      <c r="AD55" s="447"/>
      <c r="AE55" s="367">
        <v>100</v>
      </c>
      <c r="AF55" s="360"/>
      <c r="AG55" s="360"/>
      <c r="AH55" s="360"/>
      <c r="AI55" s="367">
        <v>100</v>
      </c>
      <c r="AJ55" s="360"/>
      <c r="AK55" s="360"/>
      <c r="AL55" s="360"/>
      <c r="AM55" s="367">
        <v>100</v>
      </c>
      <c r="AN55" s="360"/>
      <c r="AO55" s="360"/>
      <c r="AP55" s="360"/>
      <c r="AQ55" s="362" t="s">
        <v>564</v>
      </c>
      <c r="AR55" s="363"/>
      <c r="AS55" s="363"/>
      <c r="AT55" s="364"/>
      <c r="AU55" s="360" t="s">
        <v>564</v>
      </c>
      <c r="AV55" s="360"/>
      <c r="AW55" s="360"/>
      <c r="AX55" s="361"/>
      <c r="AY55">
        <f>$AY$51</f>
        <v>1</v>
      </c>
    </row>
    <row r="56" spans="1:51" ht="18.75" customHeight="1" x14ac:dyDescent="0.2">
      <c r="A56" s="355" t="s">
        <v>209</v>
      </c>
      <c r="B56" s="416"/>
      <c r="C56" s="416"/>
      <c r="D56" s="416"/>
      <c r="E56" s="416"/>
      <c r="F56" s="417"/>
      <c r="G56" s="425" t="s">
        <v>131</v>
      </c>
      <c r="H56" s="391"/>
      <c r="I56" s="391"/>
      <c r="J56" s="391"/>
      <c r="K56" s="391"/>
      <c r="L56" s="391"/>
      <c r="M56" s="391"/>
      <c r="N56" s="391"/>
      <c r="O56" s="392"/>
      <c r="P56" s="393" t="s">
        <v>51</v>
      </c>
      <c r="Q56" s="391"/>
      <c r="R56" s="391"/>
      <c r="S56" s="391"/>
      <c r="T56" s="391"/>
      <c r="U56" s="391"/>
      <c r="V56" s="391"/>
      <c r="W56" s="391"/>
      <c r="X56" s="392"/>
      <c r="Y56" s="426"/>
      <c r="Z56" s="427"/>
      <c r="AA56" s="428"/>
      <c r="AB56" s="432" t="s">
        <v>11</v>
      </c>
      <c r="AC56" s="433"/>
      <c r="AD56" s="434"/>
      <c r="AE56" s="100" t="s">
        <v>383</v>
      </c>
      <c r="AF56" s="100"/>
      <c r="AG56" s="100"/>
      <c r="AH56" s="100"/>
      <c r="AI56" s="100" t="s">
        <v>535</v>
      </c>
      <c r="AJ56" s="100"/>
      <c r="AK56" s="100"/>
      <c r="AL56" s="100"/>
      <c r="AM56" s="100" t="s">
        <v>351</v>
      </c>
      <c r="AN56" s="100"/>
      <c r="AO56" s="100"/>
      <c r="AP56" s="100"/>
      <c r="AQ56" s="413" t="s">
        <v>163</v>
      </c>
      <c r="AR56" s="414"/>
      <c r="AS56" s="414"/>
      <c r="AT56" s="415"/>
      <c r="AU56" s="391" t="s">
        <v>121</v>
      </c>
      <c r="AV56" s="391"/>
      <c r="AW56" s="391"/>
      <c r="AX56" s="394"/>
      <c r="AY56">
        <f>COUNTA($G$58)</f>
        <v>1</v>
      </c>
    </row>
    <row r="57" spans="1:51" ht="18.75" customHeight="1" x14ac:dyDescent="0.2">
      <c r="A57" s="418"/>
      <c r="B57" s="419"/>
      <c r="C57" s="419"/>
      <c r="D57" s="419"/>
      <c r="E57" s="419"/>
      <c r="F57" s="420"/>
      <c r="G57" s="375"/>
      <c r="H57" s="352"/>
      <c r="I57" s="352"/>
      <c r="J57" s="352"/>
      <c r="K57" s="352"/>
      <c r="L57" s="352"/>
      <c r="M57" s="352"/>
      <c r="N57" s="352"/>
      <c r="O57" s="353"/>
      <c r="P57" s="351"/>
      <c r="Q57" s="352"/>
      <c r="R57" s="352"/>
      <c r="S57" s="352"/>
      <c r="T57" s="352"/>
      <c r="U57" s="352"/>
      <c r="V57" s="352"/>
      <c r="W57" s="352"/>
      <c r="X57" s="353"/>
      <c r="Y57" s="429"/>
      <c r="Z57" s="430"/>
      <c r="AA57" s="431"/>
      <c r="AB57" s="376"/>
      <c r="AC57" s="377"/>
      <c r="AD57" s="378"/>
      <c r="AE57" s="100"/>
      <c r="AF57" s="100"/>
      <c r="AG57" s="100"/>
      <c r="AH57" s="100"/>
      <c r="AI57" s="100"/>
      <c r="AJ57" s="100"/>
      <c r="AK57" s="100"/>
      <c r="AL57" s="100"/>
      <c r="AM57" s="100"/>
      <c r="AN57" s="100"/>
      <c r="AO57" s="100"/>
      <c r="AP57" s="100"/>
      <c r="AQ57" s="368">
        <v>4</v>
      </c>
      <c r="AR57" s="369"/>
      <c r="AS57" s="348" t="s">
        <v>164</v>
      </c>
      <c r="AT57" s="349"/>
      <c r="AU57" s="372" t="s">
        <v>601</v>
      </c>
      <c r="AV57" s="372"/>
      <c r="AW57" s="352" t="s">
        <v>158</v>
      </c>
      <c r="AX57" s="381"/>
      <c r="AY57">
        <f t="shared" ref="AY57:AY62" si="0">$AY$56</f>
        <v>1</v>
      </c>
    </row>
    <row r="58" spans="1:51" ht="23.25" customHeight="1" x14ac:dyDescent="0.2">
      <c r="A58" s="421"/>
      <c r="B58" s="419"/>
      <c r="C58" s="419"/>
      <c r="D58" s="419"/>
      <c r="E58" s="419"/>
      <c r="F58" s="420"/>
      <c r="G58" s="435" t="s">
        <v>599</v>
      </c>
      <c r="H58" s="436"/>
      <c r="I58" s="436"/>
      <c r="J58" s="436"/>
      <c r="K58" s="436"/>
      <c r="L58" s="436"/>
      <c r="M58" s="436"/>
      <c r="N58" s="436"/>
      <c r="O58" s="437"/>
      <c r="P58" s="202" t="s">
        <v>600</v>
      </c>
      <c r="Q58" s="202"/>
      <c r="R58" s="202"/>
      <c r="S58" s="202"/>
      <c r="T58" s="202"/>
      <c r="U58" s="202"/>
      <c r="V58" s="202"/>
      <c r="W58" s="202"/>
      <c r="X58" s="336"/>
      <c r="Y58" s="444" t="s">
        <v>12</v>
      </c>
      <c r="Z58" s="445"/>
      <c r="AA58" s="446"/>
      <c r="AB58" s="380" t="s">
        <v>598</v>
      </c>
      <c r="AC58" s="380"/>
      <c r="AD58" s="380"/>
      <c r="AE58" s="367">
        <v>111</v>
      </c>
      <c r="AF58" s="360"/>
      <c r="AG58" s="360"/>
      <c r="AH58" s="360"/>
      <c r="AI58" s="367">
        <v>111</v>
      </c>
      <c r="AJ58" s="360"/>
      <c r="AK58" s="360"/>
      <c r="AL58" s="360"/>
      <c r="AM58" s="367">
        <v>113</v>
      </c>
      <c r="AN58" s="360"/>
      <c r="AO58" s="360"/>
      <c r="AP58" s="360"/>
      <c r="AQ58" s="362" t="s">
        <v>564</v>
      </c>
      <c r="AR58" s="363"/>
      <c r="AS58" s="363"/>
      <c r="AT58" s="364"/>
      <c r="AU58" s="360" t="s">
        <v>564</v>
      </c>
      <c r="AV58" s="360"/>
      <c r="AW58" s="360"/>
      <c r="AX58" s="361"/>
      <c r="AY58">
        <f t="shared" si="0"/>
        <v>1</v>
      </c>
    </row>
    <row r="59" spans="1:51" ht="23.25" customHeight="1" x14ac:dyDescent="0.2">
      <c r="A59" s="422"/>
      <c r="B59" s="423"/>
      <c r="C59" s="423"/>
      <c r="D59" s="423"/>
      <c r="E59" s="423"/>
      <c r="F59" s="424"/>
      <c r="G59" s="438"/>
      <c r="H59" s="439"/>
      <c r="I59" s="439"/>
      <c r="J59" s="439"/>
      <c r="K59" s="439"/>
      <c r="L59" s="439"/>
      <c r="M59" s="439"/>
      <c r="N59" s="439"/>
      <c r="O59" s="440"/>
      <c r="P59" s="205"/>
      <c r="Q59" s="205"/>
      <c r="R59" s="205"/>
      <c r="S59" s="205"/>
      <c r="T59" s="205"/>
      <c r="U59" s="205"/>
      <c r="V59" s="205"/>
      <c r="W59" s="205"/>
      <c r="X59" s="354"/>
      <c r="Y59" s="395" t="s">
        <v>47</v>
      </c>
      <c r="Z59" s="396"/>
      <c r="AA59" s="397"/>
      <c r="AB59" s="379" t="s">
        <v>598</v>
      </c>
      <c r="AC59" s="379"/>
      <c r="AD59" s="379"/>
      <c r="AE59" s="367">
        <v>122</v>
      </c>
      <c r="AF59" s="360"/>
      <c r="AG59" s="360"/>
      <c r="AH59" s="360"/>
      <c r="AI59" s="367">
        <v>122</v>
      </c>
      <c r="AJ59" s="360"/>
      <c r="AK59" s="360"/>
      <c r="AL59" s="360"/>
      <c r="AM59" s="367">
        <v>122</v>
      </c>
      <c r="AN59" s="360"/>
      <c r="AO59" s="360"/>
      <c r="AP59" s="360"/>
      <c r="AQ59" s="362">
        <v>122</v>
      </c>
      <c r="AR59" s="363"/>
      <c r="AS59" s="363"/>
      <c r="AT59" s="364"/>
      <c r="AU59" s="360" t="s">
        <v>564</v>
      </c>
      <c r="AV59" s="360"/>
      <c r="AW59" s="360"/>
      <c r="AX59" s="361"/>
      <c r="AY59">
        <f t="shared" si="0"/>
        <v>1</v>
      </c>
    </row>
    <row r="60" spans="1:51" ht="23.25" customHeight="1" x14ac:dyDescent="0.2">
      <c r="A60" s="421"/>
      <c r="B60" s="419"/>
      <c r="C60" s="419"/>
      <c r="D60" s="419"/>
      <c r="E60" s="419"/>
      <c r="F60" s="420"/>
      <c r="G60" s="441"/>
      <c r="H60" s="442"/>
      <c r="I60" s="442"/>
      <c r="J60" s="442"/>
      <c r="K60" s="442"/>
      <c r="L60" s="442"/>
      <c r="M60" s="442"/>
      <c r="N60" s="442"/>
      <c r="O60" s="443"/>
      <c r="P60" s="189"/>
      <c r="Q60" s="189"/>
      <c r="R60" s="189"/>
      <c r="S60" s="189"/>
      <c r="T60" s="189"/>
      <c r="U60" s="189"/>
      <c r="V60" s="189"/>
      <c r="W60" s="189"/>
      <c r="X60" s="338"/>
      <c r="Y60" s="395" t="s">
        <v>13</v>
      </c>
      <c r="Z60" s="396"/>
      <c r="AA60" s="397"/>
      <c r="AB60" s="447" t="s">
        <v>14</v>
      </c>
      <c r="AC60" s="447"/>
      <c r="AD60" s="447"/>
      <c r="AE60" s="367">
        <v>91</v>
      </c>
      <c r="AF60" s="360"/>
      <c r="AG60" s="360"/>
      <c r="AH60" s="360"/>
      <c r="AI60" s="367">
        <v>91</v>
      </c>
      <c r="AJ60" s="360"/>
      <c r="AK60" s="360"/>
      <c r="AL60" s="360"/>
      <c r="AM60" s="367">
        <v>93</v>
      </c>
      <c r="AN60" s="360"/>
      <c r="AO60" s="360"/>
      <c r="AP60" s="360"/>
      <c r="AQ60" s="362" t="s">
        <v>564</v>
      </c>
      <c r="AR60" s="363"/>
      <c r="AS60" s="363"/>
      <c r="AT60" s="364"/>
      <c r="AU60" s="360" t="s">
        <v>564</v>
      </c>
      <c r="AV60" s="360"/>
      <c r="AW60" s="360"/>
      <c r="AX60" s="361"/>
      <c r="AY60">
        <f t="shared" si="0"/>
        <v>1</v>
      </c>
    </row>
    <row r="61" spans="1:51" ht="23.25" customHeight="1" x14ac:dyDescent="0.2">
      <c r="A61" s="383" t="s">
        <v>228</v>
      </c>
      <c r="B61" s="373"/>
      <c r="C61" s="373"/>
      <c r="D61" s="373"/>
      <c r="E61" s="373"/>
      <c r="F61" s="312"/>
      <c r="G61" s="385" t="s">
        <v>602</v>
      </c>
      <c r="H61" s="386"/>
      <c r="I61" s="386"/>
      <c r="J61" s="386"/>
      <c r="K61" s="386"/>
      <c r="L61" s="386"/>
      <c r="M61" s="386"/>
      <c r="N61" s="386"/>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6"/>
      <c r="AT61" s="386"/>
      <c r="AU61" s="386"/>
      <c r="AV61" s="386"/>
      <c r="AW61" s="386"/>
      <c r="AX61" s="387"/>
      <c r="AY61">
        <f t="shared" si="0"/>
        <v>1</v>
      </c>
    </row>
    <row r="62" spans="1:51" ht="23.25" customHeight="1" x14ac:dyDescent="0.2">
      <c r="A62" s="384"/>
      <c r="B62" s="382"/>
      <c r="C62" s="382"/>
      <c r="D62" s="382"/>
      <c r="E62" s="382"/>
      <c r="F62" s="316"/>
      <c r="G62" s="388"/>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c r="AE62" s="389"/>
      <c r="AF62" s="389"/>
      <c r="AG62" s="389"/>
      <c r="AH62" s="389"/>
      <c r="AI62" s="389"/>
      <c r="AJ62" s="389"/>
      <c r="AK62" s="389"/>
      <c r="AL62" s="389"/>
      <c r="AM62" s="389"/>
      <c r="AN62" s="389"/>
      <c r="AO62" s="389"/>
      <c r="AP62" s="389"/>
      <c r="AQ62" s="389"/>
      <c r="AR62" s="389"/>
      <c r="AS62" s="389"/>
      <c r="AT62" s="389"/>
      <c r="AU62" s="389"/>
      <c r="AV62" s="389"/>
      <c r="AW62" s="389"/>
      <c r="AX62" s="390"/>
      <c r="AY62">
        <f t="shared" si="0"/>
        <v>1</v>
      </c>
    </row>
    <row r="63" spans="1:51" ht="18.75" customHeight="1" thickBot="1" x14ac:dyDescent="0.25">
      <c r="A63" s="355" t="s">
        <v>540</v>
      </c>
      <c r="B63" s="356"/>
      <c r="C63" s="356"/>
      <c r="D63" s="356"/>
      <c r="E63" s="356"/>
      <c r="F63" s="356"/>
      <c r="G63" s="356"/>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7" t="s">
        <v>206</v>
      </c>
      <c r="AP63" s="358"/>
      <c r="AQ63" s="358"/>
      <c r="AR63" s="71"/>
      <c r="AS63" s="357"/>
      <c r="AT63" s="358"/>
      <c r="AU63" s="358"/>
      <c r="AV63" s="358"/>
      <c r="AW63" s="358"/>
      <c r="AX63" s="359"/>
      <c r="AY63">
        <f>COUNTIF($AR$63,"☑")</f>
        <v>0</v>
      </c>
    </row>
    <row r="64" spans="1:51" ht="45" customHeight="1" x14ac:dyDescent="0.2">
      <c r="A64" s="326" t="s">
        <v>250</v>
      </c>
      <c r="B64" s="327"/>
      <c r="C64" s="329" t="s">
        <v>165</v>
      </c>
      <c r="D64" s="327"/>
      <c r="E64" s="330" t="s">
        <v>178</v>
      </c>
      <c r="F64" s="331"/>
      <c r="G64" s="332" t="s">
        <v>603</v>
      </c>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4"/>
    </row>
    <row r="65" spans="1:51" ht="32.25" customHeight="1" x14ac:dyDescent="0.2">
      <c r="A65" s="328"/>
      <c r="B65" s="310"/>
      <c r="C65" s="309"/>
      <c r="D65" s="310"/>
      <c r="E65" s="311" t="s">
        <v>177</v>
      </c>
      <c r="F65" s="312"/>
      <c r="G65" s="335" t="s">
        <v>604</v>
      </c>
      <c r="H65" s="202"/>
      <c r="I65" s="202"/>
      <c r="J65" s="202"/>
      <c r="K65" s="202"/>
      <c r="L65" s="202"/>
      <c r="M65" s="202"/>
      <c r="N65" s="202"/>
      <c r="O65" s="202"/>
      <c r="P65" s="202"/>
      <c r="Q65" s="202"/>
      <c r="R65" s="202"/>
      <c r="S65" s="202"/>
      <c r="T65" s="202"/>
      <c r="U65" s="202"/>
      <c r="V65" s="336"/>
      <c r="W65" s="339" t="s">
        <v>546</v>
      </c>
      <c r="X65" s="340"/>
      <c r="Y65" s="340"/>
      <c r="Z65" s="340"/>
      <c r="AA65" s="341"/>
      <c r="AB65" s="342" t="s">
        <v>605</v>
      </c>
      <c r="AC65" s="343"/>
      <c r="AD65" s="343"/>
      <c r="AE65" s="343"/>
      <c r="AF65" s="343"/>
      <c r="AG65" s="343"/>
      <c r="AH65" s="343"/>
      <c r="AI65" s="343"/>
      <c r="AJ65" s="343"/>
      <c r="AK65" s="343"/>
      <c r="AL65" s="343"/>
      <c r="AM65" s="343"/>
      <c r="AN65" s="343"/>
      <c r="AO65" s="343"/>
      <c r="AP65" s="343"/>
      <c r="AQ65" s="343"/>
      <c r="AR65" s="343"/>
      <c r="AS65" s="343"/>
      <c r="AT65" s="343"/>
      <c r="AU65" s="343"/>
      <c r="AV65" s="343"/>
      <c r="AW65" s="343"/>
      <c r="AX65" s="344"/>
    </row>
    <row r="66" spans="1:51" ht="21" customHeight="1" x14ac:dyDescent="0.2">
      <c r="A66" s="328"/>
      <c r="B66" s="310"/>
      <c r="C66" s="309"/>
      <c r="D66" s="310"/>
      <c r="E66" s="315"/>
      <c r="F66" s="316"/>
      <c r="G66" s="337"/>
      <c r="H66" s="189"/>
      <c r="I66" s="189"/>
      <c r="J66" s="189"/>
      <c r="K66" s="189"/>
      <c r="L66" s="189"/>
      <c r="M66" s="189"/>
      <c r="N66" s="189"/>
      <c r="O66" s="189"/>
      <c r="P66" s="189"/>
      <c r="Q66" s="189"/>
      <c r="R66" s="189"/>
      <c r="S66" s="189"/>
      <c r="T66" s="189"/>
      <c r="U66" s="189"/>
      <c r="V66" s="338"/>
      <c r="W66" s="345" t="s">
        <v>547</v>
      </c>
      <c r="X66" s="346"/>
      <c r="Y66" s="346"/>
      <c r="Z66" s="346"/>
      <c r="AA66" s="347"/>
      <c r="AB66" s="342" t="s">
        <v>606</v>
      </c>
      <c r="AC66" s="343"/>
      <c r="AD66" s="343"/>
      <c r="AE66" s="343"/>
      <c r="AF66" s="343"/>
      <c r="AG66" s="343"/>
      <c r="AH66" s="343"/>
      <c r="AI66" s="343"/>
      <c r="AJ66" s="343"/>
      <c r="AK66" s="343"/>
      <c r="AL66" s="343"/>
      <c r="AM66" s="343"/>
      <c r="AN66" s="343"/>
      <c r="AO66" s="343"/>
      <c r="AP66" s="343"/>
      <c r="AQ66" s="343"/>
      <c r="AR66" s="343"/>
      <c r="AS66" s="343"/>
      <c r="AT66" s="343"/>
      <c r="AU66" s="343"/>
      <c r="AV66" s="343"/>
      <c r="AW66" s="343"/>
      <c r="AX66" s="344"/>
    </row>
    <row r="67" spans="1:51" ht="34.5" customHeight="1" x14ac:dyDescent="0.2">
      <c r="A67" s="328"/>
      <c r="B67" s="310"/>
      <c r="C67" s="307" t="s">
        <v>553</v>
      </c>
      <c r="D67" s="308"/>
      <c r="E67" s="311" t="s">
        <v>246</v>
      </c>
      <c r="F67" s="312"/>
      <c r="G67" s="317" t="s">
        <v>168</v>
      </c>
      <c r="H67" s="318"/>
      <c r="I67" s="318"/>
      <c r="J67" s="319" t="s">
        <v>564</v>
      </c>
      <c r="K67" s="320"/>
      <c r="L67" s="320"/>
      <c r="M67" s="320"/>
      <c r="N67" s="320"/>
      <c r="O67" s="320"/>
      <c r="P67" s="320"/>
      <c r="Q67" s="320"/>
      <c r="R67" s="320"/>
      <c r="S67" s="320"/>
      <c r="T67" s="321"/>
      <c r="U67" s="322" t="s">
        <v>251</v>
      </c>
      <c r="V67" s="322"/>
      <c r="W67" s="322"/>
      <c r="X67" s="322"/>
      <c r="Y67" s="322"/>
      <c r="Z67" s="322"/>
      <c r="AA67" s="322"/>
      <c r="AB67" s="322"/>
      <c r="AC67" s="322"/>
      <c r="AD67" s="322"/>
      <c r="AE67" s="322"/>
      <c r="AF67" s="322"/>
      <c r="AG67" s="322"/>
      <c r="AH67" s="322"/>
      <c r="AI67" s="322"/>
      <c r="AJ67" s="322"/>
      <c r="AK67" s="322"/>
      <c r="AL67" s="322"/>
      <c r="AM67" s="322"/>
      <c r="AN67" s="322"/>
      <c r="AO67" s="322"/>
      <c r="AP67" s="322"/>
      <c r="AQ67" s="322"/>
      <c r="AR67" s="322"/>
      <c r="AS67" s="322"/>
      <c r="AT67" s="322"/>
      <c r="AU67" s="322"/>
      <c r="AV67" s="322"/>
      <c r="AW67" s="322"/>
      <c r="AX67" s="323"/>
      <c r="AY67" s="61"/>
    </row>
    <row r="68" spans="1:51" ht="34.5" customHeight="1" x14ac:dyDescent="0.2">
      <c r="A68" s="328"/>
      <c r="B68" s="310"/>
      <c r="C68" s="309"/>
      <c r="D68" s="310"/>
      <c r="E68" s="313"/>
      <c r="F68" s="314"/>
      <c r="G68" s="317" t="s">
        <v>554</v>
      </c>
      <c r="H68" s="318"/>
      <c r="I68" s="318"/>
      <c r="J68" s="318"/>
      <c r="K68" s="318"/>
      <c r="L68" s="318"/>
      <c r="M68" s="318"/>
      <c r="N68" s="318"/>
      <c r="O68" s="318"/>
      <c r="P68" s="318"/>
      <c r="Q68" s="318"/>
      <c r="R68" s="318"/>
      <c r="S68" s="318"/>
      <c r="T68" s="318"/>
      <c r="U68" s="324" t="s">
        <v>601</v>
      </c>
      <c r="V68" s="322"/>
      <c r="W68" s="322"/>
      <c r="X68" s="322"/>
      <c r="Y68" s="322"/>
      <c r="Z68" s="322"/>
      <c r="AA68" s="322"/>
      <c r="AB68" s="322"/>
      <c r="AC68" s="322"/>
      <c r="AD68" s="322"/>
      <c r="AE68" s="322"/>
      <c r="AF68" s="322"/>
      <c r="AG68" s="322"/>
      <c r="AH68" s="322"/>
      <c r="AI68" s="322"/>
      <c r="AJ68" s="322"/>
      <c r="AK68" s="322"/>
      <c r="AL68" s="322"/>
      <c r="AM68" s="322"/>
      <c r="AN68" s="322"/>
      <c r="AO68" s="322"/>
      <c r="AP68" s="322"/>
      <c r="AQ68" s="322"/>
      <c r="AR68" s="322"/>
      <c r="AS68" s="322"/>
      <c r="AT68" s="322"/>
      <c r="AU68" s="322"/>
      <c r="AV68" s="322"/>
      <c r="AW68" s="322"/>
      <c r="AX68" s="323"/>
      <c r="AY68" s="61"/>
    </row>
    <row r="69" spans="1:51" ht="34.5" customHeight="1" thickBot="1" x14ac:dyDescent="0.25">
      <c r="A69" s="328"/>
      <c r="B69" s="310"/>
      <c r="C69" s="309"/>
      <c r="D69" s="310"/>
      <c r="E69" s="315"/>
      <c r="F69" s="316"/>
      <c r="G69" s="317" t="s">
        <v>547</v>
      </c>
      <c r="H69" s="318"/>
      <c r="I69" s="318"/>
      <c r="J69" s="318"/>
      <c r="K69" s="318"/>
      <c r="L69" s="318"/>
      <c r="M69" s="318"/>
      <c r="N69" s="318"/>
      <c r="O69" s="318"/>
      <c r="P69" s="318"/>
      <c r="Q69" s="318"/>
      <c r="R69" s="318"/>
      <c r="S69" s="318"/>
      <c r="T69" s="318"/>
      <c r="U69" s="325" t="s">
        <v>601</v>
      </c>
      <c r="V69" s="176"/>
      <c r="W69" s="176"/>
      <c r="X69" s="176"/>
      <c r="Y69" s="176"/>
      <c r="Z69" s="176"/>
      <c r="AA69" s="176"/>
      <c r="AB69" s="176"/>
      <c r="AC69" s="176"/>
      <c r="AD69" s="176"/>
      <c r="AE69" s="176"/>
      <c r="AF69" s="176"/>
      <c r="AG69" s="176"/>
      <c r="AH69" s="176"/>
      <c r="AI69" s="176"/>
      <c r="AJ69" s="176"/>
      <c r="AK69" s="176"/>
      <c r="AL69" s="176"/>
      <c r="AM69" s="176"/>
      <c r="AN69" s="176"/>
      <c r="AO69" s="176"/>
      <c r="AP69" s="176"/>
      <c r="AQ69" s="176"/>
      <c r="AR69" s="176"/>
      <c r="AS69" s="176"/>
      <c r="AT69" s="176"/>
      <c r="AU69" s="176"/>
      <c r="AV69" s="176"/>
      <c r="AW69" s="176"/>
      <c r="AX69" s="177"/>
      <c r="AY69" s="61"/>
    </row>
    <row r="70" spans="1:51" ht="27" customHeight="1" x14ac:dyDescent="0.2">
      <c r="A70" s="271" t="s">
        <v>43</v>
      </c>
      <c r="B70" s="272"/>
      <c r="C70" s="272"/>
      <c r="D70" s="272"/>
      <c r="E70" s="272"/>
      <c r="F70" s="272"/>
      <c r="G70" s="272"/>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272"/>
      <c r="AK70" s="272"/>
      <c r="AL70" s="272"/>
      <c r="AM70" s="272"/>
      <c r="AN70" s="272"/>
      <c r="AO70" s="272"/>
      <c r="AP70" s="272"/>
      <c r="AQ70" s="272"/>
      <c r="AR70" s="272"/>
      <c r="AS70" s="272"/>
      <c r="AT70" s="272"/>
      <c r="AU70" s="272"/>
      <c r="AV70" s="272"/>
      <c r="AW70" s="272"/>
      <c r="AX70" s="273"/>
    </row>
    <row r="71" spans="1:51" ht="27" customHeight="1" x14ac:dyDescent="0.2">
      <c r="A71" s="5"/>
      <c r="B71" s="6"/>
      <c r="C71" s="274" t="s">
        <v>29</v>
      </c>
      <c r="D71" s="275"/>
      <c r="E71" s="275"/>
      <c r="F71" s="275"/>
      <c r="G71" s="275"/>
      <c r="H71" s="275"/>
      <c r="I71" s="275"/>
      <c r="J71" s="275"/>
      <c r="K71" s="275"/>
      <c r="L71" s="275"/>
      <c r="M71" s="275"/>
      <c r="N71" s="275"/>
      <c r="O71" s="275"/>
      <c r="P71" s="275"/>
      <c r="Q71" s="275"/>
      <c r="R71" s="275"/>
      <c r="S71" s="275"/>
      <c r="T71" s="275"/>
      <c r="U71" s="275"/>
      <c r="V71" s="275"/>
      <c r="W71" s="275"/>
      <c r="X71" s="275"/>
      <c r="Y71" s="275"/>
      <c r="Z71" s="275"/>
      <c r="AA71" s="275"/>
      <c r="AB71" s="275"/>
      <c r="AC71" s="276"/>
      <c r="AD71" s="275" t="s">
        <v>32</v>
      </c>
      <c r="AE71" s="275"/>
      <c r="AF71" s="275"/>
      <c r="AG71" s="277" t="s">
        <v>28</v>
      </c>
      <c r="AH71" s="275"/>
      <c r="AI71" s="275"/>
      <c r="AJ71" s="275"/>
      <c r="AK71" s="275"/>
      <c r="AL71" s="275"/>
      <c r="AM71" s="275"/>
      <c r="AN71" s="275"/>
      <c r="AO71" s="275"/>
      <c r="AP71" s="275"/>
      <c r="AQ71" s="275"/>
      <c r="AR71" s="275"/>
      <c r="AS71" s="275"/>
      <c r="AT71" s="275"/>
      <c r="AU71" s="275"/>
      <c r="AV71" s="275"/>
      <c r="AW71" s="275"/>
      <c r="AX71" s="278"/>
    </row>
    <row r="72" spans="1:51" ht="60" customHeight="1" x14ac:dyDescent="0.2">
      <c r="A72" s="279" t="s">
        <v>126</v>
      </c>
      <c r="B72" s="280"/>
      <c r="C72" s="285" t="s">
        <v>127</v>
      </c>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7"/>
      <c r="AD72" s="288" t="s">
        <v>607</v>
      </c>
      <c r="AE72" s="289"/>
      <c r="AF72" s="289"/>
      <c r="AG72" s="290" t="s">
        <v>610</v>
      </c>
      <c r="AH72" s="291"/>
      <c r="AI72" s="291"/>
      <c r="AJ72" s="291"/>
      <c r="AK72" s="291"/>
      <c r="AL72" s="291"/>
      <c r="AM72" s="291"/>
      <c r="AN72" s="291"/>
      <c r="AO72" s="291"/>
      <c r="AP72" s="291"/>
      <c r="AQ72" s="291"/>
      <c r="AR72" s="291"/>
      <c r="AS72" s="291"/>
      <c r="AT72" s="291"/>
      <c r="AU72" s="291"/>
      <c r="AV72" s="291"/>
      <c r="AW72" s="291"/>
      <c r="AX72" s="292"/>
    </row>
    <row r="73" spans="1:51" ht="60" customHeight="1" x14ac:dyDescent="0.2">
      <c r="A73" s="281"/>
      <c r="B73" s="282"/>
      <c r="C73" s="293" t="s">
        <v>33</v>
      </c>
      <c r="D73" s="294"/>
      <c r="E73" s="294"/>
      <c r="F73" s="294"/>
      <c r="G73" s="294"/>
      <c r="H73" s="294"/>
      <c r="I73" s="294"/>
      <c r="J73" s="294"/>
      <c r="K73" s="294"/>
      <c r="L73" s="294"/>
      <c r="M73" s="294"/>
      <c r="N73" s="294"/>
      <c r="O73" s="294"/>
      <c r="P73" s="294"/>
      <c r="Q73" s="294"/>
      <c r="R73" s="294"/>
      <c r="S73" s="294"/>
      <c r="T73" s="294"/>
      <c r="U73" s="294"/>
      <c r="V73" s="294"/>
      <c r="W73" s="294"/>
      <c r="X73" s="294"/>
      <c r="Y73" s="294"/>
      <c r="Z73" s="294"/>
      <c r="AA73" s="294"/>
      <c r="AB73" s="294"/>
      <c r="AC73" s="185"/>
      <c r="AD73" s="186" t="s">
        <v>607</v>
      </c>
      <c r="AE73" s="187"/>
      <c r="AF73" s="187"/>
      <c r="AG73" s="234" t="s">
        <v>611</v>
      </c>
      <c r="AH73" s="235"/>
      <c r="AI73" s="235"/>
      <c r="AJ73" s="235"/>
      <c r="AK73" s="235"/>
      <c r="AL73" s="235"/>
      <c r="AM73" s="235"/>
      <c r="AN73" s="235"/>
      <c r="AO73" s="235"/>
      <c r="AP73" s="235"/>
      <c r="AQ73" s="235"/>
      <c r="AR73" s="235"/>
      <c r="AS73" s="235"/>
      <c r="AT73" s="235"/>
      <c r="AU73" s="235"/>
      <c r="AV73" s="235"/>
      <c r="AW73" s="235"/>
      <c r="AX73" s="236"/>
    </row>
    <row r="74" spans="1:51" ht="60" customHeight="1" x14ac:dyDescent="0.2">
      <c r="A74" s="283"/>
      <c r="B74" s="284"/>
      <c r="C74" s="256" t="s">
        <v>128</v>
      </c>
      <c r="D74" s="257"/>
      <c r="E74" s="257"/>
      <c r="F74" s="257"/>
      <c r="G74" s="257"/>
      <c r="H74" s="257"/>
      <c r="I74" s="257"/>
      <c r="J74" s="257"/>
      <c r="K74" s="257"/>
      <c r="L74" s="257"/>
      <c r="M74" s="257"/>
      <c r="N74" s="257"/>
      <c r="O74" s="257"/>
      <c r="P74" s="257"/>
      <c r="Q74" s="257"/>
      <c r="R74" s="257"/>
      <c r="S74" s="257"/>
      <c r="T74" s="257"/>
      <c r="U74" s="257"/>
      <c r="V74" s="257"/>
      <c r="W74" s="257"/>
      <c r="X74" s="257"/>
      <c r="Y74" s="257"/>
      <c r="Z74" s="257"/>
      <c r="AA74" s="257"/>
      <c r="AB74" s="257"/>
      <c r="AC74" s="258"/>
      <c r="AD74" s="238" t="s">
        <v>607</v>
      </c>
      <c r="AE74" s="239"/>
      <c r="AF74" s="239"/>
      <c r="AG74" s="204" t="s">
        <v>612</v>
      </c>
      <c r="AH74" s="205"/>
      <c r="AI74" s="205"/>
      <c r="AJ74" s="205"/>
      <c r="AK74" s="205"/>
      <c r="AL74" s="205"/>
      <c r="AM74" s="205"/>
      <c r="AN74" s="205"/>
      <c r="AO74" s="205"/>
      <c r="AP74" s="205"/>
      <c r="AQ74" s="205"/>
      <c r="AR74" s="205"/>
      <c r="AS74" s="205"/>
      <c r="AT74" s="205"/>
      <c r="AU74" s="205"/>
      <c r="AV74" s="205"/>
      <c r="AW74" s="205"/>
      <c r="AX74" s="206"/>
    </row>
    <row r="75" spans="1:51" ht="60" customHeight="1" x14ac:dyDescent="0.2">
      <c r="A75" s="214" t="s">
        <v>35</v>
      </c>
      <c r="B75" s="259"/>
      <c r="C75" s="261" t="s">
        <v>37</v>
      </c>
      <c r="D75" s="197"/>
      <c r="E75" s="262"/>
      <c r="F75" s="262"/>
      <c r="G75" s="262"/>
      <c r="H75" s="262"/>
      <c r="I75" s="262"/>
      <c r="J75" s="262"/>
      <c r="K75" s="262"/>
      <c r="L75" s="262"/>
      <c r="M75" s="262"/>
      <c r="N75" s="262"/>
      <c r="O75" s="262"/>
      <c r="P75" s="262"/>
      <c r="Q75" s="262"/>
      <c r="R75" s="262"/>
      <c r="S75" s="262"/>
      <c r="T75" s="262"/>
      <c r="U75" s="262"/>
      <c r="V75" s="262"/>
      <c r="W75" s="262"/>
      <c r="X75" s="262"/>
      <c r="Y75" s="262"/>
      <c r="Z75" s="262"/>
      <c r="AA75" s="262"/>
      <c r="AB75" s="262"/>
      <c r="AC75" s="263"/>
      <c r="AD75" s="198" t="s">
        <v>607</v>
      </c>
      <c r="AE75" s="199"/>
      <c r="AF75" s="199"/>
      <c r="AG75" s="201" t="s">
        <v>613</v>
      </c>
      <c r="AH75" s="202"/>
      <c r="AI75" s="202"/>
      <c r="AJ75" s="202"/>
      <c r="AK75" s="202"/>
      <c r="AL75" s="202"/>
      <c r="AM75" s="202"/>
      <c r="AN75" s="202"/>
      <c r="AO75" s="202"/>
      <c r="AP75" s="202"/>
      <c r="AQ75" s="202"/>
      <c r="AR75" s="202"/>
      <c r="AS75" s="202"/>
      <c r="AT75" s="202"/>
      <c r="AU75" s="202"/>
      <c r="AV75" s="202"/>
      <c r="AW75" s="202"/>
      <c r="AX75" s="203"/>
    </row>
    <row r="76" spans="1:51" ht="60" customHeight="1" x14ac:dyDescent="0.2">
      <c r="A76" s="216"/>
      <c r="B76" s="260"/>
      <c r="C76" s="264"/>
      <c r="D76" s="265"/>
      <c r="E76" s="268" t="s">
        <v>229</v>
      </c>
      <c r="F76" s="269"/>
      <c r="G76" s="269"/>
      <c r="H76" s="269"/>
      <c r="I76" s="269"/>
      <c r="J76" s="269"/>
      <c r="K76" s="269"/>
      <c r="L76" s="269"/>
      <c r="M76" s="269"/>
      <c r="N76" s="269"/>
      <c r="O76" s="269"/>
      <c r="P76" s="269"/>
      <c r="Q76" s="269"/>
      <c r="R76" s="269"/>
      <c r="S76" s="269"/>
      <c r="T76" s="269"/>
      <c r="U76" s="269"/>
      <c r="V76" s="269"/>
      <c r="W76" s="269"/>
      <c r="X76" s="269"/>
      <c r="Y76" s="269"/>
      <c r="Z76" s="269"/>
      <c r="AA76" s="269"/>
      <c r="AB76" s="269"/>
      <c r="AC76" s="270"/>
      <c r="AD76" s="186" t="s">
        <v>608</v>
      </c>
      <c r="AE76" s="187"/>
      <c r="AF76" s="248"/>
      <c r="AG76" s="204"/>
      <c r="AH76" s="205"/>
      <c r="AI76" s="205"/>
      <c r="AJ76" s="205"/>
      <c r="AK76" s="205"/>
      <c r="AL76" s="205"/>
      <c r="AM76" s="205"/>
      <c r="AN76" s="205"/>
      <c r="AO76" s="205"/>
      <c r="AP76" s="205"/>
      <c r="AQ76" s="205"/>
      <c r="AR76" s="205"/>
      <c r="AS76" s="205"/>
      <c r="AT76" s="205"/>
      <c r="AU76" s="205"/>
      <c r="AV76" s="205"/>
      <c r="AW76" s="205"/>
      <c r="AX76" s="206"/>
    </row>
    <row r="77" spans="1:51" ht="60" customHeight="1" x14ac:dyDescent="0.2">
      <c r="A77" s="216"/>
      <c r="B77" s="260"/>
      <c r="C77" s="266"/>
      <c r="D77" s="267"/>
      <c r="E77" s="249" t="s">
        <v>197</v>
      </c>
      <c r="F77" s="250"/>
      <c r="G77" s="250"/>
      <c r="H77" s="250"/>
      <c r="I77" s="250"/>
      <c r="J77" s="250"/>
      <c r="K77" s="250"/>
      <c r="L77" s="250"/>
      <c r="M77" s="250"/>
      <c r="N77" s="250"/>
      <c r="O77" s="250"/>
      <c r="P77" s="250"/>
      <c r="Q77" s="250"/>
      <c r="R77" s="250"/>
      <c r="S77" s="250"/>
      <c r="T77" s="250"/>
      <c r="U77" s="250"/>
      <c r="V77" s="250"/>
      <c r="W77" s="250"/>
      <c r="X77" s="250"/>
      <c r="Y77" s="250"/>
      <c r="Z77" s="250"/>
      <c r="AA77" s="250"/>
      <c r="AB77" s="250"/>
      <c r="AC77" s="251"/>
      <c r="AD77" s="252" t="s">
        <v>608</v>
      </c>
      <c r="AE77" s="253"/>
      <c r="AF77" s="253"/>
      <c r="AG77" s="204"/>
      <c r="AH77" s="205"/>
      <c r="AI77" s="205"/>
      <c r="AJ77" s="205"/>
      <c r="AK77" s="205"/>
      <c r="AL77" s="205"/>
      <c r="AM77" s="205"/>
      <c r="AN77" s="205"/>
      <c r="AO77" s="205"/>
      <c r="AP77" s="205"/>
      <c r="AQ77" s="205"/>
      <c r="AR77" s="205"/>
      <c r="AS77" s="205"/>
      <c r="AT77" s="205"/>
      <c r="AU77" s="205"/>
      <c r="AV77" s="205"/>
      <c r="AW77" s="205"/>
      <c r="AX77" s="206"/>
    </row>
    <row r="78" spans="1:51" ht="60" customHeight="1" x14ac:dyDescent="0.2">
      <c r="A78" s="216"/>
      <c r="B78" s="217"/>
      <c r="C78" s="254" t="s">
        <v>38</v>
      </c>
      <c r="D78" s="255"/>
      <c r="E78" s="255"/>
      <c r="F78" s="255"/>
      <c r="G78" s="255"/>
      <c r="H78" s="255"/>
      <c r="I78" s="255"/>
      <c r="J78" s="255"/>
      <c r="K78" s="255"/>
      <c r="L78" s="255"/>
      <c r="M78" s="255"/>
      <c r="N78" s="255"/>
      <c r="O78" s="255"/>
      <c r="P78" s="255"/>
      <c r="Q78" s="255"/>
      <c r="R78" s="255"/>
      <c r="S78" s="255"/>
      <c r="T78" s="255"/>
      <c r="U78" s="255"/>
      <c r="V78" s="255"/>
      <c r="W78" s="255"/>
      <c r="X78" s="255"/>
      <c r="Y78" s="255"/>
      <c r="Z78" s="255"/>
      <c r="AA78" s="255"/>
      <c r="AB78" s="255"/>
      <c r="AC78" s="255"/>
      <c r="AD78" s="223" t="s">
        <v>607</v>
      </c>
      <c r="AE78" s="224"/>
      <c r="AF78" s="224"/>
      <c r="AG78" s="226" t="s">
        <v>614</v>
      </c>
      <c r="AH78" s="227"/>
      <c r="AI78" s="227"/>
      <c r="AJ78" s="227"/>
      <c r="AK78" s="227"/>
      <c r="AL78" s="227"/>
      <c r="AM78" s="227"/>
      <c r="AN78" s="227"/>
      <c r="AO78" s="227"/>
      <c r="AP78" s="227"/>
      <c r="AQ78" s="227"/>
      <c r="AR78" s="227"/>
      <c r="AS78" s="227"/>
      <c r="AT78" s="227"/>
      <c r="AU78" s="227"/>
      <c r="AV78" s="227"/>
      <c r="AW78" s="227"/>
      <c r="AX78" s="228"/>
    </row>
    <row r="79" spans="1:51" ht="60" customHeight="1" x14ac:dyDescent="0.2">
      <c r="A79" s="216"/>
      <c r="B79" s="217"/>
      <c r="C79" s="184" t="s">
        <v>129</v>
      </c>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6" t="s">
        <v>607</v>
      </c>
      <c r="AE79" s="187"/>
      <c r="AF79" s="187"/>
      <c r="AG79" s="234" t="s">
        <v>615</v>
      </c>
      <c r="AH79" s="235"/>
      <c r="AI79" s="235"/>
      <c r="AJ79" s="235"/>
      <c r="AK79" s="235"/>
      <c r="AL79" s="235"/>
      <c r="AM79" s="235"/>
      <c r="AN79" s="235"/>
      <c r="AO79" s="235"/>
      <c r="AP79" s="235"/>
      <c r="AQ79" s="235"/>
      <c r="AR79" s="235"/>
      <c r="AS79" s="235"/>
      <c r="AT79" s="235"/>
      <c r="AU79" s="235"/>
      <c r="AV79" s="235"/>
      <c r="AW79" s="235"/>
      <c r="AX79" s="236"/>
    </row>
    <row r="80" spans="1:51" ht="36" customHeight="1" x14ac:dyDescent="0.2">
      <c r="A80" s="216"/>
      <c r="B80" s="217"/>
      <c r="C80" s="184" t="s">
        <v>34</v>
      </c>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6" t="s">
        <v>607</v>
      </c>
      <c r="AE80" s="187"/>
      <c r="AF80" s="187"/>
      <c r="AG80" s="234" t="s">
        <v>616</v>
      </c>
      <c r="AH80" s="235"/>
      <c r="AI80" s="235"/>
      <c r="AJ80" s="235"/>
      <c r="AK80" s="235"/>
      <c r="AL80" s="235"/>
      <c r="AM80" s="235"/>
      <c r="AN80" s="235"/>
      <c r="AO80" s="235"/>
      <c r="AP80" s="235"/>
      <c r="AQ80" s="235"/>
      <c r="AR80" s="235"/>
      <c r="AS80" s="235"/>
      <c r="AT80" s="235"/>
      <c r="AU80" s="235"/>
      <c r="AV80" s="235"/>
      <c r="AW80" s="235"/>
      <c r="AX80" s="236"/>
    </row>
    <row r="81" spans="1:51" ht="36" customHeight="1" x14ac:dyDescent="0.2">
      <c r="A81" s="216"/>
      <c r="B81" s="217"/>
      <c r="C81" s="184" t="s">
        <v>39</v>
      </c>
      <c r="D81" s="185"/>
      <c r="E81" s="185"/>
      <c r="F81" s="185"/>
      <c r="G81" s="185"/>
      <c r="H81" s="185"/>
      <c r="I81" s="185"/>
      <c r="J81" s="185"/>
      <c r="K81" s="185"/>
      <c r="L81" s="185"/>
      <c r="M81" s="185"/>
      <c r="N81" s="185"/>
      <c r="O81" s="185"/>
      <c r="P81" s="185"/>
      <c r="Q81" s="185"/>
      <c r="R81" s="185"/>
      <c r="S81" s="185"/>
      <c r="T81" s="185"/>
      <c r="U81" s="185"/>
      <c r="V81" s="185"/>
      <c r="W81" s="185"/>
      <c r="X81" s="185"/>
      <c r="Y81" s="185"/>
      <c r="Z81" s="185"/>
      <c r="AA81" s="185"/>
      <c r="AB81" s="185"/>
      <c r="AC81" s="237"/>
      <c r="AD81" s="186" t="s">
        <v>607</v>
      </c>
      <c r="AE81" s="187"/>
      <c r="AF81" s="187"/>
      <c r="AG81" s="234" t="s">
        <v>617</v>
      </c>
      <c r="AH81" s="235"/>
      <c r="AI81" s="235"/>
      <c r="AJ81" s="235"/>
      <c r="AK81" s="235"/>
      <c r="AL81" s="235"/>
      <c r="AM81" s="235"/>
      <c r="AN81" s="235"/>
      <c r="AO81" s="235"/>
      <c r="AP81" s="235"/>
      <c r="AQ81" s="235"/>
      <c r="AR81" s="235"/>
      <c r="AS81" s="235"/>
      <c r="AT81" s="235"/>
      <c r="AU81" s="235"/>
      <c r="AV81" s="235"/>
      <c r="AW81" s="235"/>
      <c r="AX81" s="236"/>
    </row>
    <row r="82" spans="1:51" ht="36" customHeight="1" x14ac:dyDescent="0.2">
      <c r="A82" s="216"/>
      <c r="B82" s="217"/>
      <c r="C82" s="184" t="s">
        <v>207</v>
      </c>
      <c r="D82" s="185"/>
      <c r="E82" s="185"/>
      <c r="F82" s="185"/>
      <c r="G82" s="185"/>
      <c r="H82" s="185"/>
      <c r="I82" s="185"/>
      <c r="J82" s="185"/>
      <c r="K82" s="185"/>
      <c r="L82" s="185"/>
      <c r="M82" s="185"/>
      <c r="N82" s="185"/>
      <c r="O82" s="185"/>
      <c r="P82" s="185"/>
      <c r="Q82" s="185"/>
      <c r="R82" s="185"/>
      <c r="S82" s="185"/>
      <c r="T82" s="185"/>
      <c r="U82" s="185"/>
      <c r="V82" s="185"/>
      <c r="W82" s="185"/>
      <c r="X82" s="185"/>
      <c r="Y82" s="185"/>
      <c r="Z82" s="185"/>
      <c r="AA82" s="185"/>
      <c r="AB82" s="185"/>
      <c r="AC82" s="237"/>
      <c r="AD82" s="238" t="s">
        <v>609</v>
      </c>
      <c r="AE82" s="239"/>
      <c r="AF82" s="239"/>
      <c r="AG82" s="240" t="s">
        <v>618</v>
      </c>
      <c r="AH82" s="241"/>
      <c r="AI82" s="241"/>
      <c r="AJ82" s="241"/>
      <c r="AK82" s="241"/>
      <c r="AL82" s="241"/>
      <c r="AM82" s="241"/>
      <c r="AN82" s="241"/>
      <c r="AO82" s="241"/>
      <c r="AP82" s="241"/>
      <c r="AQ82" s="241"/>
      <c r="AR82" s="241"/>
      <c r="AS82" s="241"/>
      <c r="AT82" s="241"/>
      <c r="AU82" s="241"/>
      <c r="AV82" s="241"/>
      <c r="AW82" s="241"/>
      <c r="AX82" s="242"/>
    </row>
    <row r="83" spans="1:51" ht="48" customHeight="1" x14ac:dyDescent="0.2">
      <c r="A83" s="216"/>
      <c r="B83" s="217"/>
      <c r="C83" s="295" t="s">
        <v>208</v>
      </c>
      <c r="D83" s="296"/>
      <c r="E83" s="296"/>
      <c r="F83" s="296"/>
      <c r="G83" s="296"/>
      <c r="H83" s="296"/>
      <c r="I83" s="296"/>
      <c r="J83" s="296"/>
      <c r="K83" s="296"/>
      <c r="L83" s="296"/>
      <c r="M83" s="296"/>
      <c r="N83" s="296"/>
      <c r="O83" s="296"/>
      <c r="P83" s="296"/>
      <c r="Q83" s="296"/>
      <c r="R83" s="296"/>
      <c r="S83" s="296"/>
      <c r="T83" s="296"/>
      <c r="U83" s="296"/>
      <c r="V83" s="296"/>
      <c r="W83" s="296"/>
      <c r="X83" s="296"/>
      <c r="Y83" s="296"/>
      <c r="Z83" s="296"/>
      <c r="AA83" s="296"/>
      <c r="AB83" s="296"/>
      <c r="AC83" s="297"/>
      <c r="AD83" s="186" t="s">
        <v>609</v>
      </c>
      <c r="AE83" s="187"/>
      <c r="AF83" s="248"/>
      <c r="AG83" s="234" t="s">
        <v>619</v>
      </c>
      <c r="AH83" s="235"/>
      <c r="AI83" s="235"/>
      <c r="AJ83" s="235"/>
      <c r="AK83" s="235"/>
      <c r="AL83" s="235"/>
      <c r="AM83" s="235"/>
      <c r="AN83" s="235"/>
      <c r="AO83" s="235"/>
      <c r="AP83" s="235"/>
      <c r="AQ83" s="235"/>
      <c r="AR83" s="235"/>
      <c r="AS83" s="235"/>
      <c r="AT83" s="235"/>
      <c r="AU83" s="235"/>
      <c r="AV83" s="235"/>
      <c r="AW83" s="235"/>
      <c r="AX83" s="236"/>
    </row>
    <row r="84" spans="1:51" ht="38.4" customHeight="1" x14ac:dyDescent="0.2">
      <c r="A84" s="218"/>
      <c r="B84" s="219"/>
      <c r="C84" s="298" t="s">
        <v>199</v>
      </c>
      <c r="D84" s="299"/>
      <c r="E84" s="299"/>
      <c r="F84" s="299"/>
      <c r="G84" s="299"/>
      <c r="H84" s="299"/>
      <c r="I84" s="299"/>
      <c r="J84" s="299"/>
      <c r="K84" s="299"/>
      <c r="L84" s="299"/>
      <c r="M84" s="299"/>
      <c r="N84" s="299"/>
      <c r="O84" s="299"/>
      <c r="P84" s="299"/>
      <c r="Q84" s="299"/>
      <c r="R84" s="299"/>
      <c r="S84" s="299"/>
      <c r="T84" s="299"/>
      <c r="U84" s="299"/>
      <c r="V84" s="299"/>
      <c r="W84" s="299"/>
      <c r="X84" s="299"/>
      <c r="Y84" s="299"/>
      <c r="Z84" s="299"/>
      <c r="AA84" s="299"/>
      <c r="AB84" s="299"/>
      <c r="AC84" s="300"/>
      <c r="AD84" s="301" t="s">
        <v>607</v>
      </c>
      <c r="AE84" s="302"/>
      <c r="AF84" s="303"/>
      <c r="AG84" s="304" t="s">
        <v>620</v>
      </c>
      <c r="AH84" s="305"/>
      <c r="AI84" s="305"/>
      <c r="AJ84" s="305"/>
      <c r="AK84" s="305"/>
      <c r="AL84" s="305"/>
      <c r="AM84" s="305"/>
      <c r="AN84" s="305"/>
      <c r="AO84" s="305"/>
      <c r="AP84" s="305"/>
      <c r="AQ84" s="305"/>
      <c r="AR84" s="305"/>
      <c r="AS84" s="305"/>
      <c r="AT84" s="305"/>
      <c r="AU84" s="305"/>
      <c r="AV84" s="305"/>
      <c r="AW84" s="305"/>
      <c r="AX84" s="306"/>
    </row>
    <row r="85" spans="1:51" ht="60" customHeight="1" x14ac:dyDescent="0.2">
      <c r="A85" s="214" t="s">
        <v>36</v>
      </c>
      <c r="B85" s="215"/>
      <c r="C85" s="220" t="s">
        <v>200</v>
      </c>
      <c r="D85" s="221"/>
      <c r="E85" s="221"/>
      <c r="F85" s="221"/>
      <c r="G85" s="221"/>
      <c r="H85" s="221"/>
      <c r="I85" s="221"/>
      <c r="J85" s="221"/>
      <c r="K85" s="221"/>
      <c r="L85" s="221"/>
      <c r="M85" s="221"/>
      <c r="N85" s="221"/>
      <c r="O85" s="221"/>
      <c r="P85" s="221"/>
      <c r="Q85" s="221"/>
      <c r="R85" s="221"/>
      <c r="S85" s="221"/>
      <c r="T85" s="221"/>
      <c r="U85" s="221"/>
      <c r="V85" s="221"/>
      <c r="W85" s="221"/>
      <c r="X85" s="221"/>
      <c r="Y85" s="221"/>
      <c r="Z85" s="221"/>
      <c r="AA85" s="221"/>
      <c r="AB85" s="221"/>
      <c r="AC85" s="222"/>
      <c r="AD85" s="223" t="s">
        <v>607</v>
      </c>
      <c r="AE85" s="224"/>
      <c r="AF85" s="225"/>
      <c r="AG85" s="226" t="s">
        <v>621</v>
      </c>
      <c r="AH85" s="227"/>
      <c r="AI85" s="227"/>
      <c r="AJ85" s="227"/>
      <c r="AK85" s="227"/>
      <c r="AL85" s="227"/>
      <c r="AM85" s="227"/>
      <c r="AN85" s="227"/>
      <c r="AO85" s="227"/>
      <c r="AP85" s="227"/>
      <c r="AQ85" s="227"/>
      <c r="AR85" s="227"/>
      <c r="AS85" s="227"/>
      <c r="AT85" s="227"/>
      <c r="AU85" s="227"/>
      <c r="AV85" s="227"/>
      <c r="AW85" s="227"/>
      <c r="AX85" s="228"/>
    </row>
    <row r="86" spans="1:51" ht="46.2" customHeight="1" x14ac:dyDescent="0.2">
      <c r="A86" s="216"/>
      <c r="B86" s="217"/>
      <c r="C86" s="229" t="s">
        <v>41</v>
      </c>
      <c r="D86" s="230"/>
      <c r="E86" s="230"/>
      <c r="F86" s="230"/>
      <c r="G86" s="230"/>
      <c r="H86" s="230"/>
      <c r="I86" s="230"/>
      <c r="J86" s="230"/>
      <c r="K86" s="230"/>
      <c r="L86" s="230"/>
      <c r="M86" s="230"/>
      <c r="N86" s="230"/>
      <c r="O86" s="230"/>
      <c r="P86" s="230"/>
      <c r="Q86" s="230"/>
      <c r="R86" s="230"/>
      <c r="S86" s="230"/>
      <c r="T86" s="230"/>
      <c r="U86" s="230"/>
      <c r="V86" s="230"/>
      <c r="W86" s="230"/>
      <c r="X86" s="230"/>
      <c r="Y86" s="230"/>
      <c r="Z86" s="230"/>
      <c r="AA86" s="230"/>
      <c r="AB86" s="230"/>
      <c r="AC86" s="231"/>
      <c r="AD86" s="232" t="s">
        <v>607</v>
      </c>
      <c r="AE86" s="233"/>
      <c r="AF86" s="233"/>
      <c r="AG86" s="234" t="s">
        <v>622</v>
      </c>
      <c r="AH86" s="235"/>
      <c r="AI86" s="235"/>
      <c r="AJ86" s="235"/>
      <c r="AK86" s="235"/>
      <c r="AL86" s="235"/>
      <c r="AM86" s="235"/>
      <c r="AN86" s="235"/>
      <c r="AO86" s="235"/>
      <c r="AP86" s="235"/>
      <c r="AQ86" s="235"/>
      <c r="AR86" s="235"/>
      <c r="AS86" s="235"/>
      <c r="AT86" s="235"/>
      <c r="AU86" s="235"/>
      <c r="AV86" s="235"/>
      <c r="AW86" s="235"/>
      <c r="AX86" s="236"/>
    </row>
    <row r="87" spans="1:51" ht="46.2" customHeight="1" x14ac:dyDescent="0.2">
      <c r="A87" s="216"/>
      <c r="B87" s="217"/>
      <c r="C87" s="184" t="s">
        <v>166</v>
      </c>
      <c r="D87" s="185"/>
      <c r="E87" s="185"/>
      <c r="F87" s="185"/>
      <c r="G87" s="185"/>
      <c r="H87" s="185"/>
      <c r="I87" s="185"/>
      <c r="J87" s="185"/>
      <c r="K87" s="185"/>
      <c r="L87" s="185"/>
      <c r="M87" s="185"/>
      <c r="N87" s="185"/>
      <c r="O87" s="185"/>
      <c r="P87" s="185"/>
      <c r="Q87" s="185"/>
      <c r="R87" s="185"/>
      <c r="S87" s="185"/>
      <c r="T87" s="185"/>
      <c r="U87" s="185"/>
      <c r="V87" s="185"/>
      <c r="W87" s="185"/>
      <c r="X87" s="185"/>
      <c r="Y87" s="185"/>
      <c r="Z87" s="185"/>
      <c r="AA87" s="185"/>
      <c r="AB87" s="185"/>
      <c r="AC87" s="185"/>
      <c r="AD87" s="186" t="s">
        <v>607</v>
      </c>
      <c r="AE87" s="187"/>
      <c r="AF87" s="187"/>
      <c r="AG87" s="234" t="s">
        <v>623</v>
      </c>
      <c r="AH87" s="235"/>
      <c r="AI87" s="235"/>
      <c r="AJ87" s="235"/>
      <c r="AK87" s="235"/>
      <c r="AL87" s="235"/>
      <c r="AM87" s="235"/>
      <c r="AN87" s="235"/>
      <c r="AO87" s="235"/>
      <c r="AP87" s="235"/>
      <c r="AQ87" s="235"/>
      <c r="AR87" s="235"/>
      <c r="AS87" s="235"/>
      <c r="AT87" s="235"/>
      <c r="AU87" s="235"/>
      <c r="AV87" s="235"/>
      <c r="AW87" s="235"/>
      <c r="AX87" s="236"/>
    </row>
    <row r="88" spans="1:51" ht="60" customHeight="1" x14ac:dyDescent="0.2">
      <c r="A88" s="218"/>
      <c r="B88" s="219"/>
      <c r="C88" s="184" t="s">
        <v>40</v>
      </c>
      <c r="D88" s="185"/>
      <c r="E88" s="185"/>
      <c r="F88" s="185"/>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c r="AD88" s="186" t="s">
        <v>607</v>
      </c>
      <c r="AE88" s="187"/>
      <c r="AF88" s="187"/>
      <c r="AG88" s="188" t="s">
        <v>624</v>
      </c>
      <c r="AH88" s="189"/>
      <c r="AI88" s="189"/>
      <c r="AJ88" s="189"/>
      <c r="AK88" s="189"/>
      <c r="AL88" s="189"/>
      <c r="AM88" s="189"/>
      <c r="AN88" s="189"/>
      <c r="AO88" s="189"/>
      <c r="AP88" s="189"/>
      <c r="AQ88" s="189"/>
      <c r="AR88" s="189"/>
      <c r="AS88" s="189"/>
      <c r="AT88" s="189"/>
      <c r="AU88" s="189"/>
      <c r="AV88" s="189"/>
      <c r="AW88" s="189"/>
      <c r="AX88" s="190"/>
    </row>
    <row r="89" spans="1:51" ht="41.25" customHeight="1" x14ac:dyDescent="0.2">
      <c r="A89" s="191" t="s">
        <v>50</v>
      </c>
      <c r="B89" s="192"/>
      <c r="C89" s="195" t="s">
        <v>130</v>
      </c>
      <c r="D89" s="196"/>
      <c r="E89" s="196"/>
      <c r="F89" s="196"/>
      <c r="G89" s="196"/>
      <c r="H89" s="196"/>
      <c r="I89" s="196"/>
      <c r="J89" s="196"/>
      <c r="K89" s="196"/>
      <c r="L89" s="196"/>
      <c r="M89" s="196"/>
      <c r="N89" s="196"/>
      <c r="O89" s="196"/>
      <c r="P89" s="196"/>
      <c r="Q89" s="196"/>
      <c r="R89" s="196"/>
      <c r="S89" s="196"/>
      <c r="T89" s="196"/>
      <c r="U89" s="196"/>
      <c r="V89" s="196"/>
      <c r="W89" s="196"/>
      <c r="X89" s="196"/>
      <c r="Y89" s="196"/>
      <c r="Z89" s="196"/>
      <c r="AA89" s="196"/>
      <c r="AB89" s="196"/>
      <c r="AC89" s="197"/>
      <c r="AD89" s="198" t="s">
        <v>607</v>
      </c>
      <c r="AE89" s="199"/>
      <c r="AF89" s="200"/>
      <c r="AG89" s="201" t="s">
        <v>627</v>
      </c>
      <c r="AH89" s="202"/>
      <c r="AI89" s="202"/>
      <c r="AJ89" s="202"/>
      <c r="AK89" s="202"/>
      <c r="AL89" s="202"/>
      <c r="AM89" s="202"/>
      <c r="AN89" s="202"/>
      <c r="AO89" s="202"/>
      <c r="AP89" s="202"/>
      <c r="AQ89" s="202"/>
      <c r="AR89" s="202"/>
      <c r="AS89" s="202"/>
      <c r="AT89" s="202"/>
      <c r="AU89" s="202"/>
      <c r="AV89" s="202"/>
      <c r="AW89" s="202"/>
      <c r="AX89" s="203"/>
    </row>
    <row r="90" spans="1:51" ht="19.649999999999999" customHeight="1" x14ac:dyDescent="0.2">
      <c r="A90" s="193"/>
      <c r="B90" s="194"/>
      <c r="C90" s="207" t="s">
        <v>0</v>
      </c>
      <c r="D90" s="208"/>
      <c r="E90" s="208"/>
      <c r="F90" s="208"/>
      <c r="G90" s="208"/>
      <c r="H90" s="208"/>
      <c r="I90" s="208"/>
      <c r="J90" s="208"/>
      <c r="K90" s="208"/>
      <c r="L90" s="208"/>
      <c r="M90" s="208"/>
      <c r="N90" s="208"/>
      <c r="O90" s="209" t="s">
        <v>23</v>
      </c>
      <c r="P90" s="210"/>
      <c r="Q90" s="210"/>
      <c r="R90" s="210"/>
      <c r="S90" s="210"/>
      <c r="T90" s="210"/>
      <c r="U90" s="210"/>
      <c r="V90" s="210"/>
      <c r="W90" s="210"/>
      <c r="X90" s="210"/>
      <c r="Y90" s="210"/>
      <c r="Z90" s="210"/>
      <c r="AA90" s="210"/>
      <c r="AB90" s="210"/>
      <c r="AC90" s="210"/>
      <c r="AD90" s="210"/>
      <c r="AE90" s="210"/>
      <c r="AF90" s="211"/>
      <c r="AG90" s="204"/>
      <c r="AH90" s="205"/>
      <c r="AI90" s="205"/>
      <c r="AJ90" s="205"/>
      <c r="AK90" s="205"/>
      <c r="AL90" s="205"/>
      <c r="AM90" s="205"/>
      <c r="AN90" s="205"/>
      <c r="AO90" s="205"/>
      <c r="AP90" s="205"/>
      <c r="AQ90" s="205"/>
      <c r="AR90" s="205"/>
      <c r="AS90" s="205"/>
      <c r="AT90" s="205"/>
      <c r="AU90" s="205"/>
      <c r="AV90" s="205"/>
      <c r="AW90" s="205"/>
      <c r="AX90" s="206"/>
    </row>
    <row r="91" spans="1:51" ht="24.75" customHeight="1" x14ac:dyDescent="0.2">
      <c r="A91" s="193"/>
      <c r="B91" s="194"/>
      <c r="C91" s="212">
        <v>2022</v>
      </c>
      <c r="D91" s="213"/>
      <c r="E91" s="162" t="s">
        <v>625</v>
      </c>
      <c r="F91" s="162"/>
      <c r="G91" s="162"/>
      <c r="H91" s="163">
        <v>21</v>
      </c>
      <c r="I91" s="163"/>
      <c r="J91" s="243">
        <v>65</v>
      </c>
      <c r="K91" s="243"/>
      <c r="L91" s="243"/>
      <c r="M91" s="163"/>
      <c r="N91" s="244"/>
      <c r="O91" s="245" t="s">
        <v>626</v>
      </c>
      <c r="P91" s="246"/>
      <c r="Q91" s="246"/>
      <c r="R91" s="246"/>
      <c r="S91" s="246"/>
      <c r="T91" s="246"/>
      <c r="U91" s="246"/>
      <c r="V91" s="246"/>
      <c r="W91" s="246"/>
      <c r="X91" s="246"/>
      <c r="Y91" s="246"/>
      <c r="Z91" s="246"/>
      <c r="AA91" s="246"/>
      <c r="AB91" s="246"/>
      <c r="AC91" s="246"/>
      <c r="AD91" s="246"/>
      <c r="AE91" s="246"/>
      <c r="AF91" s="247"/>
      <c r="AG91" s="204"/>
      <c r="AH91" s="205"/>
      <c r="AI91" s="205"/>
      <c r="AJ91" s="205"/>
      <c r="AK91" s="205"/>
      <c r="AL91" s="205"/>
      <c r="AM91" s="205"/>
      <c r="AN91" s="205"/>
      <c r="AO91" s="205"/>
      <c r="AP91" s="205"/>
      <c r="AQ91" s="205"/>
      <c r="AR91" s="205"/>
      <c r="AS91" s="205"/>
      <c r="AT91" s="205"/>
      <c r="AU91" s="205"/>
      <c r="AV91" s="205"/>
      <c r="AW91" s="205"/>
      <c r="AX91" s="206"/>
    </row>
    <row r="92" spans="1:51" ht="24.75" customHeight="1" thickBot="1" x14ac:dyDescent="0.25">
      <c r="A92" s="193"/>
      <c r="B92" s="194"/>
      <c r="C92" s="170"/>
      <c r="D92" s="171"/>
      <c r="E92" s="162"/>
      <c r="F92" s="162"/>
      <c r="G92" s="162"/>
      <c r="H92" s="163"/>
      <c r="I92" s="163"/>
      <c r="J92" s="164"/>
      <c r="K92" s="164"/>
      <c r="L92" s="164"/>
      <c r="M92" s="165"/>
      <c r="N92" s="166"/>
      <c r="O92" s="167"/>
      <c r="P92" s="168"/>
      <c r="Q92" s="168"/>
      <c r="R92" s="168"/>
      <c r="S92" s="168"/>
      <c r="T92" s="168"/>
      <c r="U92" s="168"/>
      <c r="V92" s="168"/>
      <c r="W92" s="168"/>
      <c r="X92" s="168"/>
      <c r="Y92" s="168"/>
      <c r="Z92" s="168"/>
      <c r="AA92" s="168"/>
      <c r="AB92" s="168"/>
      <c r="AC92" s="168"/>
      <c r="AD92" s="168"/>
      <c r="AE92" s="168"/>
      <c r="AF92" s="169"/>
      <c r="AG92" s="204"/>
      <c r="AH92" s="205"/>
      <c r="AI92" s="205"/>
      <c r="AJ92" s="205"/>
      <c r="AK92" s="205"/>
      <c r="AL92" s="205"/>
      <c r="AM92" s="205"/>
      <c r="AN92" s="205"/>
      <c r="AO92" s="205"/>
      <c r="AP92" s="205"/>
      <c r="AQ92" s="205"/>
      <c r="AR92" s="205"/>
      <c r="AS92" s="205"/>
      <c r="AT92" s="205"/>
      <c r="AU92" s="205"/>
      <c r="AV92" s="205"/>
      <c r="AW92" s="205"/>
      <c r="AX92" s="206"/>
    </row>
    <row r="93" spans="1:51" ht="24.75" customHeight="1" x14ac:dyDescent="0.2">
      <c r="A93" s="172" t="s">
        <v>31</v>
      </c>
      <c r="B93" s="173"/>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c r="AV93" s="173"/>
      <c r="AW93" s="173"/>
      <c r="AX93" s="174"/>
    </row>
    <row r="94" spans="1:51" ht="67.5" customHeight="1" thickBot="1" x14ac:dyDescent="0.25">
      <c r="A94" s="175"/>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176"/>
      <c r="AL94" s="176"/>
      <c r="AM94" s="176"/>
      <c r="AN94" s="176"/>
      <c r="AO94" s="176"/>
      <c r="AP94" s="176"/>
      <c r="AQ94" s="176"/>
      <c r="AR94" s="176"/>
      <c r="AS94" s="176"/>
      <c r="AT94" s="176"/>
      <c r="AU94" s="176"/>
      <c r="AV94" s="176"/>
      <c r="AW94" s="176"/>
      <c r="AX94" s="177"/>
    </row>
    <row r="95" spans="1:51" ht="24.75" customHeight="1" x14ac:dyDescent="0.2">
      <c r="A95" s="178" t="s">
        <v>210</v>
      </c>
      <c r="B95" s="179"/>
      <c r="C95" s="179"/>
      <c r="D95" s="179"/>
      <c r="E95" s="179"/>
      <c r="F95" s="179"/>
      <c r="G95" s="179"/>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c r="AK95" s="179"/>
      <c r="AL95" s="179"/>
      <c r="AM95" s="179"/>
      <c r="AN95" s="179"/>
      <c r="AO95" s="179"/>
      <c r="AP95" s="179"/>
      <c r="AQ95" s="179"/>
      <c r="AR95" s="179"/>
      <c r="AS95" s="179"/>
      <c r="AT95" s="179"/>
      <c r="AU95" s="179"/>
      <c r="AV95" s="179"/>
      <c r="AW95" s="179"/>
      <c r="AX95" s="180"/>
    </row>
    <row r="96" spans="1:51" ht="24.75" customHeight="1" x14ac:dyDescent="0.2">
      <c r="A96" s="181" t="s">
        <v>244</v>
      </c>
      <c r="B96" s="182"/>
      <c r="C96" s="182"/>
      <c r="D96" s="183"/>
      <c r="E96" s="158" t="s">
        <v>564</v>
      </c>
      <c r="F96" s="159"/>
      <c r="G96" s="159"/>
      <c r="H96" s="159"/>
      <c r="I96" s="159"/>
      <c r="J96" s="159"/>
      <c r="K96" s="159"/>
      <c r="L96" s="159"/>
      <c r="M96" s="159"/>
      <c r="N96" s="159"/>
      <c r="O96" s="159"/>
      <c r="P96" s="160"/>
      <c r="Q96" s="158"/>
      <c r="R96" s="159"/>
      <c r="S96" s="159"/>
      <c r="T96" s="159"/>
      <c r="U96" s="159"/>
      <c r="V96" s="159"/>
      <c r="W96" s="159"/>
      <c r="X96" s="159"/>
      <c r="Y96" s="159"/>
      <c r="Z96" s="159"/>
      <c r="AA96" s="159"/>
      <c r="AB96" s="160"/>
      <c r="AC96" s="158"/>
      <c r="AD96" s="159"/>
      <c r="AE96" s="159"/>
      <c r="AF96" s="159"/>
      <c r="AG96" s="159"/>
      <c r="AH96" s="159"/>
      <c r="AI96" s="159"/>
      <c r="AJ96" s="159"/>
      <c r="AK96" s="159"/>
      <c r="AL96" s="159"/>
      <c r="AM96" s="159"/>
      <c r="AN96" s="160"/>
      <c r="AO96" s="158"/>
      <c r="AP96" s="159"/>
      <c r="AQ96" s="159"/>
      <c r="AR96" s="159"/>
      <c r="AS96" s="159"/>
      <c r="AT96" s="159"/>
      <c r="AU96" s="159"/>
      <c r="AV96" s="159"/>
      <c r="AW96" s="159"/>
      <c r="AX96" s="161"/>
      <c r="AY96" s="65"/>
    </row>
    <row r="97" spans="1:50" ht="24.75" customHeight="1" x14ac:dyDescent="0.2">
      <c r="A97" s="99" t="s">
        <v>243</v>
      </c>
      <c r="B97" s="99"/>
      <c r="C97" s="99"/>
      <c r="D97" s="99"/>
      <c r="E97" s="158" t="s">
        <v>564</v>
      </c>
      <c r="F97" s="159"/>
      <c r="G97" s="159"/>
      <c r="H97" s="159"/>
      <c r="I97" s="159"/>
      <c r="J97" s="159"/>
      <c r="K97" s="159"/>
      <c r="L97" s="159"/>
      <c r="M97" s="159"/>
      <c r="N97" s="159"/>
      <c r="O97" s="159"/>
      <c r="P97" s="160"/>
      <c r="Q97" s="158"/>
      <c r="R97" s="159"/>
      <c r="S97" s="159"/>
      <c r="T97" s="159"/>
      <c r="U97" s="159"/>
      <c r="V97" s="159"/>
      <c r="W97" s="159"/>
      <c r="X97" s="159"/>
      <c r="Y97" s="159"/>
      <c r="Z97" s="159"/>
      <c r="AA97" s="159"/>
      <c r="AB97" s="160"/>
      <c r="AC97" s="158"/>
      <c r="AD97" s="159"/>
      <c r="AE97" s="159"/>
      <c r="AF97" s="159"/>
      <c r="AG97" s="159"/>
      <c r="AH97" s="159"/>
      <c r="AI97" s="159"/>
      <c r="AJ97" s="159"/>
      <c r="AK97" s="159"/>
      <c r="AL97" s="159"/>
      <c r="AM97" s="159"/>
      <c r="AN97" s="160"/>
      <c r="AO97" s="158"/>
      <c r="AP97" s="159"/>
      <c r="AQ97" s="159"/>
      <c r="AR97" s="159"/>
      <c r="AS97" s="159"/>
      <c r="AT97" s="159"/>
      <c r="AU97" s="159"/>
      <c r="AV97" s="159"/>
      <c r="AW97" s="159"/>
      <c r="AX97" s="161"/>
    </row>
    <row r="98" spans="1:50" ht="24.75" customHeight="1" x14ac:dyDescent="0.2">
      <c r="A98" s="99" t="s">
        <v>242</v>
      </c>
      <c r="B98" s="99"/>
      <c r="C98" s="99"/>
      <c r="D98" s="99"/>
      <c r="E98" s="158" t="s">
        <v>564</v>
      </c>
      <c r="F98" s="159"/>
      <c r="G98" s="159"/>
      <c r="H98" s="159"/>
      <c r="I98" s="159"/>
      <c r="J98" s="159"/>
      <c r="K98" s="159"/>
      <c r="L98" s="159"/>
      <c r="M98" s="159"/>
      <c r="N98" s="159"/>
      <c r="O98" s="159"/>
      <c r="P98" s="160"/>
      <c r="Q98" s="158"/>
      <c r="R98" s="159"/>
      <c r="S98" s="159"/>
      <c r="T98" s="159"/>
      <c r="U98" s="159"/>
      <c r="V98" s="159"/>
      <c r="W98" s="159"/>
      <c r="X98" s="159"/>
      <c r="Y98" s="159"/>
      <c r="Z98" s="159"/>
      <c r="AA98" s="159"/>
      <c r="AB98" s="160"/>
      <c r="AC98" s="158"/>
      <c r="AD98" s="159"/>
      <c r="AE98" s="159"/>
      <c r="AF98" s="159"/>
      <c r="AG98" s="159"/>
      <c r="AH98" s="159"/>
      <c r="AI98" s="159"/>
      <c r="AJ98" s="159"/>
      <c r="AK98" s="159"/>
      <c r="AL98" s="159"/>
      <c r="AM98" s="159"/>
      <c r="AN98" s="160"/>
      <c r="AO98" s="158"/>
      <c r="AP98" s="159"/>
      <c r="AQ98" s="159"/>
      <c r="AR98" s="159"/>
      <c r="AS98" s="159"/>
      <c r="AT98" s="159"/>
      <c r="AU98" s="159"/>
      <c r="AV98" s="159"/>
      <c r="AW98" s="159"/>
      <c r="AX98" s="161"/>
    </row>
    <row r="99" spans="1:50" ht="24.75" customHeight="1" x14ac:dyDescent="0.2">
      <c r="A99" s="99" t="s">
        <v>241</v>
      </c>
      <c r="B99" s="99"/>
      <c r="C99" s="99"/>
      <c r="D99" s="99"/>
      <c r="E99" s="158" t="s">
        <v>628</v>
      </c>
      <c r="F99" s="159"/>
      <c r="G99" s="159"/>
      <c r="H99" s="159"/>
      <c r="I99" s="159"/>
      <c r="J99" s="159"/>
      <c r="K99" s="159"/>
      <c r="L99" s="159"/>
      <c r="M99" s="159"/>
      <c r="N99" s="159"/>
      <c r="O99" s="159"/>
      <c r="P99" s="160"/>
      <c r="Q99" s="158"/>
      <c r="R99" s="159"/>
      <c r="S99" s="159"/>
      <c r="T99" s="159"/>
      <c r="U99" s="159"/>
      <c r="V99" s="159"/>
      <c r="W99" s="159"/>
      <c r="X99" s="159"/>
      <c r="Y99" s="159"/>
      <c r="Z99" s="159"/>
      <c r="AA99" s="159"/>
      <c r="AB99" s="160"/>
      <c r="AC99" s="158"/>
      <c r="AD99" s="159"/>
      <c r="AE99" s="159"/>
      <c r="AF99" s="159"/>
      <c r="AG99" s="159"/>
      <c r="AH99" s="159"/>
      <c r="AI99" s="159"/>
      <c r="AJ99" s="159"/>
      <c r="AK99" s="159"/>
      <c r="AL99" s="159"/>
      <c r="AM99" s="159"/>
      <c r="AN99" s="160"/>
      <c r="AO99" s="158"/>
      <c r="AP99" s="159"/>
      <c r="AQ99" s="159"/>
      <c r="AR99" s="159"/>
      <c r="AS99" s="159"/>
      <c r="AT99" s="159"/>
      <c r="AU99" s="159"/>
      <c r="AV99" s="159"/>
      <c r="AW99" s="159"/>
      <c r="AX99" s="161"/>
    </row>
    <row r="100" spans="1:50" ht="24.75" customHeight="1" x14ac:dyDescent="0.2">
      <c r="A100" s="99" t="s">
        <v>240</v>
      </c>
      <c r="B100" s="99"/>
      <c r="C100" s="99"/>
      <c r="D100" s="99"/>
      <c r="E100" s="158" t="s">
        <v>629</v>
      </c>
      <c r="F100" s="159"/>
      <c r="G100" s="159"/>
      <c r="H100" s="159"/>
      <c r="I100" s="159"/>
      <c r="J100" s="159"/>
      <c r="K100" s="159"/>
      <c r="L100" s="159"/>
      <c r="M100" s="159"/>
      <c r="N100" s="159"/>
      <c r="O100" s="159"/>
      <c r="P100" s="160"/>
      <c r="Q100" s="158"/>
      <c r="R100" s="159"/>
      <c r="S100" s="159"/>
      <c r="T100" s="159"/>
      <c r="U100" s="159"/>
      <c r="V100" s="159"/>
      <c r="W100" s="159"/>
      <c r="X100" s="159"/>
      <c r="Y100" s="159"/>
      <c r="Z100" s="159"/>
      <c r="AA100" s="159"/>
      <c r="AB100" s="160"/>
      <c r="AC100" s="158"/>
      <c r="AD100" s="159"/>
      <c r="AE100" s="159"/>
      <c r="AF100" s="159"/>
      <c r="AG100" s="159"/>
      <c r="AH100" s="159"/>
      <c r="AI100" s="159"/>
      <c r="AJ100" s="159"/>
      <c r="AK100" s="159"/>
      <c r="AL100" s="159"/>
      <c r="AM100" s="159"/>
      <c r="AN100" s="160"/>
      <c r="AO100" s="158"/>
      <c r="AP100" s="159"/>
      <c r="AQ100" s="159"/>
      <c r="AR100" s="159"/>
      <c r="AS100" s="159"/>
      <c r="AT100" s="159"/>
      <c r="AU100" s="159"/>
      <c r="AV100" s="159"/>
      <c r="AW100" s="159"/>
      <c r="AX100" s="161"/>
    </row>
    <row r="101" spans="1:50" ht="24.75" customHeight="1" x14ac:dyDescent="0.2">
      <c r="A101" s="99" t="s">
        <v>239</v>
      </c>
      <c r="B101" s="99"/>
      <c r="C101" s="99"/>
      <c r="D101" s="99"/>
      <c r="E101" s="158" t="s">
        <v>630</v>
      </c>
      <c r="F101" s="159"/>
      <c r="G101" s="159"/>
      <c r="H101" s="159"/>
      <c r="I101" s="159"/>
      <c r="J101" s="159"/>
      <c r="K101" s="159"/>
      <c r="L101" s="159"/>
      <c r="M101" s="159"/>
      <c r="N101" s="159"/>
      <c r="O101" s="159"/>
      <c r="P101" s="160"/>
      <c r="Q101" s="158"/>
      <c r="R101" s="159"/>
      <c r="S101" s="159"/>
      <c r="T101" s="159"/>
      <c r="U101" s="159"/>
      <c r="V101" s="159"/>
      <c r="W101" s="159"/>
      <c r="X101" s="159"/>
      <c r="Y101" s="159"/>
      <c r="Z101" s="159"/>
      <c r="AA101" s="159"/>
      <c r="AB101" s="160"/>
      <c r="AC101" s="158"/>
      <c r="AD101" s="159"/>
      <c r="AE101" s="159"/>
      <c r="AF101" s="159"/>
      <c r="AG101" s="159"/>
      <c r="AH101" s="159"/>
      <c r="AI101" s="159"/>
      <c r="AJ101" s="159"/>
      <c r="AK101" s="159"/>
      <c r="AL101" s="159"/>
      <c r="AM101" s="159"/>
      <c r="AN101" s="160"/>
      <c r="AO101" s="158"/>
      <c r="AP101" s="159"/>
      <c r="AQ101" s="159"/>
      <c r="AR101" s="159"/>
      <c r="AS101" s="159"/>
      <c r="AT101" s="159"/>
      <c r="AU101" s="159"/>
      <c r="AV101" s="159"/>
      <c r="AW101" s="159"/>
      <c r="AX101" s="161"/>
    </row>
    <row r="102" spans="1:50" ht="24.75" customHeight="1" x14ac:dyDescent="0.2">
      <c r="A102" s="99" t="s">
        <v>238</v>
      </c>
      <c r="B102" s="99"/>
      <c r="C102" s="99"/>
      <c r="D102" s="99"/>
      <c r="E102" s="158" t="s">
        <v>630</v>
      </c>
      <c r="F102" s="159"/>
      <c r="G102" s="159"/>
      <c r="H102" s="159"/>
      <c r="I102" s="159"/>
      <c r="J102" s="159"/>
      <c r="K102" s="159"/>
      <c r="L102" s="159"/>
      <c r="M102" s="159"/>
      <c r="N102" s="159"/>
      <c r="O102" s="159"/>
      <c r="P102" s="160"/>
      <c r="Q102" s="158"/>
      <c r="R102" s="159"/>
      <c r="S102" s="159"/>
      <c r="T102" s="159"/>
      <c r="U102" s="159"/>
      <c r="V102" s="159"/>
      <c r="W102" s="159"/>
      <c r="X102" s="159"/>
      <c r="Y102" s="159"/>
      <c r="Z102" s="159"/>
      <c r="AA102" s="159"/>
      <c r="AB102" s="160"/>
      <c r="AC102" s="158"/>
      <c r="AD102" s="159"/>
      <c r="AE102" s="159"/>
      <c r="AF102" s="159"/>
      <c r="AG102" s="159"/>
      <c r="AH102" s="159"/>
      <c r="AI102" s="159"/>
      <c r="AJ102" s="159"/>
      <c r="AK102" s="159"/>
      <c r="AL102" s="159"/>
      <c r="AM102" s="159"/>
      <c r="AN102" s="160"/>
      <c r="AO102" s="158"/>
      <c r="AP102" s="159"/>
      <c r="AQ102" s="159"/>
      <c r="AR102" s="159"/>
      <c r="AS102" s="159"/>
      <c r="AT102" s="159"/>
      <c r="AU102" s="159"/>
      <c r="AV102" s="159"/>
      <c r="AW102" s="159"/>
      <c r="AX102" s="161"/>
    </row>
    <row r="103" spans="1:50" ht="24.75" customHeight="1" x14ac:dyDescent="0.2">
      <c r="A103" s="99" t="s">
        <v>237</v>
      </c>
      <c r="B103" s="99"/>
      <c r="C103" s="99"/>
      <c r="D103" s="99"/>
      <c r="E103" s="158" t="s">
        <v>631</v>
      </c>
      <c r="F103" s="159"/>
      <c r="G103" s="159"/>
      <c r="H103" s="159"/>
      <c r="I103" s="159"/>
      <c r="J103" s="159"/>
      <c r="K103" s="159"/>
      <c r="L103" s="159"/>
      <c r="M103" s="159"/>
      <c r="N103" s="159"/>
      <c r="O103" s="159"/>
      <c r="P103" s="160"/>
      <c r="Q103" s="158"/>
      <c r="R103" s="159"/>
      <c r="S103" s="159"/>
      <c r="T103" s="159"/>
      <c r="U103" s="159"/>
      <c r="V103" s="159"/>
      <c r="W103" s="159"/>
      <c r="X103" s="159"/>
      <c r="Y103" s="159"/>
      <c r="Z103" s="159"/>
      <c r="AA103" s="159"/>
      <c r="AB103" s="160"/>
      <c r="AC103" s="158"/>
      <c r="AD103" s="159"/>
      <c r="AE103" s="159"/>
      <c r="AF103" s="159"/>
      <c r="AG103" s="159"/>
      <c r="AH103" s="159"/>
      <c r="AI103" s="159"/>
      <c r="AJ103" s="159"/>
      <c r="AK103" s="159"/>
      <c r="AL103" s="159"/>
      <c r="AM103" s="159"/>
      <c r="AN103" s="160"/>
      <c r="AO103" s="158"/>
      <c r="AP103" s="159"/>
      <c r="AQ103" s="159"/>
      <c r="AR103" s="159"/>
      <c r="AS103" s="159"/>
      <c r="AT103" s="159"/>
      <c r="AU103" s="159"/>
      <c r="AV103" s="159"/>
      <c r="AW103" s="159"/>
      <c r="AX103" s="161"/>
    </row>
    <row r="104" spans="1:50" ht="24.75" customHeight="1" x14ac:dyDescent="0.2">
      <c r="A104" s="99" t="s">
        <v>383</v>
      </c>
      <c r="B104" s="99"/>
      <c r="C104" s="99"/>
      <c r="D104" s="99"/>
      <c r="E104" s="157" t="s">
        <v>632</v>
      </c>
      <c r="F104" s="138"/>
      <c r="G104" s="138"/>
      <c r="H104" s="68" t="str">
        <f>IF(E104="","","-")</f>
        <v>-</v>
      </c>
      <c r="I104" s="138"/>
      <c r="J104" s="138"/>
      <c r="K104" s="68" t="str">
        <f>IF(I104="","","-")</f>
        <v/>
      </c>
      <c r="L104" s="140">
        <v>57</v>
      </c>
      <c r="M104" s="140"/>
      <c r="N104" s="68" t="str">
        <f>IF(O104="","","-")</f>
        <v/>
      </c>
      <c r="O104" s="155"/>
      <c r="P104" s="156"/>
      <c r="Q104" s="157"/>
      <c r="R104" s="138"/>
      <c r="S104" s="138"/>
      <c r="T104" s="68" t="str">
        <f>IF(Q104="","","-")</f>
        <v/>
      </c>
      <c r="U104" s="138"/>
      <c r="V104" s="138"/>
      <c r="W104" s="68" t="str">
        <f>IF(U104="","","-")</f>
        <v/>
      </c>
      <c r="X104" s="140"/>
      <c r="Y104" s="140"/>
      <c r="Z104" s="68" t="str">
        <f>IF(AA104="","","-")</f>
        <v/>
      </c>
      <c r="AA104" s="155"/>
      <c r="AB104" s="156"/>
      <c r="AC104" s="157"/>
      <c r="AD104" s="138"/>
      <c r="AE104" s="138"/>
      <c r="AF104" s="68" t="str">
        <f>IF(AC104="","","-")</f>
        <v/>
      </c>
      <c r="AG104" s="138"/>
      <c r="AH104" s="138"/>
      <c r="AI104" s="68" t="str">
        <f>IF(AG104="","","-")</f>
        <v/>
      </c>
      <c r="AJ104" s="140"/>
      <c r="AK104" s="140"/>
      <c r="AL104" s="68" t="str">
        <f>IF(AM104="","","-")</f>
        <v/>
      </c>
      <c r="AM104" s="155"/>
      <c r="AN104" s="156"/>
      <c r="AO104" s="157"/>
      <c r="AP104" s="138"/>
      <c r="AQ104" s="68" t="str">
        <f>IF(AO104="","","-")</f>
        <v/>
      </c>
      <c r="AR104" s="138"/>
      <c r="AS104" s="138"/>
      <c r="AT104" s="68" t="str">
        <f>IF(AR104="","","-")</f>
        <v/>
      </c>
      <c r="AU104" s="140"/>
      <c r="AV104" s="140"/>
      <c r="AW104" s="68" t="str">
        <f>IF(AX104="","","-")</f>
        <v/>
      </c>
      <c r="AX104" s="70"/>
    </row>
    <row r="105" spans="1:50" ht="24.75" customHeight="1" x14ac:dyDescent="0.2">
      <c r="A105" s="99" t="s">
        <v>551</v>
      </c>
      <c r="B105" s="99"/>
      <c r="C105" s="99"/>
      <c r="D105" s="99"/>
      <c r="E105" s="157" t="s">
        <v>632</v>
      </c>
      <c r="F105" s="138"/>
      <c r="G105" s="138"/>
      <c r="H105" s="68"/>
      <c r="I105" s="138"/>
      <c r="J105" s="138"/>
      <c r="K105" s="68"/>
      <c r="L105" s="140">
        <v>56</v>
      </c>
      <c r="M105" s="140"/>
      <c r="N105" s="68" t="str">
        <f>IF(O105="","","-")</f>
        <v/>
      </c>
      <c r="O105" s="155"/>
      <c r="P105" s="156"/>
      <c r="Q105" s="157"/>
      <c r="R105" s="138"/>
      <c r="S105" s="138"/>
      <c r="T105" s="68" t="str">
        <f>IF(Q105="","","-")</f>
        <v/>
      </c>
      <c r="U105" s="138"/>
      <c r="V105" s="138"/>
      <c r="W105" s="68" t="str">
        <f>IF(U105="","","-")</f>
        <v/>
      </c>
      <c r="X105" s="140"/>
      <c r="Y105" s="140"/>
      <c r="Z105" s="68" t="str">
        <f>IF(AA105="","","-")</f>
        <v/>
      </c>
      <c r="AA105" s="155"/>
      <c r="AB105" s="156"/>
      <c r="AC105" s="157"/>
      <c r="AD105" s="138"/>
      <c r="AE105" s="138"/>
      <c r="AF105" s="68" t="str">
        <f>IF(AC105="","","-")</f>
        <v/>
      </c>
      <c r="AG105" s="138"/>
      <c r="AH105" s="138"/>
      <c r="AI105" s="68" t="str">
        <f>IF(AG105="","","-")</f>
        <v/>
      </c>
      <c r="AJ105" s="140"/>
      <c r="AK105" s="140"/>
      <c r="AL105" s="68" t="str">
        <f>IF(AM105="","","-")</f>
        <v/>
      </c>
      <c r="AM105" s="155"/>
      <c r="AN105" s="156"/>
      <c r="AO105" s="157"/>
      <c r="AP105" s="138"/>
      <c r="AQ105" s="68" t="str">
        <f>IF(AO105="","","-")</f>
        <v/>
      </c>
      <c r="AR105" s="138"/>
      <c r="AS105" s="138"/>
      <c r="AT105" s="68" t="str">
        <f>IF(AR105="","","-")</f>
        <v/>
      </c>
      <c r="AU105" s="140"/>
      <c r="AV105" s="140"/>
      <c r="AW105" s="68" t="str">
        <f>IF(AX105="","","-")</f>
        <v/>
      </c>
      <c r="AX105" s="70"/>
    </row>
    <row r="106" spans="1:50" ht="24.75" customHeight="1" x14ac:dyDescent="0.2">
      <c r="A106" s="99" t="s">
        <v>351</v>
      </c>
      <c r="B106" s="99"/>
      <c r="C106" s="99"/>
      <c r="D106" s="99"/>
      <c r="E106" s="153">
        <v>2021</v>
      </c>
      <c r="F106" s="139"/>
      <c r="G106" s="138" t="s">
        <v>625</v>
      </c>
      <c r="H106" s="138"/>
      <c r="I106" s="138"/>
      <c r="J106" s="139">
        <v>20</v>
      </c>
      <c r="K106" s="139"/>
      <c r="L106" s="140">
        <v>68</v>
      </c>
      <c r="M106" s="140"/>
      <c r="N106" s="140"/>
      <c r="O106" s="139"/>
      <c r="P106" s="139"/>
      <c r="Q106" s="153"/>
      <c r="R106" s="139"/>
      <c r="S106" s="138"/>
      <c r="T106" s="138"/>
      <c r="U106" s="138"/>
      <c r="V106" s="139"/>
      <c r="W106" s="139"/>
      <c r="X106" s="140"/>
      <c r="Y106" s="140"/>
      <c r="Z106" s="140"/>
      <c r="AA106" s="139"/>
      <c r="AB106" s="154"/>
      <c r="AC106" s="153"/>
      <c r="AD106" s="139"/>
      <c r="AE106" s="138"/>
      <c r="AF106" s="138"/>
      <c r="AG106" s="138"/>
      <c r="AH106" s="139"/>
      <c r="AI106" s="139"/>
      <c r="AJ106" s="140"/>
      <c r="AK106" s="140"/>
      <c r="AL106" s="140"/>
      <c r="AM106" s="139"/>
      <c r="AN106" s="154"/>
      <c r="AO106" s="153"/>
      <c r="AP106" s="139"/>
      <c r="AQ106" s="138"/>
      <c r="AR106" s="138"/>
      <c r="AS106" s="138"/>
      <c r="AT106" s="139"/>
      <c r="AU106" s="139"/>
      <c r="AV106" s="140"/>
      <c r="AW106" s="140"/>
      <c r="AX106" s="70"/>
    </row>
    <row r="107" spans="1:50" ht="28.35" customHeight="1" x14ac:dyDescent="0.2">
      <c r="A107" s="141" t="s">
        <v>231</v>
      </c>
      <c r="B107" s="142"/>
      <c r="C107" s="142"/>
      <c r="D107" s="142"/>
      <c r="E107" s="142"/>
      <c r="F107" s="143"/>
      <c r="G107" s="55" t="s">
        <v>552</v>
      </c>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row>
    <row r="108" spans="1:50" ht="28.35" customHeight="1" x14ac:dyDescent="0.2">
      <c r="A108" s="141"/>
      <c r="B108" s="142"/>
      <c r="C108" s="142"/>
      <c r="D108" s="142"/>
      <c r="E108" s="142"/>
      <c r="F108" s="143"/>
      <c r="G108" s="32"/>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row>
    <row r="109" spans="1:50" ht="28.35" customHeight="1" x14ac:dyDescent="0.2">
      <c r="A109" s="141"/>
      <c r="B109" s="142"/>
      <c r="C109" s="142"/>
      <c r="D109" s="142"/>
      <c r="E109" s="142"/>
      <c r="F109" s="143"/>
      <c r="G109" s="32"/>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row>
    <row r="110" spans="1:50" ht="28.35" customHeight="1" x14ac:dyDescent="0.2">
      <c r="A110" s="141"/>
      <c r="B110" s="142"/>
      <c r="C110" s="142"/>
      <c r="D110" s="142"/>
      <c r="E110" s="142"/>
      <c r="F110" s="143"/>
      <c r="G110" s="32"/>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row>
    <row r="111" spans="1:50" ht="27.75" customHeight="1" x14ac:dyDescent="0.2">
      <c r="A111" s="141"/>
      <c r="B111" s="142"/>
      <c r="C111" s="142"/>
      <c r="D111" s="142"/>
      <c r="E111" s="142"/>
      <c r="F111" s="143"/>
      <c r="G111" s="32"/>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row>
    <row r="112" spans="1:50" ht="28.35" customHeight="1" x14ac:dyDescent="0.2">
      <c r="A112" s="141"/>
      <c r="B112" s="142"/>
      <c r="C112" s="142"/>
      <c r="D112" s="142"/>
      <c r="E112" s="142"/>
      <c r="F112" s="143"/>
      <c r="G112" s="32"/>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row>
    <row r="113" spans="1:50" ht="28.35" customHeight="1" x14ac:dyDescent="0.2">
      <c r="A113" s="141"/>
      <c r="B113" s="142"/>
      <c r="C113" s="142"/>
      <c r="D113" s="142"/>
      <c r="E113" s="142"/>
      <c r="F113" s="143"/>
      <c r="G113" s="32"/>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4"/>
    </row>
    <row r="114" spans="1:50" ht="27.75" customHeight="1" x14ac:dyDescent="0.2">
      <c r="A114" s="141"/>
      <c r="B114" s="142"/>
      <c r="C114" s="142"/>
      <c r="D114" s="142"/>
      <c r="E114" s="142"/>
      <c r="F114" s="143"/>
      <c r="G114" s="32"/>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4"/>
    </row>
    <row r="115" spans="1:50" ht="28.35" customHeight="1" x14ac:dyDescent="0.2">
      <c r="A115" s="141"/>
      <c r="B115" s="142"/>
      <c r="C115" s="142"/>
      <c r="D115" s="142"/>
      <c r="E115" s="142"/>
      <c r="F115" s="143"/>
      <c r="G115" s="32"/>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4"/>
    </row>
    <row r="116" spans="1:50" ht="28.35" customHeight="1" x14ac:dyDescent="0.2">
      <c r="A116" s="141"/>
      <c r="B116" s="142"/>
      <c r="C116" s="142"/>
      <c r="D116" s="142"/>
      <c r="E116" s="142"/>
      <c r="F116" s="143"/>
      <c r="G116" s="32"/>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4"/>
    </row>
    <row r="117" spans="1:50" ht="28.35" customHeight="1" x14ac:dyDescent="0.2">
      <c r="A117" s="141"/>
      <c r="B117" s="142"/>
      <c r="C117" s="142"/>
      <c r="D117" s="142"/>
      <c r="E117" s="142"/>
      <c r="F117" s="143"/>
      <c r="G117" s="32"/>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row>
    <row r="118" spans="1:50" ht="28.35" customHeight="1" x14ac:dyDescent="0.2">
      <c r="A118" s="141"/>
      <c r="B118" s="142"/>
      <c r="C118" s="142"/>
      <c r="D118" s="142"/>
      <c r="E118" s="142"/>
      <c r="F118" s="143"/>
      <c r="G118" s="32"/>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4"/>
    </row>
    <row r="119" spans="1:50" ht="28.35" customHeight="1" x14ac:dyDescent="0.2">
      <c r="A119" s="141"/>
      <c r="B119" s="142"/>
      <c r="C119" s="142"/>
      <c r="D119" s="142"/>
      <c r="E119" s="142"/>
      <c r="F119" s="143"/>
      <c r="G119" s="32"/>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4"/>
    </row>
    <row r="120" spans="1:50" ht="27.75" customHeight="1" x14ac:dyDescent="0.2">
      <c r="A120" s="141"/>
      <c r="B120" s="142"/>
      <c r="C120" s="142"/>
      <c r="D120" s="142"/>
      <c r="E120" s="142"/>
      <c r="F120" s="143"/>
      <c r="G120" s="32"/>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4"/>
    </row>
    <row r="121" spans="1:50" ht="28.35" customHeight="1" x14ac:dyDescent="0.2">
      <c r="A121" s="141"/>
      <c r="B121" s="142"/>
      <c r="C121" s="142"/>
      <c r="D121" s="142"/>
      <c r="E121" s="142"/>
      <c r="F121" s="143"/>
      <c r="G121" s="32"/>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4"/>
    </row>
    <row r="122" spans="1:50" ht="28.35" customHeight="1" x14ac:dyDescent="0.2">
      <c r="A122" s="141"/>
      <c r="B122" s="142"/>
      <c r="C122" s="142"/>
      <c r="D122" s="142"/>
      <c r="E122" s="142"/>
      <c r="F122" s="143"/>
      <c r="G122" s="32"/>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4"/>
    </row>
    <row r="123" spans="1:50" ht="28.35" customHeight="1" x14ac:dyDescent="0.2">
      <c r="A123" s="141"/>
      <c r="B123" s="142"/>
      <c r="C123" s="142"/>
      <c r="D123" s="142"/>
      <c r="E123" s="142"/>
      <c r="F123" s="143"/>
      <c r="G123" s="32"/>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4"/>
    </row>
    <row r="124" spans="1:50" ht="52.5" customHeight="1" x14ac:dyDescent="0.2">
      <c r="A124" s="141"/>
      <c r="B124" s="142"/>
      <c r="C124" s="142"/>
      <c r="D124" s="142"/>
      <c r="E124" s="142"/>
      <c r="F124" s="143"/>
      <c r="G124" s="32"/>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4"/>
    </row>
    <row r="125" spans="1:50" ht="52.5" customHeight="1" x14ac:dyDescent="0.2">
      <c r="A125" s="141"/>
      <c r="B125" s="142"/>
      <c r="C125" s="142"/>
      <c r="D125" s="142"/>
      <c r="E125" s="142"/>
      <c r="F125" s="143"/>
      <c r="G125" s="32"/>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4"/>
    </row>
    <row r="126" spans="1:50" ht="24.75" customHeight="1" thickBot="1" x14ac:dyDescent="0.25">
      <c r="A126" s="144"/>
      <c r="B126" s="145"/>
      <c r="C126" s="145"/>
      <c r="D126" s="145"/>
      <c r="E126" s="145"/>
      <c r="F126" s="146"/>
      <c r="G126" s="35"/>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7"/>
    </row>
    <row r="127" spans="1:50" ht="24.75" customHeight="1" x14ac:dyDescent="0.2">
      <c r="A127" s="147" t="s">
        <v>233</v>
      </c>
      <c r="B127" s="148"/>
      <c r="C127" s="148"/>
      <c r="D127" s="148"/>
      <c r="E127" s="148"/>
      <c r="F127" s="149"/>
      <c r="G127" s="126" t="s">
        <v>637</v>
      </c>
      <c r="H127" s="127"/>
      <c r="I127" s="127"/>
      <c r="J127" s="127"/>
      <c r="K127" s="127"/>
      <c r="L127" s="127"/>
      <c r="M127" s="127"/>
      <c r="N127" s="127"/>
      <c r="O127" s="127"/>
      <c r="P127" s="127"/>
      <c r="Q127" s="127"/>
      <c r="R127" s="127"/>
      <c r="S127" s="127"/>
      <c r="T127" s="127"/>
      <c r="U127" s="127"/>
      <c r="V127" s="127"/>
      <c r="W127" s="127"/>
      <c r="X127" s="127"/>
      <c r="Y127" s="127"/>
      <c r="Z127" s="127"/>
      <c r="AA127" s="127"/>
      <c r="AB127" s="128"/>
      <c r="AC127" s="126" t="s">
        <v>638</v>
      </c>
      <c r="AD127" s="127"/>
      <c r="AE127" s="127"/>
      <c r="AF127" s="127"/>
      <c r="AG127" s="127"/>
      <c r="AH127" s="127"/>
      <c r="AI127" s="127"/>
      <c r="AJ127" s="127"/>
      <c r="AK127" s="127"/>
      <c r="AL127" s="127"/>
      <c r="AM127" s="127"/>
      <c r="AN127" s="127"/>
      <c r="AO127" s="127"/>
      <c r="AP127" s="127"/>
      <c r="AQ127" s="127"/>
      <c r="AR127" s="127"/>
      <c r="AS127" s="127"/>
      <c r="AT127" s="127"/>
      <c r="AU127" s="127"/>
      <c r="AV127" s="127"/>
      <c r="AW127" s="127"/>
      <c r="AX127" s="129"/>
    </row>
    <row r="128" spans="1:50" ht="24.75" customHeight="1" x14ac:dyDescent="0.2">
      <c r="A128" s="150"/>
      <c r="B128" s="151"/>
      <c r="C128" s="151"/>
      <c r="D128" s="151"/>
      <c r="E128" s="151"/>
      <c r="F128" s="152"/>
      <c r="G128" s="130" t="s">
        <v>15</v>
      </c>
      <c r="H128" s="131"/>
      <c r="I128" s="131"/>
      <c r="J128" s="131"/>
      <c r="K128" s="131"/>
      <c r="L128" s="132" t="s">
        <v>16</v>
      </c>
      <c r="M128" s="131"/>
      <c r="N128" s="131"/>
      <c r="O128" s="131"/>
      <c r="P128" s="131"/>
      <c r="Q128" s="131"/>
      <c r="R128" s="131"/>
      <c r="S128" s="131"/>
      <c r="T128" s="131"/>
      <c r="U128" s="131"/>
      <c r="V128" s="131"/>
      <c r="W128" s="131"/>
      <c r="X128" s="133"/>
      <c r="Y128" s="134" t="s">
        <v>17</v>
      </c>
      <c r="Z128" s="135"/>
      <c r="AA128" s="135"/>
      <c r="AB128" s="136"/>
      <c r="AC128" s="130" t="s">
        <v>15</v>
      </c>
      <c r="AD128" s="131"/>
      <c r="AE128" s="131"/>
      <c r="AF128" s="131"/>
      <c r="AG128" s="131"/>
      <c r="AH128" s="132" t="s">
        <v>16</v>
      </c>
      <c r="AI128" s="131"/>
      <c r="AJ128" s="131"/>
      <c r="AK128" s="131"/>
      <c r="AL128" s="131"/>
      <c r="AM128" s="131"/>
      <c r="AN128" s="131"/>
      <c r="AO128" s="131"/>
      <c r="AP128" s="131"/>
      <c r="AQ128" s="131"/>
      <c r="AR128" s="131"/>
      <c r="AS128" s="131"/>
      <c r="AT128" s="133"/>
      <c r="AU128" s="134" t="s">
        <v>17</v>
      </c>
      <c r="AV128" s="135"/>
      <c r="AW128" s="135"/>
      <c r="AX128" s="137"/>
    </row>
    <row r="129" spans="1:51" ht="24.75" customHeight="1" x14ac:dyDescent="0.2">
      <c r="A129" s="150"/>
      <c r="B129" s="151"/>
      <c r="C129" s="151"/>
      <c r="D129" s="151"/>
      <c r="E129" s="151"/>
      <c r="F129" s="152"/>
      <c r="G129" s="116" t="s">
        <v>633</v>
      </c>
      <c r="H129" s="117"/>
      <c r="I129" s="117"/>
      <c r="J129" s="117"/>
      <c r="K129" s="118"/>
      <c r="L129" s="119" t="s">
        <v>634</v>
      </c>
      <c r="M129" s="120"/>
      <c r="N129" s="120"/>
      <c r="O129" s="120"/>
      <c r="P129" s="120"/>
      <c r="Q129" s="120"/>
      <c r="R129" s="120"/>
      <c r="S129" s="120"/>
      <c r="T129" s="120"/>
      <c r="U129" s="120"/>
      <c r="V129" s="120"/>
      <c r="W129" s="120"/>
      <c r="X129" s="121"/>
      <c r="Y129" s="122">
        <v>637</v>
      </c>
      <c r="Z129" s="123"/>
      <c r="AA129" s="123"/>
      <c r="AB129" s="124"/>
      <c r="AC129" s="116" t="s">
        <v>633</v>
      </c>
      <c r="AD129" s="117"/>
      <c r="AE129" s="117"/>
      <c r="AF129" s="117"/>
      <c r="AG129" s="118"/>
      <c r="AH129" s="119" t="s">
        <v>635</v>
      </c>
      <c r="AI129" s="120"/>
      <c r="AJ129" s="120"/>
      <c r="AK129" s="120"/>
      <c r="AL129" s="120"/>
      <c r="AM129" s="120"/>
      <c r="AN129" s="120"/>
      <c r="AO129" s="120"/>
      <c r="AP129" s="120"/>
      <c r="AQ129" s="120"/>
      <c r="AR129" s="120"/>
      <c r="AS129" s="120"/>
      <c r="AT129" s="121"/>
      <c r="AU129" s="122">
        <v>378</v>
      </c>
      <c r="AV129" s="123"/>
      <c r="AW129" s="123"/>
      <c r="AX129" s="125"/>
    </row>
    <row r="130" spans="1:51" ht="24.75" customHeight="1" thickBot="1" x14ac:dyDescent="0.25">
      <c r="A130" s="150"/>
      <c r="B130" s="151"/>
      <c r="C130" s="151"/>
      <c r="D130" s="151"/>
      <c r="E130" s="151"/>
      <c r="F130" s="152"/>
      <c r="G130" s="107" t="s">
        <v>18</v>
      </c>
      <c r="H130" s="108"/>
      <c r="I130" s="108"/>
      <c r="J130" s="108"/>
      <c r="K130" s="108"/>
      <c r="L130" s="109"/>
      <c r="M130" s="110"/>
      <c r="N130" s="110"/>
      <c r="O130" s="110"/>
      <c r="P130" s="110"/>
      <c r="Q130" s="110"/>
      <c r="R130" s="110"/>
      <c r="S130" s="110"/>
      <c r="T130" s="110"/>
      <c r="U130" s="110"/>
      <c r="V130" s="110"/>
      <c r="W130" s="110"/>
      <c r="X130" s="111"/>
      <c r="Y130" s="112">
        <f>SUM(Y129:AB129)</f>
        <v>637</v>
      </c>
      <c r="Z130" s="113"/>
      <c r="AA130" s="113"/>
      <c r="AB130" s="114"/>
      <c r="AC130" s="107" t="s">
        <v>18</v>
      </c>
      <c r="AD130" s="108"/>
      <c r="AE130" s="108"/>
      <c r="AF130" s="108"/>
      <c r="AG130" s="108"/>
      <c r="AH130" s="109"/>
      <c r="AI130" s="110"/>
      <c r="AJ130" s="110"/>
      <c r="AK130" s="110"/>
      <c r="AL130" s="110"/>
      <c r="AM130" s="110"/>
      <c r="AN130" s="110"/>
      <c r="AO130" s="110"/>
      <c r="AP130" s="110"/>
      <c r="AQ130" s="110"/>
      <c r="AR130" s="110"/>
      <c r="AS130" s="110"/>
      <c r="AT130" s="111"/>
      <c r="AU130" s="112">
        <f>SUM(AU129:AX129)</f>
        <v>378</v>
      </c>
      <c r="AV130" s="113"/>
      <c r="AW130" s="113"/>
      <c r="AX130" s="115"/>
    </row>
    <row r="131" spans="1:51" ht="24.75" customHeight="1" x14ac:dyDescent="0.2">
      <c r="A131" s="150"/>
      <c r="B131" s="151"/>
      <c r="C131" s="151"/>
      <c r="D131" s="151"/>
      <c r="E131" s="151"/>
      <c r="F131" s="152"/>
      <c r="G131" s="126" t="s">
        <v>640</v>
      </c>
      <c r="H131" s="127"/>
      <c r="I131" s="127"/>
      <c r="J131" s="127"/>
      <c r="K131" s="127"/>
      <c r="L131" s="127"/>
      <c r="M131" s="127"/>
      <c r="N131" s="127"/>
      <c r="O131" s="127"/>
      <c r="P131" s="127"/>
      <c r="Q131" s="127"/>
      <c r="R131" s="127"/>
      <c r="S131" s="127"/>
      <c r="T131" s="127"/>
      <c r="U131" s="127"/>
      <c r="V131" s="127"/>
      <c r="W131" s="127"/>
      <c r="X131" s="127"/>
      <c r="Y131" s="127"/>
      <c r="Z131" s="127"/>
      <c r="AA131" s="127"/>
      <c r="AB131" s="128"/>
      <c r="AC131" s="126" t="s">
        <v>639</v>
      </c>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9"/>
      <c r="AY131">
        <f>COUNTA($G$133,$AC$133)</f>
        <v>2</v>
      </c>
    </row>
    <row r="132" spans="1:51" ht="24.75" customHeight="1" x14ac:dyDescent="0.2">
      <c r="A132" s="150"/>
      <c r="B132" s="151"/>
      <c r="C132" s="151"/>
      <c r="D132" s="151"/>
      <c r="E132" s="151"/>
      <c r="F132" s="152"/>
      <c r="G132" s="130" t="s">
        <v>15</v>
      </c>
      <c r="H132" s="131"/>
      <c r="I132" s="131"/>
      <c r="J132" s="131"/>
      <c r="K132" s="131"/>
      <c r="L132" s="132" t="s">
        <v>16</v>
      </c>
      <c r="M132" s="131"/>
      <c r="N132" s="131"/>
      <c r="O132" s="131"/>
      <c r="P132" s="131"/>
      <c r="Q132" s="131"/>
      <c r="R132" s="131"/>
      <c r="S132" s="131"/>
      <c r="T132" s="131"/>
      <c r="U132" s="131"/>
      <c r="V132" s="131"/>
      <c r="W132" s="131"/>
      <c r="X132" s="133"/>
      <c r="Y132" s="134" t="s">
        <v>17</v>
      </c>
      <c r="Z132" s="135"/>
      <c r="AA132" s="135"/>
      <c r="AB132" s="136"/>
      <c r="AC132" s="130" t="s">
        <v>15</v>
      </c>
      <c r="AD132" s="131"/>
      <c r="AE132" s="131"/>
      <c r="AF132" s="131"/>
      <c r="AG132" s="131"/>
      <c r="AH132" s="132" t="s">
        <v>16</v>
      </c>
      <c r="AI132" s="131"/>
      <c r="AJ132" s="131"/>
      <c r="AK132" s="131"/>
      <c r="AL132" s="131"/>
      <c r="AM132" s="131"/>
      <c r="AN132" s="131"/>
      <c r="AO132" s="131"/>
      <c r="AP132" s="131"/>
      <c r="AQ132" s="131"/>
      <c r="AR132" s="131"/>
      <c r="AS132" s="131"/>
      <c r="AT132" s="133"/>
      <c r="AU132" s="134" t="s">
        <v>17</v>
      </c>
      <c r="AV132" s="135"/>
      <c r="AW132" s="135"/>
      <c r="AX132" s="137"/>
      <c r="AY132">
        <f>$AY$131</f>
        <v>2</v>
      </c>
    </row>
    <row r="133" spans="1:51" ht="24.75" customHeight="1" x14ac:dyDescent="0.2">
      <c r="A133" s="150"/>
      <c r="B133" s="151"/>
      <c r="C133" s="151"/>
      <c r="D133" s="151"/>
      <c r="E133" s="151"/>
      <c r="F133" s="152"/>
      <c r="G133" s="116" t="s">
        <v>633</v>
      </c>
      <c r="H133" s="117"/>
      <c r="I133" s="117"/>
      <c r="J133" s="117"/>
      <c r="K133" s="118"/>
      <c r="L133" s="119" t="s">
        <v>634</v>
      </c>
      <c r="M133" s="120"/>
      <c r="N133" s="120"/>
      <c r="O133" s="120"/>
      <c r="P133" s="120"/>
      <c r="Q133" s="120"/>
      <c r="R133" s="120"/>
      <c r="S133" s="120"/>
      <c r="T133" s="120"/>
      <c r="U133" s="120"/>
      <c r="V133" s="120"/>
      <c r="W133" s="120"/>
      <c r="X133" s="121"/>
      <c r="Y133" s="122">
        <v>601</v>
      </c>
      <c r="Z133" s="123"/>
      <c r="AA133" s="123"/>
      <c r="AB133" s="124"/>
      <c r="AC133" s="116" t="s">
        <v>633</v>
      </c>
      <c r="AD133" s="117"/>
      <c r="AE133" s="117"/>
      <c r="AF133" s="117"/>
      <c r="AG133" s="118"/>
      <c r="AH133" s="119" t="s">
        <v>636</v>
      </c>
      <c r="AI133" s="120"/>
      <c r="AJ133" s="120"/>
      <c r="AK133" s="120"/>
      <c r="AL133" s="120"/>
      <c r="AM133" s="120"/>
      <c r="AN133" s="120"/>
      <c r="AO133" s="120"/>
      <c r="AP133" s="120"/>
      <c r="AQ133" s="120"/>
      <c r="AR133" s="120"/>
      <c r="AS133" s="120"/>
      <c r="AT133" s="121"/>
      <c r="AU133" s="122">
        <v>191</v>
      </c>
      <c r="AV133" s="123"/>
      <c r="AW133" s="123"/>
      <c r="AX133" s="125"/>
      <c r="AY133">
        <f>$AY$131</f>
        <v>2</v>
      </c>
    </row>
    <row r="134" spans="1:51" ht="24.75" customHeight="1" thickBot="1" x14ac:dyDescent="0.25">
      <c r="A134" s="150"/>
      <c r="B134" s="151"/>
      <c r="C134" s="151"/>
      <c r="D134" s="151"/>
      <c r="E134" s="151"/>
      <c r="F134" s="152"/>
      <c r="G134" s="107" t="s">
        <v>18</v>
      </c>
      <c r="H134" s="108"/>
      <c r="I134" s="108"/>
      <c r="J134" s="108"/>
      <c r="K134" s="108"/>
      <c r="L134" s="109"/>
      <c r="M134" s="110"/>
      <c r="N134" s="110"/>
      <c r="O134" s="110"/>
      <c r="P134" s="110"/>
      <c r="Q134" s="110"/>
      <c r="R134" s="110"/>
      <c r="S134" s="110"/>
      <c r="T134" s="110"/>
      <c r="U134" s="110"/>
      <c r="V134" s="110"/>
      <c r="W134" s="110"/>
      <c r="X134" s="111"/>
      <c r="Y134" s="112">
        <f>SUM(Y133:AB133)</f>
        <v>601</v>
      </c>
      <c r="Z134" s="113"/>
      <c r="AA134" s="113"/>
      <c r="AB134" s="114"/>
      <c r="AC134" s="107" t="s">
        <v>18</v>
      </c>
      <c r="AD134" s="108"/>
      <c r="AE134" s="108"/>
      <c r="AF134" s="108"/>
      <c r="AG134" s="108"/>
      <c r="AH134" s="109"/>
      <c r="AI134" s="110"/>
      <c r="AJ134" s="110"/>
      <c r="AK134" s="110"/>
      <c r="AL134" s="110"/>
      <c r="AM134" s="110"/>
      <c r="AN134" s="110"/>
      <c r="AO134" s="110"/>
      <c r="AP134" s="110"/>
      <c r="AQ134" s="110"/>
      <c r="AR134" s="110"/>
      <c r="AS134" s="110"/>
      <c r="AT134" s="111"/>
      <c r="AU134" s="112">
        <f>SUM(AU133:AX133)</f>
        <v>191</v>
      </c>
      <c r="AV134" s="113"/>
      <c r="AW134" s="113"/>
      <c r="AX134" s="115"/>
      <c r="AY134">
        <f>$AY$131</f>
        <v>2</v>
      </c>
    </row>
    <row r="135" spans="1:51" ht="24.75" customHeight="1" x14ac:dyDescent="0.2">
      <c r="A135" s="150"/>
      <c r="B135" s="151"/>
      <c r="C135" s="151"/>
      <c r="D135" s="151"/>
      <c r="E135" s="151"/>
      <c r="F135" s="152"/>
      <c r="G135" s="126" t="s">
        <v>641</v>
      </c>
      <c r="H135" s="127"/>
      <c r="I135" s="127"/>
      <c r="J135" s="127"/>
      <c r="K135" s="127"/>
      <c r="L135" s="127"/>
      <c r="M135" s="127"/>
      <c r="N135" s="127"/>
      <c r="O135" s="127"/>
      <c r="P135" s="127"/>
      <c r="Q135" s="127"/>
      <c r="R135" s="127"/>
      <c r="S135" s="127"/>
      <c r="T135" s="127"/>
      <c r="U135" s="127"/>
      <c r="V135" s="127"/>
      <c r="W135" s="127"/>
      <c r="X135" s="127"/>
      <c r="Y135" s="127"/>
      <c r="Z135" s="127"/>
      <c r="AA135" s="127"/>
      <c r="AB135" s="128"/>
      <c r="AC135" s="126" t="s">
        <v>642</v>
      </c>
      <c r="AD135" s="127"/>
      <c r="AE135" s="127"/>
      <c r="AF135" s="127"/>
      <c r="AG135" s="127"/>
      <c r="AH135" s="127"/>
      <c r="AI135" s="127"/>
      <c r="AJ135" s="127"/>
      <c r="AK135" s="127"/>
      <c r="AL135" s="127"/>
      <c r="AM135" s="127"/>
      <c r="AN135" s="127"/>
      <c r="AO135" s="127"/>
      <c r="AP135" s="127"/>
      <c r="AQ135" s="127"/>
      <c r="AR135" s="127"/>
      <c r="AS135" s="127"/>
      <c r="AT135" s="127"/>
      <c r="AU135" s="127"/>
      <c r="AV135" s="127"/>
      <c r="AW135" s="127"/>
      <c r="AX135" s="129"/>
      <c r="AY135">
        <f>COUNTA($G$137,$AC$137)</f>
        <v>2</v>
      </c>
    </row>
    <row r="136" spans="1:51" ht="24.75" customHeight="1" x14ac:dyDescent="0.2">
      <c r="A136" s="150"/>
      <c r="B136" s="151"/>
      <c r="C136" s="151"/>
      <c r="D136" s="151"/>
      <c r="E136" s="151"/>
      <c r="F136" s="152"/>
      <c r="G136" s="130" t="s">
        <v>15</v>
      </c>
      <c r="H136" s="131"/>
      <c r="I136" s="131"/>
      <c r="J136" s="131"/>
      <c r="K136" s="131"/>
      <c r="L136" s="132" t="s">
        <v>16</v>
      </c>
      <c r="M136" s="131"/>
      <c r="N136" s="131"/>
      <c r="O136" s="131"/>
      <c r="P136" s="131"/>
      <c r="Q136" s="131"/>
      <c r="R136" s="131"/>
      <c r="S136" s="131"/>
      <c r="T136" s="131"/>
      <c r="U136" s="131"/>
      <c r="V136" s="131"/>
      <c r="W136" s="131"/>
      <c r="X136" s="133"/>
      <c r="Y136" s="134" t="s">
        <v>17</v>
      </c>
      <c r="Z136" s="135"/>
      <c r="AA136" s="135"/>
      <c r="AB136" s="136"/>
      <c r="AC136" s="130" t="s">
        <v>15</v>
      </c>
      <c r="AD136" s="131"/>
      <c r="AE136" s="131"/>
      <c r="AF136" s="131"/>
      <c r="AG136" s="131"/>
      <c r="AH136" s="132" t="s">
        <v>16</v>
      </c>
      <c r="AI136" s="131"/>
      <c r="AJ136" s="131"/>
      <c r="AK136" s="131"/>
      <c r="AL136" s="131"/>
      <c r="AM136" s="131"/>
      <c r="AN136" s="131"/>
      <c r="AO136" s="131"/>
      <c r="AP136" s="131"/>
      <c r="AQ136" s="131"/>
      <c r="AR136" s="131"/>
      <c r="AS136" s="131"/>
      <c r="AT136" s="133"/>
      <c r="AU136" s="134" t="s">
        <v>17</v>
      </c>
      <c r="AV136" s="135"/>
      <c r="AW136" s="135"/>
      <c r="AX136" s="137"/>
      <c r="AY136">
        <f>$AY$135</f>
        <v>2</v>
      </c>
    </row>
    <row r="137" spans="1:51" ht="24.75" customHeight="1" x14ac:dyDescent="0.2">
      <c r="A137" s="150"/>
      <c r="B137" s="151"/>
      <c r="C137" s="151"/>
      <c r="D137" s="151"/>
      <c r="E137" s="151"/>
      <c r="F137" s="152"/>
      <c r="G137" s="116" t="s">
        <v>633</v>
      </c>
      <c r="H137" s="117"/>
      <c r="I137" s="117"/>
      <c r="J137" s="117"/>
      <c r="K137" s="118"/>
      <c r="L137" s="119" t="s">
        <v>636</v>
      </c>
      <c r="M137" s="120"/>
      <c r="N137" s="120"/>
      <c r="O137" s="120"/>
      <c r="P137" s="120"/>
      <c r="Q137" s="120"/>
      <c r="R137" s="120"/>
      <c r="S137" s="120"/>
      <c r="T137" s="120"/>
      <c r="U137" s="120"/>
      <c r="V137" s="120"/>
      <c r="W137" s="120"/>
      <c r="X137" s="121"/>
      <c r="Y137" s="122">
        <v>371</v>
      </c>
      <c r="Z137" s="123"/>
      <c r="AA137" s="123"/>
      <c r="AB137" s="124"/>
      <c r="AC137" s="116" t="s">
        <v>633</v>
      </c>
      <c r="AD137" s="117"/>
      <c r="AE137" s="117"/>
      <c r="AF137" s="117"/>
      <c r="AG137" s="118"/>
      <c r="AH137" s="119" t="s">
        <v>636</v>
      </c>
      <c r="AI137" s="120"/>
      <c r="AJ137" s="120"/>
      <c r="AK137" s="120"/>
      <c r="AL137" s="120"/>
      <c r="AM137" s="120"/>
      <c r="AN137" s="120"/>
      <c r="AO137" s="120"/>
      <c r="AP137" s="120"/>
      <c r="AQ137" s="120"/>
      <c r="AR137" s="120"/>
      <c r="AS137" s="120"/>
      <c r="AT137" s="121"/>
      <c r="AU137" s="122">
        <v>575</v>
      </c>
      <c r="AV137" s="123"/>
      <c r="AW137" s="123"/>
      <c r="AX137" s="125"/>
      <c r="AY137">
        <f>$AY$135</f>
        <v>2</v>
      </c>
    </row>
    <row r="138" spans="1:51" ht="24.75" customHeight="1" x14ac:dyDescent="0.2">
      <c r="A138" s="150"/>
      <c r="B138" s="151"/>
      <c r="C138" s="151"/>
      <c r="D138" s="151"/>
      <c r="E138" s="151"/>
      <c r="F138" s="152"/>
      <c r="G138" s="107" t="s">
        <v>18</v>
      </c>
      <c r="H138" s="108"/>
      <c r="I138" s="108"/>
      <c r="J138" s="108"/>
      <c r="K138" s="108"/>
      <c r="L138" s="109"/>
      <c r="M138" s="110"/>
      <c r="N138" s="110"/>
      <c r="O138" s="110"/>
      <c r="P138" s="110"/>
      <c r="Q138" s="110"/>
      <c r="R138" s="110"/>
      <c r="S138" s="110"/>
      <c r="T138" s="110"/>
      <c r="U138" s="110"/>
      <c r="V138" s="110"/>
      <c r="W138" s="110"/>
      <c r="X138" s="111"/>
      <c r="Y138" s="112">
        <f>SUM(Y137:AB137)</f>
        <v>371</v>
      </c>
      <c r="Z138" s="113"/>
      <c r="AA138" s="113"/>
      <c r="AB138" s="114"/>
      <c r="AC138" s="107" t="s">
        <v>18</v>
      </c>
      <c r="AD138" s="108"/>
      <c r="AE138" s="108"/>
      <c r="AF138" s="108"/>
      <c r="AG138" s="108"/>
      <c r="AH138" s="109"/>
      <c r="AI138" s="110"/>
      <c r="AJ138" s="110"/>
      <c r="AK138" s="110"/>
      <c r="AL138" s="110"/>
      <c r="AM138" s="110"/>
      <c r="AN138" s="110"/>
      <c r="AO138" s="110"/>
      <c r="AP138" s="110"/>
      <c r="AQ138" s="110"/>
      <c r="AR138" s="110"/>
      <c r="AS138" s="110"/>
      <c r="AT138" s="111"/>
      <c r="AU138" s="112">
        <f>SUM(AU137:AX137)</f>
        <v>575</v>
      </c>
      <c r="AV138" s="113"/>
      <c r="AW138" s="113"/>
      <c r="AX138" s="115"/>
      <c r="AY138">
        <f>$AY$135</f>
        <v>2</v>
      </c>
    </row>
    <row r="139" spans="1:51" ht="24.75" customHeight="1" x14ac:dyDescent="0.2">
      <c r="A139" s="4"/>
      <c r="B139" s="4"/>
      <c r="C139" s="4"/>
      <c r="D139" s="4"/>
      <c r="E139" s="4"/>
      <c r="F139" s="4"/>
      <c r="G139" s="7"/>
      <c r="H139" s="7"/>
      <c r="I139" s="7"/>
      <c r="J139" s="7"/>
      <c r="K139" s="7"/>
      <c r="L139" s="3"/>
      <c r="M139" s="7"/>
      <c r="N139" s="7"/>
      <c r="O139" s="7"/>
      <c r="P139" s="7"/>
      <c r="Q139" s="7"/>
      <c r="R139" s="7"/>
      <c r="S139" s="7"/>
      <c r="T139" s="7"/>
      <c r="U139" s="7"/>
      <c r="V139" s="7"/>
      <c r="W139" s="7"/>
      <c r="X139" s="7"/>
      <c r="Y139" s="8"/>
      <c r="Z139" s="8"/>
      <c r="AA139" s="8"/>
      <c r="AB139" s="8"/>
      <c r="AC139" s="7"/>
      <c r="AD139" s="7"/>
      <c r="AE139" s="7"/>
      <c r="AF139" s="7"/>
      <c r="AG139" s="7"/>
      <c r="AH139" s="3"/>
      <c r="AI139" s="7"/>
      <c r="AJ139" s="7"/>
      <c r="AK139" s="7"/>
      <c r="AL139" s="7"/>
      <c r="AM139" s="7"/>
      <c r="AN139" s="7"/>
      <c r="AO139" s="7"/>
      <c r="AP139" s="7"/>
      <c r="AQ139" s="7"/>
      <c r="AR139" s="7"/>
      <c r="AS139" s="7"/>
      <c r="AT139" s="7"/>
      <c r="AU139" s="8"/>
      <c r="AV139" s="8"/>
      <c r="AW139" s="8"/>
      <c r="AX139" s="8"/>
    </row>
    <row r="140" spans="1:51" ht="24.75" customHeight="1" x14ac:dyDescent="0.2"/>
    <row r="141" spans="1:51" ht="24.75" customHeight="1" x14ac:dyDescent="0.2">
      <c r="A141" s="9"/>
      <c r="B141" s="1" t="s">
        <v>26</v>
      </c>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spans="1:51" ht="24.75" customHeight="1" x14ac:dyDescent="0.2">
      <c r="A142" s="9"/>
      <c r="B142" s="38" t="s">
        <v>214</v>
      </c>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spans="1:51" ht="59.25" customHeight="1" x14ac:dyDescent="0.2">
      <c r="A143" s="98"/>
      <c r="B143" s="98"/>
      <c r="C143" s="98" t="s">
        <v>24</v>
      </c>
      <c r="D143" s="98"/>
      <c r="E143" s="98"/>
      <c r="F143" s="98"/>
      <c r="G143" s="98"/>
      <c r="H143" s="98"/>
      <c r="I143" s="98"/>
      <c r="J143" s="91" t="s">
        <v>180</v>
      </c>
      <c r="K143" s="99"/>
      <c r="L143" s="99"/>
      <c r="M143" s="99"/>
      <c r="N143" s="99"/>
      <c r="O143" s="99"/>
      <c r="P143" s="100" t="s">
        <v>25</v>
      </c>
      <c r="Q143" s="100"/>
      <c r="R143" s="100"/>
      <c r="S143" s="100"/>
      <c r="T143" s="100"/>
      <c r="U143" s="100"/>
      <c r="V143" s="100"/>
      <c r="W143" s="100"/>
      <c r="X143" s="100"/>
      <c r="Y143" s="101" t="s">
        <v>179</v>
      </c>
      <c r="Z143" s="102"/>
      <c r="AA143" s="102"/>
      <c r="AB143" s="102"/>
      <c r="AC143" s="91" t="s">
        <v>205</v>
      </c>
      <c r="AD143" s="91"/>
      <c r="AE143" s="91"/>
      <c r="AF143" s="91"/>
      <c r="AG143" s="91"/>
      <c r="AH143" s="101" t="s">
        <v>219</v>
      </c>
      <c r="AI143" s="98"/>
      <c r="AJ143" s="98"/>
      <c r="AK143" s="98"/>
      <c r="AL143" s="98" t="s">
        <v>19</v>
      </c>
      <c r="AM143" s="98"/>
      <c r="AN143" s="98"/>
      <c r="AO143" s="103"/>
      <c r="AP143" s="92" t="s">
        <v>181</v>
      </c>
      <c r="AQ143" s="92"/>
      <c r="AR143" s="92"/>
      <c r="AS143" s="92"/>
      <c r="AT143" s="92"/>
      <c r="AU143" s="92"/>
      <c r="AV143" s="92"/>
      <c r="AW143" s="92"/>
      <c r="AX143" s="92"/>
    </row>
    <row r="144" spans="1:51" ht="30" customHeight="1" x14ac:dyDescent="0.2">
      <c r="A144" s="84">
        <v>1</v>
      </c>
      <c r="B144" s="84">
        <v>1</v>
      </c>
      <c r="C144" s="94" t="s">
        <v>643</v>
      </c>
      <c r="D144" s="93"/>
      <c r="E144" s="93"/>
      <c r="F144" s="93"/>
      <c r="G144" s="93"/>
      <c r="H144" s="93"/>
      <c r="I144" s="93"/>
      <c r="J144" s="85">
        <v>7000020220001</v>
      </c>
      <c r="K144" s="86"/>
      <c r="L144" s="86"/>
      <c r="M144" s="86"/>
      <c r="N144" s="86"/>
      <c r="O144" s="86"/>
      <c r="P144" s="95" t="s">
        <v>644</v>
      </c>
      <c r="Q144" s="87"/>
      <c r="R144" s="87"/>
      <c r="S144" s="87"/>
      <c r="T144" s="87"/>
      <c r="U144" s="87"/>
      <c r="V144" s="87"/>
      <c r="W144" s="87"/>
      <c r="X144" s="87"/>
      <c r="Y144" s="88">
        <v>637</v>
      </c>
      <c r="Z144" s="89"/>
      <c r="AA144" s="89"/>
      <c r="AB144" s="90"/>
      <c r="AC144" s="73" t="s">
        <v>645</v>
      </c>
      <c r="AD144" s="74"/>
      <c r="AE144" s="74"/>
      <c r="AF144" s="74"/>
      <c r="AG144" s="74"/>
      <c r="AH144" s="96" t="s">
        <v>251</v>
      </c>
      <c r="AI144" s="97"/>
      <c r="AJ144" s="97"/>
      <c r="AK144" s="97"/>
      <c r="AL144" s="77" t="s">
        <v>251</v>
      </c>
      <c r="AM144" s="78"/>
      <c r="AN144" s="78"/>
      <c r="AO144" s="79"/>
      <c r="AP144" s="80" t="s">
        <v>251</v>
      </c>
      <c r="AQ144" s="80"/>
      <c r="AR144" s="80"/>
      <c r="AS144" s="80"/>
      <c r="AT144" s="80"/>
      <c r="AU144" s="80"/>
      <c r="AV144" s="80"/>
      <c r="AW144" s="80"/>
      <c r="AX144" s="80"/>
    </row>
    <row r="145" spans="1:51" ht="30" customHeight="1" x14ac:dyDescent="0.2">
      <c r="A145" s="84">
        <v>2</v>
      </c>
      <c r="B145" s="84">
        <v>1</v>
      </c>
      <c r="C145" s="94" t="s">
        <v>646</v>
      </c>
      <c r="D145" s="93"/>
      <c r="E145" s="93"/>
      <c r="F145" s="93"/>
      <c r="G145" s="93"/>
      <c r="H145" s="93"/>
      <c r="I145" s="93"/>
      <c r="J145" s="85">
        <v>1000020140007</v>
      </c>
      <c r="K145" s="86"/>
      <c r="L145" s="86"/>
      <c r="M145" s="86"/>
      <c r="N145" s="86"/>
      <c r="O145" s="86"/>
      <c r="P145" s="95" t="s">
        <v>644</v>
      </c>
      <c r="Q145" s="87"/>
      <c r="R145" s="87"/>
      <c r="S145" s="87"/>
      <c r="T145" s="87"/>
      <c r="U145" s="87"/>
      <c r="V145" s="87"/>
      <c r="W145" s="87"/>
      <c r="X145" s="87"/>
      <c r="Y145" s="88">
        <v>518</v>
      </c>
      <c r="Z145" s="89"/>
      <c r="AA145" s="89"/>
      <c r="AB145" s="90"/>
      <c r="AC145" s="73" t="s">
        <v>645</v>
      </c>
      <c r="AD145" s="74"/>
      <c r="AE145" s="74"/>
      <c r="AF145" s="74"/>
      <c r="AG145" s="74"/>
      <c r="AH145" s="96" t="s">
        <v>251</v>
      </c>
      <c r="AI145" s="97"/>
      <c r="AJ145" s="97"/>
      <c r="AK145" s="97"/>
      <c r="AL145" s="77" t="s">
        <v>251</v>
      </c>
      <c r="AM145" s="78"/>
      <c r="AN145" s="78"/>
      <c r="AO145" s="79"/>
      <c r="AP145" s="80" t="s">
        <v>251</v>
      </c>
      <c r="AQ145" s="80"/>
      <c r="AR145" s="80"/>
      <c r="AS145" s="80"/>
      <c r="AT145" s="80"/>
      <c r="AU145" s="80"/>
      <c r="AV145" s="80"/>
      <c r="AW145" s="80"/>
      <c r="AX145" s="80"/>
      <c r="AY145">
        <f>COUNTA($C$145)</f>
        <v>1</v>
      </c>
    </row>
    <row r="146" spans="1:51" ht="30" customHeight="1" x14ac:dyDescent="0.2">
      <c r="A146" s="84">
        <v>3</v>
      </c>
      <c r="B146" s="84">
        <v>1</v>
      </c>
      <c r="C146" s="94" t="s">
        <v>647</v>
      </c>
      <c r="D146" s="93"/>
      <c r="E146" s="93"/>
      <c r="F146" s="93"/>
      <c r="G146" s="93"/>
      <c r="H146" s="93"/>
      <c r="I146" s="93"/>
      <c r="J146" s="85">
        <v>7000020010006</v>
      </c>
      <c r="K146" s="86"/>
      <c r="L146" s="86"/>
      <c r="M146" s="86"/>
      <c r="N146" s="86"/>
      <c r="O146" s="86"/>
      <c r="P146" s="95" t="s">
        <v>644</v>
      </c>
      <c r="Q146" s="87"/>
      <c r="R146" s="87"/>
      <c r="S146" s="87"/>
      <c r="T146" s="87"/>
      <c r="U146" s="87"/>
      <c r="V146" s="87"/>
      <c r="W146" s="87"/>
      <c r="X146" s="87"/>
      <c r="Y146" s="88">
        <v>508</v>
      </c>
      <c r="Z146" s="89"/>
      <c r="AA146" s="89"/>
      <c r="AB146" s="90"/>
      <c r="AC146" s="73" t="s">
        <v>645</v>
      </c>
      <c r="AD146" s="74"/>
      <c r="AE146" s="74"/>
      <c r="AF146" s="74"/>
      <c r="AG146" s="74"/>
      <c r="AH146" s="96" t="s">
        <v>251</v>
      </c>
      <c r="AI146" s="97"/>
      <c r="AJ146" s="97"/>
      <c r="AK146" s="97"/>
      <c r="AL146" s="77" t="s">
        <v>251</v>
      </c>
      <c r="AM146" s="78"/>
      <c r="AN146" s="78"/>
      <c r="AO146" s="79"/>
      <c r="AP146" s="80" t="s">
        <v>251</v>
      </c>
      <c r="AQ146" s="80"/>
      <c r="AR146" s="80"/>
      <c r="AS146" s="80"/>
      <c r="AT146" s="80"/>
      <c r="AU146" s="80"/>
      <c r="AV146" s="80"/>
      <c r="AW146" s="80"/>
      <c r="AX146" s="80"/>
      <c r="AY146">
        <f>COUNTA($C$146)</f>
        <v>1</v>
      </c>
    </row>
    <row r="147" spans="1:51" ht="30" customHeight="1" x14ac:dyDescent="0.2">
      <c r="A147" s="84">
        <v>4</v>
      </c>
      <c r="B147" s="84">
        <v>1</v>
      </c>
      <c r="C147" s="94" t="s">
        <v>648</v>
      </c>
      <c r="D147" s="93"/>
      <c r="E147" s="93"/>
      <c r="F147" s="93"/>
      <c r="G147" s="93"/>
      <c r="H147" s="93"/>
      <c r="I147" s="93"/>
      <c r="J147" s="85">
        <v>8000020040002</v>
      </c>
      <c r="K147" s="86"/>
      <c r="L147" s="86"/>
      <c r="M147" s="86"/>
      <c r="N147" s="86"/>
      <c r="O147" s="86"/>
      <c r="P147" s="95" t="s">
        <v>644</v>
      </c>
      <c r="Q147" s="87"/>
      <c r="R147" s="87"/>
      <c r="S147" s="87"/>
      <c r="T147" s="87"/>
      <c r="U147" s="87"/>
      <c r="V147" s="87"/>
      <c r="W147" s="87"/>
      <c r="X147" s="87"/>
      <c r="Y147" s="88">
        <v>488</v>
      </c>
      <c r="Z147" s="89"/>
      <c r="AA147" s="89"/>
      <c r="AB147" s="90"/>
      <c r="AC147" s="73" t="s">
        <v>645</v>
      </c>
      <c r="AD147" s="74"/>
      <c r="AE147" s="74"/>
      <c r="AF147" s="74"/>
      <c r="AG147" s="74"/>
      <c r="AH147" s="96" t="s">
        <v>251</v>
      </c>
      <c r="AI147" s="97"/>
      <c r="AJ147" s="97"/>
      <c r="AK147" s="97"/>
      <c r="AL147" s="77" t="s">
        <v>251</v>
      </c>
      <c r="AM147" s="78"/>
      <c r="AN147" s="78"/>
      <c r="AO147" s="79"/>
      <c r="AP147" s="80" t="s">
        <v>251</v>
      </c>
      <c r="AQ147" s="80"/>
      <c r="AR147" s="80"/>
      <c r="AS147" s="80"/>
      <c r="AT147" s="80"/>
      <c r="AU147" s="80"/>
      <c r="AV147" s="80"/>
      <c r="AW147" s="80"/>
      <c r="AX147" s="80"/>
      <c r="AY147">
        <f>COUNTA($C$147)</f>
        <v>1</v>
      </c>
    </row>
    <row r="148" spans="1:51" ht="30" customHeight="1" x14ac:dyDescent="0.2">
      <c r="A148" s="84">
        <v>5</v>
      </c>
      <c r="B148" s="84">
        <v>1</v>
      </c>
      <c r="C148" s="94" t="s">
        <v>649</v>
      </c>
      <c r="D148" s="93"/>
      <c r="E148" s="93"/>
      <c r="F148" s="93"/>
      <c r="G148" s="93"/>
      <c r="H148" s="93"/>
      <c r="I148" s="93"/>
      <c r="J148" s="85">
        <v>2000020080004</v>
      </c>
      <c r="K148" s="86"/>
      <c r="L148" s="86"/>
      <c r="M148" s="86"/>
      <c r="N148" s="86"/>
      <c r="O148" s="86"/>
      <c r="P148" s="95" t="s">
        <v>644</v>
      </c>
      <c r="Q148" s="87"/>
      <c r="R148" s="87"/>
      <c r="S148" s="87"/>
      <c r="T148" s="87"/>
      <c r="U148" s="87"/>
      <c r="V148" s="87"/>
      <c r="W148" s="87"/>
      <c r="X148" s="87"/>
      <c r="Y148" s="88">
        <v>386</v>
      </c>
      <c r="Z148" s="89"/>
      <c r="AA148" s="89"/>
      <c r="AB148" s="90"/>
      <c r="AC148" s="73" t="s">
        <v>645</v>
      </c>
      <c r="AD148" s="74"/>
      <c r="AE148" s="74"/>
      <c r="AF148" s="74"/>
      <c r="AG148" s="74"/>
      <c r="AH148" s="96" t="s">
        <v>251</v>
      </c>
      <c r="AI148" s="97"/>
      <c r="AJ148" s="97"/>
      <c r="AK148" s="97"/>
      <c r="AL148" s="77" t="s">
        <v>251</v>
      </c>
      <c r="AM148" s="78"/>
      <c r="AN148" s="78"/>
      <c r="AO148" s="79"/>
      <c r="AP148" s="80" t="s">
        <v>251</v>
      </c>
      <c r="AQ148" s="80"/>
      <c r="AR148" s="80"/>
      <c r="AS148" s="80"/>
      <c r="AT148" s="80"/>
      <c r="AU148" s="80"/>
      <c r="AV148" s="80"/>
      <c r="AW148" s="80"/>
      <c r="AX148" s="80"/>
      <c r="AY148">
        <f>COUNTA($C$148)</f>
        <v>1</v>
      </c>
    </row>
    <row r="149" spans="1:51" ht="30" customHeight="1" x14ac:dyDescent="0.2">
      <c r="A149" s="84">
        <v>6</v>
      </c>
      <c r="B149" s="84">
        <v>1</v>
      </c>
      <c r="C149" s="94" t="s">
        <v>650</v>
      </c>
      <c r="D149" s="93"/>
      <c r="E149" s="93"/>
      <c r="F149" s="93"/>
      <c r="G149" s="93"/>
      <c r="H149" s="93"/>
      <c r="I149" s="93"/>
      <c r="J149" s="85">
        <v>2000020260002</v>
      </c>
      <c r="K149" s="86"/>
      <c r="L149" s="86"/>
      <c r="M149" s="86"/>
      <c r="N149" s="86"/>
      <c r="O149" s="86"/>
      <c r="P149" s="95" t="s">
        <v>644</v>
      </c>
      <c r="Q149" s="87"/>
      <c r="R149" s="87"/>
      <c r="S149" s="87"/>
      <c r="T149" s="87"/>
      <c r="U149" s="87"/>
      <c r="V149" s="87"/>
      <c r="W149" s="87"/>
      <c r="X149" s="87"/>
      <c r="Y149" s="88">
        <v>114</v>
      </c>
      <c r="Z149" s="89"/>
      <c r="AA149" s="89"/>
      <c r="AB149" s="90"/>
      <c r="AC149" s="73" t="s">
        <v>645</v>
      </c>
      <c r="AD149" s="74"/>
      <c r="AE149" s="74"/>
      <c r="AF149" s="74"/>
      <c r="AG149" s="74"/>
      <c r="AH149" s="96" t="s">
        <v>251</v>
      </c>
      <c r="AI149" s="97"/>
      <c r="AJ149" s="97"/>
      <c r="AK149" s="97"/>
      <c r="AL149" s="77" t="s">
        <v>251</v>
      </c>
      <c r="AM149" s="78"/>
      <c r="AN149" s="78"/>
      <c r="AO149" s="79"/>
      <c r="AP149" s="80" t="s">
        <v>251</v>
      </c>
      <c r="AQ149" s="80"/>
      <c r="AR149" s="80"/>
      <c r="AS149" s="80"/>
      <c r="AT149" s="80"/>
      <c r="AU149" s="80"/>
      <c r="AV149" s="80"/>
      <c r="AW149" s="80"/>
      <c r="AX149" s="80"/>
      <c r="AY149">
        <f>COUNTA($C$149)</f>
        <v>1</v>
      </c>
    </row>
    <row r="150" spans="1:51" ht="30" customHeight="1" x14ac:dyDescent="0.2">
      <c r="A150" s="84">
        <v>7</v>
      </c>
      <c r="B150" s="84">
        <v>1</v>
      </c>
      <c r="C150" s="94" t="s">
        <v>651</v>
      </c>
      <c r="D150" s="93"/>
      <c r="E150" s="93"/>
      <c r="F150" s="93"/>
      <c r="G150" s="93"/>
      <c r="H150" s="93"/>
      <c r="I150" s="93"/>
      <c r="J150" s="85">
        <v>1000020410004</v>
      </c>
      <c r="K150" s="86"/>
      <c r="L150" s="86"/>
      <c r="M150" s="86"/>
      <c r="N150" s="86"/>
      <c r="O150" s="86"/>
      <c r="P150" s="95" t="s">
        <v>644</v>
      </c>
      <c r="Q150" s="87"/>
      <c r="R150" s="87"/>
      <c r="S150" s="87"/>
      <c r="T150" s="87"/>
      <c r="U150" s="87"/>
      <c r="V150" s="87"/>
      <c r="W150" s="87"/>
      <c r="X150" s="87"/>
      <c r="Y150" s="88">
        <v>11</v>
      </c>
      <c r="Z150" s="89"/>
      <c r="AA150" s="89"/>
      <c r="AB150" s="90"/>
      <c r="AC150" s="73" t="s">
        <v>645</v>
      </c>
      <c r="AD150" s="74"/>
      <c r="AE150" s="74"/>
      <c r="AF150" s="74"/>
      <c r="AG150" s="74"/>
      <c r="AH150" s="96" t="s">
        <v>251</v>
      </c>
      <c r="AI150" s="97"/>
      <c r="AJ150" s="97"/>
      <c r="AK150" s="97"/>
      <c r="AL150" s="77" t="s">
        <v>251</v>
      </c>
      <c r="AM150" s="78"/>
      <c r="AN150" s="78"/>
      <c r="AO150" s="79"/>
      <c r="AP150" s="80" t="s">
        <v>251</v>
      </c>
      <c r="AQ150" s="80"/>
      <c r="AR150" s="80"/>
      <c r="AS150" s="80"/>
      <c r="AT150" s="80"/>
      <c r="AU150" s="80"/>
      <c r="AV150" s="80"/>
      <c r="AW150" s="80"/>
      <c r="AX150" s="80"/>
      <c r="AY150">
        <f>COUNTA($C$150)</f>
        <v>1</v>
      </c>
    </row>
    <row r="151" spans="1:51" ht="30" customHeight="1" x14ac:dyDescent="0.2">
      <c r="A151" s="84">
        <v>8</v>
      </c>
      <c r="B151" s="84">
        <v>1</v>
      </c>
      <c r="C151" s="94" t="s">
        <v>652</v>
      </c>
      <c r="D151" s="93"/>
      <c r="E151" s="93"/>
      <c r="F151" s="93"/>
      <c r="G151" s="93"/>
      <c r="H151" s="93"/>
      <c r="I151" s="93"/>
      <c r="J151" s="85">
        <v>1000020380008</v>
      </c>
      <c r="K151" s="86"/>
      <c r="L151" s="86"/>
      <c r="M151" s="86"/>
      <c r="N151" s="86"/>
      <c r="O151" s="86"/>
      <c r="P151" s="95" t="s">
        <v>644</v>
      </c>
      <c r="Q151" s="87"/>
      <c r="R151" s="87"/>
      <c r="S151" s="87"/>
      <c r="T151" s="87"/>
      <c r="U151" s="87"/>
      <c r="V151" s="87"/>
      <c r="W151" s="87"/>
      <c r="X151" s="87"/>
      <c r="Y151" s="88">
        <v>9</v>
      </c>
      <c r="Z151" s="89"/>
      <c r="AA151" s="89"/>
      <c r="AB151" s="90"/>
      <c r="AC151" s="73" t="s">
        <v>645</v>
      </c>
      <c r="AD151" s="74"/>
      <c r="AE151" s="74"/>
      <c r="AF151" s="74"/>
      <c r="AG151" s="74"/>
      <c r="AH151" s="96" t="s">
        <v>251</v>
      </c>
      <c r="AI151" s="97"/>
      <c r="AJ151" s="97"/>
      <c r="AK151" s="97"/>
      <c r="AL151" s="77" t="s">
        <v>251</v>
      </c>
      <c r="AM151" s="78"/>
      <c r="AN151" s="78"/>
      <c r="AO151" s="79"/>
      <c r="AP151" s="80" t="s">
        <v>251</v>
      </c>
      <c r="AQ151" s="80"/>
      <c r="AR151" s="80"/>
      <c r="AS151" s="80"/>
      <c r="AT151" s="80"/>
      <c r="AU151" s="80"/>
      <c r="AV151" s="80"/>
      <c r="AW151" s="80"/>
      <c r="AX151" s="80"/>
      <c r="AY151">
        <f>COUNTA($C$151)</f>
        <v>1</v>
      </c>
    </row>
    <row r="152" spans="1:51" ht="24.75" customHeight="1" x14ac:dyDescent="0.2">
      <c r="A152" s="42"/>
      <c r="B152" s="42"/>
      <c r="C152" s="42"/>
      <c r="D152" s="42"/>
      <c r="E152" s="42"/>
      <c r="F152" s="42"/>
      <c r="G152" s="42"/>
      <c r="H152" s="42"/>
      <c r="I152" s="42"/>
      <c r="J152" s="43"/>
      <c r="K152" s="43"/>
      <c r="L152" s="43"/>
      <c r="M152" s="43"/>
      <c r="N152" s="43"/>
      <c r="O152" s="43"/>
      <c r="P152" s="44"/>
      <c r="Q152" s="44"/>
      <c r="R152" s="44"/>
      <c r="S152" s="44"/>
      <c r="T152" s="44"/>
      <c r="U152" s="44"/>
      <c r="V152" s="44"/>
      <c r="W152" s="44"/>
      <c r="X152" s="44"/>
      <c r="Y152" s="45"/>
      <c r="Z152" s="45"/>
      <c r="AA152" s="45"/>
      <c r="AB152" s="45"/>
      <c r="AC152" s="45"/>
      <c r="AD152" s="45"/>
      <c r="AE152" s="45"/>
      <c r="AF152" s="45"/>
      <c r="AG152" s="45"/>
      <c r="AH152" s="45"/>
      <c r="AI152" s="45"/>
      <c r="AJ152" s="45"/>
      <c r="AK152" s="45"/>
      <c r="AL152" s="45"/>
      <c r="AM152" s="45"/>
      <c r="AN152" s="45"/>
      <c r="AO152" s="45"/>
      <c r="AP152" s="44"/>
      <c r="AQ152" s="44"/>
      <c r="AR152" s="44"/>
      <c r="AS152" s="44"/>
      <c r="AT152" s="44"/>
      <c r="AU152" s="44"/>
      <c r="AV152" s="44"/>
      <c r="AW152" s="44"/>
      <c r="AX152" s="44"/>
      <c r="AY152">
        <f>COUNTA($C$155)</f>
        <v>1</v>
      </c>
    </row>
    <row r="153" spans="1:51" ht="24.75" customHeight="1" x14ac:dyDescent="0.2">
      <c r="A153" s="42"/>
      <c r="B153" s="46" t="s">
        <v>159</v>
      </c>
      <c r="C153" s="42"/>
      <c r="D153" s="42"/>
      <c r="E153" s="42"/>
      <c r="F153" s="42"/>
      <c r="G153" s="42"/>
      <c r="H153" s="42"/>
      <c r="I153" s="42"/>
      <c r="J153" s="42"/>
      <c r="K153" s="42"/>
      <c r="L153" s="42"/>
      <c r="M153" s="42"/>
      <c r="N153" s="42"/>
      <c r="O153" s="42"/>
      <c r="P153" s="47"/>
      <c r="Q153" s="47"/>
      <c r="R153" s="47"/>
      <c r="S153" s="47"/>
      <c r="T153" s="47"/>
      <c r="U153" s="47"/>
      <c r="V153" s="47"/>
      <c r="W153" s="47"/>
      <c r="X153" s="47"/>
      <c r="Y153" s="48"/>
      <c r="Z153" s="48"/>
      <c r="AA153" s="48"/>
      <c r="AB153" s="48"/>
      <c r="AC153" s="48"/>
      <c r="AD153" s="48"/>
      <c r="AE153" s="48"/>
      <c r="AF153" s="48"/>
      <c r="AG153" s="48"/>
      <c r="AH153" s="48"/>
      <c r="AI153" s="48"/>
      <c r="AJ153" s="48"/>
      <c r="AK153" s="48"/>
      <c r="AL153" s="48"/>
      <c r="AM153" s="48"/>
      <c r="AN153" s="48"/>
      <c r="AO153" s="48"/>
      <c r="AP153" s="47"/>
      <c r="AQ153" s="47"/>
      <c r="AR153" s="47"/>
      <c r="AS153" s="47"/>
      <c r="AT153" s="47"/>
      <c r="AU153" s="47"/>
      <c r="AV153" s="47"/>
      <c r="AW153" s="47"/>
      <c r="AX153" s="47"/>
      <c r="AY153">
        <f>$AY$152</f>
        <v>1</v>
      </c>
    </row>
    <row r="154" spans="1:51" ht="59.25" customHeight="1" x14ac:dyDescent="0.2">
      <c r="A154" s="98"/>
      <c r="B154" s="98"/>
      <c r="C154" s="98" t="s">
        <v>24</v>
      </c>
      <c r="D154" s="98"/>
      <c r="E154" s="98"/>
      <c r="F154" s="98"/>
      <c r="G154" s="98"/>
      <c r="H154" s="98"/>
      <c r="I154" s="98"/>
      <c r="J154" s="91" t="s">
        <v>180</v>
      </c>
      <c r="K154" s="99"/>
      <c r="L154" s="99"/>
      <c r="M154" s="99"/>
      <c r="N154" s="99"/>
      <c r="O154" s="99"/>
      <c r="P154" s="100" t="s">
        <v>25</v>
      </c>
      <c r="Q154" s="100"/>
      <c r="R154" s="100"/>
      <c r="S154" s="100"/>
      <c r="T154" s="100"/>
      <c r="U154" s="100"/>
      <c r="V154" s="100"/>
      <c r="W154" s="100"/>
      <c r="X154" s="100"/>
      <c r="Y154" s="101" t="s">
        <v>179</v>
      </c>
      <c r="Z154" s="102"/>
      <c r="AA154" s="102"/>
      <c r="AB154" s="102"/>
      <c r="AC154" s="91" t="s">
        <v>205</v>
      </c>
      <c r="AD154" s="91"/>
      <c r="AE154" s="91"/>
      <c r="AF154" s="91"/>
      <c r="AG154" s="91"/>
      <c r="AH154" s="101" t="s">
        <v>219</v>
      </c>
      <c r="AI154" s="98"/>
      <c r="AJ154" s="98"/>
      <c r="AK154" s="98"/>
      <c r="AL154" s="98" t="s">
        <v>19</v>
      </c>
      <c r="AM154" s="98"/>
      <c r="AN154" s="98"/>
      <c r="AO154" s="103"/>
      <c r="AP154" s="92" t="s">
        <v>181</v>
      </c>
      <c r="AQ154" s="92"/>
      <c r="AR154" s="92"/>
      <c r="AS154" s="92"/>
      <c r="AT154" s="92"/>
      <c r="AU154" s="92"/>
      <c r="AV154" s="92"/>
      <c r="AW154" s="92"/>
      <c r="AX154" s="92"/>
      <c r="AY154">
        <f>$AY$152</f>
        <v>1</v>
      </c>
    </row>
    <row r="155" spans="1:51" ht="30" customHeight="1" x14ac:dyDescent="0.2">
      <c r="A155" s="84">
        <v>1</v>
      </c>
      <c r="B155" s="84">
        <v>1</v>
      </c>
      <c r="C155" s="94" t="s">
        <v>653</v>
      </c>
      <c r="D155" s="93"/>
      <c r="E155" s="93"/>
      <c r="F155" s="93"/>
      <c r="G155" s="93"/>
      <c r="H155" s="93"/>
      <c r="I155" s="93"/>
      <c r="J155" s="104">
        <v>6050005007170</v>
      </c>
      <c r="K155" s="105">
        <v>6050005007170</v>
      </c>
      <c r="L155" s="105">
        <v>6050005007170</v>
      </c>
      <c r="M155" s="105">
        <v>6050005007170</v>
      </c>
      <c r="N155" s="105">
        <v>6050005007170</v>
      </c>
      <c r="O155" s="106">
        <v>6050005007170</v>
      </c>
      <c r="P155" s="95" t="s">
        <v>654</v>
      </c>
      <c r="Q155" s="87"/>
      <c r="R155" s="87"/>
      <c r="S155" s="87"/>
      <c r="T155" s="87"/>
      <c r="U155" s="87"/>
      <c r="V155" s="87"/>
      <c r="W155" s="87"/>
      <c r="X155" s="87"/>
      <c r="Y155" s="88">
        <v>378</v>
      </c>
      <c r="Z155" s="89"/>
      <c r="AA155" s="89"/>
      <c r="AB155" s="90"/>
      <c r="AC155" s="73" t="s">
        <v>645</v>
      </c>
      <c r="AD155" s="74"/>
      <c r="AE155" s="74"/>
      <c r="AF155" s="74"/>
      <c r="AG155" s="74"/>
      <c r="AH155" s="96" t="s">
        <v>251</v>
      </c>
      <c r="AI155" s="97"/>
      <c r="AJ155" s="97"/>
      <c r="AK155" s="97"/>
      <c r="AL155" s="77" t="s">
        <v>251</v>
      </c>
      <c r="AM155" s="78"/>
      <c r="AN155" s="78"/>
      <c r="AO155" s="79"/>
      <c r="AP155" s="80" t="s">
        <v>251</v>
      </c>
      <c r="AQ155" s="80"/>
      <c r="AR155" s="80"/>
      <c r="AS155" s="80"/>
      <c r="AT155" s="80"/>
      <c r="AU155" s="80"/>
      <c r="AV155" s="80"/>
      <c r="AW155" s="80"/>
      <c r="AX155" s="80"/>
      <c r="AY155">
        <f>$AY$152</f>
        <v>1</v>
      </c>
    </row>
    <row r="156" spans="1:51" ht="30" customHeight="1" x14ac:dyDescent="0.2">
      <c r="A156" s="84">
        <v>2</v>
      </c>
      <c r="B156" s="84">
        <v>1</v>
      </c>
      <c r="C156" s="94" t="s">
        <v>655</v>
      </c>
      <c r="D156" s="93"/>
      <c r="E156" s="93"/>
      <c r="F156" s="93"/>
      <c r="G156" s="93"/>
      <c r="H156" s="93"/>
      <c r="I156" s="93"/>
      <c r="J156" s="104">
        <v>5130005011454</v>
      </c>
      <c r="K156" s="105">
        <v>5130005011454</v>
      </c>
      <c r="L156" s="105">
        <v>5130005011454</v>
      </c>
      <c r="M156" s="105">
        <v>5130005011454</v>
      </c>
      <c r="N156" s="105">
        <v>5130005011454</v>
      </c>
      <c r="O156" s="106">
        <v>5130005011454</v>
      </c>
      <c r="P156" s="95" t="s">
        <v>654</v>
      </c>
      <c r="Q156" s="87"/>
      <c r="R156" s="87"/>
      <c r="S156" s="87"/>
      <c r="T156" s="87"/>
      <c r="U156" s="87"/>
      <c r="V156" s="87"/>
      <c r="W156" s="87"/>
      <c r="X156" s="87"/>
      <c r="Y156" s="88">
        <v>33</v>
      </c>
      <c r="Z156" s="89"/>
      <c r="AA156" s="89"/>
      <c r="AB156" s="90"/>
      <c r="AC156" s="73" t="s">
        <v>645</v>
      </c>
      <c r="AD156" s="74"/>
      <c r="AE156" s="74"/>
      <c r="AF156" s="74"/>
      <c r="AG156" s="74"/>
      <c r="AH156" s="96" t="s">
        <v>251</v>
      </c>
      <c r="AI156" s="97"/>
      <c r="AJ156" s="97"/>
      <c r="AK156" s="97"/>
      <c r="AL156" s="77" t="s">
        <v>251</v>
      </c>
      <c r="AM156" s="78"/>
      <c r="AN156" s="78"/>
      <c r="AO156" s="79"/>
      <c r="AP156" s="80" t="s">
        <v>251</v>
      </c>
      <c r="AQ156" s="80"/>
      <c r="AR156" s="80"/>
      <c r="AS156" s="80"/>
      <c r="AT156" s="80"/>
      <c r="AU156" s="80"/>
      <c r="AV156" s="80"/>
      <c r="AW156" s="80"/>
      <c r="AX156" s="80"/>
      <c r="AY156">
        <f>COUNTA($C$156)</f>
        <v>1</v>
      </c>
    </row>
    <row r="157" spans="1:51" ht="30" customHeight="1" x14ac:dyDescent="0.2">
      <c r="A157" s="84">
        <v>3</v>
      </c>
      <c r="B157" s="84">
        <v>1</v>
      </c>
      <c r="C157" s="94" t="s">
        <v>656</v>
      </c>
      <c r="D157" s="93"/>
      <c r="E157" s="93"/>
      <c r="F157" s="93"/>
      <c r="G157" s="93"/>
      <c r="H157" s="93"/>
      <c r="I157" s="93"/>
      <c r="J157" s="104">
        <v>8130005009479</v>
      </c>
      <c r="K157" s="105">
        <v>8130005009479</v>
      </c>
      <c r="L157" s="105">
        <v>8130005009479</v>
      </c>
      <c r="M157" s="105">
        <v>8130005009479</v>
      </c>
      <c r="N157" s="105">
        <v>8130005009479</v>
      </c>
      <c r="O157" s="106">
        <v>8130005009479</v>
      </c>
      <c r="P157" s="95" t="s">
        <v>654</v>
      </c>
      <c r="Q157" s="87"/>
      <c r="R157" s="87"/>
      <c r="S157" s="87"/>
      <c r="T157" s="87"/>
      <c r="U157" s="87"/>
      <c r="V157" s="87"/>
      <c r="W157" s="87"/>
      <c r="X157" s="87"/>
      <c r="Y157" s="88">
        <v>31</v>
      </c>
      <c r="Z157" s="89"/>
      <c r="AA157" s="89"/>
      <c r="AB157" s="90"/>
      <c r="AC157" s="73" t="s">
        <v>645</v>
      </c>
      <c r="AD157" s="74"/>
      <c r="AE157" s="74"/>
      <c r="AF157" s="74"/>
      <c r="AG157" s="74"/>
      <c r="AH157" s="96" t="s">
        <v>251</v>
      </c>
      <c r="AI157" s="97"/>
      <c r="AJ157" s="97"/>
      <c r="AK157" s="97"/>
      <c r="AL157" s="77" t="s">
        <v>251</v>
      </c>
      <c r="AM157" s="78"/>
      <c r="AN157" s="78"/>
      <c r="AO157" s="79"/>
      <c r="AP157" s="80" t="s">
        <v>251</v>
      </c>
      <c r="AQ157" s="80"/>
      <c r="AR157" s="80"/>
      <c r="AS157" s="80"/>
      <c r="AT157" s="80"/>
      <c r="AU157" s="80"/>
      <c r="AV157" s="80"/>
      <c r="AW157" s="80"/>
      <c r="AX157" s="80"/>
      <c r="AY157">
        <f>COUNTA($C$157)</f>
        <v>1</v>
      </c>
    </row>
    <row r="158" spans="1:51" ht="30" customHeight="1" x14ac:dyDescent="0.2">
      <c r="A158" s="84">
        <v>4</v>
      </c>
      <c r="B158" s="84">
        <v>1</v>
      </c>
      <c r="C158" s="94" t="s">
        <v>657</v>
      </c>
      <c r="D158" s="93"/>
      <c r="E158" s="93"/>
      <c r="F158" s="93"/>
      <c r="G158" s="93"/>
      <c r="H158" s="93"/>
      <c r="I158" s="93"/>
      <c r="J158" s="104">
        <v>5130005010497</v>
      </c>
      <c r="K158" s="105">
        <v>5130005010497</v>
      </c>
      <c r="L158" s="105">
        <v>5130005010497</v>
      </c>
      <c r="M158" s="105">
        <v>5130005010497</v>
      </c>
      <c r="N158" s="105">
        <v>5130005010497</v>
      </c>
      <c r="O158" s="106">
        <v>5130005010497</v>
      </c>
      <c r="P158" s="95" t="s">
        <v>654</v>
      </c>
      <c r="Q158" s="87"/>
      <c r="R158" s="87"/>
      <c r="S158" s="87"/>
      <c r="T158" s="87"/>
      <c r="U158" s="87"/>
      <c r="V158" s="87"/>
      <c r="W158" s="87"/>
      <c r="X158" s="87"/>
      <c r="Y158" s="88">
        <v>27</v>
      </c>
      <c r="Z158" s="89"/>
      <c r="AA158" s="89"/>
      <c r="AB158" s="90"/>
      <c r="AC158" s="73" t="s">
        <v>645</v>
      </c>
      <c r="AD158" s="74"/>
      <c r="AE158" s="74"/>
      <c r="AF158" s="74"/>
      <c r="AG158" s="74"/>
      <c r="AH158" s="96" t="s">
        <v>251</v>
      </c>
      <c r="AI158" s="97"/>
      <c r="AJ158" s="97"/>
      <c r="AK158" s="97"/>
      <c r="AL158" s="77" t="s">
        <v>251</v>
      </c>
      <c r="AM158" s="78"/>
      <c r="AN158" s="78"/>
      <c r="AO158" s="79"/>
      <c r="AP158" s="80" t="s">
        <v>251</v>
      </c>
      <c r="AQ158" s="80"/>
      <c r="AR158" s="80"/>
      <c r="AS158" s="80"/>
      <c r="AT158" s="80"/>
      <c r="AU158" s="80"/>
      <c r="AV158" s="80"/>
      <c r="AW158" s="80"/>
      <c r="AX158" s="80"/>
      <c r="AY158">
        <f>COUNTA($C$158)</f>
        <v>1</v>
      </c>
    </row>
    <row r="159" spans="1:51" ht="30" customHeight="1" x14ac:dyDescent="0.2">
      <c r="A159" s="84">
        <v>5</v>
      </c>
      <c r="B159" s="84">
        <v>1</v>
      </c>
      <c r="C159" s="94" t="s">
        <v>658</v>
      </c>
      <c r="D159" s="93"/>
      <c r="E159" s="93"/>
      <c r="F159" s="93"/>
      <c r="G159" s="93"/>
      <c r="H159" s="93"/>
      <c r="I159" s="93"/>
      <c r="J159" s="104">
        <v>7130005007260</v>
      </c>
      <c r="K159" s="105">
        <v>7130005007260</v>
      </c>
      <c r="L159" s="105">
        <v>7130005007260</v>
      </c>
      <c r="M159" s="105">
        <v>7130005007260</v>
      </c>
      <c r="N159" s="105">
        <v>7130005007260</v>
      </c>
      <c r="O159" s="106">
        <v>7130005007260</v>
      </c>
      <c r="P159" s="95" t="s">
        <v>654</v>
      </c>
      <c r="Q159" s="87"/>
      <c r="R159" s="87"/>
      <c r="S159" s="87"/>
      <c r="T159" s="87"/>
      <c r="U159" s="87"/>
      <c r="V159" s="87"/>
      <c r="W159" s="87"/>
      <c r="X159" s="87"/>
      <c r="Y159" s="88">
        <v>13</v>
      </c>
      <c r="Z159" s="89"/>
      <c r="AA159" s="89"/>
      <c r="AB159" s="90"/>
      <c r="AC159" s="73" t="s">
        <v>645</v>
      </c>
      <c r="AD159" s="74"/>
      <c r="AE159" s="74"/>
      <c r="AF159" s="74"/>
      <c r="AG159" s="74"/>
      <c r="AH159" s="96" t="s">
        <v>251</v>
      </c>
      <c r="AI159" s="97"/>
      <c r="AJ159" s="97"/>
      <c r="AK159" s="97"/>
      <c r="AL159" s="77" t="s">
        <v>251</v>
      </c>
      <c r="AM159" s="78"/>
      <c r="AN159" s="78"/>
      <c r="AO159" s="79"/>
      <c r="AP159" s="80" t="s">
        <v>251</v>
      </c>
      <c r="AQ159" s="80"/>
      <c r="AR159" s="80"/>
      <c r="AS159" s="80"/>
      <c r="AT159" s="80"/>
      <c r="AU159" s="80"/>
      <c r="AV159" s="80"/>
      <c r="AW159" s="80"/>
      <c r="AX159" s="80"/>
      <c r="AY159">
        <f>COUNTA($C$159)</f>
        <v>1</v>
      </c>
    </row>
    <row r="160" spans="1:51" ht="30" customHeight="1" x14ac:dyDescent="0.2">
      <c r="A160" s="84">
        <v>6</v>
      </c>
      <c r="B160" s="84">
        <v>1</v>
      </c>
      <c r="C160" s="94" t="s">
        <v>659</v>
      </c>
      <c r="D160" s="93"/>
      <c r="E160" s="93"/>
      <c r="F160" s="93"/>
      <c r="G160" s="93"/>
      <c r="H160" s="93"/>
      <c r="I160" s="93"/>
      <c r="J160" s="104">
        <v>1300005002712</v>
      </c>
      <c r="K160" s="105">
        <v>1300005002712</v>
      </c>
      <c r="L160" s="105">
        <v>1300005002712</v>
      </c>
      <c r="M160" s="105">
        <v>1300005002712</v>
      </c>
      <c r="N160" s="105">
        <v>1300005002712</v>
      </c>
      <c r="O160" s="106">
        <v>1300005002712</v>
      </c>
      <c r="P160" s="95" t="s">
        <v>660</v>
      </c>
      <c r="Q160" s="87"/>
      <c r="R160" s="87"/>
      <c r="S160" s="87"/>
      <c r="T160" s="87"/>
      <c r="U160" s="87"/>
      <c r="V160" s="87"/>
      <c r="W160" s="87"/>
      <c r="X160" s="87"/>
      <c r="Y160" s="88">
        <v>11</v>
      </c>
      <c r="Z160" s="89"/>
      <c r="AA160" s="89"/>
      <c r="AB160" s="90"/>
      <c r="AC160" s="73" t="s">
        <v>645</v>
      </c>
      <c r="AD160" s="74"/>
      <c r="AE160" s="74"/>
      <c r="AF160" s="74"/>
      <c r="AG160" s="74"/>
      <c r="AH160" s="96" t="s">
        <v>251</v>
      </c>
      <c r="AI160" s="97"/>
      <c r="AJ160" s="97"/>
      <c r="AK160" s="97"/>
      <c r="AL160" s="77" t="s">
        <v>251</v>
      </c>
      <c r="AM160" s="78"/>
      <c r="AN160" s="78"/>
      <c r="AO160" s="79"/>
      <c r="AP160" s="80" t="s">
        <v>251</v>
      </c>
      <c r="AQ160" s="80"/>
      <c r="AR160" s="80"/>
      <c r="AS160" s="80"/>
      <c r="AT160" s="80"/>
      <c r="AU160" s="80"/>
      <c r="AV160" s="80"/>
      <c r="AW160" s="80"/>
      <c r="AX160" s="80"/>
      <c r="AY160">
        <f>COUNTA($C$160)</f>
        <v>1</v>
      </c>
    </row>
    <row r="161" spans="1:51" ht="30" customHeight="1" x14ac:dyDescent="0.2">
      <c r="A161" s="84">
        <v>7</v>
      </c>
      <c r="B161" s="84">
        <v>1</v>
      </c>
      <c r="C161" s="94" t="s">
        <v>661</v>
      </c>
      <c r="D161" s="93"/>
      <c r="E161" s="93"/>
      <c r="F161" s="93"/>
      <c r="G161" s="93"/>
      <c r="H161" s="93"/>
      <c r="I161" s="93"/>
      <c r="J161" s="85">
        <v>9500005001934</v>
      </c>
      <c r="K161" s="86"/>
      <c r="L161" s="86"/>
      <c r="M161" s="86"/>
      <c r="N161" s="86"/>
      <c r="O161" s="86"/>
      <c r="P161" s="95" t="s">
        <v>660</v>
      </c>
      <c r="Q161" s="87"/>
      <c r="R161" s="87"/>
      <c r="S161" s="87"/>
      <c r="T161" s="87"/>
      <c r="U161" s="87"/>
      <c r="V161" s="87"/>
      <c r="W161" s="87"/>
      <c r="X161" s="87"/>
      <c r="Y161" s="88">
        <v>9</v>
      </c>
      <c r="Z161" s="89"/>
      <c r="AA161" s="89"/>
      <c r="AB161" s="90"/>
      <c r="AC161" s="73" t="s">
        <v>645</v>
      </c>
      <c r="AD161" s="74"/>
      <c r="AE161" s="74"/>
      <c r="AF161" s="74"/>
      <c r="AG161" s="74"/>
      <c r="AH161" s="96" t="s">
        <v>251</v>
      </c>
      <c r="AI161" s="97"/>
      <c r="AJ161" s="97"/>
      <c r="AK161" s="97"/>
      <c r="AL161" s="77" t="s">
        <v>251</v>
      </c>
      <c r="AM161" s="78"/>
      <c r="AN161" s="78"/>
      <c r="AO161" s="79"/>
      <c r="AP161" s="80" t="s">
        <v>251</v>
      </c>
      <c r="AQ161" s="80"/>
      <c r="AR161" s="80"/>
      <c r="AS161" s="80"/>
      <c r="AT161" s="80"/>
      <c r="AU161" s="80"/>
      <c r="AV161" s="80"/>
      <c r="AW161" s="80"/>
      <c r="AX161" s="80"/>
      <c r="AY161">
        <f>COUNTA($C$161)</f>
        <v>1</v>
      </c>
    </row>
    <row r="162" spans="1:51" ht="30" customHeight="1" x14ac:dyDescent="0.2">
      <c r="A162" s="84">
        <v>8</v>
      </c>
      <c r="B162" s="84">
        <v>1</v>
      </c>
      <c r="C162" s="94" t="s">
        <v>662</v>
      </c>
      <c r="D162" s="93"/>
      <c r="E162" s="93"/>
      <c r="F162" s="93"/>
      <c r="G162" s="93"/>
      <c r="H162" s="93"/>
      <c r="I162" s="93"/>
      <c r="J162" s="85">
        <v>6130005011453</v>
      </c>
      <c r="K162" s="86">
        <v>6130005011453</v>
      </c>
      <c r="L162" s="86">
        <v>6130005011453</v>
      </c>
      <c r="M162" s="86">
        <v>6130005011453</v>
      </c>
      <c r="N162" s="86">
        <v>6130005011453</v>
      </c>
      <c r="O162" s="86">
        <v>6130005011453</v>
      </c>
      <c r="P162" s="95" t="s">
        <v>654</v>
      </c>
      <c r="Q162" s="87"/>
      <c r="R162" s="87"/>
      <c r="S162" s="87"/>
      <c r="T162" s="87"/>
      <c r="U162" s="87"/>
      <c r="V162" s="87"/>
      <c r="W162" s="87"/>
      <c r="X162" s="87"/>
      <c r="Y162" s="88">
        <v>8</v>
      </c>
      <c r="Z162" s="89"/>
      <c r="AA162" s="89"/>
      <c r="AB162" s="90"/>
      <c r="AC162" s="73" t="s">
        <v>645</v>
      </c>
      <c r="AD162" s="74"/>
      <c r="AE162" s="74"/>
      <c r="AF162" s="74"/>
      <c r="AG162" s="74"/>
      <c r="AH162" s="96" t="s">
        <v>251</v>
      </c>
      <c r="AI162" s="97"/>
      <c r="AJ162" s="97"/>
      <c r="AK162" s="97"/>
      <c r="AL162" s="77" t="s">
        <v>251</v>
      </c>
      <c r="AM162" s="78"/>
      <c r="AN162" s="78"/>
      <c r="AO162" s="79"/>
      <c r="AP162" s="80" t="s">
        <v>251</v>
      </c>
      <c r="AQ162" s="80"/>
      <c r="AR162" s="80"/>
      <c r="AS162" s="80"/>
      <c r="AT162" s="80"/>
      <c r="AU162" s="80"/>
      <c r="AV162" s="80"/>
      <c r="AW162" s="80"/>
      <c r="AX162" s="80"/>
      <c r="AY162">
        <f>COUNTA($C$162)</f>
        <v>1</v>
      </c>
    </row>
    <row r="163" spans="1:51" ht="30" customHeight="1" x14ac:dyDescent="0.2">
      <c r="A163" s="84">
        <v>9</v>
      </c>
      <c r="B163" s="84">
        <v>1</v>
      </c>
      <c r="C163" s="94" t="s">
        <v>663</v>
      </c>
      <c r="D163" s="93"/>
      <c r="E163" s="93"/>
      <c r="F163" s="93"/>
      <c r="G163" s="93"/>
      <c r="H163" s="93"/>
      <c r="I163" s="93"/>
      <c r="J163" s="85">
        <v>5080405004848</v>
      </c>
      <c r="K163" s="86">
        <v>5080405004848</v>
      </c>
      <c r="L163" s="86">
        <v>5080405004848</v>
      </c>
      <c r="M163" s="86">
        <v>5080405004848</v>
      </c>
      <c r="N163" s="86">
        <v>5080405004848</v>
      </c>
      <c r="O163" s="86">
        <v>5080405004848</v>
      </c>
      <c r="P163" s="95" t="s">
        <v>654</v>
      </c>
      <c r="Q163" s="87"/>
      <c r="R163" s="87"/>
      <c r="S163" s="87"/>
      <c r="T163" s="87"/>
      <c r="U163" s="87"/>
      <c r="V163" s="87"/>
      <c r="W163" s="87"/>
      <c r="X163" s="87"/>
      <c r="Y163" s="88">
        <v>5</v>
      </c>
      <c r="Z163" s="89"/>
      <c r="AA163" s="89"/>
      <c r="AB163" s="90"/>
      <c r="AC163" s="73" t="s">
        <v>645</v>
      </c>
      <c r="AD163" s="74"/>
      <c r="AE163" s="74"/>
      <c r="AF163" s="74"/>
      <c r="AG163" s="74"/>
      <c r="AH163" s="96" t="s">
        <v>251</v>
      </c>
      <c r="AI163" s="97"/>
      <c r="AJ163" s="97"/>
      <c r="AK163" s="97"/>
      <c r="AL163" s="77" t="s">
        <v>251</v>
      </c>
      <c r="AM163" s="78"/>
      <c r="AN163" s="78"/>
      <c r="AO163" s="79"/>
      <c r="AP163" s="80" t="s">
        <v>251</v>
      </c>
      <c r="AQ163" s="80"/>
      <c r="AR163" s="80"/>
      <c r="AS163" s="80"/>
      <c r="AT163" s="80"/>
      <c r="AU163" s="80"/>
      <c r="AV163" s="80"/>
      <c r="AW163" s="80"/>
      <c r="AX163" s="80"/>
      <c r="AY163">
        <f>COUNTA($C$163)</f>
        <v>1</v>
      </c>
    </row>
    <row r="164" spans="1:51" ht="30" customHeight="1" x14ac:dyDescent="0.2">
      <c r="A164" s="84">
        <v>10</v>
      </c>
      <c r="B164" s="84">
        <v>1</v>
      </c>
      <c r="C164" s="94" t="s">
        <v>664</v>
      </c>
      <c r="D164" s="93"/>
      <c r="E164" s="93"/>
      <c r="F164" s="93"/>
      <c r="G164" s="93"/>
      <c r="H164" s="93"/>
      <c r="I164" s="93"/>
      <c r="J164" s="85">
        <v>7010605000627</v>
      </c>
      <c r="K164" s="86">
        <v>7010605000627</v>
      </c>
      <c r="L164" s="86">
        <v>7010605000627</v>
      </c>
      <c r="M164" s="86">
        <v>7010605000627</v>
      </c>
      <c r="N164" s="86">
        <v>7010605000627</v>
      </c>
      <c r="O164" s="86">
        <v>7010605000627</v>
      </c>
      <c r="P164" s="95" t="s">
        <v>654</v>
      </c>
      <c r="Q164" s="87"/>
      <c r="R164" s="87"/>
      <c r="S164" s="87"/>
      <c r="T164" s="87"/>
      <c r="U164" s="87"/>
      <c r="V164" s="87"/>
      <c r="W164" s="87"/>
      <c r="X164" s="87"/>
      <c r="Y164" s="88">
        <v>4</v>
      </c>
      <c r="Z164" s="89"/>
      <c r="AA164" s="89"/>
      <c r="AB164" s="90"/>
      <c r="AC164" s="73" t="s">
        <v>645</v>
      </c>
      <c r="AD164" s="74"/>
      <c r="AE164" s="74"/>
      <c r="AF164" s="74"/>
      <c r="AG164" s="74"/>
      <c r="AH164" s="96" t="s">
        <v>251</v>
      </c>
      <c r="AI164" s="97"/>
      <c r="AJ164" s="97"/>
      <c r="AK164" s="97"/>
      <c r="AL164" s="77" t="s">
        <v>251</v>
      </c>
      <c r="AM164" s="78"/>
      <c r="AN164" s="78"/>
      <c r="AO164" s="79"/>
      <c r="AP164" s="80" t="s">
        <v>251</v>
      </c>
      <c r="AQ164" s="80"/>
      <c r="AR164" s="80"/>
      <c r="AS164" s="80"/>
      <c r="AT164" s="80"/>
      <c r="AU164" s="80"/>
      <c r="AV164" s="80"/>
      <c r="AW164" s="80"/>
      <c r="AX164" s="80"/>
      <c r="AY164">
        <f>COUNTA($C$164)</f>
        <v>1</v>
      </c>
    </row>
    <row r="165" spans="1:51" ht="24.75" customHeight="1" x14ac:dyDescent="0.2">
      <c r="A165" s="49"/>
      <c r="B165" s="49"/>
      <c r="C165" s="49"/>
      <c r="D165" s="49"/>
      <c r="E165" s="49"/>
      <c r="F165" s="49"/>
      <c r="G165" s="49"/>
      <c r="H165" s="49"/>
      <c r="I165" s="49"/>
      <c r="J165" s="49"/>
      <c r="K165" s="49"/>
      <c r="L165" s="49"/>
      <c r="M165" s="49"/>
      <c r="N165" s="49"/>
      <c r="O165" s="49"/>
      <c r="P165" s="50"/>
      <c r="Q165" s="50"/>
      <c r="R165" s="50"/>
      <c r="S165" s="50"/>
      <c r="T165" s="50"/>
      <c r="U165" s="50"/>
      <c r="V165" s="50"/>
      <c r="W165" s="50"/>
      <c r="X165" s="50"/>
      <c r="Y165" s="51"/>
      <c r="Z165" s="51"/>
      <c r="AA165" s="51"/>
      <c r="AB165" s="51"/>
      <c r="AC165" s="51"/>
      <c r="AD165" s="51"/>
      <c r="AE165" s="51"/>
      <c r="AF165" s="51"/>
      <c r="AG165" s="51"/>
      <c r="AH165" s="51"/>
      <c r="AI165" s="51"/>
      <c r="AJ165" s="51"/>
      <c r="AK165" s="51"/>
      <c r="AL165" s="51"/>
      <c r="AM165" s="51"/>
      <c r="AN165" s="51"/>
      <c r="AO165" s="51"/>
      <c r="AP165" s="50"/>
      <c r="AQ165" s="50"/>
      <c r="AR165" s="50"/>
      <c r="AS165" s="50"/>
      <c r="AT165" s="50"/>
      <c r="AU165" s="50"/>
      <c r="AV165" s="50"/>
      <c r="AW165" s="50"/>
      <c r="AX165" s="50"/>
      <c r="AY165">
        <f>COUNTA($C$168)</f>
        <v>1</v>
      </c>
    </row>
    <row r="166" spans="1:51" ht="24.75" customHeight="1" x14ac:dyDescent="0.2">
      <c r="A166" s="42"/>
      <c r="B166" s="46" t="s">
        <v>198</v>
      </c>
      <c r="C166" s="42"/>
      <c r="D166" s="42"/>
      <c r="E166" s="42"/>
      <c r="F166" s="42"/>
      <c r="G166" s="42"/>
      <c r="H166" s="42"/>
      <c r="I166" s="42"/>
      <c r="J166" s="42"/>
      <c r="K166" s="42"/>
      <c r="L166" s="42"/>
      <c r="M166" s="42"/>
      <c r="N166" s="42"/>
      <c r="O166" s="42"/>
      <c r="P166" s="47"/>
      <c r="Q166" s="47"/>
      <c r="R166" s="47"/>
      <c r="S166" s="47"/>
      <c r="T166" s="47"/>
      <c r="U166" s="47"/>
      <c r="V166" s="47"/>
      <c r="W166" s="47"/>
      <c r="X166" s="47"/>
      <c r="Y166" s="48"/>
      <c r="Z166" s="48"/>
      <c r="AA166" s="48"/>
      <c r="AB166" s="48"/>
      <c r="AC166" s="48"/>
      <c r="AD166" s="48"/>
      <c r="AE166" s="48"/>
      <c r="AF166" s="48"/>
      <c r="AG166" s="48"/>
      <c r="AH166" s="48"/>
      <c r="AI166" s="48"/>
      <c r="AJ166" s="48"/>
      <c r="AK166" s="48"/>
      <c r="AL166" s="48"/>
      <c r="AM166" s="48"/>
      <c r="AN166" s="48"/>
      <c r="AO166" s="48"/>
      <c r="AP166" s="47"/>
      <c r="AQ166" s="47"/>
      <c r="AR166" s="47"/>
      <c r="AS166" s="47"/>
      <c r="AT166" s="47"/>
      <c r="AU166" s="47"/>
      <c r="AV166" s="47"/>
      <c r="AW166" s="47"/>
      <c r="AX166" s="47"/>
      <c r="AY166">
        <f>$AY$165</f>
        <v>1</v>
      </c>
    </row>
    <row r="167" spans="1:51" ht="59.25" customHeight="1" x14ac:dyDescent="0.2">
      <c r="A167" s="98"/>
      <c r="B167" s="98"/>
      <c r="C167" s="98" t="s">
        <v>24</v>
      </c>
      <c r="D167" s="98"/>
      <c r="E167" s="98"/>
      <c r="F167" s="98"/>
      <c r="G167" s="98"/>
      <c r="H167" s="98"/>
      <c r="I167" s="98"/>
      <c r="J167" s="91" t="s">
        <v>180</v>
      </c>
      <c r="K167" s="99"/>
      <c r="L167" s="99"/>
      <c r="M167" s="99"/>
      <c r="N167" s="99"/>
      <c r="O167" s="99"/>
      <c r="P167" s="100" t="s">
        <v>25</v>
      </c>
      <c r="Q167" s="100"/>
      <c r="R167" s="100"/>
      <c r="S167" s="100"/>
      <c r="T167" s="100"/>
      <c r="U167" s="100"/>
      <c r="V167" s="100"/>
      <c r="W167" s="100"/>
      <c r="X167" s="100"/>
      <c r="Y167" s="101" t="s">
        <v>179</v>
      </c>
      <c r="Z167" s="102"/>
      <c r="AA167" s="102"/>
      <c r="AB167" s="102"/>
      <c r="AC167" s="91" t="s">
        <v>205</v>
      </c>
      <c r="AD167" s="91"/>
      <c r="AE167" s="91"/>
      <c r="AF167" s="91"/>
      <c r="AG167" s="91"/>
      <c r="AH167" s="101" t="s">
        <v>219</v>
      </c>
      <c r="AI167" s="98"/>
      <c r="AJ167" s="98"/>
      <c r="AK167" s="98"/>
      <c r="AL167" s="98" t="s">
        <v>19</v>
      </c>
      <c r="AM167" s="98"/>
      <c r="AN167" s="98"/>
      <c r="AO167" s="103"/>
      <c r="AP167" s="92" t="s">
        <v>181</v>
      </c>
      <c r="AQ167" s="92"/>
      <c r="AR167" s="92"/>
      <c r="AS167" s="92"/>
      <c r="AT167" s="92"/>
      <c r="AU167" s="92"/>
      <c r="AV167" s="92"/>
      <c r="AW167" s="92"/>
      <c r="AX167" s="92"/>
      <c r="AY167">
        <f>$AY$165</f>
        <v>1</v>
      </c>
    </row>
    <row r="168" spans="1:51" ht="30" customHeight="1" x14ac:dyDescent="0.2">
      <c r="A168" s="84">
        <v>1</v>
      </c>
      <c r="B168" s="84">
        <v>1</v>
      </c>
      <c r="C168" s="93" t="s">
        <v>665</v>
      </c>
      <c r="D168" s="93" t="s">
        <v>665</v>
      </c>
      <c r="E168" s="93" t="s">
        <v>665</v>
      </c>
      <c r="F168" s="93" t="s">
        <v>665</v>
      </c>
      <c r="G168" s="93" t="s">
        <v>665</v>
      </c>
      <c r="H168" s="93" t="s">
        <v>665</v>
      </c>
      <c r="I168" s="93" t="s">
        <v>665</v>
      </c>
      <c r="J168" s="85">
        <v>1000020222267</v>
      </c>
      <c r="K168" s="86">
        <v>1000020222267</v>
      </c>
      <c r="L168" s="86">
        <v>1000020222267</v>
      </c>
      <c r="M168" s="86">
        <v>1000020222267</v>
      </c>
      <c r="N168" s="86">
        <v>1000020222267</v>
      </c>
      <c r="O168" s="86">
        <v>1000020222267</v>
      </c>
      <c r="P168" s="95" t="s">
        <v>654</v>
      </c>
      <c r="Q168" s="87"/>
      <c r="R168" s="87"/>
      <c r="S168" s="87"/>
      <c r="T168" s="87"/>
      <c r="U168" s="87"/>
      <c r="V168" s="87"/>
      <c r="W168" s="87"/>
      <c r="X168" s="87"/>
      <c r="Y168" s="88">
        <v>601</v>
      </c>
      <c r="Z168" s="89"/>
      <c r="AA168" s="89"/>
      <c r="AB168" s="90"/>
      <c r="AC168" s="73" t="s">
        <v>645</v>
      </c>
      <c r="AD168" s="74"/>
      <c r="AE168" s="74"/>
      <c r="AF168" s="74"/>
      <c r="AG168" s="74"/>
      <c r="AH168" s="96" t="s">
        <v>251</v>
      </c>
      <c r="AI168" s="97"/>
      <c r="AJ168" s="97"/>
      <c r="AK168" s="97"/>
      <c r="AL168" s="77"/>
      <c r="AM168" s="78"/>
      <c r="AN168" s="78"/>
      <c r="AO168" s="79"/>
      <c r="AP168" s="80" t="s">
        <v>251</v>
      </c>
      <c r="AQ168" s="80"/>
      <c r="AR168" s="80"/>
      <c r="AS168" s="80"/>
      <c r="AT168" s="80"/>
      <c r="AU168" s="80"/>
      <c r="AV168" s="80"/>
      <c r="AW168" s="80"/>
      <c r="AX168" s="80"/>
      <c r="AY168">
        <f>$AY$165</f>
        <v>1</v>
      </c>
    </row>
    <row r="169" spans="1:51" ht="30" customHeight="1" x14ac:dyDescent="0.2">
      <c r="A169" s="84">
        <v>2</v>
      </c>
      <c r="B169" s="84">
        <v>1</v>
      </c>
      <c r="C169" s="93" t="s">
        <v>666</v>
      </c>
      <c r="D169" s="93" t="s">
        <v>666</v>
      </c>
      <c r="E169" s="93" t="s">
        <v>666</v>
      </c>
      <c r="F169" s="93" t="s">
        <v>666</v>
      </c>
      <c r="G169" s="93" t="s">
        <v>666</v>
      </c>
      <c r="H169" s="93" t="s">
        <v>666</v>
      </c>
      <c r="I169" s="93" t="s">
        <v>666</v>
      </c>
      <c r="J169" s="85">
        <v>2000020014036</v>
      </c>
      <c r="K169" s="86">
        <v>2000020014036</v>
      </c>
      <c r="L169" s="86">
        <v>2000020014036</v>
      </c>
      <c r="M169" s="86">
        <v>2000020014036</v>
      </c>
      <c r="N169" s="86">
        <v>2000020014036</v>
      </c>
      <c r="O169" s="86">
        <v>2000020014036</v>
      </c>
      <c r="P169" s="95" t="s">
        <v>654</v>
      </c>
      <c r="Q169" s="87"/>
      <c r="R169" s="87"/>
      <c r="S169" s="87"/>
      <c r="T169" s="87"/>
      <c r="U169" s="87"/>
      <c r="V169" s="87"/>
      <c r="W169" s="87"/>
      <c r="X169" s="87"/>
      <c r="Y169" s="88">
        <v>492</v>
      </c>
      <c r="Z169" s="89"/>
      <c r="AA169" s="89"/>
      <c r="AB169" s="90"/>
      <c r="AC169" s="73" t="s">
        <v>645</v>
      </c>
      <c r="AD169" s="74"/>
      <c r="AE169" s="74"/>
      <c r="AF169" s="74"/>
      <c r="AG169" s="74"/>
      <c r="AH169" s="96" t="s">
        <v>251</v>
      </c>
      <c r="AI169" s="97"/>
      <c r="AJ169" s="97"/>
      <c r="AK169" s="97"/>
      <c r="AL169" s="77" t="s">
        <v>251</v>
      </c>
      <c r="AM169" s="78"/>
      <c r="AN169" s="78"/>
      <c r="AO169" s="79"/>
      <c r="AP169" s="80" t="s">
        <v>251</v>
      </c>
      <c r="AQ169" s="80"/>
      <c r="AR169" s="80"/>
      <c r="AS169" s="80"/>
      <c r="AT169" s="80"/>
      <c r="AU169" s="80"/>
      <c r="AV169" s="80"/>
      <c r="AW169" s="80"/>
      <c r="AX169" s="80"/>
      <c r="AY169">
        <f>COUNTA($C$169)</f>
        <v>1</v>
      </c>
    </row>
    <row r="170" spans="1:51" ht="30" customHeight="1" x14ac:dyDescent="0.2">
      <c r="A170" s="84">
        <v>3</v>
      </c>
      <c r="B170" s="84">
        <v>1</v>
      </c>
      <c r="C170" s="94" t="s">
        <v>667</v>
      </c>
      <c r="D170" s="93" t="s">
        <v>667</v>
      </c>
      <c r="E170" s="93" t="s">
        <v>667</v>
      </c>
      <c r="F170" s="93" t="s">
        <v>667</v>
      </c>
      <c r="G170" s="93" t="s">
        <v>667</v>
      </c>
      <c r="H170" s="93" t="s">
        <v>667</v>
      </c>
      <c r="I170" s="93" t="s">
        <v>667</v>
      </c>
      <c r="J170" s="85">
        <v>1000020042021</v>
      </c>
      <c r="K170" s="86">
        <v>1000020042021</v>
      </c>
      <c r="L170" s="86">
        <v>1000020042021</v>
      </c>
      <c r="M170" s="86">
        <v>1000020042021</v>
      </c>
      <c r="N170" s="86">
        <v>1000020042021</v>
      </c>
      <c r="O170" s="86">
        <v>1000020042021</v>
      </c>
      <c r="P170" s="95" t="s">
        <v>654</v>
      </c>
      <c r="Q170" s="87"/>
      <c r="R170" s="87"/>
      <c r="S170" s="87"/>
      <c r="T170" s="87"/>
      <c r="U170" s="87"/>
      <c r="V170" s="87"/>
      <c r="W170" s="87"/>
      <c r="X170" s="87"/>
      <c r="Y170" s="88">
        <v>487</v>
      </c>
      <c r="Z170" s="89"/>
      <c r="AA170" s="89"/>
      <c r="AB170" s="90"/>
      <c r="AC170" s="73" t="s">
        <v>645</v>
      </c>
      <c r="AD170" s="74"/>
      <c r="AE170" s="74"/>
      <c r="AF170" s="74"/>
      <c r="AG170" s="74"/>
      <c r="AH170" s="96" t="s">
        <v>251</v>
      </c>
      <c r="AI170" s="97"/>
      <c r="AJ170" s="97"/>
      <c r="AK170" s="97"/>
      <c r="AL170" s="77" t="s">
        <v>251</v>
      </c>
      <c r="AM170" s="78"/>
      <c r="AN170" s="78"/>
      <c r="AO170" s="79"/>
      <c r="AP170" s="80" t="s">
        <v>251</v>
      </c>
      <c r="AQ170" s="80"/>
      <c r="AR170" s="80"/>
      <c r="AS170" s="80"/>
      <c r="AT170" s="80"/>
      <c r="AU170" s="80"/>
      <c r="AV170" s="80"/>
      <c r="AW170" s="80"/>
      <c r="AX170" s="80"/>
      <c r="AY170">
        <f>COUNTA($C$170)</f>
        <v>1</v>
      </c>
    </row>
    <row r="171" spans="1:51" ht="30" customHeight="1" x14ac:dyDescent="0.2">
      <c r="A171" s="84">
        <v>4</v>
      </c>
      <c r="B171" s="84">
        <v>1</v>
      </c>
      <c r="C171" s="94" t="s">
        <v>668</v>
      </c>
      <c r="D171" s="93" t="s">
        <v>668</v>
      </c>
      <c r="E171" s="93" t="s">
        <v>668</v>
      </c>
      <c r="F171" s="93" t="s">
        <v>668</v>
      </c>
      <c r="G171" s="93" t="s">
        <v>668</v>
      </c>
      <c r="H171" s="93" t="s">
        <v>668</v>
      </c>
      <c r="I171" s="93" t="s">
        <v>668</v>
      </c>
      <c r="J171" s="85">
        <v>3000020222232</v>
      </c>
      <c r="K171" s="86">
        <v>3000020222232</v>
      </c>
      <c r="L171" s="86">
        <v>3000020222232</v>
      </c>
      <c r="M171" s="86">
        <v>3000020222232</v>
      </c>
      <c r="N171" s="86">
        <v>3000020222232</v>
      </c>
      <c r="O171" s="86">
        <v>3000020222232</v>
      </c>
      <c r="P171" s="95" t="s">
        <v>654</v>
      </c>
      <c r="Q171" s="87"/>
      <c r="R171" s="87"/>
      <c r="S171" s="87"/>
      <c r="T171" s="87"/>
      <c r="U171" s="87"/>
      <c r="V171" s="87"/>
      <c r="W171" s="87"/>
      <c r="X171" s="87"/>
      <c r="Y171" s="88">
        <v>18</v>
      </c>
      <c r="Z171" s="89"/>
      <c r="AA171" s="89"/>
      <c r="AB171" s="90"/>
      <c r="AC171" s="73" t="s">
        <v>645</v>
      </c>
      <c r="AD171" s="74"/>
      <c r="AE171" s="74"/>
      <c r="AF171" s="74"/>
      <c r="AG171" s="74"/>
      <c r="AH171" s="96" t="s">
        <v>251</v>
      </c>
      <c r="AI171" s="97"/>
      <c r="AJ171" s="97"/>
      <c r="AK171" s="97"/>
      <c r="AL171" s="77" t="s">
        <v>251</v>
      </c>
      <c r="AM171" s="78"/>
      <c r="AN171" s="78"/>
      <c r="AO171" s="79"/>
      <c r="AP171" s="80" t="s">
        <v>251</v>
      </c>
      <c r="AQ171" s="80"/>
      <c r="AR171" s="80"/>
      <c r="AS171" s="80"/>
      <c r="AT171" s="80"/>
      <c r="AU171" s="80"/>
      <c r="AV171" s="80"/>
      <c r="AW171" s="80"/>
      <c r="AX171" s="80"/>
      <c r="AY171">
        <f>COUNTA($C$171)</f>
        <v>1</v>
      </c>
    </row>
    <row r="172" spans="1:51" ht="30" customHeight="1" x14ac:dyDescent="0.2">
      <c r="A172" s="84">
        <v>5</v>
      </c>
      <c r="B172" s="84">
        <v>1</v>
      </c>
      <c r="C172" s="93" t="s">
        <v>669</v>
      </c>
      <c r="D172" s="93" t="s">
        <v>669</v>
      </c>
      <c r="E172" s="93" t="s">
        <v>669</v>
      </c>
      <c r="F172" s="93" t="s">
        <v>669</v>
      </c>
      <c r="G172" s="93" t="s">
        <v>669</v>
      </c>
      <c r="H172" s="93" t="s">
        <v>669</v>
      </c>
      <c r="I172" s="93" t="s">
        <v>669</v>
      </c>
      <c r="J172" s="85">
        <v>3000020014010</v>
      </c>
      <c r="K172" s="86">
        <v>3000020014010</v>
      </c>
      <c r="L172" s="86">
        <v>3000020014010</v>
      </c>
      <c r="M172" s="86">
        <v>3000020014010</v>
      </c>
      <c r="N172" s="86">
        <v>3000020014010</v>
      </c>
      <c r="O172" s="86">
        <v>3000020014010</v>
      </c>
      <c r="P172" s="95" t="s">
        <v>654</v>
      </c>
      <c r="Q172" s="87"/>
      <c r="R172" s="87"/>
      <c r="S172" s="87"/>
      <c r="T172" s="87"/>
      <c r="U172" s="87"/>
      <c r="V172" s="87"/>
      <c r="W172" s="87"/>
      <c r="X172" s="87"/>
      <c r="Y172" s="88">
        <v>15</v>
      </c>
      <c r="Z172" s="89"/>
      <c r="AA172" s="89"/>
      <c r="AB172" s="90"/>
      <c r="AC172" s="73" t="s">
        <v>645</v>
      </c>
      <c r="AD172" s="74"/>
      <c r="AE172" s="74"/>
      <c r="AF172" s="74"/>
      <c r="AG172" s="74"/>
      <c r="AH172" s="96" t="s">
        <v>251</v>
      </c>
      <c r="AI172" s="97"/>
      <c r="AJ172" s="97"/>
      <c r="AK172" s="97"/>
      <c r="AL172" s="77" t="s">
        <v>251</v>
      </c>
      <c r="AM172" s="78"/>
      <c r="AN172" s="78"/>
      <c r="AO172" s="79"/>
      <c r="AP172" s="80" t="s">
        <v>251</v>
      </c>
      <c r="AQ172" s="80"/>
      <c r="AR172" s="80"/>
      <c r="AS172" s="80"/>
      <c r="AT172" s="80"/>
      <c r="AU172" s="80"/>
      <c r="AV172" s="80"/>
      <c r="AW172" s="80"/>
      <c r="AX172" s="80"/>
      <c r="AY172">
        <f>COUNTA($C$172)</f>
        <v>1</v>
      </c>
    </row>
    <row r="173" spans="1:51" ht="30" customHeight="1" x14ac:dyDescent="0.2">
      <c r="A173" s="84">
        <v>6</v>
      </c>
      <c r="B173" s="84">
        <v>1</v>
      </c>
      <c r="C173" s="93" t="s">
        <v>670</v>
      </c>
      <c r="D173" s="93" t="s">
        <v>670</v>
      </c>
      <c r="E173" s="93" t="s">
        <v>670</v>
      </c>
      <c r="F173" s="93" t="s">
        <v>670</v>
      </c>
      <c r="G173" s="93" t="s">
        <v>670</v>
      </c>
      <c r="H173" s="93" t="s">
        <v>670</v>
      </c>
      <c r="I173" s="93" t="s">
        <v>670</v>
      </c>
      <c r="J173" s="85">
        <v>4000020082023</v>
      </c>
      <c r="K173" s="86">
        <v>4000020082023</v>
      </c>
      <c r="L173" s="86">
        <v>4000020082023</v>
      </c>
      <c r="M173" s="86">
        <v>4000020082023</v>
      </c>
      <c r="N173" s="86">
        <v>4000020082023</v>
      </c>
      <c r="O173" s="86">
        <v>4000020082023</v>
      </c>
      <c r="P173" s="95" t="s">
        <v>654</v>
      </c>
      <c r="Q173" s="87"/>
      <c r="R173" s="87"/>
      <c r="S173" s="87"/>
      <c r="T173" s="87"/>
      <c r="U173" s="87"/>
      <c r="V173" s="87"/>
      <c r="W173" s="87"/>
      <c r="X173" s="87"/>
      <c r="Y173" s="88">
        <v>9</v>
      </c>
      <c r="Z173" s="89"/>
      <c r="AA173" s="89"/>
      <c r="AB173" s="90"/>
      <c r="AC173" s="73" t="s">
        <v>645</v>
      </c>
      <c r="AD173" s="74"/>
      <c r="AE173" s="74"/>
      <c r="AF173" s="74"/>
      <c r="AG173" s="74"/>
      <c r="AH173" s="96" t="s">
        <v>251</v>
      </c>
      <c r="AI173" s="97"/>
      <c r="AJ173" s="97"/>
      <c r="AK173" s="97"/>
      <c r="AL173" s="77" t="s">
        <v>251</v>
      </c>
      <c r="AM173" s="78"/>
      <c r="AN173" s="78"/>
      <c r="AO173" s="79"/>
      <c r="AP173" s="80" t="s">
        <v>251</v>
      </c>
      <c r="AQ173" s="80"/>
      <c r="AR173" s="80"/>
      <c r="AS173" s="80"/>
      <c r="AT173" s="80"/>
      <c r="AU173" s="80"/>
      <c r="AV173" s="80"/>
      <c r="AW173" s="80"/>
      <c r="AX173" s="80"/>
      <c r="AY173">
        <f>COUNTA($C$173)</f>
        <v>1</v>
      </c>
    </row>
    <row r="174" spans="1:51" ht="30" customHeight="1" x14ac:dyDescent="0.2">
      <c r="A174" s="84">
        <v>7</v>
      </c>
      <c r="B174" s="84">
        <v>1</v>
      </c>
      <c r="C174" s="93" t="s">
        <v>671</v>
      </c>
      <c r="D174" s="93" t="s">
        <v>671</v>
      </c>
      <c r="E174" s="93" t="s">
        <v>671</v>
      </c>
      <c r="F174" s="93" t="s">
        <v>671</v>
      </c>
      <c r="G174" s="93" t="s">
        <v>671</v>
      </c>
      <c r="H174" s="93" t="s">
        <v>671</v>
      </c>
      <c r="I174" s="93" t="s">
        <v>671</v>
      </c>
      <c r="J174" s="85">
        <v>2000020222241</v>
      </c>
      <c r="K174" s="86">
        <v>2000020222241</v>
      </c>
      <c r="L174" s="86">
        <v>2000020222241</v>
      </c>
      <c r="M174" s="86">
        <v>2000020222241</v>
      </c>
      <c r="N174" s="86">
        <v>2000020222241</v>
      </c>
      <c r="O174" s="86">
        <v>2000020222241</v>
      </c>
      <c r="P174" s="95" t="s">
        <v>654</v>
      </c>
      <c r="Q174" s="87"/>
      <c r="R174" s="87"/>
      <c r="S174" s="87"/>
      <c r="T174" s="87"/>
      <c r="U174" s="87"/>
      <c r="V174" s="87"/>
      <c r="W174" s="87"/>
      <c r="X174" s="87"/>
      <c r="Y174" s="88">
        <v>9</v>
      </c>
      <c r="Z174" s="89"/>
      <c r="AA174" s="89"/>
      <c r="AB174" s="90"/>
      <c r="AC174" s="73" t="s">
        <v>645</v>
      </c>
      <c r="AD174" s="74"/>
      <c r="AE174" s="74"/>
      <c r="AF174" s="74"/>
      <c r="AG174" s="74"/>
      <c r="AH174" s="96" t="s">
        <v>251</v>
      </c>
      <c r="AI174" s="97"/>
      <c r="AJ174" s="97"/>
      <c r="AK174" s="97"/>
      <c r="AL174" s="77" t="s">
        <v>251</v>
      </c>
      <c r="AM174" s="78"/>
      <c r="AN174" s="78"/>
      <c r="AO174" s="79"/>
      <c r="AP174" s="80" t="s">
        <v>251</v>
      </c>
      <c r="AQ174" s="80"/>
      <c r="AR174" s="80"/>
      <c r="AS174" s="80"/>
      <c r="AT174" s="80"/>
      <c r="AU174" s="80"/>
      <c r="AV174" s="80"/>
      <c r="AW174" s="80"/>
      <c r="AX174" s="80"/>
      <c r="AY174">
        <f>COUNTA($C$174)</f>
        <v>1</v>
      </c>
    </row>
    <row r="175" spans="1:51" ht="30" customHeight="1" x14ac:dyDescent="0.2">
      <c r="A175" s="84">
        <v>8</v>
      </c>
      <c r="B175" s="84">
        <v>1</v>
      </c>
      <c r="C175" s="93" t="s">
        <v>672</v>
      </c>
      <c r="D175" s="93" t="s">
        <v>672</v>
      </c>
      <c r="E175" s="93" t="s">
        <v>672</v>
      </c>
      <c r="F175" s="93" t="s">
        <v>672</v>
      </c>
      <c r="G175" s="93" t="s">
        <v>672</v>
      </c>
      <c r="H175" s="93" t="s">
        <v>672</v>
      </c>
      <c r="I175" s="93" t="s">
        <v>672</v>
      </c>
      <c r="J175" s="85">
        <v>3000020262030</v>
      </c>
      <c r="K175" s="86">
        <v>3000020262030</v>
      </c>
      <c r="L175" s="86">
        <v>3000020262030</v>
      </c>
      <c r="M175" s="86">
        <v>3000020262030</v>
      </c>
      <c r="N175" s="86">
        <v>3000020262030</v>
      </c>
      <c r="O175" s="86">
        <v>3000020262030</v>
      </c>
      <c r="P175" s="95" t="s">
        <v>654</v>
      </c>
      <c r="Q175" s="87"/>
      <c r="R175" s="87"/>
      <c r="S175" s="87"/>
      <c r="T175" s="87"/>
      <c r="U175" s="87"/>
      <c r="V175" s="87"/>
      <c r="W175" s="87"/>
      <c r="X175" s="87"/>
      <c r="Y175" s="88">
        <v>2</v>
      </c>
      <c r="Z175" s="89"/>
      <c r="AA175" s="89"/>
      <c r="AB175" s="90"/>
      <c r="AC175" s="73" t="s">
        <v>645</v>
      </c>
      <c r="AD175" s="74"/>
      <c r="AE175" s="74"/>
      <c r="AF175" s="74"/>
      <c r="AG175" s="74"/>
      <c r="AH175" s="96" t="s">
        <v>251</v>
      </c>
      <c r="AI175" s="97"/>
      <c r="AJ175" s="97"/>
      <c r="AK175" s="97"/>
      <c r="AL175" s="77" t="s">
        <v>251</v>
      </c>
      <c r="AM175" s="78"/>
      <c r="AN175" s="78"/>
      <c r="AO175" s="79"/>
      <c r="AP175" s="80" t="s">
        <v>251</v>
      </c>
      <c r="AQ175" s="80"/>
      <c r="AR175" s="80"/>
      <c r="AS175" s="80"/>
      <c r="AT175" s="80"/>
      <c r="AU175" s="80"/>
      <c r="AV175" s="80"/>
      <c r="AW175" s="80"/>
      <c r="AX175" s="80"/>
      <c r="AY175">
        <f>COUNTA($C$175)</f>
        <v>1</v>
      </c>
    </row>
    <row r="176" spans="1:51" ht="24.75" customHeight="1" x14ac:dyDescent="0.2">
      <c r="A176" s="49"/>
      <c r="B176" s="49"/>
      <c r="C176" s="49"/>
      <c r="D176" s="49"/>
      <c r="E176" s="49"/>
      <c r="F176" s="49"/>
      <c r="G176" s="49"/>
      <c r="H176" s="49"/>
      <c r="I176" s="49"/>
      <c r="J176" s="49"/>
      <c r="K176" s="49"/>
      <c r="L176" s="49"/>
      <c r="M176" s="49"/>
      <c r="N176" s="49"/>
      <c r="O176" s="49"/>
      <c r="P176" s="50"/>
      <c r="Q176" s="50"/>
      <c r="R176" s="50"/>
      <c r="S176" s="50"/>
      <c r="T176" s="50"/>
      <c r="U176" s="50"/>
      <c r="V176" s="50"/>
      <c r="W176" s="50"/>
      <c r="X176" s="50"/>
      <c r="Y176" s="51"/>
      <c r="Z176" s="51"/>
      <c r="AA176" s="51"/>
      <c r="AB176" s="51"/>
      <c r="AC176" s="51"/>
      <c r="AD176" s="51"/>
      <c r="AE176" s="51"/>
      <c r="AF176" s="51"/>
      <c r="AG176" s="51"/>
      <c r="AH176" s="51"/>
      <c r="AI176" s="51"/>
      <c r="AJ176" s="51"/>
      <c r="AK176" s="51"/>
      <c r="AL176" s="51"/>
      <c r="AM176" s="51"/>
      <c r="AN176" s="51"/>
      <c r="AO176" s="51"/>
      <c r="AP176" s="50"/>
      <c r="AQ176" s="50"/>
      <c r="AR176" s="50"/>
      <c r="AS176" s="50"/>
      <c r="AT176" s="50"/>
      <c r="AU176" s="50"/>
      <c r="AV176" s="50"/>
      <c r="AW176" s="50"/>
      <c r="AX176" s="50"/>
      <c r="AY176">
        <f>COUNTA($C$179)</f>
        <v>1</v>
      </c>
    </row>
    <row r="177" spans="1:51" ht="24.75" customHeight="1" x14ac:dyDescent="0.2">
      <c r="A177" s="42"/>
      <c r="B177" s="46" t="s">
        <v>160</v>
      </c>
      <c r="C177" s="42"/>
      <c r="D177" s="42"/>
      <c r="E177" s="42"/>
      <c r="F177" s="42"/>
      <c r="G177" s="42"/>
      <c r="H177" s="42"/>
      <c r="I177" s="42"/>
      <c r="J177" s="42"/>
      <c r="K177" s="42"/>
      <c r="L177" s="42"/>
      <c r="M177" s="42"/>
      <c r="N177" s="42"/>
      <c r="O177" s="42"/>
      <c r="P177" s="47"/>
      <c r="Q177" s="47"/>
      <c r="R177" s="47"/>
      <c r="S177" s="47"/>
      <c r="T177" s="47"/>
      <c r="U177" s="47"/>
      <c r="V177" s="47"/>
      <c r="W177" s="47"/>
      <c r="X177" s="47"/>
      <c r="Y177" s="48"/>
      <c r="Z177" s="48"/>
      <c r="AA177" s="48"/>
      <c r="AB177" s="48"/>
      <c r="AC177" s="48"/>
      <c r="AD177" s="48"/>
      <c r="AE177" s="48"/>
      <c r="AF177" s="48"/>
      <c r="AG177" s="48"/>
      <c r="AH177" s="48"/>
      <c r="AI177" s="48"/>
      <c r="AJ177" s="48"/>
      <c r="AK177" s="48"/>
      <c r="AL177" s="48"/>
      <c r="AM177" s="48"/>
      <c r="AN177" s="48"/>
      <c r="AO177" s="48"/>
      <c r="AP177" s="47"/>
      <c r="AQ177" s="47"/>
      <c r="AR177" s="47"/>
      <c r="AS177" s="47"/>
      <c r="AT177" s="47"/>
      <c r="AU177" s="47"/>
      <c r="AV177" s="47"/>
      <c r="AW177" s="47"/>
      <c r="AX177" s="47"/>
      <c r="AY177">
        <f>$AY$176</f>
        <v>1</v>
      </c>
    </row>
    <row r="178" spans="1:51" ht="59.25" customHeight="1" x14ac:dyDescent="0.2">
      <c r="A178" s="98"/>
      <c r="B178" s="98"/>
      <c r="C178" s="98" t="s">
        <v>24</v>
      </c>
      <c r="D178" s="98"/>
      <c r="E178" s="98"/>
      <c r="F178" s="98"/>
      <c r="G178" s="98"/>
      <c r="H178" s="98"/>
      <c r="I178" s="98"/>
      <c r="J178" s="91" t="s">
        <v>180</v>
      </c>
      <c r="K178" s="99"/>
      <c r="L178" s="99"/>
      <c r="M178" s="99"/>
      <c r="N178" s="99"/>
      <c r="O178" s="99"/>
      <c r="P178" s="100" t="s">
        <v>25</v>
      </c>
      <c r="Q178" s="100"/>
      <c r="R178" s="100"/>
      <c r="S178" s="100"/>
      <c r="T178" s="100"/>
      <c r="U178" s="100"/>
      <c r="V178" s="100"/>
      <c r="W178" s="100"/>
      <c r="X178" s="100"/>
      <c r="Y178" s="101" t="s">
        <v>179</v>
      </c>
      <c r="Z178" s="102"/>
      <c r="AA178" s="102"/>
      <c r="AB178" s="102"/>
      <c r="AC178" s="91" t="s">
        <v>205</v>
      </c>
      <c r="AD178" s="91"/>
      <c r="AE178" s="91"/>
      <c r="AF178" s="91"/>
      <c r="AG178" s="91"/>
      <c r="AH178" s="101" t="s">
        <v>219</v>
      </c>
      <c r="AI178" s="98"/>
      <c r="AJ178" s="98"/>
      <c r="AK178" s="98"/>
      <c r="AL178" s="98" t="s">
        <v>19</v>
      </c>
      <c r="AM178" s="98"/>
      <c r="AN178" s="98"/>
      <c r="AO178" s="103"/>
      <c r="AP178" s="92" t="s">
        <v>181</v>
      </c>
      <c r="AQ178" s="92"/>
      <c r="AR178" s="92"/>
      <c r="AS178" s="92"/>
      <c r="AT178" s="92"/>
      <c r="AU178" s="92"/>
      <c r="AV178" s="92"/>
      <c r="AW178" s="92"/>
      <c r="AX178" s="92"/>
      <c r="AY178">
        <f>$AY$176</f>
        <v>1</v>
      </c>
    </row>
    <row r="179" spans="1:51" ht="30" customHeight="1" x14ac:dyDescent="0.2">
      <c r="A179" s="84">
        <v>1</v>
      </c>
      <c r="B179" s="84">
        <v>1</v>
      </c>
      <c r="C179" s="93" t="s">
        <v>673</v>
      </c>
      <c r="D179" s="93" t="s">
        <v>673</v>
      </c>
      <c r="E179" s="93" t="s">
        <v>673</v>
      </c>
      <c r="F179" s="93" t="s">
        <v>673</v>
      </c>
      <c r="G179" s="93" t="s">
        <v>673</v>
      </c>
      <c r="H179" s="93" t="s">
        <v>673</v>
      </c>
      <c r="I179" s="93" t="s">
        <v>673</v>
      </c>
      <c r="J179" s="85">
        <v>2020001015431</v>
      </c>
      <c r="K179" s="86">
        <v>2020001015431</v>
      </c>
      <c r="L179" s="86">
        <v>2020001015431</v>
      </c>
      <c r="M179" s="86">
        <v>2020001015431</v>
      </c>
      <c r="N179" s="86">
        <v>2020001015431</v>
      </c>
      <c r="O179" s="86">
        <v>2020001015431</v>
      </c>
      <c r="P179" s="95" t="s">
        <v>654</v>
      </c>
      <c r="Q179" s="87"/>
      <c r="R179" s="87"/>
      <c r="S179" s="87"/>
      <c r="T179" s="87"/>
      <c r="U179" s="87"/>
      <c r="V179" s="87"/>
      <c r="W179" s="87"/>
      <c r="X179" s="87"/>
      <c r="Y179" s="88">
        <v>191</v>
      </c>
      <c r="Z179" s="89"/>
      <c r="AA179" s="89"/>
      <c r="AB179" s="90"/>
      <c r="AC179" s="73" t="s">
        <v>220</v>
      </c>
      <c r="AD179" s="74" t="s">
        <v>674</v>
      </c>
      <c r="AE179" s="74" t="s">
        <v>674</v>
      </c>
      <c r="AF179" s="74" t="s">
        <v>674</v>
      </c>
      <c r="AG179" s="74" t="s">
        <v>674</v>
      </c>
      <c r="AH179" s="96">
        <v>8</v>
      </c>
      <c r="AI179" s="97">
        <v>8</v>
      </c>
      <c r="AJ179" s="97">
        <v>8</v>
      </c>
      <c r="AK179" s="97">
        <v>8</v>
      </c>
      <c r="AL179" s="77">
        <v>93</v>
      </c>
      <c r="AM179" s="78">
        <v>0.93</v>
      </c>
      <c r="AN179" s="78">
        <v>0.93</v>
      </c>
      <c r="AO179" s="79">
        <v>0.93</v>
      </c>
      <c r="AP179" s="80" t="s">
        <v>251</v>
      </c>
      <c r="AQ179" s="80"/>
      <c r="AR179" s="80"/>
      <c r="AS179" s="80"/>
      <c r="AT179" s="80"/>
      <c r="AU179" s="80"/>
      <c r="AV179" s="80"/>
      <c r="AW179" s="80"/>
      <c r="AX179" s="80"/>
      <c r="AY179">
        <f>$AY$176</f>
        <v>1</v>
      </c>
    </row>
    <row r="180" spans="1:51" ht="30" customHeight="1" x14ac:dyDescent="0.2">
      <c r="A180" s="84">
        <v>2</v>
      </c>
      <c r="B180" s="84">
        <v>1</v>
      </c>
      <c r="C180" s="93" t="s">
        <v>675</v>
      </c>
      <c r="D180" s="93" t="s">
        <v>675</v>
      </c>
      <c r="E180" s="93" t="s">
        <v>675</v>
      </c>
      <c r="F180" s="93" t="s">
        <v>675</v>
      </c>
      <c r="G180" s="93" t="s">
        <v>675</v>
      </c>
      <c r="H180" s="93" t="s">
        <v>675</v>
      </c>
      <c r="I180" s="93" t="s">
        <v>675</v>
      </c>
      <c r="J180" s="85">
        <v>7021001034945</v>
      </c>
      <c r="K180" s="86">
        <v>7021001034945</v>
      </c>
      <c r="L180" s="86">
        <v>7021001034945</v>
      </c>
      <c r="M180" s="86">
        <v>7021001034945</v>
      </c>
      <c r="N180" s="86">
        <v>7021001034945</v>
      </c>
      <c r="O180" s="86">
        <v>7021001034945</v>
      </c>
      <c r="P180" s="95" t="s">
        <v>654</v>
      </c>
      <c r="Q180" s="87"/>
      <c r="R180" s="87"/>
      <c r="S180" s="87"/>
      <c r="T180" s="87"/>
      <c r="U180" s="87"/>
      <c r="V180" s="87"/>
      <c r="W180" s="87"/>
      <c r="X180" s="87"/>
      <c r="Y180" s="88">
        <v>185</v>
      </c>
      <c r="Z180" s="89"/>
      <c r="AA180" s="89"/>
      <c r="AB180" s="90"/>
      <c r="AC180" s="73" t="s">
        <v>220</v>
      </c>
      <c r="AD180" s="74" t="s">
        <v>674</v>
      </c>
      <c r="AE180" s="74" t="s">
        <v>674</v>
      </c>
      <c r="AF180" s="74" t="s">
        <v>674</v>
      </c>
      <c r="AG180" s="74" t="s">
        <v>674</v>
      </c>
      <c r="AH180" s="96">
        <v>12</v>
      </c>
      <c r="AI180" s="97">
        <v>12</v>
      </c>
      <c r="AJ180" s="97">
        <v>12</v>
      </c>
      <c r="AK180" s="97">
        <v>12</v>
      </c>
      <c r="AL180" s="77">
        <v>93.43</v>
      </c>
      <c r="AM180" s="78">
        <v>0.93430000000000002</v>
      </c>
      <c r="AN180" s="78">
        <v>0.93430000000000002</v>
      </c>
      <c r="AO180" s="79">
        <v>0.93430000000000002</v>
      </c>
      <c r="AP180" s="80" t="s">
        <v>251</v>
      </c>
      <c r="AQ180" s="80"/>
      <c r="AR180" s="80"/>
      <c r="AS180" s="80"/>
      <c r="AT180" s="80"/>
      <c r="AU180" s="80"/>
      <c r="AV180" s="80"/>
      <c r="AW180" s="80"/>
      <c r="AX180" s="80"/>
      <c r="AY180">
        <f>COUNTA($C$180)</f>
        <v>1</v>
      </c>
    </row>
    <row r="181" spans="1:51" ht="30" customHeight="1" x14ac:dyDescent="0.2">
      <c r="A181" s="84">
        <v>3</v>
      </c>
      <c r="B181" s="84">
        <v>1</v>
      </c>
      <c r="C181" s="94" t="s">
        <v>675</v>
      </c>
      <c r="D181" s="93" t="s">
        <v>675</v>
      </c>
      <c r="E181" s="93" t="s">
        <v>675</v>
      </c>
      <c r="F181" s="93" t="s">
        <v>675</v>
      </c>
      <c r="G181" s="93" t="s">
        <v>675</v>
      </c>
      <c r="H181" s="93" t="s">
        <v>675</v>
      </c>
      <c r="I181" s="93" t="s">
        <v>675</v>
      </c>
      <c r="J181" s="85">
        <v>7021001034945</v>
      </c>
      <c r="K181" s="86">
        <v>7021001034945</v>
      </c>
      <c r="L181" s="86">
        <v>7021001034945</v>
      </c>
      <c r="M181" s="86">
        <v>7021001034945</v>
      </c>
      <c r="N181" s="86">
        <v>7021001034945</v>
      </c>
      <c r="O181" s="86">
        <v>7021001034945</v>
      </c>
      <c r="P181" s="95" t="s">
        <v>654</v>
      </c>
      <c r="Q181" s="87"/>
      <c r="R181" s="87"/>
      <c r="S181" s="87"/>
      <c r="T181" s="87"/>
      <c r="U181" s="87"/>
      <c r="V181" s="87"/>
      <c r="W181" s="87"/>
      <c r="X181" s="87"/>
      <c r="Y181" s="88">
        <v>141</v>
      </c>
      <c r="Z181" s="89"/>
      <c r="AA181" s="89"/>
      <c r="AB181" s="90"/>
      <c r="AC181" s="73" t="s">
        <v>220</v>
      </c>
      <c r="AD181" s="74" t="s">
        <v>674</v>
      </c>
      <c r="AE181" s="74" t="s">
        <v>674</v>
      </c>
      <c r="AF181" s="74" t="s">
        <v>674</v>
      </c>
      <c r="AG181" s="74" t="s">
        <v>674</v>
      </c>
      <c r="AH181" s="75">
        <v>1</v>
      </c>
      <c r="AI181" s="76">
        <v>1</v>
      </c>
      <c r="AJ181" s="76">
        <v>1</v>
      </c>
      <c r="AK181" s="76">
        <v>1</v>
      </c>
      <c r="AL181" s="77">
        <v>96.85</v>
      </c>
      <c r="AM181" s="78">
        <v>0.96850000000000003</v>
      </c>
      <c r="AN181" s="78">
        <v>0.96850000000000003</v>
      </c>
      <c r="AO181" s="79">
        <v>0.96850000000000003</v>
      </c>
      <c r="AP181" s="80" t="s">
        <v>251</v>
      </c>
      <c r="AQ181" s="80"/>
      <c r="AR181" s="80"/>
      <c r="AS181" s="80"/>
      <c r="AT181" s="80"/>
      <c r="AU181" s="80"/>
      <c r="AV181" s="80"/>
      <c r="AW181" s="80"/>
      <c r="AX181" s="80"/>
      <c r="AY181">
        <f>COUNTA($C$181)</f>
        <v>1</v>
      </c>
    </row>
    <row r="182" spans="1:51" ht="30" customHeight="1" x14ac:dyDescent="0.2">
      <c r="A182" s="84">
        <v>4</v>
      </c>
      <c r="B182" s="84">
        <v>1</v>
      </c>
      <c r="C182" s="94" t="s">
        <v>676</v>
      </c>
      <c r="D182" s="93" t="s">
        <v>676</v>
      </c>
      <c r="E182" s="93" t="s">
        <v>676</v>
      </c>
      <c r="F182" s="93" t="s">
        <v>676</v>
      </c>
      <c r="G182" s="93" t="s">
        <v>676</v>
      </c>
      <c r="H182" s="93" t="s">
        <v>676</v>
      </c>
      <c r="I182" s="93" t="s">
        <v>676</v>
      </c>
      <c r="J182" s="85">
        <v>7010001004851</v>
      </c>
      <c r="K182" s="86">
        <v>7010001004851</v>
      </c>
      <c r="L182" s="86">
        <v>7010001004851</v>
      </c>
      <c r="M182" s="86">
        <v>7010001004851</v>
      </c>
      <c r="N182" s="86">
        <v>7010001004851</v>
      </c>
      <c r="O182" s="86">
        <v>7010001004851</v>
      </c>
      <c r="P182" s="95" t="s">
        <v>677</v>
      </c>
      <c r="Q182" s="87" t="s">
        <v>678</v>
      </c>
      <c r="R182" s="87" t="s">
        <v>678</v>
      </c>
      <c r="S182" s="87" t="s">
        <v>678</v>
      </c>
      <c r="T182" s="87" t="s">
        <v>678</v>
      </c>
      <c r="U182" s="87" t="s">
        <v>678</v>
      </c>
      <c r="V182" s="87" t="s">
        <v>678</v>
      </c>
      <c r="W182" s="87" t="s">
        <v>678</v>
      </c>
      <c r="X182" s="87" t="s">
        <v>678</v>
      </c>
      <c r="Y182" s="88">
        <v>1</v>
      </c>
      <c r="Z182" s="89"/>
      <c r="AA182" s="89"/>
      <c r="AB182" s="90"/>
      <c r="AC182" s="73" t="s">
        <v>226</v>
      </c>
      <c r="AD182" s="74" t="s">
        <v>679</v>
      </c>
      <c r="AE182" s="74" t="s">
        <v>679</v>
      </c>
      <c r="AF182" s="74" t="s">
        <v>679</v>
      </c>
      <c r="AG182" s="74" t="s">
        <v>679</v>
      </c>
      <c r="AH182" s="75" t="s">
        <v>251</v>
      </c>
      <c r="AI182" s="76">
        <v>0</v>
      </c>
      <c r="AJ182" s="76">
        <v>0</v>
      </c>
      <c r="AK182" s="76">
        <v>0</v>
      </c>
      <c r="AL182" s="77" t="s">
        <v>251</v>
      </c>
      <c r="AM182" s="78">
        <v>0</v>
      </c>
      <c r="AN182" s="78">
        <v>0</v>
      </c>
      <c r="AO182" s="79">
        <v>0</v>
      </c>
      <c r="AP182" s="80" t="s">
        <v>251</v>
      </c>
      <c r="AQ182" s="80"/>
      <c r="AR182" s="80"/>
      <c r="AS182" s="80"/>
      <c r="AT182" s="80"/>
      <c r="AU182" s="80"/>
      <c r="AV182" s="80"/>
      <c r="AW182" s="80"/>
      <c r="AX182" s="80"/>
      <c r="AY182">
        <f>COUNTA($C$182)</f>
        <v>1</v>
      </c>
    </row>
    <row r="183" spans="1:51" ht="30" customHeight="1" x14ac:dyDescent="0.2">
      <c r="A183" s="84">
        <v>5</v>
      </c>
      <c r="B183" s="84">
        <v>1</v>
      </c>
      <c r="C183" s="93" t="s">
        <v>676</v>
      </c>
      <c r="D183" s="93" t="s">
        <v>676</v>
      </c>
      <c r="E183" s="93" t="s">
        <v>676</v>
      </c>
      <c r="F183" s="93" t="s">
        <v>676</v>
      </c>
      <c r="G183" s="93" t="s">
        <v>676</v>
      </c>
      <c r="H183" s="93" t="s">
        <v>676</v>
      </c>
      <c r="I183" s="93" t="s">
        <v>676</v>
      </c>
      <c r="J183" s="85">
        <v>7010001004851</v>
      </c>
      <c r="K183" s="86">
        <v>7010001004851</v>
      </c>
      <c r="L183" s="86">
        <v>7010001004851</v>
      </c>
      <c r="M183" s="86">
        <v>7010001004851</v>
      </c>
      <c r="N183" s="86">
        <v>7010001004851</v>
      </c>
      <c r="O183" s="86">
        <v>7010001004851</v>
      </c>
      <c r="P183" s="95" t="s">
        <v>677</v>
      </c>
      <c r="Q183" s="87" t="s">
        <v>678</v>
      </c>
      <c r="R183" s="87" t="s">
        <v>678</v>
      </c>
      <c r="S183" s="87" t="s">
        <v>678</v>
      </c>
      <c r="T183" s="87" t="s">
        <v>678</v>
      </c>
      <c r="U183" s="87" t="s">
        <v>678</v>
      </c>
      <c r="V183" s="87" t="s">
        <v>678</v>
      </c>
      <c r="W183" s="87" t="s">
        <v>678</v>
      </c>
      <c r="X183" s="87" t="s">
        <v>678</v>
      </c>
      <c r="Y183" s="88">
        <v>0</v>
      </c>
      <c r="Z183" s="89"/>
      <c r="AA183" s="89"/>
      <c r="AB183" s="90"/>
      <c r="AC183" s="73" t="s">
        <v>226</v>
      </c>
      <c r="AD183" s="74" t="s">
        <v>679</v>
      </c>
      <c r="AE183" s="74" t="s">
        <v>679</v>
      </c>
      <c r="AF183" s="74" t="s">
        <v>679</v>
      </c>
      <c r="AG183" s="74" t="s">
        <v>679</v>
      </c>
      <c r="AH183" s="75" t="s">
        <v>251</v>
      </c>
      <c r="AI183" s="76">
        <v>0</v>
      </c>
      <c r="AJ183" s="76">
        <v>0</v>
      </c>
      <c r="AK183" s="76">
        <v>0</v>
      </c>
      <c r="AL183" s="77" t="s">
        <v>251</v>
      </c>
      <c r="AM183" s="78">
        <v>0</v>
      </c>
      <c r="AN183" s="78">
        <v>0</v>
      </c>
      <c r="AO183" s="79">
        <v>0</v>
      </c>
      <c r="AP183" s="80" t="s">
        <v>251</v>
      </c>
      <c r="AQ183" s="80"/>
      <c r="AR183" s="80"/>
      <c r="AS183" s="80"/>
      <c r="AT183" s="80"/>
      <c r="AU183" s="80"/>
      <c r="AV183" s="80"/>
      <c r="AW183" s="80"/>
      <c r="AX183" s="80"/>
      <c r="AY183">
        <f>COUNTA($C$183)</f>
        <v>1</v>
      </c>
    </row>
    <row r="184" spans="1:51" ht="30" customHeight="1" x14ac:dyDescent="0.2">
      <c r="A184" s="84">
        <v>6</v>
      </c>
      <c r="B184" s="84">
        <v>1</v>
      </c>
      <c r="C184" s="93" t="s">
        <v>680</v>
      </c>
      <c r="D184" s="93" t="s">
        <v>680</v>
      </c>
      <c r="E184" s="93" t="s">
        <v>680</v>
      </c>
      <c r="F184" s="93" t="s">
        <v>680</v>
      </c>
      <c r="G184" s="93" t="s">
        <v>680</v>
      </c>
      <c r="H184" s="93" t="s">
        <v>680</v>
      </c>
      <c r="I184" s="93" t="s">
        <v>680</v>
      </c>
      <c r="J184" s="85">
        <v>3430001016775</v>
      </c>
      <c r="K184" s="86">
        <v>3430001016775</v>
      </c>
      <c r="L184" s="86">
        <v>3430001016775</v>
      </c>
      <c r="M184" s="86">
        <v>3430001016775</v>
      </c>
      <c r="N184" s="86">
        <v>3430001016775</v>
      </c>
      <c r="O184" s="86">
        <v>3430001016775</v>
      </c>
      <c r="P184" s="95" t="s">
        <v>677</v>
      </c>
      <c r="Q184" s="87" t="s">
        <v>678</v>
      </c>
      <c r="R184" s="87" t="s">
        <v>678</v>
      </c>
      <c r="S184" s="87" t="s">
        <v>678</v>
      </c>
      <c r="T184" s="87" t="s">
        <v>678</v>
      </c>
      <c r="U184" s="87" t="s">
        <v>678</v>
      </c>
      <c r="V184" s="87" t="s">
        <v>678</v>
      </c>
      <c r="W184" s="87" t="s">
        <v>678</v>
      </c>
      <c r="X184" s="87" t="s">
        <v>678</v>
      </c>
      <c r="Y184" s="88">
        <v>0</v>
      </c>
      <c r="Z184" s="89"/>
      <c r="AA184" s="89"/>
      <c r="AB184" s="90"/>
      <c r="AC184" s="73" t="s">
        <v>226</v>
      </c>
      <c r="AD184" s="74" t="s">
        <v>679</v>
      </c>
      <c r="AE184" s="74" t="s">
        <v>679</v>
      </c>
      <c r="AF184" s="74" t="s">
        <v>679</v>
      </c>
      <c r="AG184" s="74" t="s">
        <v>679</v>
      </c>
      <c r="AH184" s="75" t="s">
        <v>251</v>
      </c>
      <c r="AI184" s="76">
        <v>0</v>
      </c>
      <c r="AJ184" s="76">
        <v>0</v>
      </c>
      <c r="AK184" s="76">
        <v>0</v>
      </c>
      <c r="AL184" s="77" t="s">
        <v>251</v>
      </c>
      <c r="AM184" s="78">
        <v>0</v>
      </c>
      <c r="AN184" s="78">
        <v>0</v>
      </c>
      <c r="AO184" s="79">
        <v>0</v>
      </c>
      <c r="AP184" s="80" t="s">
        <v>251</v>
      </c>
      <c r="AQ184" s="80"/>
      <c r="AR184" s="80"/>
      <c r="AS184" s="80"/>
      <c r="AT184" s="80"/>
      <c r="AU184" s="80"/>
      <c r="AV184" s="80"/>
      <c r="AW184" s="80"/>
      <c r="AX184" s="80"/>
      <c r="AY184">
        <f>COUNTA($C$184)</f>
        <v>1</v>
      </c>
    </row>
    <row r="185" spans="1:51" ht="24.75" customHeight="1" x14ac:dyDescent="0.2">
      <c r="A185" s="49"/>
      <c r="B185" s="49"/>
      <c r="C185" s="49"/>
      <c r="D185" s="49"/>
      <c r="E185" s="49"/>
      <c r="F185" s="49"/>
      <c r="G185" s="49"/>
      <c r="H185" s="49"/>
      <c r="I185" s="49"/>
      <c r="J185" s="49"/>
      <c r="K185" s="49"/>
      <c r="L185" s="49"/>
      <c r="M185" s="49"/>
      <c r="N185" s="49"/>
      <c r="O185" s="49"/>
      <c r="P185" s="50"/>
      <c r="Q185" s="50"/>
      <c r="R185" s="50"/>
      <c r="S185" s="50"/>
      <c r="T185" s="50"/>
      <c r="U185" s="50"/>
      <c r="V185" s="50"/>
      <c r="W185" s="50"/>
      <c r="X185" s="50"/>
      <c r="Y185" s="51"/>
      <c r="Z185" s="51"/>
      <c r="AA185" s="51"/>
      <c r="AB185" s="51"/>
      <c r="AC185" s="51"/>
      <c r="AD185" s="51"/>
      <c r="AE185" s="51"/>
      <c r="AF185" s="51"/>
      <c r="AG185" s="51"/>
      <c r="AH185" s="51"/>
      <c r="AI185" s="51"/>
      <c r="AJ185" s="51"/>
      <c r="AK185" s="51"/>
      <c r="AL185" s="51"/>
      <c r="AM185" s="51"/>
      <c r="AN185" s="51"/>
      <c r="AO185" s="51"/>
      <c r="AP185" s="50"/>
      <c r="AQ185" s="50"/>
      <c r="AR185" s="50"/>
      <c r="AS185" s="50"/>
      <c r="AT185" s="50"/>
      <c r="AU185" s="50"/>
      <c r="AV185" s="50"/>
      <c r="AW185" s="50"/>
      <c r="AX185" s="50"/>
      <c r="AY185">
        <f>COUNTA($C$188)</f>
        <v>1</v>
      </c>
    </row>
    <row r="186" spans="1:51" ht="24.75" customHeight="1" x14ac:dyDescent="0.2">
      <c r="A186" s="42"/>
      <c r="B186" s="46" t="s">
        <v>161</v>
      </c>
      <c r="C186" s="42"/>
      <c r="D186" s="42"/>
      <c r="E186" s="42"/>
      <c r="F186" s="42"/>
      <c r="G186" s="42"/>
      <c r="H186" s="42"/>
      <c r="I186" s="42"/>
      <c r="J186" s="42"/>
      <c r="K186" s="42"/>
      <c r="L186" s="42"/>
      <c r="M186" s="42"/>
      <c r="N186" s="42"/>
      <c r="O186" s="42"/>
      <c r="P186" s="47"/>
      <c r="Q186" s="47"/>
      <c r="R186" s="47"/>
      <c r="S186" s="47"/>
      <c r="T186" s="47"/>
      <c r="U186" s="47"/>
      <c r="V186" s="47"/>
      <c r="W186" s="47"/>
      <c r="X186" s="47"/>
      <c r="Y186" s="48"/>
      <c r="Z186" s="48"/>
      <c r="AA186" s="48"/>
      <c r="AB186" s="48"/>
      <c r="AC186" s="48"/>
      <c r="AD186" s="48"/>
      <c r="AE186" s="48"/>
      <c r="AF186" s="48"/>
      <c r="AG186" s="48"/>
      <c r="AH186" s="48"/>
      <c r="AI186" s="48"/>
      <c r="AJ186" s="48"/>
      <c r="AK186" s="48"/>
      <c r="AL186" s="48"/>
      <c r="AM186" s="48"/>
      <c r="AN186" s="48"/>
      <c r="AO186" s="48"/>
      <c r="AP186" s="47"/>
      <c r="AQ186" s="47"/>
      <c r="AR186" s="47"/>
      <c r="AS186" s="47"/>
      <c r="AT186" s="47"/>
      <c r="AU186" s="47"/>
      <c r="AV186" s="47"/>
      <c r="AW186" s="47"/>
      <c r="AX186" s="47"/>
      <c r="AY186">
        <f>$AY$185</f>
        <v>1</v>
      </c>
    </row>
    <row r="187" spans="1:51" ht="59.25" customHeight="1" x14ac:dyDescent="0.2">
      <c r="A187" s="98"/>
      <c r="B187" s="98"/>
      <c r="C187" s="98" t="s">
        <v>24</v>
      </c>
      <c r="D187" s="98"/>
      <c r="E187" s="98"/>
      <c r="F187" s="98"/>
      <c r="G187" s="98"/>
      <c r="H187" s="98"/>
      <c r="I187" s="98"/>
      <c r="J187" s="91" t="s">
        <v>180</v>
      </c>
      <c r="K187" s="99"/>
      <c r="L187" s="99"/>
      <c r="M187" s="99"/>
      <c r="N187" s="99"/>
      <c r="O187" s="99"/>
      <c r="P187" s="100" t="s">
        <v>25</v>
      </c>
      <c r="Q187" s="100"/>
      <c r="R187" s="100"/>
      <c r="S187" s="100"/>
      <c r="T187" s="100"/>
      <c r="U187" s="100"/>
      <c r="V187" s="100"/>
      <c r="W187" s="100"/>
      <c r="X187" s="100"/>
      <c r="Y187" s="101" t="s">
        <v>179</v>
      </c>
      <c r="Z187" s="102"/>
      <c r="AA187" s="102"/>
      <c r="AB187" s="102"/>
      <c r="AC187" s="91" t="s">
        <v>205</v>
      </c>
      <c r="AD187" s="91"/>
      <c r="AE187" s="91"/>
      <c r="AF187" s="91"/>
      <c r="AG187" s="91"/>
      <c r="AH187" s="101" t="s">
        <v>219</v>
      </c>
      <c r="AI187" s="98"/>
      <c r="AJ187" s="98"/>
      <c r="AK187" s="98"/>
      <c r="AL187" s="98" t="s">
        <v>19</v>
      </c>
      <c r="AM187" s="98"/>
      <c r="AN187" s="98"/>
      <c r="AO187" s="103"/>
      <c r="AP187" s="92" t="s">
        <v>181</v>
      </c>
      <c r="AQ187" s="92"/>
      <c r="AR187" s="92"/>
      <c r="AS187" s="92"/>
      <c r="AT187" s="92"/>
      <c r="AU187" s="92"/>
      <c r="AV187" s="92"/>
      <c r="AW187" s="92"/>
      <c r="AX187" s="92"/>
      <c r="AY187">
        <f>$AY$185</f>
        <v>1</v>
      </c>
    </row>
    <row r="188" spans="1:51" ht="30" customHeight="1" x14ac:dyDescent="0.2">
      <c r="A188" s="84">
        <v>1</v>
      </c>
      <c r="B188" s="84">
        <v>1</v>
      </c>
      <c r="C188" s="93" t="s">
        <v>681</v>
      </c>
      <c r="D188" s="93" t="s">
        <v>681</v>
      </c>
      <c r="E188" s="93" t="s">
        <v>681</v>
      </c>
      <c r="F188" s="93" t="s">
        <v>681</v>
      </c>
      <c r="G188" s="93" t="s">
        <v>681</v>
      </c>
      <c r="H188" s="93" t="s">
        <v>681</v>
      </c>
      <c r="I188" s="93" t="s">
        <v>681</v>
      </c>
      <c r="J188" s="85" t="s">
        <v>682</v>
      </c>
      <c r="K188" s="86" t="s">
        <v>682</v>
      </c>
      <c r="L188" s="86" t="s">
        <v>682</v>
      </c>
      <c r="M188" s="86" t="s">
        <v>682</v>
      </c>
      <c r="N188" s="86" t="s">
        <v>682</v>
      </c>
      <c r="O188" s="86" t="s">
        <v>682</v>
      </c>
      <c r="P188" s="95" t="s">
        <v>654</v>
      </c>
      <c r="Q188" s="87"/>
      <c r="R188" s="87"/>
      <c r="S188" s="87"/>
      <c r="T188" s="87"/>
      <c r="U188" s="87"/>
      <c r="V188" s="87"/>
      <c r="W188" s="87"/>
      <c r="X188" s="87"/>
      <c r="Y188" s="88">
        <v>371</v>
      </c>
      <c r="Z188" s="89"/>
      <c r="AA188" s="89"/>
      <c r="AB188" s="90"/>
      <c r="AC188" s="73" t="s">
        <v>222</v>
      </c>
      <c r="AD188" s="74" t="s">
        <v>683</v>
      </c>
      <c r="AE188" s="74" t="s">
        <v>683</v>
      </c>
      <c r="AF188" s="74" t="s">
        <v>683</v>
      </c>
      <c r="AG188" s="74" t="s">
        <v>683</v>
      </c>
      <c r="AH188" s="96">
        <v>3</v>
      </c>
      <c r="AI188" s="97">
        <v>3</v>
      </c>
      <c r="AJ188" s="97">
        <v>3</v>
      </c>
      <c r="AK188" s="97">
        <v>3</v>
      </c>
      <c r="AL188" s="77">
        <v>99.89</v>
      </c>
      <c r="AM188" s="78">
        <v>0.99890000000000001</v>
      </c>
      <c r="AN188" s="78">
        <v>0.99890000000000001</v>
      </c>
      <c r="AO188" s="79">
        <v>0.99890000000000001</v>
      </c>
      <c r="AP188" s="80" t="s">
        <v>251</v>
      </c>
      <c r="AQ188" s="80"/>
      <c r="AR188" s="80"/>
      <c r="AS188" s="80"/>
      <c r="AT188" s="80"/>
      <c r="AU188" s="80"/>
      <c r="AV188" s="80"/>
      <c r="AW188" s="80"/>
      <c r="AX188" s="80"/>
      <c r="AY188">
        <f>$AY$185</f>
        <v>1</v>
      </c>
    </row>
    <row r="189" spans="1:51" ht="30" customHeight="1" x14ac:dyDescent="0.2">
      <c r="A189" s="84">
        <v>2</v>
      </c>
      <c r="B189" s="84">
        <v>1</v>
      </c>
      <c r="C189" s="93" t="s">
        <v>684</v>
      </c>
      <c r="D189" s="93" t="s">
        <v>684</v>
      </c>
      <c r="E189" s="93" t="s">
        <v>684</v>
      </c>
      <c r="F189" s="93" t="s">
        <v>684</v>
      </c>
      <c r="G189" s="93" t="s">
        <v>684</v>
      </c>
      <c r="H189" s="93" t="s">
        <v>684</v>
      </c>
      <c r="I189" s="93" t="s">
        <v>684</v>
      </c>
      <c r="J189" s="85">
        <v>3130001043775</v>
      </c>
      <c r="K189" s="86">
        <v>3130001043775</v>
      </c>
      <c r="L189" s="86">
        <v>3130001043775</v>
      </c>
      <c r="M189" s="86">
        <v>3130001043775</v>
      </c>
      <c r="N189" s="86">
        <v>3130001043775</v>
      </c>
      <c r="O189" s="86">
        <v>3130001043775</v>
      </c>
      <c r="P189" s="95" t="s">
        <v>654</v>
      </c>
      <c r="Q189" s="87"/>
      <c r="R189" s="87"/>
      <c r="S189" s="87"/>
      <c r="T189" s="87"/>
      <c r="U189" s="87"/>
      <c r="V189" s="87"/>
      <c r="W189" s="87"/>
      <c r="X189" s="87"/>
      <c r="Y189" s="88">
        <v>29</v>
      </c>
      <c r="Z189" s="89"/>
      <c r="AA189" s="89"/>
      <c r="AB189" s="90"/>
      <c r="AC189" s="73" t="s">
        <v>220</v>
      </c>
      <c r="AD189" s="74" t="s">
        <v>674</v>
      </c>
      <c r="AE189" s="74" t="s">
        <v>674</v>
      </c>
      <c r="AF189" s="74" t="s">
        <v>674</v>
      </c>
      <c r="AG189" s="74" t="s">
        <v>674</v>
      </c>
      <c r="AH189" s="96">
        <v>2</v>
      </c>
      <c r="AI189" s="97">
        <v>2</v>
      </c>
      <c r="AJ189" s="97">
        <v>2</v>
      </c>
      <c r="AK189" s="97">
        <v>2</v>
      </c>
      <c r="AL189" s="77">
        <v>90.54</v>
      </c>
      <c r="AM189" s="78">
        <v>0.90539999999999998</v>
      </c>
      <c r="AN189" s="78">
        <v>0.90539999999999998</v>
      </c>
      <c r="AO189" s="79">
        <v>0.90539999999999998</v>
      </c>
      <c r="AP189" s="80" t="s">
        <v>251</v>
      </c>
      <c r="AQ189" s="80"/>
      <c r="AR189" s="80"/>
      <c r="AS189" s="80"/>
      <c r="AT189" s="80"/>
      <c r="AU189" s="80"/>
      <c r="AV189" s="80"/>
      <c r="AW189" s="80"/>
      <c r="AX189" s="80"/>
      <c r="AY189">
        <f>COUNTA($C$189)</f>
        <v>1</v>
      </c>
    </row>
    <row r="190" spans="1:51" ht="30" customHeight="1" x14ac:dyDescent="0.2">
      <c r="A190" s="84">
        <v>3</v>
      </c>
      <c r="B190" s="84">
        <v>1</v>
      </c>
      <c r="C190" s="94" t="s">
        <v>685</v>
      </c>
      <c r="D190" s="93" t="s">
        <v>685</v>
      </c>
      <c r="E190" s="93" t="s">
        <v>685</v>
      </c>
      <c r="F190" s="93" t="s">
        <v>685</v>
      </c>
      <c r="G190" s="93" t="s">
        <v>685</v>
      </c>
      <c r="H190" s="93" t="s">
        <v>685</v>
      </c>
      <c r="I190" s="93" t="s">
        <v>685</v>
      </c>
      <c r="J190" s="85">
        <v>8130001040495</v>
      </c>
      <c r="K190" s="86">
        <v>8130001040495</v>
      </c>
      <c r="L190" s="86">
        <v>8130001040495</v>
      </c>
      <c r="M190" s="86">
        <v>8130001040495</v>
      </c>
      <c r="N190" s="86">
        <v>8130001040495</v>
      </c>
      <c r="O190" s="86">
        <v>8130001040495</v>
      </c>
      <c r="P190" s="95" t="s">
        <v>654</v>
      </c>
      <c r="Q190" s="87"/>
      <c r="R190" s="87"/>
      <c r="S190" s="87"/>
      <c r="T190" s="87"/>
      <c r="U190" s="87"/>
      <c r="V190" s="87"/>
      <c r="W190" s="87"/>
      <c r="X190" s="87"/>
      <c r="Y190" s="88">
        <v>27</v>
      </c>
      <c r="Z190" s="89"/>
      <c r="AA190" s="89"/>
      <c r="AB190" s="90"/>
      <c r="AC190" s="73" t="s">
        <v>220</v>
      </c>
      <c r="AD190" s="74" t="s">
        <v>674</v>
      </c>
      <c r="AE190" s="74" t="s">
        <v>674</v>
      </c>
      <c r="AF190" s="74" t="s">
        <v>674</v>
      </c>
      <c r="AG190" s="74" t="s">
        <v>674</v>
      </c>
      <c r="AH190" s="75">
        <v>1</v>
      </c>
      <c r="AI190" s="76">
        <v>1</v>
      </c>
      <c r="AJ190" s="76">
        <v>1</v>
      </c>
      <c r="AK190" s="76">
        <v>1</v>
      </c>
      <c r="AL190" s="77">
        <v>99.61</v>
      </c>
      <c r="AM190" s="78">
        <v>0.99609999999999999</v>
      </c>
      <c r="AN190" s="78">
        <v>0.99609999999999999</v>
      </c>
      <c r="AO190" s="79">
        <v>0.99609999999999999</v>
      </c>
      <c r="AP190" s="80" t="s">
        <v>251</v>
      </c>
      <c r="AQ190" s="80"/>
      <c r="AR190" s="80"/>
      <c r="AS190" s="80"/>
      <c r="AT190" s="80"/>
      <c r="AU190" s="80"/>
      <c r="AV190" s="80"/>
      <c r="AW190" s="80"/>
      <c r="AX190" s="80"/>
      <c r="AY190">
        <f>COUNTA($C$190)</f>
        <v>1</v>
      </c>
    </row>
    <row r="191" spans="1:51" ht="30" customHeight="1" x14ac:dyDescent="0.2">
      <c r="A191" s="84">
        <v>4</v>
      </c>
      <c r="B191" s="84">
        <v>1</v>
      </c>
      <c r="C191" s="94" t="s">
        <v>686</v>
      </c>
      <c r="D191" s="93" t="s">
        <v>686</v>
      </c>
      <c r="E191" s="93" t="s">
        <v>686</v>
      </c>
      <c r="F191" s="93" t="s">
        <v>686</v>
      </c>
      <c r="G191" s="93" t="s">
        <v>686</v>
      </c>
      <c r="H191" s="93" t="s">
        <v>686</v>
      </c>
      <c r="I191" s="93" t="s">
        <v>686</v>
      </c>
      <c r="J191" s="85">
        <v>4130001041720</v>
      </c>
      <c r="K191" s="86">
        <v>4130001041720</v>
      </c>
      <c r="L191" s="86">
        <v>4130001041720</v>
      </c>
      <c r="M191" s="86">
        <v>4130001041720</v>
      </c>
      <c r="N191" s="86">
        <v>4130001041720</v>
      </c>
      <c r="O191" s="86">
        <v>4130001041720</v>
      </c>
      <c r="P191" s="95" t="s">
        <v>654</v>
      </c>
      <c r="Q191" s="87"/>
      <c r="R191" s="87"/>
      <c r="S191" s="87"/>
      <c r="T191" s="87"/>
      <c r="U191" s="87"/>
      <c r="V191" s="87"/>
      <c r="W191" s="87"/>
      <c r="X191" s="87"/>
      <c r="Y191" s="88">
        <v>23</v>
      </c>
      <c r="Z191" s="89"/>
      <c r="AA191" s="89"/>
      <c r="AB191" s="90"/>
      <c r="AC191" s="73" t="s">
        <v>222</v>
      </c>
      <c r="AD191" s="74" t="s">
        <v>683</v>
      </c>
      <c r="AE191" s="74" t="s">
        <v>683</v>
      </c>
      <c r="AF191" s="74" t="s">
        <v>683</v>
      </c>
      <c r="AG191" s="74" t="s">
        <v>683</v>
      </c>
      <c r="AH191" s="75">
        <v>4</v>
      </c>
      <c r="AI191" s="76">
        <v>4</v>
      </c>
      <c r="AJ191" s="76">
        <v>4</v>
      </c>
      <c r="AK191" s="76">
        <v>4</v>
      </c>
      <c r="AL191" s="77">
        <v>99.51</v>
      </c>
      <c r="AM191" s="78">
        <v>0.99509999999999998</v>
      </c>
      <c r="AN191" s="78">
        <v>0.99509999999999998</v>
      </c>
      <c r="AO191" s="79">
        <v>0.99509999999999998</v>
      </c>
      <c r="AP191" s="80" t="s">
        <v>251</v>
      </c>
      <c r="AQ191" s="80"/>
      <c r="AR191" s="80"/>
      <c r="AS191" s="80"/>
      <c r="AT191" s="80"/>
      <c r="AU191" s="80"/>
      <c r="AV191" s="80"/>
      <c r="AW191" s="80"/>
      <c r="AX191" s="80"/>
      <c r="AY191">
        <f>COUNTA($C$191)</f>
        <v>1</v>
      </c>
    </row>
    <row r="192" spans="1:51" ht="30" customHeight="1" x14ac:dyDescent="0.2">
      <c r="A192" s="84">
        <v>5</v>
      </c>
      <c r="B192" s="84">
        <v>1</v>
      </c>
      <c r="C192" s="93" t="s">
        <v>684</v>
      </c>
      <c r="D192" s="93" t="s">
        <v>684</v>
      </c>
      <c r="E192" s="93" t="s">
        <v>684</v>
      </c>
      <c r="F192" s="93" t="s">
        <v>684</v>
      </c>
      <c r="G192" s="93" t="s">
        <v>684</v>
      </c>
      <c r="H192" s="93" t="s">
        <v>684</v>
      </c>
      <c r="I192" s="93" t="s">
        <v>684</v>
      </c>
      <c r="J192" s="85">
        <v>3130001043775</v>
      </c>
      <c r="K192" s="86">
        <v>3130001043775</v>
      </c>
      <c r="L192" s="86">
        <v>3130001043775</v>
      </c>
      <c r="M192" s="86">
        <v>3130001043775</v>
      </c>
      <c r="N192" s="86">
        <v>3130001043775</v>
      </c>
      <c r="O192" s="86">
        <v>3130001043775</v>
      </c>
      <c r="P192" s="95" t="s">
        <v>654</v>
      </c>
      <c r="Q192" s="87"/>
      <c r="R192" s="87"/>
      <c r="S192" s="87"/>
      <c r="T192" s="87"/>
      <c r="U192" s="87"/>
      <c r="V192" s="87"/>
      <c r="W192" s="87"/>
      <c r="X192" s="87"/>
      <c r="Y192" s="88">
        <v>10</v>
      </c>
      <c r="Z192" s="89"/>
      <c r="AA192" s="89"/>
      <c r="AB192" s="90"/>
      <c r="AC192" s="73" t="s">
        <v>222</v>
      </c>
      <c r="AD192" s="74" t="s">
        <v>683</v>
      </c>
      <c r="AE192" s="74" t="s">
        <v>683</v>
      </c>
      <c r="AF192" s="74" t="s">
        <v>683</v>
      </c>
      <c r="AG192" s="74" t="s">
        <v>683</v>
      </c>
      <c r="AH192" s="75">
        <v>5</v>
      </c>
      <c r="AI192" s="76">
        <v>5</v>
      </c>
      <c r="AJ192" s="76">
        <v>5</v>
      </c>
      <c r="AK192" s="76">
        <v>5</v>
      </c>
      <c r="AL192" s="77">
        <v>73.83</v>
      </c>
      <c r="AM192" s="78">
        <v>0.73829999999999996</v>
      </c>
      <c r="AN192" s="78">
        <v>0.73829999999999996</v>
      </c>
      <c r="AO192" s="79">
        <v>0.73829999999999996</v>
      </c>
      <c r="AP192" s="80" t="s">
        <v>251</v>
      </c>
      <c r="AQ192" s="80"/>
      <c r="AR192" s="80"/>
      <c r="AS192" s="80"/>
      <c r="AT192" s="80"/>
      <c r="AU192" s="80"/>
      <c r="AV192" s="80"/>
      <c r="AW192" s="80"/>
      <c r="AX192" s="80"/>
      <c r="AY192">
        <f>COUNTA($C$192)</f>
        <v>1</v>
      </c>
    </row>
    <row r="193" spans="1:51" ht="30" customHeight="1" x14ac:dyDescent="0.2">
      <c r="A193" s="84">
        <v>6</v>
      </c>
      <c r="B193" s="84">
        <v>1</v>
      </c>
      <c r="C193" s="93" t="s">
        <v>687</v>
      </c>
      <c r="D193" s="93" t="s">
        <v>687</v>
      </c>
      <c r="E193" s="93" t="s">
        <v>687</v>
      </c>
      <c r="F193" s="93" t="s">
        <v>687</v>
      </c>
      <c r="G193" s="93" t="s">
        <v>687</v>
      </c>
      <c r="H193" s="93" t="s">
        <v>687</v>
      </c>
      <c r="I193" s="93" t="s">
        <v>687</v>
      </c>
      <c r="J193" s="85">
        <v>2470001003275</v>
      </c>
      <c r="K193" s="86">
        <v>2470001003275</v>
      </c>
      <c r="L193" s="86">
        <v>2470001003275</v>
      </c>
      <c r="M193" s="86">
        <v>2470001003275</v>
      </c>
      <c r="N193" s="86">
        <v>2470001003275</v>
      </c>
      <c r="O193" s="86">
        <v>2470001003275</v>
      </c>
      <c r="P193" s="95" t="s">
        <v>660</v>
      </c>
      <c r="Q193" s="87"/>
      <c r="R193" s="87"/>
      <c r="S193" s="87"/>
      <c r="T193" s="87"/>
      <c r="U193" s="87"/>
      <c r="V193" s="87"/>
      <c r="W193" s="87"/>
      <c r="X193" s="87"/>
      <c r="Y193" s="88">
        <v>9</v>
      </c>
      <c r="Z193" s="89"/>
      <c r="AA193" s="89"/>
      <c r="AB193" s="90"/>
      <c r="AC193" s="73" t="s">
        <v>220</v>
      </c>
      <c r="AD193" s="74" t="s">
        <v>674</v>
      </c>
      <c r="AE193" s="74" t="s">
        <v>674</v>
      </c>
      <c r="AF193" s="74" t="s">
        <v>674</v>
      </c>
      <c r="AG193" s="74" t="s">
        <v>674</v>
      </c>
      <c r="AH193" s="75">
        <v>1</v>
      </c>
      <c r="AI193" s="76">
        <v>1</v>
      </c>
      <c r="AJ193" s="76">
        <v>1</v>
      </c>
      <c r="AK193" s="76">
        <v>1</v>
      </c>
      <c r="AL193" s="77">
        <v>98.83</v>
      </c>
      <c r="AM193" s="78">
        <v>0.98829999999999996</v>
      </c>
      <c r="AN193" s="78">
        <v>0.98829999999999996</v>
      </c>
      <c r="AO193" s="79">
        <v>0.98829999999999996</v>
      </c>
      <c r="AP193" s="80" t="s">
        <v>251</v>
      </c>
      <c r="AQ193" s="80"/>
      <c r="AR193" s="80"/>
      <c r="AS193" s="80"/>
      <c r="AT193" s="80"/>
      <c r="AU193" s="80"/>
      <c r="AV193" s="80"/>
      <c r="AW193" s="80"/>
      <c r="AX193" s="80"/>
      <c r="AY193">
        <f>COUNTA($C$193)</f>
        <v>1</v>
      </c>
    </row>
    <row r="194" spans="1:51" ht="30" customHeight="1" x14ac:dyDescent="0.2">
      <c r="A194" s="84">
        <v>7</v>
      </c>
      <c r="B194" s="84">
        <v>1</v>
      </c>
      <c r="C194" s="93" t="s">
        <v>688</v>
      </c>
      <c r="D194" s="93" t="s">
        <v>688</v>
      </c>
      <c r="E194" s="93" t="s">
        <v>688</v>
      </c>
      <c r="F194" s="93" t="s">
        <v>688</v>
      </c>
      <c r="G194" s="93" t="s">
        <v>688</v>
      </c>
      <c r="H194" s="93" t="s">
        <v>688</v>
      </c>
      <c r="I194" s="93" t="s">
        <v>688</v>
      </c>
      <c r="J194" s="85">
        <v>3240001011663</v>
      </c>
      <c r="K194" s="86">
        <v>3240001011663</v>
      </c>
      <c r="L194" s="86">
        <v>3240001011663</v>
      </c>
      <c r="M194" s="86">
        <v>3240001011663</v>
      </c>
      <c r="N194" s="86">
        <v>3240001011663</v>
      </c>
      <c r="O194" s="86">
        <v>3240001011663</v>
      </c>
      <c r="P194" s="95" t="s">
        <v>660</v>
      </c>
      <c r="Q194" s="87"/>
      <c r="R194" s="87"/>
      <c r="S194" s="87"/>
      <c r="T194" s="87"/>
      <c r="U194" s="87"/>
      <c r="V194" s="87"/>
      <c r="W194" s="87"/>
      <c r="X194" s="87"/>
      <c r="Y194" s="88">
        <v>7</v>
      </c>
      <c r="Z194" s="89"/>
      <c r="AA194" s="89"/>
      <c r="AB194" s="90"/>
      <c r="AC194" s="73" t="s">
        <v>227</v>
      </c>
      <c r="AD194" s="74" t="s">
        <v>689</v>
      </c>
      <c r="AE194" s="74" t="s">
        <v>689</v>
      </c>
      <c r="AF194" s="74" t="s">
        <v>689</v>
      </c>
      <c r="AG194" s="74" t="s">
        <v>689</v>
      </c>
      <c r="AH194" s="75" t="s">
        <v>251</v>
      </c>
      <c r="AI194" s="76">
        <v>0</v>
      </c>
      <c r="AJ194" s="76">
        <v>0</v>
      </c>
      <c r="AK194" s="76">
        <v>0</v>
      </c>
      <c r="AL194" s="77" t="s">
        <v>251</v>
      </c>
      <c r="AM194" s="78">
        <v>0</v>
      </c>
      <c r="AN194" s="78">
        <v>0</v>
      </c>
      <c r="AO194" s="79">
        <v>0</v>
      </c>
      <c r="AP194" s="80" t="s">
        <v>251</v>
      </c>
      <c r="AQ194" s="80"/>
      <c r="AR194" s="80"/>
      <c r="AS194" s="80"/>
      <c r="AT194" s="80"/>
      <c r="AU194" s="80"/>
      <c r="AV194" s="80"/>
      <c r="AW194" s="80"/>
      <c r="AX194" s="80"/>
      <c r="AY194">
        <f>COUNTA($C$194)</f>
        <v>1</v>
      </c>
    </row>
    <row r="195" spans="1:51" ht="30" customHeight="1" x14ac:dyDescent="0.2">
      <c r="A195" s="84">
        <v>8</v>
      </c>
      <c r="B195" s="84">
        <v>1</v>
      </c>
      <c r="C195" s="93" t="s">
        <v>684</v>
      </c>
      <c r="D195" s="93" t="s">
        <v>684</v>
      </c>
      <c r="E195" s="93" t="s">
        <v>684</v>
      </c>
      <c r="F195" s="93" t="s">
        <v>684</v>
      </c>
      <c r="G195" s="93" t="s">
        <v>684</v>
      </c>
      <c r="H195" s="93" t="s">
        <v>684</v>
      </c>
      <c r="I195" s="93" t="s">
        <v>684</v>
      </c>
      <c r="J195" s="85">
        <v>3130001043775</v>
      </c>
      <c r="K195" s="86">
        <v>3130001043775</v>
      </c>
      <c r="L195" s="86">
        <v>3130001043775</v>
      </c>
      <c r="M195" s="86">
        <v>3130001043775</v>
      </c>
      <c r="N195" s="86">
        <v>3130001043775</v>
      </c>
      <c r="O195" s="86">
        <v>3130001043775</v>
      </c>
      <c r="P195" s="95" t="s">
        <v>654</v>
      </c>
      <c r="Q195" s="87"/>
      <c r="R195" s="87"/>
      <c r="S195" s="87"/>
      <c r="T195" s="87"/>
      <c r="U195" s="87"/>
      <c r="V195" s="87"/>
      <c r="W195" s="87"/>
      <c r="X195" s="87"/>
      <c r="Y195" s="88">
        <v>7</v>
      </c>
      <c r="Z195" s="89"/>
      <c r="AA195" s="89"/>
      <c r="AB195" s="90"/>
      <c r="AC195" s="73" t="s">
        <v>227</v>
      </c>
      <c r="AD195" s="74" t="s">
        <v>689</v>
      </c>
      <c r="AE195" s="74" t="s">
        <v>689</v>
      </c>
      <c r="AF195" s="74" t="s">
        <v>689</v>
      </c>
      <c r="AG195" s="74" t="s">
        <v>689</v>
      </c>
      <c r="AH195" s="75" t="s">
        <v>251</v>
      </c>
      <c r="AI195" s="76">
        <v>0</v>
      </c>
      <c r="AJ195" s="76">
        <v>0</v>
      </c>
      <c r="AK195" s="76">
        <v>0</v>
      </c>
      <c r="AL195" s="77" t="s">
        <v>251</v>
      </c>
      <c r="AM195" s="78">
        <v>0</v>
      </c>
      <c r="AN195" s="78">
        <v>0</v>
      </c>
      <c r="AO195" s="79">
        <v>0</v>
      </c>
      <c r="AP195" s="80" t="s">
        <v>251</v>
      </c>
      <c r="AQ195" s="80"/>
      <c r="AR195" s="80"/>
      <c r="AS195" s="80"/>
      <c r="AT195" s="80"/>
      <c r="AU195" s="80"/>
      <c r="AV195" s="80"/>
      <c r="AW195" s="80"/>
      <c r="AX195" s="80"/>
      <c r="AY195">
        <f>COUNTA($C$195)</f>
        <v>1</v>
      </c>
    </row>
    <row r="196" spans="1:51" ht="30" customHeight="1" x14ac:dyDescent="0.2">
      <c r="A196" s="84">
        <v>9</v>
      </c>
      <c r="B196" s="84">
        <v>1</v>
      </c>
      <c r="C196" s="93" t="s">
        <v>690</v>
      </c>
      <c r="D196" s="93" t="s">
        <v>690</v>
      </c>
      <c r="E196" s="93" t="s">
        <v>690</v>
      </c>
      <c r="F196" s="93" t="s">
        <v>690</v>
      </c>
      <c r="G196" s="93" t="s">
        <v>690</v>
      </c>
      <c r="H196" s="93" t="s">
        <v>690</v>
      </c>
      <c r="I196" s="93" t="s">
        <v>690</v>
      </c>
      <c r="J196" s="85">
        <v>2160001010600</v>
      </c>
      <c r="K196" s="86">
        <v>2160001010600</v>
      </c>
      <c r="L196" s="86">
        <v>2160001010600</v>
      </c>
      <c r="M196" s="86">
        <v>2160001010600</v>
      </c>
      <c r="N196" s="86">
        <v>2160001010600</v>
      </c>
      <c r="O196" s="86">
        <v>2160001010600</v>
      </c>
      <c r="P196" s="95" t="s">
        <v>654</v>
      </c>
      <c r="Q196" s="87"/>
      <c r="R196" s="87"/>
      <c r="S196" s="87"/>
      <c r="T196" s="87"/>
      <c r="U196" s="87"/>
      <c r="V196" s="87"/>
      <c r="W196" s="87"/>
      <c r="X196" s="87"/>
      <c r="Y196" s="88">
        <v>5</v>
      </c>
      <c r="Z196" s="89"/>
      <c r="AA196" s="89"/>
      <c r="AB196" s="90"/>
      <c r="AC196" s="73" t="s">
        <v>220</v>
      </c>
      <c r="AD196" s="74" t="s">
        <v>674</v>
      </c>
      <c r="AE196" s="74" t="s">
        <v>674</v>
      </c>
      <c r="AF196" s="74" t="s">
        <v>674</v>
      </c>
      <c r="AG196" s="74" t="s">
        <v>674</v>
      </c>
      <c r="AH196" s="75">
        <v>2</v>
      </c>
      <c r="AI196" s="76">
        <v>2</v>
      </c>
      <c r="AJ196" s="76">
        <v>2</v>
      </c>
      <c r="AK196" s="76">
        <v>2</v>
      </c>
      <c r="AL196" s="77">
        <v>98.56</v>
      </c>
      <c r="AM196" s="78">
        <v>0.98560000000000003</v>
      </c>
      <c r="AN196" s="78">
        <v>0.98560000000000003</v>
      </c>
      <c r="AO196" s="79">
        <v>0.98560000000000003</v>
      </c>
      <c r="AP196" s="80" t="s">
        <v>251</v>
      </c>
      <c r="AQ196" s="80"/>
      <c r="AR196" s="80"/>
      <c r="AS196" s="80"/>
      <c r="AT196" s="80"/>
      <c r="AU196" s="80"/>
      <c r="AV196" s="80"/>
      <c r="AW196" s="80"/>
      <c r="AX196" s="80"/>
      <c r="AY196">
        <f>COUNTA($C$196)</f>
        <v>1</v>
      </c>
    </row>
    <row r="197" spans="1:51" ht="30" customHeight="1" x14ac:dyDescent="0.2">
      <c r="A197" s="84">
        <v>10</v>
      </c>
      <c r="B197" s="84">
        <v>1</v>
      </c>
      <c r="C197" s="94" t="s">
        <v>691</v>
      </c>
      <c r="D197" s="93" t="s">
        <v>692</v>
      </c>
      <c r="E197" s="93" t="s">
        <v>692</v>
      </c>
      <c r="F197" s="93" t="s">
        <v>692</v>
      </c>
      <c r="G197" s="93" t="s">
        <v>692</v>
      </c>
      <c r="H197" s="93" t="s">
        <v>692</v>
      </c>
      <c r="I197" s="93" t="s">
        <v>692</v>
      </c>
      <c r="J197" s="85">
        <v>7080401014824</v>
      </c>
      <c r="K197" s="86">
        <v>7080401014824</v>
      </c>
      <c r="L197" s="86">
        <v>7080401014824</v>
      </c>
      <c r="M197" s="86">
        <v>7080401014824</v>
      </c>
      <c r="N197" s="86">
        <v>7080401014824</v>
      </c>
      <c r="O197" s="86">
        <v>7080401014824</v>
      </c>
      <c r="P197" s="95" t="s">
        <v>654</v>
      </c>
      <c r="Q197" s="87"/>
      <c r="R197" s="87"/>
      <c r="S197" s="87"/>
      <c r="T197" s="87"/>
      <c r="U197" s="87"/>
      <c r="V197" s="87"/>
      <c r="W197" s="87"/>
      <c r="X197" s="87"/>
      <c r="Y197" s="88">
        <v>4</v>
      </c>
      <c r="Z197" s="89"/>
      <c r="AA197" s="89"/>
      <c r="AB197" s="90"/>
      <c r="AC197" s="73" t="s">
        <v>226</v>
      </c>
      <c r="AD197" s="74" t="s">
        <v>679</v>
      </c>
      <c r="AE197" s="74" t="s">
        <v>679</v>
      </c>
      <c r="AF197" s="74" t="s">
        <v>679</v>
      </c>
      <c r="AG197" s="74" t="s">
        <v>679</v>
      </c>
      <c r="AH197" s="75" t="s">
        <v>564</v>
      </c>
      <c r="AI197" s="76">
        <v>0</v>
      </c>
      <c r="AJ197" s="76">
        <v>0</v>
      </c>
      <c r="AK197" s="76">
        <v>0</v>
      </c>
      <c r="AL197" s="77" t="s">
        <v>564</v>
      </c>
      <c r="AM197" s="78">
        <v>0</v>
      </c>
      <c r="AN197" s="78">
        <v>0</v>
      </c>
      <c r="AO197" s="79">
        <v>0</v>
      </c>
      <c r="AP197" s="80" t="s">
        <v>251</v>
      </c>
      <c r="AQ197" s="80"/>
      <c r="AR197" s="80"/>
      <c r="AS197" s="80"/>
      <c r="AT197" s="80"/>
      <c r="AU197" s="80"/>
      <c r="AV197" s="80"/>
      <c r="AW197" s="80"/>
      <c r="AX197" s="80"/>
      <c r="AY197">
        <f>COUNTA($C$197)</f>
        <v>1</v>
      </c>
    </row>
    <row r="198" spans="1:51" ht="24.75" customHeight="1" x14ac:dyDescent="0.2">
      <c r="A198" s="49"/>
      <c r="B198" s="49"/>
      <c r="C198" s="49"/>
      <c r="D198" s="49"/>
      <c r="E198" s="49"/>
      <c r="F198" s="49"/>
      <c r="G198" s="49"/>
      <c r="H198" s="49"/>
      <c r="I198" s="49"/>
      <c r="J198" s="49"/>
      <c r="K198" s="49"/>
      <c r="L198" s="49"/>
      <c r="M198" s="49"/>
      <c r="N198" s="49"/>
      <c r="O198" s="49"/>
      <c r="P198" s="50"/>
      <c r="Q198" s="50"/>
      <c r="R198" s="50"/>
      <c r="S198" s="50"/>
      <c r="T198" s="50"/>
      <c r="U198" s="50"/>
      <c r="V198" s="50"/>
      <c r="W198" s="50"/>
      <c r="X198" s="50"/>
      <c r="Y198" s="51"/>
      <c r="Z198" s="51"/>
      <c r="AA198" s="51"/>
      <c r="AB198" s="51"/>
      <c r="AC198" s="51"/>
      <c r="AD198" s="51"/>
      <c r="AE198" s="51"/>
      <c r="AF198" s="51"/>
      <c r="AG198" s="51"/>
      <c r="AH198" s="51"/>
      <c r="AI198" s="51"/>
      <c r="AJ198" s="51"/>
      <c r="AK198" s="51"/>
      <c r="AL198" s="51"/>
      <c r="AM198" s="51"/>
      <c r="AN198" s="51"/>
      <c r="AO198" s="51"/>
      <c r="AP198" s="50"/>
      <c r="AQ198" s="50"/>
      <c r="AR198" s="50"/>
      <c r="AS198" s="50"/>
      <c r="AT198" s="50"/>
      <c r="AU198" s="50"/>
      <c r="AV198" s="50"/>
      <c r="AW198" s="50"/>
      <c r="AX198" s="50"/>
      <c r="AY198">
        <f>COUNTA($C$201)</f>
        <v>1</v>
      </c>
    </row>
    <row r="199" spans="1:51" ht="24.75" customHeight="1" x14ac:dyDescent="0.2">
      <c r="A199" s="42"/>
      <c r="B199" s="46" t="s">
        <v>162</v>
      </c>
      <c r="C199" s="42"/>
      <c r="D199" s="42"/>
      <c r="E199" s="42"/>
      <c r="F199" s="42"/>
      <c r="G199" s="42"/>
      <c r="H199" s="42"/>
      <c r="I199" s="42"/>
      <c r="J199" s="42"/>
      <c r="K199" s="42"/>
      <c r="L199" s="42"/>
      <c r="M199" s="42"/>
      <c r="N199" s="42"/>
      <c r="O199" s="42"/>
      <c r="P199" s="47"/>
      <c r="Q199" s="47"/>
      <c r="R199" s="47"/>
      <c r="S199" s="47"/>
      <c r="T199" s="47"/>
      <c r="U199" s="47"/>
      <c r="V199" s="47"/>
      <c r="W199" s="47"/>
      <c r="X199" s="47"/>
      <c r="Y199" s="48"/>
      <c r="Z199" s="48"/>
      <c r="AA199" s="48"/>
      <c r="AB199" s="48"/>
      <c r="AC199" s="48"/>
      <c r="AD199" s="48"/>
      <c r="AE199" s="48"/>
      <c r="AF199" s="48"/>
      <c r="AG199" s="48"/>
      <c r="AH199" s="48"/>
      <c r="AI199" s="48"/>
      <c r="AJ199" s="48"/>
      <c r="AK199" s="48"/>
      <c r="AL199" s="48"/>
      <c r="AM199" s="48"/>
      <c r="AN199" s="48"/>
      <c r="AO199" s="48"/>
      <c r="AP199" s="47"/>
      <c r="AQ199" s="47"/>
      <c r="AR199" s="47"/>
      <c r="AS199" s="47"/>
      <c r="AT199" s="47"/>
      <c r="AU199" s="47"/>
      <c r="AV199" s="47"/>
      <c r="AW199" s="47"/>
      <c r="AX199" s="47"/>
      <c r="AY199">
        <f>$AY$198</f>
        <v>1</v>
      </c>
    </row>
    <row r="200" spans="1:51" ht="59.25" customHeight="1" x14ac:dyDescent="0.2">
      <c r="A200" s="98"/>
      <c r="B200" s="98"/>
      <c r="C200" s="98" t="s">
        <v>24</v>
      </c>
      <c r="D200" s="98"/>
      <c r="E200" s="98"/>
      <c r="F200" s="98"/>
      <c r="G200" s="98"/>
      <c r="H200" s="98"/>
      <c r="I200" s="98"/>
      <c r="J200" s="91" t="s">
        <v>180</v>
      </c>
      <c r="K200" s="99"/>
      <c r="L200" s="99"/>
      <c r="M200" s="99"/>
      <c r="N200" s="99"/>
      <c r="O200" s="99"/>
      <c r="P200" s="100" t="s">
        <v>25</v>
      </c>
      <c r="Q200" s="100"/>
      <c r="R200" s="100"/>
      <c r="S200" s="100"/>
      <c r="T200" s="100"/>
      <c r="U200" s="100"/>
      <c r="V200" s="100"/>
      <c r="W200" s="100"/>
      <c r="X200" s="100"/>
      <c r="Y200" s="101" t="s">
        <v>179</v>
      </c>
      <c r="Z200" s="102"/>
      <c r="AA200" s="102"/>
      <c r="AB200" s="102"/>
      <c r="AC200" s="91" t="s">
        <v>205</v>
      </c>
      <c r="AD200" s="91"/>
      <c r="AE200" s="91"/>
      <c r="AF200" s="91"/>
      <c r="AG200" s="91"/>
      <c r="AH200" s="101" t="s">
        <v>219</v>
      </c>
      <c r="AI200" s="98"/>
      <c r="AJ200" s="98"/>
      <c r="AK200" s="98"/>
      <c r="AL200" s="98" t="s">
        <v>19</v>
      </c>
      <c r="AM200" s="98"/>
      <c r="AN200" s="98"/>
      <c r="AO200" s="103"/>
      <c r="AP200" s="92" t="s">
        <v>181</v>
      </c>
      <c r="AQ200" s="92"/>
      <c r="AR200" s="92"/>
      <c r="AS200" s="92"/>
      <c r="AT200" s="92"/>
      <c r="AU200" s="92"/>
      <c r="AV200" s="92"/>
      <c r="AW200" s="92"/>
      <c r="AX200" s="92"/>
      <c r="AY200">
        <f>$AY$198</f>
        <v>1</v>
      </c>
    </row>
    <row r="201" spans="1:51" ht="30" customHeight="1" x14ac:dyDescent="0.2">
      <c r="A201" s="84">
        <v>1</v>
      </c>
      <c r="B201" s="84">
        <v>1</v>
      </c>
      <c r="C201" s="93" t="s">
        <v>693</v>
      </c>
      <c r="D201" s="93" t="s">
        <v>693</v>
      </c>
      <c r="E201" s="93" t="s">
        <v>693</v>
      </c>
      <c r="F201" s="93" t="s">
        <v>693</v>
      </c>
      <c r="G201" s="93" t="s">
        <v>693</v>
      </c>
      <c r="H201" s="93" t="s">
        <v>693</v>
      </c>
      <c r="I201" s="93" t="s">
        <v>693</v>
      </c>
      <c r="J201" s="85" t="s">
        <v>251</v>
      </c>
      <c r="K201" s="86">
        <v>0</v>
      </c>
      <c r="L201" s="86">
        <v>0</v>
      </c>
      <c r="M201" s="86">
        <v>0</v>
      </c>
      <c r="N201" s="86">
        <v>0</v>
      </c>
      <c r="O201" s="86">
        <v>0</v>
      </c>
      <c r="P201" s="95" t="s">
        <v>654</v>
      </c>
      <c r="Q201" s="87"/>
      <c r="R201" s="87"/>
      <c r="S201" s="87"/>
      <c r="T201" s="87"/>
      <c r="U201" s="87"/>
      <c r="V201" s="87"/>
      <c r="W201" s="87"/>
      <c r="X201" s="87"/>
      <c r="Y201" s="88">
        <v>575</v>
      </c>
      <c r="Z201" s="89"/>
      <c r="AA201" s="89"/>
      <c r="AB201" s="90"/>
      <c r="AC201" s="73" t="s">
        <v>220</v>
      </c>
      <c r="AD201" s="74" t="s">
        <v>674</v>
      </c>
      <c r="AE201" s="74" t="s">
        <v>674</v>
      </c>
      <c r="AF201" s="74" t="s">
        <v>674</v>
      </c>
      <c r="AG201" s="74" t="s">
        <v>674</v>
      </c>
      <c r="AH201" s="96">
        <v>4</v>
      </c>
      <c r="AI201" s="97">
        <v>4</v>
      </c>
      <c r="AJ201" s="97">
        <v>4</v>
      </c>
      <c r="AK201" s="97">
        <v>4</v>
      </c>
      <c r="AL201" s="77">
        <v>98.8</v>
      </c>
      <c r="AM201" s="78">
        <v>0.98799999999999999</v>
      </c>
      <c r="AN201" s="78">
        <v>0.98799999999999999</v>
      </c>
      <c r="AO201" s="79">
        <v>0.98799999999999999</v>
      </c>
      <c r="AP201" s="80" t="s">
        <v>251</v>
      </c>
      <c r="AQ201" s="80"/>
      <c r="AR201" s="80"/>
      <c r="AS201" s="80"/>
      <c r="AT201" s="80"/>
      <c r="AU201" s="80"/>
      <c r="AV201" s="80"/>
      <c r="AW201" s="80"/>
      <c r="AX201" s="80"/>
      <c r="AY201">
        <f>$AY$198</f>
        <v>1</v>
      </c>
    </row>
    <row r="202" spans="1:51" ht="30" customHeight="1" x14ac:dyDescent="0.2">
      <c r="A202" s="84">
        <v>2</v>
      </c>
      <c r="B202" s="84">
        <v>1</v>
      </c>
      <c r="C202" s="93" t="s">
        <v>694</v>
      </c>
      <c r="D202" s="93" t="s">
        <v>694</v>
      </c>
      <c r="E202" s="93" t="s">
        <v>694</v>
      </c>
      <c r="F202" s="93" t="s">
        <v>694</v>
      </c>
      <c r="G202" s="93" t="s">
        <v>694</v>
      </c>
      <c r="H202" s="93" t="s">
        <v>694</v>
      </c>
      <c r="I202" s="93" t="s">
        <v>694</v>
      </c>
      <c r="J202" s="85">
        <v>6370301001175</v>
      </c>
      <c r="K202" s="86">
        <v>6370301001175</v>
      </c>
      <c r="L202" s="86">
        <v>6370301001175</v>
      </c>
      <c r="M202" s="86">
        <v>6370301001175</v>
      </c>
      <c r="N202" s="86">
        <v>6370301001175</v>
      </c>
      <c r="O202" s="86">
        <v>6370301001175</v>
      </c>
      <c r="P202" s="95" t="s">
        <v>654</v>
      </c>
      <c r="Q202" s="87"/>
      <c r="R202" s="87"/>
      <c r="S202" s="87"/>
      <c r="T202" s="87"/>
      <c r="U202" s="87"/>
      <c r="V202" s="87"/>
      <c r="W202" s="87"/>
      <c r="X202" s="87"/>
      <c r="Y202" s="88">
        <v>457</v>
      </c>
      <c r="Z202" s="89"/>
      <c r="AA202" s="89"/>
      <c r="AB202" s="90"/>
      <c r="AC202" s="73" t="s">
        <v>220</v>
      </c>
      <c r="AD202" s="74" t="s">
        <v>695</v>
      </c>
      <c r="AE202" s="74" t="s">
        <v>695</v>
      </c>
      <c r="AF202" s="74" t="s">
        <v>695</v>
      </c>
      <c r="AG202" s="74" t="s">
        <v>695</v>
      </c>
      <c r="AH202" s="96">
        <v>1</v>
      </c>
      <c r="AI202" s="97">
        <v>1</v>
      </c>
      <c r="AJ202" s="97">
        <v>1</v>
      </c>
      <c r="AK202" s="97">
        <v>1</v>
      </c>
      <c r="AL202" s="77">
        <v>100</v>
      </c>
      <c r="AM202" s="78">
        <v>1</v>
      </c>
      <c r="AN202" s="78">
        <v>1</v>
      </c>
      <c r="AO202" s="79">
        <v>1</v>
      </c>
      <c r="AP202" s="80" t="s">
        <v>251</v>
      </c>
      <c r="AQ202" s="80"/>
      <c r="AR202" s="80"/>
      <c r="AS202" s="80"/>
      <c r="AT202" s="80"/>
      <c r="AU202" s="80"/>
      <c r="AV202" s="80"/>
      <c r="AW202" s="80"/>
      <c r="AX202" s="80"/>
      <c r="AY202">
        <f>COUNTA($C$202)</f>
        <v>1</v>
      </c>
    </row>
    <row r="203" spans="1:51" ht="30" customHeight="1" x14ac:dyDescent="0.2">
      <c r="A203" s="84">
        <v>3</v>
      </c>
      <c r="B203" s="84">
        <v>1</v>
      </c>
      <c r="C203" s="94" t="s">
        <v>696</v>
      </c>
      <c r="D203" s="93" t="s">
        <v>696</v>
      </c>
      <c r="E203" s="93" t="s">
        <v>696</v>
      </c>
      <c r="F203" s="93" t="s">
        <v>696</v>
      </c>
      <c r="G203" s="93" t="s">
        <v>696</v>
      </c>
      <c r="H203" s="93" t="s">
        <v>696</v>
      </c>
      <c r="I203" s="93" t="s">
        <v>696</v>
      </c>
      <c r="J203" s="85" t="s">
        <v>251</v>
      </c>
      <c r="K203" s="86">
        <v>0</v>
      </c>
      <c r="L203" s="86">
        <v>0</v>
      </c>
      <c r="M203" s="86">
        <v>0</v>
      </c>
      <c r="N203" s="86">
        <v>0</v>
      </c>
      <c r="O203" s="86">
        <v>0</v>
      </c>
      <c r="P203" s="95" t="s">
        <v>654</v>
      </c>
      <c r="Q203" s="87"/>
      <c r="R203" s="87"/>
      <c r="S203" s="87"/>
      <c r="T203" s="87"/>
      <c r="U203" s="87"/>
      <c r="V203" s="87"/>
      <c r="W203" s="87"/>
      <c r="X203" s="87"/>
      <c r="Y203" s="88">
        <v>173</v>
      </c>
      <c r="Z203" s="89"/>
      <c r="AA203" s="89"/>
      <c r="AB203" s="90"/>
      <c r="AC203" s="73" t="s">
        <v>222</v>
      </c>
      <c r="AD203" s="74" t="s">
        <v>683</v>
      </c>
      <c r="AE203" s="74" t="s">
        <v>683</v>
      </c>
      <c r="AF203" s="74" t="s">
        <v>683</v>
      </c>
      <c r="AG203" s="74" t="s">
        <v>683</v>
      </c>
      <c r="AH203" s="75">
        <v>5</v>
      </c>
      <c r="AI203" s="76">
        <v>5</v>
      </c>
      <c r="AJ203" s="76">
        <v>5</v>
      </c>
      <c r="AK203" s="76">
        <v>5</v>
      </c>
      <c r="AL203" s="77">
        <v>98.498122653316599</v>
      </c>
      <c r="AM203" s="78">
        <v>0.98498122653316644</v>
      </c>
      <c r="AN203" s="78">
        <v>0.98498122653316644</v>
      </c>
      <c r="AO203" s="79">
        <v>0.98498122653316644</v>
      </c>
      <c r="AP203" s="80" t="s">
        <v>251</v>
      </c>
      <c r="AQ203" s="80"/>
      <c r="AR203" s="80"/>
      <c r="AS203" s="80"/>
      <c r="AT203" s="80"/>
      <c r="AU203" s="80"/>
      <c r="AV203" s="80"/>
      <c r="AW203" s="80"/>
      <c r="AX203" s="80"/>
      <c r="AY203">
        <f>COUNTA($C$203)</f>
        <v>1</v>
      </c>
    </row>
    <row r="204" spans="1:51" ht="39.6" customHeight="1" x14ac:dyDescent="0.2">
      <c r="A204" s="84">
        <v>4</v>
      </c>
      <c r="B204" s="84">
        <v>1</v>
      </c>
      <c r="C204" s="94" t="s">
        <v>697</v>
      </c>
      <c r="D204" s="93" t="s">
        <v>697</v>
      </c>
      <c r="E204" s="93" t="s">
        <v>697</v>
      </c>
      <c r="F204" s="93" t="s">
        <v>697</v>
      </c>
      <c r="G204" s="93" t="s">
        <v>697</v>
      </c>
      <c r="H204" s="93" t="s">
        <v>697</v>
      </c>
      <c r="I204" s="93" t="s">
        <v>697</v>
      </c>
      <c r="J204" s="85" t="s">
        <v>251</v>
      </c>
      <c r="K204" s="86">
        <v>0</v>
      </c>
      <c r="L204" s="86">
        <v>0</v>
      </c>
      <c r="M204" s="86">
        <v>0</v>
      </c>
      <c r="N204" s="86">
        <v>0</v>
      </c>
      <c r="O204" s="86">
        <v>0</v>
      </c>
      <c r="P204" s="95" t="s">
        <v>654</v>
      </c>
      <c r="Q204" s="87"/>
      <c r="R204" s="87"/>
      <c r="S204" s="87"/>
      <c r="T204" s="87"/>
      <c r="U204" s="87"/>
      <c r="V204" s="87"/>
      <c r="W204" s="87"/>
      <c r="X204" s="87"/>
      <c r="Y204" s="88">
        <v>163</v>
      </c>
      <c r="Z204" s="89"/>
      <c r="AA204" s="89"/>
      <c r="AB204" s="90"/>
      <c r="AC204" s="73" t="s">
        <v>222</v>
      </c>
      <c r="AD204" s="74" t="s">
        <v>683</v>
      </c>
      <c r="AE204" s="74" t="s">
        <v>683</v>
      </c>
      <c r="AF204" s="74" t="s">
        <v>683</v>
      </c>
      <c r="AG204" s="74" t="s">
        <v>683</v>
      </c>
      <c r="AH204" s="75">
        <v>5</v>
      </c>
      <c r="AI204" s="76">
        <v>5</v>
      </c>
      <c r="AJ204" s="76">
        <v>5</v>
      </c>
      <c r="AK204" s="76">
        <v>5</v>
      </c>
      <c r="AL204" s="77">
        <v>95.422308188265603</v>
      </c>
      <c r="AM204" s="78">
        <v>0.95422308188265637</v>
      </c>
      <c r="AN204" s="78">
        <v>0.95422308188265637</v>
      </c>
      <c r="AO204" s="79">
        <v>0.95422308188265637</v>
      </c>
      <c r="AP204" s="80" t="s">
        <v>251</v>
      </c>
      <c r="AQ204" s="80"/>
      <c r="AR204" s="80"/>
      <c r="AS204" s="80"/>
      <c r="AT204" s="80"/>
      <c r="AU204" s="80"/>
      <c r="AV204" s="80"/>
      <c r="AW204" s="80"/>
      <c r="AX204" s="80"/>
      <c r="AY204">
        <f>COUNTA($C$204)</f>
        <v>1</v>
      </c>
    </row>
    <row r="205" spans="1:51" ht="30" customHeight="1" x14ac:dyDescent="0.2">
      <c r="A205" s="84">
        <v>5</v>
      </c>
      <c r="B205" s="84">
        <v>1</v>
      </c>
      <c r="C205" s="93" t="s">
        <v>698</v>
      </c>
      <c r="D205" s="93" t="s">
        <v>698</v>
      </c>
      <c r="E205" s="93" t="s">
        <v>698</v>
      </c>
      <c r="F205" s="93" t="s">
        <v>698</v>
      </c>
      <c r="G205" s="93" t="s">
        <v>698</v>
      </c>
      <c r="H205" s="93" t="s">
        <v>698</v>
      </c>
      <c r="I205" s="93" t="s">
        <v>698</v>
      </c>
      <c r="J205" s="85" t="s">
        <v>251</v>
      </c>
      <c r="K205" s="86">
        <v>0</v>
      </c>
      <c r="L205" s="86">
        <v>0</v>
      </c>
      <c r="M205" s="86">
        <v>0</v>
      </c>
      <c r="N205" s="86">
        <v>0</v>
      </c>
      <c r="O205" s="86">
        <v>0</v>
      </c>
      <c r="P205" s="95" t="s">
        <v>654</v>
      </c>
      <c r="Q205" s="87"/>
      <c r="R205" s="87"/>
      <c r="S205" s="87"/>
      <c r="T205" s="87"/>
      <c r="U205" s="87"/>
      <c r="V205" s="87"/>
      <c r="W205" s="87"/>
      <c r="X205" s="87"/>
      <c r="Y205" s="88">
        <v>149</v>
      </c>
      <c r="Z205" s="89"/>
      <c r="AA205" s="89"/>
      <c r="AB205" s="90"/>
      <c r="AC205" s="73" t="s">
        <v>222</v>
      </c>
      <c r="AD205" s="74" t="s">
        <v>683</v>
      </c>
      <c r="AE205" s="74" t="s">
        <v>683</v>
      </c>
      <c r="AF205" s="74" t="s">
        <v>683</v>
      </c>
      <c r="AG205" s="74" t="s">
        <v>683</v>
      </c>
      <c r="AH205" s="75">
        <v>5</v>
      </c>
      <c r="AI205" s="76">
        <v>5</v>
      </c>
      <c r="AJ205" s="76">
        <v>5</v>
      </c>
      <c r="AK205" s="76">
        <v>5</v>
      </c>
      <c r="AL205" s="77">
        <v>98.828696925329396</v>
      </c>
      <c r="AM205" s="78">
        <v>0.98828696925329429</v>
      </c>
      <c r="AN205" s="78">
        <v>0.98828696925329429</v>
      </c>
      <c r="AO205" s="79">
        <v>0.98828696925329429</v>
      </c>
      <c r="AP205" s="80" t="s">
        <v>251</v>
      </c>
      <c r="AQ205" s="80"/>
      <c r="AR205" s="80"/>
      <c r="AS205" s="80"/>
      <c r="AT205" s="80"/>
      <c r="AU205" s="80"/>
      <c r="AV205" s="80"/>
      <c r="AW205" s="80"/>
      <c r="AX205" s="80"/>
      <c r="AY205">
        <f>COUNTA($C$205)</f>
        <v>1</v>
      </c>
    </row>
    <row r="206" spans="1:51" ht="39.6" customHeight="1" x14ac:dyDescent="0.2">
      <c r="A206" s="84">
        <v>6</v>
      </c>
      <c r="B206" s="84">
        <v>1</v>
      </c>
      <c r="C206" s="93" t="s">
        <v>699</v>
      </c>
      <c r="D206" s="93" t="s">
        <v>699</v>
      </c>
      <c r="E206" s="93" t="s">
        <v>699</v>
      </c>
      <c r="F206" s="93" t="s">
        <v>699</v>
      </c>
      <c r="G206" s="93" t="s">
        <v>699</v>
      </c>
      <c r="H206" s="93" t="s">
        <v>699</v>
      </c>
      <c r="I206" s="93" t="s">
        <v>699</v>
      </c>
      <c r="J206" s="85">
        <v>2010001000087</v>
      </c>
      <c r="K206" s="86">
        <v>2010001000087</v>
      </c>
      <c r="L206" s="86">
        <v>2010001000087</v>
      </c>
      <c r="M206" s="86">
        <v>2010001000087</v>
      </c>
      <c r="N206" s="86">
        <v>2010001000087</v>
      </c>
      <c r="O206" s="86">
        <v>2010001000087</v>
      </c>
      <c r="P206" s="95" t="s">
        <v>654</v>
      </c>
      <c r="Q206" s="87"/>
      <c r="R206" s="87"/>
      <c r="S206" s="87"/>
      <c r="T206" s="87"/>
      <c r="U206" s="87"/>
      <c r="V206" s="87"/>
      <c r="W206" s="87"/>
      <c r="X206" s="87"/>
      <c r="Y206" s="88">
        <v>27</v>
      </c>
      <c r="Z206" s="89"/>
      <c r="AA206" s="89"/>
      <c r="AB206" s="90"/>
      <c r="AC206" s="73" t="s">
        <v>227</v>
      </c>
      <c r="AD206" s="74" t="s">
        <v>689</v>
      </c>
      <c r="AE206" s="74" t="s">
        <v>689</v>
      </c>
      <c r="AF206" s="74" t="s">
        <v>689</v>
      </c>
      <c r="AG206" s="74" t="s">
        <v>689</v>
      </c>
      <c r="AH206" s="75" t="s">
        <v>251</v>
      </c>
      <c r="AI206" s="76">
        <v>0</v>
      </c>
      <c r="AJ206" s="76">
        <v>0</v>
      </c>
      <c r="AK206" s="76">
        <v>0</v>
      </c>
      <c r="AL206" s="77" t="s">
        <v>251</v>
      </c>
      <c r="AM206" s="78">
        <v>0</v>
      </c>
      <c r="AN206" s="78">
        <v>0</v>
      </c>
      <c r="AO206" s="79">
        <v>0</v>
      </c>
      <c r="AP206" s="80" t="s">
        <v>251</v>
      </c>
      <c r="AQ206" s="80"/>
      <c r="AR206" s="80"/>
      <c r="AS206" s="80"/>
      <c r="AT206" s="80"/>
      <c r="AU206" s="80"/>
      <c r="AV206" s="80"/>
      <c r="AW206" s="80"/>
      <c r="AX206" s="80"/>
      <c r="AY206">
        <f>COUNTA($C$206)</f>
        <v>1</v>
      </c>
    </row>
    <row r="207" spans="1:51" ht="30" customHeight="1" x14ac:dyDescent="0.2">
      <c r="A207" s="84">
        <v>7</v>
      </c>
      <c r="B207" s="84">
        <v>1</v>
      </c>
      <c r="C207" s="93" t="s">
        <v>700</v>
      </c>
      <c r="D207" s="93" t="s">
        <v>700</v>
      </c>
      <c r="E207" s="93" t="s">
        <v>700</v>
      </c>
      <c r="F207" s="93" t="s">
        <v>700</v>
      </c>
      <c r="G207" s="93" t="s">
        <v>700</v>
      </c>
      <c r="H207" s="93" t="s">
        <v>700</v>
      </c>
      <c r="I207" s="93" t="s">
        <v>700</v>
      </c>
      <c r="J207" s="85">
        <v>7430001009081</v>
      </c>
      <c r="K207" s="86">
        <v>7430001009081</v>
      </c>
      <c r="L207" s="86">
        <v>7430001009081</v>
      </c>
      <c r="M207" s="86">
        <v>7430001009081</v>
      </c>
      <c r="N207" s="86">
        <v>7430001009081</v>
      </c>
      <c r="O207" s="86">
        <v>7430001009081</v>
      </c>
      <c r="P207" s="95" t="s">
        <v>654</v>
      </c>
      <c r="Q207" s="87"/>
      <c r="R207" s="87"/>
      <c r="S207" s="87"/>
      <c r="T207" s="87"/>
      <c r="U207" s="87"/>
      <c r="V207" s="87"/>
      <c r="W207" s="87"/>
      <c r="X207" s="87"/>
      <c r="Y207" s="88">
        <v>15</v>
      </c>
      <c r="Z207" s="89"/>
      <c r="AA207" s="89"/>
      <c r="AB207" s="90"/>
      <c r="AC207" s="73" t="s">
        <v>222</v>
      </c>
      <c r="AD207" s="74" t="s">
        <v>683</v>
      </c>
      <c r="AE207" s="74" t="s">
        <v>683</v>
      </c>
      <c r="AF207" s="74" t="s">
        <v>683</v>
      </c>
      <c r="AG207" s="74" t="s">
        <v>683</v>
      </c>
      <c r="AH207" s="75">
        <v>5</v>
      </c>
      <c r="AI207" s="76">
        <v>5</v>
      </c>
      <c r="AJ207" s="76">
        <v>5</v>
      </c>
      <c r="AK207" s="76">
        <v>5</v>
      </c>
      <c r="AL207" s="77">
        <v>74.554493307839394</v>
      </c>
      <c r="AM207" s="78">
        <v>0.74554493307839387</v>
      </c>
      <c r="AN207" s="78">
        <v>0.74554493307839387</v>
      </c>
      <c r="AO207" s="79">
        <v>0.74554493307839387</v>
      </c>
      <c r="AP207" s="80" t="s">
        <v>251</v>
      </c>
      <c r="AQ207" s="80"/>
      <c r="AR207" s="80"/>
      <c r="AS207" s="80"/>
      <c r="AT207" s="80"/>
      <c r="AU207" s="80"/>
      <c r="AV207" s="80"/>
      <c r="AW207" s="80"/>
      <c r="AX207" s="80"/>
      <c r="AY207">
        <f>COUNTA($C$207)</f>
        <v>1</v>
      </c>
    </row>
    <row r="208" spans="1:51" ht="30" customHeight="1" x14ac:dyDescent="0.2">
      <c r="A208" s="84">
        <v>8</v>
      </c>
      <c r="B208" s="84">
        <v>1</v>
      </c>
      <c r="C208" s="93" t="s">
        <v>701</v>
      </c>
      <c r="D208" s="93" t="s">
        <v>701</v>
      </c>
      <c r="E208" s="93" t="s">
        <v>701</v>
      </c>
      <c r="F208" s="93" t="s">
        <v>701</v>
      </c>
      <c r="G208" s="93" t="s">
        <v>701</v>
      </c>
      <c r="H208" s="93" t="s">
        <v>701</v>
      </c>
      <c r="I208" s="93" t="s">
        <v>701</v>
      </c>
      <c r="J208" s="85" t="s">
        <v>251</v>
      </c>
      <c r="K208" s="86">
        <v>0</v>
      </c>
      <c r="L208" s="86">
        <v>0</v>
      </c>
      <c r="M208" s="86">
        <v>0</v>
      </c>
      <c r="N208" s="86">
        <v>0</v>
      </c>
      <c r="O208" s="86">
        <v>0</v>
      </c>
      <c r="P208" s="95" t="s">
        <v>654</v>
      </c>
      <c r="Q208" s="87"/>
      <c r="R208" s="87"/>
      <c r="S208" s="87"/>
      <c r="T208" s="87"/>
      <c r="U208" s="87"/>
      <c r="V208" s="87"/>
      <c r="W208" s="87"/>
      <c r="X208" s="87"/>
      <c r="Y208" s="88">
        <v>10</v>
      </c>
      <c r="Z208" s="89"/>
      <c r="AA208" s="89"/>
      <c r="AB208" s="90"/>
      <c r="AC208" s="73" t="s">
        <v>227</v>
      </c>
      <c r="AD208" s="74" t="s">
        <v>689</v>
      </c>
      <c r="AE208" s="74" t="s">
        <v>689</v>
      </c>
      <c r="AF208" s="74" t="s">
        <v>689</v>
      </c>
      <c r="AG208" s="74" t="s">
        <v>689</v>
      </c>
      <c r="AH208" s="75" t="s">
        <v>251</v>
      </c>
      <c r="AI208" s="76">
        <v>0</v>
      </c>
      <c r="AJ208" s="76">
        <v>0</v>
      </c>
      <c r="AK208" s="76">
        <v>0</v>
      </c>
      <c r="AL208" s="77" t="s">
        <v>251</v>
      </c>
      <c r="AM208" s="78">
        <v>0</v>
      </c>
      <c r="AN208" s="78">
        <v>0</v>
      </c>
      <c r="AO208" s="79">
        <v>0</v>
      </c>
      <c r="AP208" s="80" t="s">
        <v>251</v>
      </c>
      <c r="AQ208" s="80"/>
      <c r="AR208" s="80"/>
      <c r="AS208" s="80"/>
      <c r="AT208" s="80"/>
      <c r="AU208" s="80"/>
      <c r="AV208" s="80"/>
      <c r="AW208" s="80"/>
      <c r="AX208" s="80"/>
      <c r="AY208">
        <f>COUNTA($C$208)</f>
        <v>1</v>
      </c>
    </row>
    <row r="209" spans="1:51" ht="30" customHeight="1" x14ac:dyDescent="0.2">
      <c r="A209" s="84">
        <v>9</v>
      </c>
      <c r="B209" s="84">
        <v>1</v>
      </c>
      <c r="C209" s="94" t="s">
        <v>702</v>
      </c>
      <c r="D209" s="93" t="s">
        <v>703</v>
      </c>
      <c r="E209" s="93" t="s">
        <v>703</v>
      </c>
      <c r="F209" s="93" t="s">
        <v>703</v>
      </c>
      <c r="G209" s="93" t="s">
        <v>703</v>
      </c>
      <c r="H209" s="93" t="s">
        <v>703</v>
      </c>
      <c r="I209" s="93" t="s">
        <v>703</v>
      </c>
      <c r="J209" s="85">
        <v>1080001000197</v>
      </c>
      <c r="K209" s="86">
        <v>1080001000197</v>
      </c>
      <c r="L209" s="86">
        <v>1080001000197</v>
      </c>
      <c r="M209" s="86">
        <v>1080001000197</v>
      </c>
      <c r="N209" s="86">
        <v>1080001000197</v>
      </c>
      <c r="O209" s="86">
        <v>1080001000197</v>
      </c>
      <c r="P209" s="95" t="s">
        <v>704</v>
      </c>
      <c r="Q209" s="87"/>
      <c r="R209" s="87"/>
      <c r="S209" s="87"/>
      <c r="T209" s="87"/>
      <c r="U209" s="87"/>
      <c r="V209" s="87"/>
      <c r="W209" s="87"/>
      <c r="X209" s="87"/>
      <c r="Y209" s="88">
        <v>9</v>
      </c>
      <c r="Z209" s="89"/>
      <c r="AA209" s="89"/>
      <c r="AB209" s="90"/>
      <c r="AC209" s="73" t="s">
        <v>222</v>
      </c>
      <c r="AD209" s="74" t="s">
        <v>683</v>
      </c>
      <c r="AE209" s="74" t="s">
        <v>683</v>
      </c>
      <c r="AF209" s="74" t="s">
        <v>683</v>
      </c>
      <c r="AG209" s="74" t="s">
        <v>683</v>
      </c>
      <c r="AH209" s="75">
        <v>5</v>
      </c>
      <c r="AI209" s="76">
        <v>5</v>
      </c>
      <c r="AJ209" s="76">
        <v>5</v>
      </c>
      <c r="AK209" s="76">
        <v>5</v>
      </c>
      <c r="AL209" s="77">
        <v>99.13</v>
      </c>
      <c r="AM209" s="78">
        <v>0.99129999999999996</v>
      </c>
      <c r="AN209" s="78">
        <v>0.99129999999999996</v>
      </c>
      <c r="AO209" s="79">
        <v>0.99129999999999996</v>
      </c>
      <c r="AP209" s="80" t="s">
        <v>251</v>
      </c>
      <c r="AQ209" s="80"/>
      <c r="AR209" s="80"/>
      <c r="AS209" s="80"/>
      <c r="AT209" s="80"/>
      <c r="AU209" s="80"/>
      <c r="AV209" s="80"/>
      <c r="AW209" s="80"/>
      <c r="AX209" s="80"/>
      <c r="AY209">
        <f>COUNTA($C$209)</f>
        <v>1</v>
      </c>
    </row>
    <row r="210" spans="1:51" ht="30" customHeight="1" x14ac:dyDescent="0.2">
      <c r="A210" s="84">
        <v>10</v>
      </c>
      <c r="B210" s="84">
        <v>1</v>
      </c>
      <c r="C210" s="94" t="s">
        <v>705</v>
      </c>
      <c r="D210" s="93" t="s">
        <v>706</v>
      </c>
      <c r="E210" s="93" t="s">
        <v>706</v>
      </c>
      <c r="F210" s="93" t="s">
        <v>706</v>
      </c>
      <c r="G210" s="93" t="s">
        <v>706</v>
      </c>
      <c r="H210" s="93" t="s">
        <v>706</v>
      </c>
      <c r="I210" s="93" t="s">
        <v>706</v>
      </c>
      <c r="J210" s="85">
        <v>9050001003220</v>
      </c>
      <c r="K210" s="86"/>
      <c r="L210" s="86"/>
      <c r="M210" s="86"/>
      <c r="N210" s="86"/>
      <c r="O210" s="86"/>
      <c r="P210" s="95" t="s">
        <v>654</v>
      </c>
      <c r="Q210" s="87"/>
      <c r="R210" s="87"/>
      <c r="S210" s="87"/>
      <c r="T210" s="87"/>
      <c r="U210" s="87"/>
      <c r="V210" s="87"/>
      <c r="W210" s="87"/>
      <c r="X210" s="87"/>
      <c r="Y210" s="88">
        <v>9</v>
      </c>
      <c r="Z210" s="89"/>
      <c r="AA210" s="89"/>
      <c r="AB210" s="90"/>
      <c r="AC210" s="73" t="s">
        <v>222</v>
      </c>
      <c r="AD210" s="74" t="s">
        <v>683</v>
      </c>
      <c r="AE210" s="74" t="s">
        <v>683</v>
      </c>
      <c r="AF210" s="74" t="s">
        <v>683</v>
      </c>
      <c r="AG210" s="74" t="s">
        <v>683</v>
      </c>
      <c r="AH210" s="75">
        <v>19</v>
      </c>
      <c r="AI210" s="76">
        <v>19</v>
      </c>
      <c r="AJ210" s="76">
        <v>19</v>
      </c>
      <c r="AK210" s="76">
        <v>19</v>
      </c>
      <c r="AL210" s="77">
        <v>69.319999999999993</v>
      </c>
      <c r="AM210" s="78">
        <v>0.69320000000000004</v>
      </c>
      <c r="AN210" s="78">
        <v>0.69320000000000004</v>
      </c>
      <c r="AO210" s="79">
        <v>0.69320000000000004</v>
      </c>
      <c r="AP210" s="80" t="s">
        <v>251</v>
      </c>
      <c r="AQ210" s="80"/>
      <c r="AR210" s="80"/>
      <c r="AS210" s="80"/>
      <c r="AT210" s="80"/>
      <c r="AU210" s="80"/>
      <c r="AV210" s="80"/>
      <c r="AW210" s="80"/>
      <c r="AX210" s="80"/>
      <c r="AY210">
        <f>COUNTA($C$210)</f>
        <v>1</v>
      </c>
    </row>
  </sheetData>
  <sheetProtection formatRows="0"/>
  <dataConsolidate link="1"/>
  <mergeCells count="114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25:O25"/>
    <mergeCell ref="P25:V25"/>
    <mergeCell ref="W23:AX23"/>
    <mergeCell ref="W24:AX25"/>
    <mergeCell ref="A26:F26"/>
    <mergeCell ref="G26:AX26"/>
    <mergeCell ref="A27:F29"/>
    <mergeCell ref="G27:O27"/>
    <mergeCell ref="P27:X27"/>
    <mergeCell ref="Y27:AA27"/>
    <mergeCell ref="AB27:AD27"/>
    <mergeCell ref="A23:F25"/>
    <mergeCell ref="G23:O23"/>
    <mergeCell ref="P23:V23"/>
    <mergeCell ref="G24:O24"/>
    <mergeCell ref="P24:V24"/>
    <mergeCell ref="AI28:AL28"/>
    <mergeCell ref="AM28:AP28"/>
    <mergeCell ref="AQ28:AT28"/>
    <mergeCell ref="AU28:AX28"/>
    <mergeCell ref="Y29:AA29"/>
    <mergeCell ref="AB29:AD29"/>
    <mergeCell ref="AE29:AH29"/>
    <mergeCell ref="AI29:AL29"/>
    <mergeCell ref="AM29:AP29"/>
    <mergeCell ref="AQ29:AT29"/>
    <mergeCell ref="AE27:AH27"/>
    <mergeCell ref="AI27:AL27"/>
    <mergeCell ref="AM27:AP27"/>
    <mergeCell ref="AQ27:AT27"/>
    <mergeCell ref="AU27:AX27"/>
    <mergeCell ref="G28:O29"/>
    <mergeCell ref="P28:X29"/>
    <mergeCell ref="Y28:AA28"/>
    <mergeCell ref="AB28:AD28"/>
    <mergeCell ref="AE28:AH28"/>
    <mergeCell ref="Y32:AA32"/>
    <mergeCell ref="AB32:AD32"/>
    <mergeCell ref="AE32:AH32"/>
    <mergeCell ref="AI32:AL32"/>
    <mergeCell ref="AM32:AP32"/>
    <mergeCell ref="AQ32:AX32"/>
    <mergeCell ref="Y31:AA31"/>
    <mergeCell ref="AB31:AD31"/>
    <mergeCell ref="AE31:AH31"/>
    <mergeCell ref="AI31:AL31"/>
    <mergeCell ref="AM31:AP31"/>
    <mergeCell ref="AQ31:AX31"/>
    <mergeCell ref="AU29:AX29"/>
    <mergeCell ref="A30:F32"/>
    <mergeCell ref="G30:X30"/>
    <mergeCell ref="Y30:AA30"/>
    <mergeCell ref="AB30:AD30"/>
    <mergeCell ref="AE30:AH30"/>
    <mergeCell ref="AI30:AL30"/>
    <mergeCell ref="AM30:AP30"/>
    <mergeCell ref="AQ30:AX30"/>
    <mergeCell ref="G31:X32"/>
    <mergeCell ref="A33:F35"/>
    <mergeCell ref="G33:O33"/>
    <mergeCell ref="P33:X33"/>
    <mergeCell ref="Y33:AA33"/>
    <mergeCell ref="AB33:AD33"/>
    <mergeCell ref="AI34:AL34"/>
    <mergeCell ref="AM34:AP34"/>
    <mergeCell ref="AQ34:AT34"/>
    <mergeCell ref="AU34:AX34"/>
    <mergeCell ref="Y35:AA35"/>
    <mergeCell ref="AB35:AD35"/>
    <mergeCell ref="AE35:AH35"/>
    <mergeCell ref="AI35:AL35"/>
    <mergeCell ref="AM35:AP35"/>
    <mergeCell ref="AQ35:AT35"/>
    <mergeCell ref="AE33:AH33"/>
    <mergeCell ref="AI33:AL33"/>
    <mergeCell ref="AM33:AP33"/>
    <mergeCell ref="AQ33:AT33"/>
    <mergeCell ref="AU33:AX33"/>
    <mergeCell ref="G34:O35"/>
    <mergeCell ref="P34:X35"/>
    <mergeCell ref="Y34:AA34"/>
    <mergeCell ref="AB34:AD34"/>
    <mergeCell ref="AE34:AH34"/>
    <mergeCell ref="Y38:AA38"/>
    <mergeCell ref="AB38:AD38"/>
    <mergeCell ref="AE38:AH38"/>
    <mergeCell ref="AI38:AL38"/>
    <mergeCell ref="AM38:AP38"/>
    <mergeCell ref="AQ38:AX38"/>
    <mergeCell ref="Y37:AA37"/>
    <mergeCell ref="AB37:AD37"/>
    <mergeCell ref="AE37:AH37"/>
    <mergeCell ref="AI37:AL37"/>
    <mergeCell ref="AM37:AP37"/>
    <mergeCell ref="AQ37:AX37"/>
    <mergeCell ref="AU35:AX35"/>
    <mergeCell ref="A36:F38"/>
    <mergeCell ref="G36:X36"/>
    <mergeCell ref="Y36:AA36"/>
    <mergeCell ref="AB36:AD36"/>
    <mergeCell ref="AE36:AH36"/>
    <mergeCell ref="AI36:AL36"/>
    <mergeCell ref="AM36:AP36"/>
    <mergeCell ref="AQ36:AX36"/>
    <mergeCell ref="G37:X38"/>
    <mergeCell ref="A39:F41"/>
    <mergeCell ref="G39:O39"/>
    <mergeCell ref="P39:X39"/>
    <mergeCell ref="Y39:AA39"/>
    <mergeCell ref="AB39:AD39"/>
    <mergeCell ref="AI40:AL40"/>
    <mergeCell ref="AM40:AP40"/>
    <mergeCell ref="AQ40:AT40"/>
    <mergeCell ref="AU40:AX40"/>
    <mergeCell ref="Y41:AA41"/>
    <mergeCell ref="AB41:AD41"/>
    <mergeCell ref="AE41:AH41"/>
    <mergeCell ref="AI41:AL41"/>
    <mergeCell ref="AM41:AP41"/>
    <mergeCell ref="AQ41:AT41"/>
    <mergeCell ref="AE39:AH39"/>
    <mergeCell ref="AI39:AL39"/>
    <mergeCell ref="AM39:AP39"/>
    <mergeCell ref="AQ39:AT39"/>
    <mergeCell ref="AU39:AX39"/>
    <mergeCell ref="G40:O41"/>
    <mergeCell ref="P40:X41"/>
    <mergeCell ref="Y40:AA40"/>
    <mergeCell ref="AB40:AD40"/>
    <mergeCell ref="AE40:AH40"/>
    <mergeCell ref="Y44:AA44"/>
    <mergeCell ref="AB44:AD44"/>
    <mergeCell ref="AE44:AH44"/>
    <mergeCell ref="AI44:AL44"/>
    <mergeCell ref="AM44:AP44"/>
    <mergeCell ref="AQ44:AX44"/>
    <mergeCell ref="Y43:AA43"/>
    <mergeCell ref="AB43:AD43"/>
    <mergeCell ref="AE43:AH43"/>
    <mergeCell ref="AI43:AL43"/>
    <mergeCell ref="AM43:AP43"/>
    <mergeCell ref="AQ43:AX43"/>
    <mergeCell ref="AU41:AX41"/>
    <mergeCell ref="A42:F44"/>
    <mergeCell ref="G42:X42"/>
    <mergeCell ref="Y42:AA42"/>
    <mergeCell ref="AB42:AD42"/>
    <mergeCell ref="AE42:AH42"/>
    <mergeCell ref="AI42:AL42"/>
    <mergeCell ref="AM42:AP42"/>
    <mergeCell ref="AQ42:AX42"/>
    <mergeCell ref="G43:X44"/>
    <mergeCell ref="A45:F47"/>
    <mergeCell ref="G45:O45"/>
    <mergeCell ref="P45:X45"/>
    <mergeCell ref="Y45:AA45"/>
    <mergeCell ref="AB45:AD45"/>
    <mergeCell ref="AI46:AL46"/>
    <mergeCell ref="AM46:AP46"/>
    <mergeCell ref="AQ46:AT46"/>
    <mergeCell ref="AU46:AX46"/>
    <mergeCell ref="Y47:AA47"/>
    <mergeCell ref="AB47:AD47"/>
    <mergeCell ref="AE47:AH47"/>
    <mergeCell ref="AI47:AL47"/>
    <mergeCell ref="AM47:AP47"/>
    <mergeCell ref="AQ47:AT47"/>
    <mergeCell ref="AE45:AH45"/>
    <mergeCell ref="AI45:AL45"/>
    <mergeCell ref="AM45:AP45"/>
    <mergeCell ref="AQ45:AT45"/>
    <mergeCell ref="AU45:AX45"/>
    <mergeCell ref="G46:O47"/>
    <mergeCell ref="P46:X47"/>
    <mergeCell ref="Y46:AA46"/>
    <mergeCell ref="AB46:AD46"/>
    <mergeCell ref="AE46:AH46"/>
    <mergeCell ref="Y50:AA50"/>
    <mergeCell ref="AB50:AD50"/>
    <mergeCell ref="AE50:AH50"/>
    <mergeCell ref="AI50:AL50"/>
    <mergeCell ref="AM50:AP50"/>
    <mergeCell ref="AQ50:AX50"/>
    <mergeCell ref="Y49:AA49"/>
    <mergeCell ref="AB49:AD49"/>
    <mergeCell ref="AE49:AH49"/>
    <mergeCell ref="AI49:AL49"/>
    <mergeCell ref="AM49:AP49"/>
    <mergeCell ref="AQ49:AX49"/>
    <mergeCell ref="AU47:AX47"/>
    <mergeCell ref="A48:F50"/>
    <mergeCell ref="G48:X48"/>
    <mergeCell ref="Y48:AA48"/>
    <mergeCell ref="AB48:AD48"/>
    <mergeCell ref="AE48:AH48"/>
    <mergeCell ref="AI48:AL48"/>
    <mergeCell ref="AM48:AP48"/>
    <mergeCell ref="AQ48:AX48"/>
    <mergeCell ref="G49:X50"/>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Q54:AT54"/>
    <mergeCell ref="AU54:AX54"/>
    <mergeCell ref="Y55:AA55"/>
    <mergeCell ref="AB55:AD55"/>
    <mergeCell ref="AE55:AH55"/>
    <mergeCell ref="AI55:AL55"/>
    <mergeCell ref="AM55:AP55"/>
    <mergeCell ref="AQ55:AT55"/>
    <mergeCell ref="AU55:AX55"/>
    <mergeCell ref="AE53:AH53"/>
    <mergeCell ref="AI53:AL53"/>
    <mergeCell ref="AM53:AP53"/>
    <mergeCell ref="AQ53:AT53"/>
    <mergeCell ref="AU53:AX53"/>
    <mergeCell ref="Y54:AA54"/>
    <mergeCell ref="AB54:AD54"/>
    <mergeCell ref="AE54:AH54"/>
    <mergeCell ref="AI54:AL54"/>
    <mergeCell ref="AM54:AP54"/>
    <mergeCell ref="AI56:AL57"/>
    <mergeCell ref="AM56:AP57"/>
    <mergeCell ref="AQ56:AT56"/>
    <mergeCell ref="AU56:AX56"/>
    <mergeCell ref="AQ57:AR57"/>
    <mergeCell ref="AS57:AT57"/>
    <mergeCell ref="AU57:AV57"/>
    <mergeCell ref="AW57:AX57"/>
    <mergeCell ref="A56:F60"/>
    <mergeCell ref="G56:O57"/>
    <mergeCell ref="P56:X57"/>
    <mergeCell ref="Y56:AA57"/>
    <mergeCell ref="AB56:AD57"/>
    <mergeCell ref="AE56:AH57"/>
    <mergeCell ref="G58:O60"/>
    <mergeCell ref="P58:X60"/>
    <mergeCell ref="Y58:AA58"/>
    <mergeCell ref="AB58:AD58"/>
    <mergeCell ref="AQ59:AT59"/>
    <mergeCell ref="AU59:AX59"/>
    <mergeCell ref="Y60:AA60"/>
    <mergeCell ref="AB60:AD60"/>
    <mergeCell ref="AE60:AH60"/>
    <mergeCell ref="AI60:AL60"/>
    <mergeCell ref="AM60:AP60"/>
    <mergeCell ref="AQ60:AT60"/>
    <mergeCell ref="AU60:AX60"/>
    <mergeCell ref="AE58:AH58"/>
    <mergeCell ref="AI58:AL58"/>
    <mergeCell ref="AM58:AP58"/>
    <mergeCell ref="AQ58:AT58"/>
    <mergeCell ref="AU58:AX58"/>
    <mergeCell ref="Y59:AA59"/>
    <mergeCell ref="AB59:AD59"/>
    <mergeCell ref="AE59:AH59"/>
    <mergeCell ref="AI59:AL59"/>
    <mergeCell ref="AM59:AP59"/>
    <mergeCell ref="A61:F62"/>
    <mergeCell ref="G61:AX62"/>
    <mergeCell ref="A63:AN63"/>
    <mergeCell ref="AO63:AQ63"/>
    <mergeCell ref="AS63:AX63"/>
    <mergeCell ref="C67:D69"/>
    <mergeCell ref="E67:F69"/>
    <mergeCell ref="G67:I67"/>
    <mergeCell ref="J67:T67"/>
    <mergeCell ref="U67:AX67"/>
    <mergeCell ref="G68:T68"/>
    <mergeCell ref="U68:AX68"/>
    <mergeCell ref="G69:T69"/>
    <mergeCell ref="U69:AX69"/>
    <mergeCell ref="A64:B69"/>
    <mergeCell ref="C64:D66"/>
    <mergeCell ref="E64:F64"/>
    <mergeCell ref="G64:AX64"/>
    <mergeCell ref="E65:F66"/>
    <mergeCell ref="G65:V66"/>
    <mergeCell ref="W65:AA65"/>
    <mergeCell ref="AB65:AX65"/>
    <mergeCell ref="W66:AA66"/>
    <mergeCell ref="AB66:AX66"/>
    <mergeCell ref="AD76:AF76"/>
    <mergeCell ref="E77:AC77"/>
    <mergeCell ref="AD77:AF77"/>
    <mergeCell ref="C78:AC78"/>
    <mergeCell ref="AD78:AF78"/>
    <mergeCell ref="AG78:AX78"/>
    <mergeCell ref="AG73:AX73"/>
    <mergeCell ref="C74:AC74"/>
    <mergeCell ref="AD74:AF74"/>
    <mergeCell ref="AG74:AX74"/>
    <mergeCell ref="A75:B84"/>
    <mergeCell ref="C75:AC75"/>
    <mergeCell ref="AD75:AF75"/>
    <mergeCell ref="AG75:AX77"/>
    <mergeCell ref="C76:D77"/>
    <mergeCell ref="E76:AC76"/>
    <mergeCell ref="A70:AX70"/>
    <mergeCell ref="C71:AC71"/>
    <mergeCell ref="AD71:AF71"/>
    <mergeCell ref="AG71:AX71"/>
    <mergeCell ref="A72:B74"/>
    <mergeCell ref="C72:AC72"/>
    <mergeCell ref="AD72:AF72"/>
    <mergeCell ref="AG72:AX72"/>
    <mergeCell ref="C73:AC73"/>
    <mergeCell ref="AD73:AF73"/>
    <mergeCell ref="C83:AC83"/>
    <mergeCell ref="AD83:AF83"/>
    <mergeCell ref="AG83:AX83"/>
    <mergeCell ref="C84:AC84"/>
    <mergeCell ref="AD84:AF84"/>
    <mergeCell ref="AG84:AX84"/>
    <mergeCell ref="C81:AC81"/>
    <mergeCell ref="AD81:AF81"/>
    <mergeCell ref="AG81:AX81"/>
    <mergeCell ref="C82:AC82"/>
    <mergeCell ref="AD82:AF82"/>
    <mergeCell ref="AG82:AX82"/>
    <mergeCell ref="C79:AC79"/>
    <mergeCell ref="AD79:AF79"/>
    <mergeCell ref="AG79:AX79"/>
    <mergeCell ref="C80:AC80"/>
    <mergeCell ref="AD80:AF80"/>
    <mergeCell ref="AG80:AX80"/>
    <mergeCell ref="E91:G91"/>
    <mergeCell ref="H91:I91"/>
    <mergeCell ref="J91:L91"/>
    <mergeCell ref="M91:N91"/>
    <mergeCell ref="O91:AF91"/>
    <mergeCell ref="H92:I92"/>
    <mergeCell ref="J92:L92"/>
    <mergeCell ref="M92:N92"/>
    <mergeCell ref="C88:AC88"/>
    <mergeCell ref="AD88:AF88"/>
    <mergeCell ref="AG88:AX88"/>
    <mergeCell ref="A89:B92"/>
    <mergeCell ref="C89:AC89"/>
    <mergeCell ref="AD89:AF89"/>
    <mergeCell ref="AG89:AX92"/>
    <mergeCell ref="C90:N90"/>
    <mergeCell ref="O90:AF90"/>
    <mergeCell ref="C91:D91"/>
    <mergeCell ref="A85:B88"/>
    <mergeCell ref="C85:AC85"/>
    <mergeCell ref="AD85:AF85"/>
    <mergeCell ref="AG85:AX85"/>
    <mergeCell ref="C86:AC86"/>
    <mergeCell ref="AD86:AF86"/>
    <mergeCell ref="AG86:AX86"/>
    <mergeCell ref="C87:AC87"/>
    <mergeCell ref="AD87:AF87"/>
    <mergeCell ref="AG87:AX87"/>
    <mergeCell ref="A97:D97"/>
    <mergeCell ref="E97:P97"/>
    <mergeCell ref="Q97:AB97"/>
    <mergeCell ref="AC97:AN97"/>
    <mergeCell ref="AO97:AX97"/>
    <mergeCell ref="A98:D98"/>
    <mergeCell ref="E98:P98"/>
    <mergeCell ref="Q98:AB98"/>
    <mergeCell ref="AC98:AN98"/>
    <mergeCell ref="AO98:AX98"/>
    <mergeCell ref="O92:AF92"/>
    <mergeCell ref="A93:AX93"/>
    <mergeCell ref="A94:AX94"/>
    <mergeCell ref="A95:AX95"/>
    <mergeCell ref="A96:D96"/>
    <mergeCell ref="E96:P96"/>
    <mergeCell ref="Q96:AB96"/>
    <mergeCell ref="AC96:AN96"/>
    <mergeCell ref="AO96:AX96"/>
    <mergeCell ref="C92:D92"/>
    <mergeCell ref="E92:G92"/>
    <mergeCell ref="A101:D101"/>
    <mergeCell ref="E101:P101"/>
    <mergeCell ref="Q101:AB101"/>
    <mergeCell ref="AC101:AN101"/>
    <mergeCell ref="AO101:AX101"/>
    <mergeCell ref="A102:D102"/>
    <mergeCell ref="E102:P102"/>
    <mergeCell ref="Q102:AB102"/>
    <mergeCell ref="AC102:AN102"/>
    <mergeCell ref="AO102:AX102"/>
    <mergeCell ref="A99:D99"/>
    <mergeCell ref="E99:P99"/>
    <mergeCell ref="Q99:AB99"/>
    <mergeCell ref="AC99:AN99"/>
    <mergeCell ref="AO99:AX99"/>
    <mergeCell ref="A100:D100"/>
    <mergeCell ref="E100:P100"/>
    <mergeCell ref="Q100:AB100"/>
    <mergeCell ref="AC100:AN100"/>
    <mergeCell ref="AO100:AX100"/>
    <mergeCell ref="AJ104:AK104"/>
    <mergeCell ref="AM104:AN104"/>
    <mergeCell ref="AO104:AP104"/>
    <mergeCell ref="AR104:AS104"/>
    <mergeCell ref="AU104:AV104"/>
    <mergeCell ref="A105:D105"/>
    <mergeCell ref="E105:G105"/>
    <mergeCell ref="I105:J105"/>
    <mergeCell ref="L105:M105"/>
    <mergeCell ref="O105:P105"/>
    <mergeCell ref="Q104:S104"/>
    <mergeCell ref="U104:V104"/>
    <mergeCell ref="X104:Y104"/>
    <mergeCell ref="AA104:AB104"/>
    <mergeCell ref="AC104:AE104"/>
    <mergeCell ref="AG104:AH104"/>
    <mergeCell ref="A103:D103"/>
    <mergeCell ref="E103:P103"/>
    <mergeCell ref="Q103:AB103"/>
    <mergeCell ref="AC103:AN103"/>
    <mergeCell ref="AO103:AX103"/>
    <mergeCell ref="A104:D104"/>
    <mergeCell ref="E104:G104"/>
    <mergeCell ref="I104:J104"/>
    <mergeCell ref="L104:M104"/>
    <mergeCell ref="O104:P104"/>
    <mergeCell ref="AJ105:AK105"/>
    <mergeCell ref="AM105:AN105"/>
    <mergeCell ref="AO105:AP105"/>
    <mergeCell ref="AR105:AS105"/>
    <mergeCell ref="AU105:AV105"/>
    <mergeCell ref="A106:D106"/>
    <mergeCell ref="E106:F106"/>
    <mergeCell ref="G106:I106"/>
    <mergeCell ref="J106:K106"/>
    <mergeCell ref="L106:N106"/>
    <mergeCell ref="Q105:S105"/>
    <mergeCell ref="U105:V105"/>
    <mergeCell ref="X105:Y105"/>
    <mergeCell ref="AA105:AB105"/>
    <mergeCell ref="AC105:AE105"/>
    <mergeCell ref="AG105:AH105"/>
    <mergeCell ref="AQ106:AS106"/>
    <mergeCell ref="AT106:AU106"/>
    <mergeCell ref="AV106:AW106"/>
    <mergeCell ref="A107:F126"/>
    <mergeCell ref="A127:F138"/>
    <mergeCell ref="G127:AB127"/>
    <mergeCell ref="AC127:AX127"/>
    <mergeCell ref="G128:K128"/>
    <mergeCell ref="L128:X128"/>
    <mergeCell ref="Y128:AB128"/>
    <mergeCell ref="AC106:AD106"/>
    <mergeCell ref="AE106:AG106"/>
    <mergeCell ref="AH106:AI106"/>
    <mergeCell ref="AJ106:AL106"/>
    <mergeCell ref="AM106:AN106"/>
    <mergeCell ref="AO106:AP106"/>
    <mergeCell ref="O106:P106"/>
    <mergeCell ref="Q106:R106"/>
    <mergeCell ref="S106:U106"/>
    <mergeCell ref="V106:W106"/>
    <mergeCell ref="X106:Z106"/>
    <mergeCell ref="AA106:AB106"/>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4:K134"/>
    <mergeCell ref="L134:X134"/>
    <mergeCell ref="Y134:AB134"/>
    <mergeCell ref="AC134:AG134"/>
    <mergeCell ref="AH134:AT134"/>
    <mergeCell ref="AU134:AX134"/>
    <mergeCell ref="G137:K137"/>
    <mergeCell ref="L137:X137"/>
    <mergeCell ref="Y137:AB137"/>
    <mergeCell ref="AC137:AG137"/>
    <mergeCell ref="AH137:AT137"/>
    <mergeCell ref="AU137:AX137"/>
    <mergeCell ref="G135:AB135"/>
    <mergeCell ref="AC135:AX135"/>
    <mergeCell ref="G136:K136"/>
    <mergeCell ref="L136:X136"/>
    <mergeCell ref="Y136:AB136"/>
    <mergeCell ref="AC136:AG136"/>
    <mergeCell ref="AH136:AT136"/>
    <mergeCell ref="AU136:AX136"/>
    <mergeCell ref="G138:K138"/>
    <mergeCell ref="L138:X138"/>
    <mergeCell ref="Y138:AB138"/>
    <mergeCell ref="AC138:AG138"/>
    <mergeCell ref="AH138:AT138"/>
    <mergeCell ref="AU138:AX138"/>
    <mergeCell ref="AP143:AX143"/>
    <mergeCell ref="A144:B144"/>
    <mergeCell ref="C144:I144"/>
    <mergeCell ref="J144:O144"/>
    <mergeCell ref="P144:X144"/>
    <mergeCell ref="Y144:AB144"/>
    <mergeCell ref="AC144:AG144"/>
    <mergeCell ref="AH144:AK144"/>
    <mergeCell ref="AL144:AO144"/>
    <mergeCell ref="AP144:AX144"/>
    <mergeCell ref="A143:B143"/>
    <mergeCell ref="C143:I143"/>
    <mergeCell ref="J143:O143"/>
    <mergeCell ref="P143:X143"/>
    <mergeCell ref="Y143:AB143"/>
    <mergeCell ref="AC143:AG143"/>
    <mergeCell ref="AH143:AK143"/>
    <mergeCell ref="AL143:AO143"/>
    <mergeCell ref="AL146:AO146"/>
    <mergeCell ref="AP146:AX146"/>
    <mergeCell ref="A147:B147"/>
    <mergeCell ref="C147:I147"/>
    <mergeCell ref="J147:O147"/>
    <mergeCell ref="P147:X147"/>
    <mergeCell ref="Y147:AB147"/>
    <mergeCell ref="AC147:AG147"/>
    <mergeCell ref="AH147:AK147"/>
    <mergeCell ref="AL147:AO147"/>
    <mergeCell ref="AH145:AK145"/>
    <mergeCell ref="AL145:AO145"/>
    <mergeCell ref="AP145:AX145"/>
    <mergeCell ref="A146:B146"/>
    <mergeCell ref="C146:I146"/>
    <mergeCell ref="J146:O146"/>
    <mergeCell ref="P146:X146"/>
    <mergeCell ref="Y146:AB146"/>
    <mergeCell ref="AC146:AG146"/>
    <mergeCell ref="AH146:AK146"/>
    <mergeCell ref="A145:B145"/>
    <mergeCell ref="C145:I145"/>
    <mergeCell ref="J145:O145"/>
    <mergeCell ref="P145:X145"/>
    <mergeCell ref="Y145:AB145"/>
    <mergeCell ref="AC145:AG145"/>
    <mergeCell ref="AH149:AK149"/>
    <mergeCell ref="AL149:AO149"/>
    <mergeCell ref="AP149:AX149"/>
    <mergeCell ref="A150:B150"/>
    <mergeCell ref="C150:I150"/>
    <mergeCell ref="J150:O150"/>
    <mergeCell ref="P150:X150"/>
    <mergeCell ref="Y150:AB150"/>
    <mergeCell ref="AC150:AG150"/>
    <mergeCell ref="AH150:AK150"/>
    <mergeCell ref="A149:B149"/>
    <mergeCell ref="C149:I149"/>
    <mergeCell ref="J149:O149"/>
    <mergeCell ref="P149:X149"/>
    <mergeCell ref="Y149:AB149"/>
    <mergeCell ref="AC149:AG149"/>
    <mergeCell ref="AP147:AX147"/>
    <mergeCell ref="A148:B148"/>
    <mergeCell ref="C148:I148"/>
    <mergeCell ref="J148:O148"/>
    <mergeCell ref="P148:X148"/>
    <mergeCell ref="Y148:AB148"/>
    <mergeCell ref="AC148:AG148"/>
    <mergeCell ref="AH148:AK148"/>
    <mergeCell ref="AL148:AO148"/>
    <mergeCell ref="AP148:AX148"/>
    <mergeCell ref="AP151:AX151"/>
    <mergeCell ref="AL150:AO150"/>
    <mergeCell ref="AP150:AX150"/>
    <mergeCell ref="A151:B151"/>
    <mergeCell ref="C151:I151"/>
    <mergeCell ref="J151:O151"/>
    <mergeCell ref="P151:X151"/>
    <mergeCell ref="Y151:AB151"/>
    <mergeCell ref="AC151:AG151"/>
    <mergeCell ref="AH151:AK151"/>
    <mergeCell ref="AL151:AO151"/>
    <mergeCell ref="A154:B154"/>
    <mergeCell ref="C154:I154"/>
    <mergeCell ref="J154:O154"/>
    <mergeCell ref="P154:X154"/>
    <mergeCell ref="Y154:AB154"/>
    <mergeCell ref="AC154:AG154"/>
    <mergeCell ref="AH154:AK154"/>
    <mergeCell ref="AP155:AX155"/>
    <mergeCell ref="A156:B156"/>
    <mergeCell ref="C156:I156"/>
    <mergeCell ref="J156:O156"/>
    <mergeCell ref="P156:X156"/>
    <mergeCell ref="Y156:AB156"/>
    <mergeCell ref="AC156:AG156"/>
    <mergeCell ref="AH156:AK156"/>
    <mergeCell ref="AL156:AO156"/>
    <mergeCell ref="AP156:AX156"/>
    <mergeCell ref="AL154:AO154"/>
    <mergeCell ref="AP154:AX154"/>
    <mergeCell ref="A155:B155"/>
    <mergeCell ref="C155:I155"/>
    <mergeCell ref="J155:O155"/>
    <mergeCell ref="P155:X155"/>
    <mergeCell ref="Y155:AB155"/>
    <mergeCell ref="AC155:AG155"/>
    <mergeCell ref="AH155:AK155"/>
    <mergeCell ref="AL155:AO155"/>
    <mergeCell ref="AL158:AO158"/>
    <mergeCell ref="AP158:AX158"/>
    <mergeCell ref="A159:B159"/>
    <mergeCell ref="C159:I159"/>
    <mergeCell ref="J159:O159"/>
    <mergeCell ref="P159:X159"/>
    <mergeCell ref="Y159:AB159"/>
    <mergeCell ref="AC159:AG159"/>
    <mergeCell ref="AH159:AK159"/>
    <mergeCell ref="AL159:AO159"/>
    <mergeCell ref="AH157:AK157"/>
    <mergeCell ref="AL157:AO157"/>
    <mergeCell ref="AP157:AX157"/>
    <mergeCell ref="A158:B158"/>
    <mergeCell ref="C158:I158"/>
    <mergeCell ref="J158:O158"/>
    <mergeCell ref="P158:X158"/>
    <mergeCell ref="Y158:AB158"/>
    <mergeCell ref="AC158:AG158"/>
    <mergeCell ref="AH158:AK158"/>
    <mergeCell ref="A157:B157"/>
    <mergeCell ref="C157:I157"/>
    <mergeCell ref="J157:O157"/>
    <mergeCell ref="P157:X157"/>
    <mergeCell ref="Y157:AB157"/>
    <mergeCell ref="AC157:AG157"/>
    <mergeCell ref="AH161:AK161"/>
    <mergeCell ref="AL161:AO161"/>
    <mergeCell ref="AP161:AX161"/>
    <mergeCell ref="A162:B162"/>
    <mergeCell ref="C162:I162"/>
    <mergeCell ref="J162:O162"/>
    <mergeCell ref="P162:X162"/>
    <mergeCell ref="Y162:AB162"/>
    <mergeCell ref="AC162:AG162"/>
    <mergeCell ref="AH162:AK162"/>
    <mergeCell ref="A161:B161"/>
    <mergeCell ref="C161:I161"/>
    <mergeCell ref="J161:O161"/>
    <mergeCell ref="P161:X161"/>
    <mergeCell ref="Y161:AB161"/>
    <mergeCell ref="AC161:AG161"/>
    <mergeCell ref="AP159:AX159"/>
    <mergeCell ref="A160:B160"/>
    <mergeCell ref="C160:I160"/>
    <mergeCell ref="J160:O160"/>
    <mergeCell ref="P160:X160"/>
    <mergeCell ref="Y160:AB160"/>
    <mergeCell ref="AC160:AG160"/>
    <mergeCell ref="AH160:AK160"/>
    <mergeCell ref="AL160:AO160"/>
    <mergeCell ref="AP160:AX160"/>
    <mergeCell ref="AP163:AX163"/>
    <mergeCell ref="A164:B164"/>
    <mergeCell ref="C164:I164"/>
    <mergeCell ref="J164:O164"/>
    <mergeCell ref="P164:X164"/>
    <mergeCell ref="Y164:AB164"/>
    <mergeCell ref="AC164:AG164"/>
    <mergeCell ref="AH164:AK164"/>
    <mergeCell ref="AL164:AO164"/>
    <mergeCell ref="AP164:AX164"/>
    <mergeCell ref="AL162:AO162"/>
    <mergeCell ref="AP162:AX162"/>
    <mergeCell ref="A163:B163"/>
    <mergeCell ref="C163:I163"/>
    <mergeCell ref="J163:O163"/>
    <mergeCell ref="P163:X163"/>
    <mergeCell ref="Y163:AB163"/>
    <mergeCell ref="AC163:AG163"/>
    <mergeCell ref="AH163:AK163"/>
    <mergeCell ref="AL163:AO163"/>
    <mergeCell ref="AH167:AK167"/>
    <mergeCell ref="AL167:AO167"/>
    <mergeCell ref="AP167:AX167"/>
    <mergeCell ref="A168:B168"/>
    <mergeCell ref="C168:I168"/>
    <mergeCell ref="J168:O168"/>
    <mergeCell ref="P168:X168"/>
    <mergeCell ref="Y168:AB168"/>
    <mergeCell ref="AC168:AG168"/>
    <mergeCell ref="AH168:AK168"/>
    <mergeCell ref="A167:B167"/>
    <mergeCell ref="C167:I167"/>
    <mergeCell ref="J167:O167"/>
    <mergeCell ref="P167:X167"/>
    <mergeCell ref="Y167:AB167"/>
    <mergeCell ref="AC167:AG167"/>
    <mergeCell ref="AP169:AX169"/>
    <mergeCell ref="A170:B170"/>
    <mergeCell ref="C170:I170"/>
    <mergeCell ref="J170:O170"/>
    <mergeCell ref="P170:X170"/>
    <mergeCell ref="Y170:AB170"/>
    <mergeCell ref="AC170:AG170"/>
    <mergeCell ref="AH170:AK170"/>
    <mergeCell ref="AL170:AO170"/>
    <mergeCell ref="AP170:AX170"/>
    <mergeCell ref="AL168:AO168"/>
    <mergeCell ref="AP168:AX168"/>
    <mergeCell ref="A169:B169"/>
    <mergeCell ref="C169:I169"/>
    <mergeCell ref="J169:O169"/>
    <mergeCell ref="P169:X169"/>
    <mergeCell ref="Y169:AB169"/>
    <mergeCell ref="AC169:AG169"/>
    <mergeCell ref="AH169:AK169"/>
    <mergeCell ref="AL169:AO169"/>
    <mergeCell ref="AL172:AO172"/>
    <mergeCell ref="AP172:AX172"/>
    <mergeCell ref="A173:B173"/>
    <mergeCell ref="C173:I173"/>
    <mergeCell ref="J173:O173"/>
    <mergeCell ref="P173:X173"/>
    <mergeCell ref="Y173:AB173"/>
    <mergeCell ref="AC173:AG173"/>
    <mergeCell ref="AH173:AK173"/>
    <mergeCell ref="AL173:AO173"/>
    <mergeCell ref="AH171:AK171"/>
    <mergeCell ref="AL171:AO171"/>
    <mergeCell ref="AP171:AX171"/>
    <mergeCell ref="A172:B172"/>
    <mergeCell ref="C172:I172"/>
    <mergeCell ref="J172:O172"/>
    <mergeCell ref="P172:X172"/>
    <mergeCell ref="Y172:AB172"/>
    <mergeCell ref="AC172:AG172"/>
    <mergeCell ref="AH172:AK172"/>
    <mergeCell ref="A171:B171"/>
    <mergeCell ref="C171:I171"/>
    <mergeCell ref="J171:O171"/>
    <mergeCell ref="P171:X171"/>
    <mergeCell ref="Y171:AB171"/>
    <mergeCell ref="AC171:AG171"/>
    <mergeCell ref="AH175:AK175"/>
    <mergeCell ref="AL175:AO175"/>
    <mergeCell ref="AP175:AX175"/>
    <mergeCell ref="A175:B175"/>
    <mergeCell ref="C175:I175"/>
    <mergeCell ref="J175:O175"/>
    <mergeCell ref="P175:X175"/>
    <mergeCell ref="Y175:AB175"/>
    <mergeCell ref="AC175:AG175"/>
    <mergeCell ref="AP173:AX173"/>
    <mergeCell ref="A174:B174"/>
    <mergeCell ref="C174:I174"/>
    <mergeCell ref="J174:O174"/>
    <mergeCell ref="P174:X174"/>
    <mergeCell ref="Y174:AB174"/>
    <mergeCell ref="AC174:AG174"/>
    <mergeCell ref="AH174:AK174"/>
    <mergeCell ref="AL174:AO174"/>
    <mergeCell ref="AP174:AX174"/>
    <mergeCell ref="AH179:AK179"/>
    <mergeCell ref="AL179:AO179"/>
    <mergeCell ref="AP179:AX179"/>
    <mergeCell ref="A180:B180"/>
    <mergeCell ref="C180:I180"/>
    <mergeCell ref="J180:O180"/>
    <mergeCell ref="P180:X180"/>
    <mergeCell ref="Y180:AB180"/>
    <mergeCell ref="AC180:AG180"/>
    <mergeCell ref="AH180:AK180"/>
    <mergeCell ref="A179:B179"/>
    <mergeCell ref="C179:I179"/>
    <mergeCell ref="J179:O179"/>
    <mergeCell ref="P179:X179"/>
    <mergeCell ref="Y179:AB179"/>
    <mergeCell ref="AC179:AG179"/>
    <mergeCell ref="A178:B178"/>
    <mergeCell ref="C178:I178"/>
    <mergeCell ref="J178:O178"/>
    <mergeCell ref="P178:X178"/>
    <mergeCell ref="Y178:AB178"/>
    <mergeCell ref="AC178:AG178"/>
    <mergeCell ref="AH178:AK178"/>
    <mergeCell ref="AL178:AO178"/>
    <mergeCell ref="AP178:AX178"/>
    <mergeCell ref="AP181:AX181"/>
    <mergeCell ref="A182:B182"/>
    <mergeCell ref="C182:I182"/>
    <mergeCell ref="J182:O182"/>
    <mergeCell ref="P182:X182"/>
    <mergeCell ref="Y182:AB182"/>
    <mergeCell ref="AC182:AG182"/>
    <mergeCell ref="AH182:AK182"/>
    <mergeCell ref="AL182:AO182"/>
    <mergeCell ref="AP182:AX182"/>
    <mergeCell ref="AL180:AO180"/>
    <mergeCell ref="AP180:AX180"/>
    <mergeCell ref="A181:B181"/>
    <mergeCell ref="C181:I181"/>
    <mergeCell ref="J181:O181"/>
    <mergeCell ref="P181:X181"/>
    <mergeCell ref="Y181:AB181"/>
    <mergeCell ref="AC181:AG181"/>
    <mergeCell ref="AH181:AK181"/>
    <mergeCell ref="AL181:AO181"/>
    <mergeCell ref="AL184:AO184"/>
    <mergeCell ref="AP184:AX184"/>
    <mergeCell ref="AH183:AK183"/>
    <mergeCell ref="AL183:AO183"/>
    <mergeCell ref="AP183:AX183"/>
    <mergeCell ref="A184:B184"/>
    <mergeCell ref="C184:I184"/>
    <mergeCell ref="J184:O184"/>
    <mergeCell ref="P184:X184"/>
    <mergeCell ref="Y184:AB184"/>
    <mergeCell ref="AC184:AG184"/>
    <mergeCell ref="AH184:AK184"/>
    <mergeCell ref="A183:B183"/>
    <mergeCell ref="C183:I183"/>
    <mergeCell ref="J183:O183"/>
    <mergeCell ref="P183:X183"/>
    <mergeCell ref="Y183:AB183"/>
    <mergeCell ref="AC183:AG183"/>
    <mergeCell ref="A187:B187"/>
    <mergeCell ref="C187:I187"/>
    <mergeCell ref="J187:O187"/>
    <mergeCell ref="P187:X187"/>
    <mergeCell ref="Y187:AB187"/>
    <mergeCell ref="AC187:AG187"/>
    <mergeCell ref="AH187:AK187"/>
    <mergeCell ref="AL187:AO187"/>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H197:AK197"/>
    <mergeCell ref="AL197:AO197"/>
    <mergeCell ref="AP197:AX197"/>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200:AO200"/>
    <mergeCell ref="AP200:AX200"/>
    <mergeCell ref="A201:B201"/>
    <mergeCell ref="C201:I201"/>
    <mergeCell ref="J201:O201"/>
    <mergeCell ref="P201:X201"/>
    <mergeCell ref="Y201:AB201"/>
    <mergeCell ref="AC201:AG201"/>
    <mergeCell ref="AH201:AK201"/>
    <mergeCell ref="AL201:AO201"/>
    <mergeCell ref="A200:B200"/>
    <mergeCell ref="C200:I200"/>
    <mergeCell ref="J200:O200"/>
    <mergeCell ref="P200:X200"/>
    <mergeCell ref="Y200:AB200"/>
    <mergeCell ref="AC200:AG200"/>
    <mergeCell ref="AH200:AK200"/>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9:AX209"/>
    <mergeCell ref="A210:B210"/>
    <mergeCell ref="C210:I210"/>
    <mergeCell ref="J210:O210"/>
    <mergeCell ref="P210:X210"/>
    <mergeCell ref="Y210:AB210"/>
    <mergeCell ref="AC210:AG210"/>
    <mergeCell ref="AH210:AK210"/>
    <mergeCell ref="AL210:AO210"/>
    <mergeCell ref="AP210:AX210"/>
    <mergeCell ref="P14:V14"/>
    <mergeCell ref="W14:AC14"/>
    <mergeCell ref="AD14:AJ14"/>
    <mergeCell ref="AK14:AQ14"/>
  </mergeCells>
  <phoneticPr fontId="5"/>
  <conditionalFormatting sqref="P15:AQ15 P25:V25 W24">
    <cfRule type="expression" dxfId="825" priority="1057">
      <formula>IF(RIGHT(TEXT(P15,"0.#"),1)=".",FALSE,TRUE)</formula>
    </cfRule>
    <cfRule type="expression" dxfId="824" priority="1058">
      <formula>IF(RIGHT(TEXT(P15,"0.#"),1)=".",TRUE,FALSE)</formula>
    </cfRule>
  </conditionalFormatting>
  <conditionalFormatting sqref="P19:AQ19">
    <cfRule type="expression" dxfId="823" priority="1055">
      <formula>IF(RIGHT(TEXT(P19,"0.#"),1)=".",FALSE,TRUE)</formula>
    </cfRule>
    <cfRule type="expression" dxfId="822" priority="1056">
      <formula>IF(RIGHT(TEXT(P19,"0.#"),1)=".",TRUE,FALSE)</formula>
    </cfRule>
  </conditionalFormatting>
  <conditionalFormatting sqref="Y130">
    <cfRule type="expression" dxfId="819" priority="1051">
      <formula>IF(RIGHT(TEXT(Y130,"0.#"),1)=".",FALSE,TRUE)</formula>
    </cfRule>
    <cfRule type="expression" dxfId="818" priority="1052">
      <formula>IF(RIGHT(TEXT(Y130,"0.#"),1)=".",TRUE,FALSE)</formula>
    </cfRule>
  </conditionalFormatting>
  <conditionalFormatting sqref="AU130">
    <cfRule type="expression" dxfId="811" priority="1039">
      <formula>IF(RIGHT(TEXT(AU130,"0.#"),1)=".",FALSE,TRUE)</formula>
    </cfRule>
    <cfRule type="expression" dxfId="810" priority="1040">
      <formula>IF(RIGHT(TEXT(AU130,"0.#"),1)=".",TRUE,FALSE)</formula>
    </cfRule>
  </conditionalFormatting>
  <conditionalFormatting sqref="Y138 Y134">
    <cfRule type="expression" dxfId="805" priority="1033">
      <formula>IF(RIGHT(TEXT(Y134,"0.#"),1)=".",FALSE,TRUE)</formula>
    </cfRule>
    <cfRule type="expression" dxfId="804" priority="1034">
      <formula>IF(RIGHT(TEXT(Y134,"0.#"),1)=".",TRUE,FALSE)</formula>
    </cfRule>
  </conditionalFormatting>
  <conditionalFormatting sqref="AU138 AU134">
    <cfRule type="expression" dxfId="801" priority="1027">
      <formula>IF(RIGHT(TEXT(AU134,"0.#"),1)=".",FALSE,TRUE)</formula>
    </cfRule>
    <cfRule type="expression" dxfId="800" priority="1028">
      <formula>IF(RIGHT(TEXT(AU134,"0.#"),1)=".",TRUE,FALSE)</formula>
    </cfRule>
  </conditionalFormatting>
  <conditionalFormatting sqref="P24">
    <cfRule type="expression" dxfId="755" priority="965">
      <formula>IF(RIGHT(TEXT(P24,"0.#"),1)=".",FALSE,TRUE)</formula>
    </cfRule>
    <cfRule type="expression" dxfId="754" priority="966">
      <formula>IF(RIGHT(TEXT(P24,"0.#"),1)=".",TRUE,FALSE)</formula>
    </cfRule>
  </conditionalFormatting>
  <conditionalFormatting sqref="P14:AQ14">
    <cfRule type="expression" dxfId="251" priority="251">
      <formula>IF(RIGHT(TEXT(P14,"0.#"),1)=".",FALSE,TRUE)</formula>
    </cfRule>
    <cfRule type="expression" dxfId="250" priority="252">
      <formula>IF(RIGHT(TEXT(P14,"0.#"),1)=".",TRUE,FALSE)</formula>
    </cfRule>
  </conditionalFormatting>
  <conditionalFormatting sqref="P13:AQ13">
    <cfRule type="expression" dxfId="249" priority="249">
      <formula>IF(RIGHT(TEXT(P13,"0.#"),1)=".",FALSE,TRUE)</formula>
    </cfRule>
    <cfRule type="expression" dxfId="248" priority="250">
      <formula>IF(RIGHT(TEXT(P13,"0.#"),1)=".",TRUE,FALSE)</formula>
    </cfRule>
  </conditionalFormatting>
  <conditionalFormatting sqref="P16:AQ18">
    <cfRule type="expression" dxfId="247" priority="247">
      <formula>IF(RIGHT(TEXT(P16,"0.#"),1)=".",FALSE,TRUE)</formula>
    </cfRule>
    <cfRule type="expression" dxfId="246" priority="248">
      <formula>IF(RIGHT(TEXT(P16,"0.#"),1)=".",TRUE,FALSE)</formula>
    </cfRule>
  </conditionalFormatting>
  <conditionalFormatting sqref="P20:AJ20">
    <cfRule type="expression" dxfId="245" priority="245">
      <formula>IF(RIGHT(TEXT(P20,"0.#"),1)=".",FALSE,TRUE)</formula>
    </cfRule>
    <cfRule type="expression" dxfId="244" priority="246">
      <formula>IF(RIGHT(TEXT(P20,"0.#"),1)=".",TRUE,FALSE)</formula>
    </cfRule>
  </conditionalFormatting>
  <conditionalFormatting sqref="AE28 AQ28">
    <cfRule type="expression" dxfId="243" priority="243">
      <formula>IF(RIGHT(TEXT(AE28,"0.#"),1)=".",FALSE,TRUE)</formula>
    </cfRule>
    <cfRule type="expression" dxfId="242" priority="244">
      <formula>IF(RIGHT(TEXT(AE28,"0.#"),1)=".",TRUE,FALSE)</formula>
    </cfRule>
  </conditionalFormatting>
  <conditionalFormatting sqref="AI28">
    <cfRule type="expression" dxfId="241" priority="241">
      <formula>IF(RIGHT(TEXT(AI28,"0.#"),1)=".",FALSE,TRUE)</formula>
    </cfRule>
    <cfRule type="expression" dxfId="240" priority="242">
      <formula>IF(RIGHT(TEXT(AI28,"0.#"),1)=".",TRUE,FALSE)</formula>
    </cfRule>
  </conditionalFormatting>
  <conditionalFormatting sqref="AM28">
    <cfRule type="expression" dxfId="239" priority="239">
      <formula>IF(RIGHT(TEXT(AM28,"0.#"),1)=".",FALSE,TRUE)</formula>
    </cfRule>
    <cfRule type="expression" dxfId="238" priority="240">
      <formula>IF(RIGHT(TEXT(AM28,"0.#"),1)=".",TRUE,FALSE)</formula>
    </cfRule>
  </conditionalFormatting>
  <conditionalFormatting sqref="AE29">
    <cfRule type="expression" dxfId="237" priority="237">
      <formula>IF(RIGHT(TEXT(AE29,"0.#"),1)=".",FALSE,TRUE)</formula>
    </cfRule>
    <cfRule type="expression" dxfId="236" priority="238">
      <formula>IF(RIGHT(TEXT(AE29,"0.#"),1)=".",TRUE,FALSE)</formula>
    </cfRule>
  </conditionalFormatting>
  <conditionalFormatting sqref="AI29">
    <cfRule type="expression" dxfId="235" priority="235">
      <formula>IF(RIGHT(TEXT(AI29,"0.#"),1)=".",FALSE,TRUE)</formula>
    </cfRule>
    <cfRule type="expression" dxfId="234" priority="236">
      <formula>IF(RIGHT(TEXT(AI29,"0.#"),1)=".",TRUE,FALSE)</formula>
    </cfRule>
  </conditionalFormatting>
  <conditionalFormatting sqref="AM29">
    <cfRule type="expression" dxfId="233" priority="233">
      <formula>IF(RIGHT(TEXT(AM29,"0.#"),1)=".",FALSE,TRUE)</formula>
    </cfRule>
    <cfRule type="expression" dxfId="232" priority="234">
      <formula>IF(RIGHT(TEXT(AM29,"0.#"),1)=".",TRUE,FALSE)</formula>
    </cfRule>
  </conditionalFormatting>
  <conditionalFormatting sqref="AQ29">
    <cfRule type="expression" dxfId="231" priority="231">
      <formula>IF(RIGHT(TEXT(AQ29,"0.#"),1)=".",FALSE,TRUE)</formula>
    </cfRule>
    <cfRule type="expression" dxfId="230" priority="232">
      <formula>IF(RIGHT(TEXT(AQ29,"0.#"),1)=".",TRUE,FALSE)</formula>
    </cfRule>
  </conditionalFormatting>
  <conditionalFormatting sqref="AU29">
    <cfRule type="expression" dxfId="229" priority="227">
      <formula>IF(RIGHT(TEXT(AU29,"0.#"),1)=".",FALSE,TRUE)</formula>
    </cfRule>
    <cfRule type="expression" dxfId="228" priority="228">
      <formula>IF(RIGHT(TEXT(AU29,"0.#"),1)=".",TRUE,FALSE)</formula>
    </cfRule>
  </conditionalFormatting>
  <conditionalFormatting sqref="AU28">
    <cfRule type="expression" dxfId="227" priority="229">
      <formula>IF(RIGHT(TEXT(AU28,"0.#"),1)=".",FALSE,TRUE)</formula>
    </cfRule>
    <cfRule type="expression" dxfId="226" priority="230">
      <formula>IF(RIGHT(TEXT(AU28,"0.#"),1)=".",TRUE,FALSE)</formula>
    </cfRule>
  </conditionalFormatting>
  <conditionalFormatting sqref="AM31">
    <cfRule type="expression" dxfId="225" priority="221">
      <formula>IF(RIGHT(TEXT(AM31,"0.#"),1)=".",FALSE,TRUE)</formula>
    </cfRule>
    <cfRule type="expression" dxfId="224" priority="222">
      <formula>IF(RIGHT(TEXT(AM31,"0.#"),1)=".",TRUE,FALSE)</formula>
    </cfRule>
  </conditionalFormatting>
  <conditionalFormatting sqref="AE32 AM32">
    <cfRule type="expression" dxfId="223" priority="219">
      <formula>IF(RIGHT(TEXT(AE32,"0.#"),1)=".",FALSE,TRUE)</formula>
    </cfRule>
    <cfRule type="expression" dxfId="222" priority="220">
      <formula>IF(RIGHT(TEXT(AE32,"0.#"),1)=".",TRUE,FALSE)</formula>
    </cfRule>
  </conditionalFormatting>
  <conditionalFormatting sqref="AI32">
    <cfRule type="expression" dxfId="221" priority="217">
      <formula>IF(RIGHT(TEXT(AI32,"0.#"),1)=".",FALSE,TRUE)</formula>
    </cfRule>
    <cfRule type="expression" dxfId="220" priority="218">
      <formula>IF(RIGHT(TEXT(AI32,"0.#"),1)=".",TRUE,FALSE)</formula>
    </cfRule>
  </conditionalFormatting>
  <conditionalFormatting sqref="AQ32">
    <cfRule type="expression" dxfId="219" priority="215">
      <formula>IF(RIGHT(TEXT(AQ32,"0.#"),1)=".",FALSE,TRUE)</formula>
    </cfRule>
    <cfRule type="expression" dxfId="218" priority="216">
      <formula>IF(RIGHT(TEXT(AQ32,"0.#"),1)=".",TRUE,FALSE)</formula>
    </cfRule>
  </conditionalFormatting>
  <conditionalFormatting sqref="AE31 AQ31">
    <cfRule type="expression" dxfId="217" priority="225">
      <formula>IF(RIGHT(TEXT(AE31,"0.#"),1)=".",FALSE,TRUE)</formula>
    </cfRule>
    <cfRule type="expression" dxfId="216" priority="226">
      <formula>IF(RIGHT(TEXT(AE31,"0.#"),1)=".",TRUE,FALSE)</formula>
    </cfRule>
  </conditionalFormatting>
  <conditionalFormatting sqref="AI31">
    <cfRule type="expression" dxfId="215" priority="223">
      <formula>IF(RIGHT(TEXT(AI31,"0.#"),1)=".",FALSE,TRUE)</formula>
    </cfRule>
    <cfRule type="expression" dxfId="214" priority="224">
      <formula>IF(RIGHT(TEXT(AI31,"0.#"),1)=".",TRUE,FALSE)</formula>
    </cfRule>
  </conditionalFormatting>
  <conditionalFormatting sqref="AE34 AQ34">
    <cfRule type="expression" dxfId="213" priority="213">
      <formula>IF(RIGHT(TEXT(AE34,"0.#"),1)=".",FALSE,TRUE)</formula>
    </cfRule>
    <cfRule type="expression" dxfId="212" priority="214">
      <formula>IF(RIGHT(TEXT(AE34,"0.#"),1)=".",TRUE,FALSE)</formula>
    </cfRule>
  </conditionalFormatting>
  <conditionalFormatting sqref="AI34">
    <cfRule type="expression" dxfId="211" priority="211">
      <formula>IF(RIGHT(TEXT(AI34,"0.#"),1)=".",FALSE,TRUE)</formula>
    </cfRule>
    <cfRule type="expression" dxfId="210" priority="212">
      <formula>IF(RIGHT(TEXT(AI34,"0.#"),1)=".",TRUE,FALSE)</formula>
    </cfRule>
  </conditionalFormatting>
  <conditionalFormatting sqref="AM34">
    <cfRule type="expression" dxfId="209" priority="209">
      <formula>IF(RIGHT(TEXT(AM34,"0.#"),1)=".",FALSE,TRUE)</formula>
    </cfRule>
    <cfRule type="expression" dxfId="208" priority="210">
      <formula>IF(RIGHT(TEXT(AM34,"0.#"),1)=".",TRUE,FALSE)</formula>
    </cfRule>
  </conditionalFormatting>
  <conditionalFormatting sqref="AE35">
    <cfRule type="expression" dxfId="207" priority="207">
      <formula>IF(RIGHT(TEXT(AE35,"0.#"),1)=".",FALSE,TRUE)</formula>
    </cfRule>
    <cfRule type="expression" dxfId="206" priority="208">
      <formula>IF(RIGHT(TEXT(AE35,"0.#"),1)=".",TRUE,FALSE)</formula>
    </cfRule>
  </conditionalFormatting>
  <conditionalFormatting sqref="AI35">
    <cfRule type="expression" dxfId="205" priority="205">
      <formula>IF(RIGHT(TEXT(AI35,"0.#"),1)=".",FALSE,TRUE)</formula>
    </cfRule>
    <cfRule type="expression" dxfId="204" priority="206">
      <formula>IF(RIGHT(TEXT(AI35,"0.#"),1)=".",TRUE,FALSE)</formula>
    </cfRule>
  </conditionalFormatting>
  <conditionalFormatting sqref="AM35">
    <cfRule type="expression" dxfId="203" priority="203">
      <formula>IF(RIGHT(TEXT(AM35,"0.#"),1)=".",FALSE,TRUE)</formula>
    </cfRule>
    <cfRule type="expression" dxfId="202" priority="204">
      <formula>IF(RIGHT(TEXT(AM35,"0.#"),1)=".",TRUE,FALSE)</formula>
    </cfRule>
  </conditionalFormatting>
  <conditionalFormatting sqref="AQ35">
    <cfRule type="expression" dxfId="201" priority="201">
      <formula>IF(RIGHT(TEXT(AQ35,"0.#"),1)=".",FALSE,TRUE)</formula>
    </cfRule>
    <cfRule type="expression" dxfId="200" priority="202">
      <formula>IF(RIGHT(TEXT(AQ35,"0.#"),1)=".",TRUE,FALSE)</formula>
    </cfRule>
  </conditionalFormatting>
  <conditionalFormatting sqref="AU34">
    <cfRule type="expression" dxfId="199" priority="199">
      <formula>IF(RIGHT(TEXT(AU34,"0.#"),1)=".",FALSE,TRUE)</formula>
    </cfRule>
    <cfRule type="expression" dxfId="198" priority="200">
      <formula>IF(RIGHT(TEXT(AU34,"0.#"),1)=".",TRUE,FALSE)</formula>
    </cfRule>
  </conditionalFormatting>
  <conditionalFormatting sqref="AU35">
    <cfRule type="expression" dxfId="197" priority="197">
      <formula>IF(RIGHT(TEXT(AU35,"0.#"),1)=".",FALSE,TRUE)</formula>
    </cfRule>
    <cfRule type="expression" dxfId="196" priority="198">
      <formula>IF(RIGHT(TEXT(AU35,"0.#"),1)=".",TRUE,FALSE)</formula>
    </cfRule>
  </conditionalFormatting>
  <conditionalFormatting sqref="AM37">
    <cfRule type="expression" dxfId="195" priority="191">
      <formula>IF(RIGHT(TEXT(AM37,"0.#"),1)=".",FALSE,TRUE)</formula>
    </cfRule>
    <cfRule type="expression" dxfId="194" priority="192">
      <formula>IF(RIGHT(TEXT(AM37,"0.#"),1)=".",TRUE,FALSE)</formula>
    </cfRule>
  </conditionalFormatting>
  <conditionalFormatting sqref="AE38 AM38">
    <cfRule type="expression" dxfId="193" priority="189">
      <formula>IF(RIGHT(TEXT(AE38,"0.#"),1)=".",FALSE,TRUE)</formula>
    </cfRule>
    <cfRule type="expression" dxfId="192" priority="190">
      <formula>IF(RIGHT(TEXT(AE38,"0.#"),1)=".",TRUE,FALSE)</formula>
    </cfRule>
  </conditionalFormatting>
  <conditionalFormatting sqref="AI38">
    <cfRule type="expression" dxfId="191" priority="187">
      <formula>IF(RIGHT(TEXT(AI38,"0.#"),1)=".",FALSE,TRUE)</formula>
    </cfRule>
    <cfRule type="expression" dxfId="190" priority="188">
      <formula>IF(RIGHT(TEXT(AI38,"0.#"),1)=".",TRUE,FALSE)</formula>
    </cfRule>
  </conditionalFormatting>
  <conditionalFormatting sqref="AQ38">
    <cfRule type="expression" dxfId="189" priority="185">
      <formula>IF(RIGHT(TEXT(AQ38,"0.#"),1)=".",FALSE,TRUE)</formula>
    </cfRule>
    <cfRule type="expression" dxfId="188" priority="186">
      <formula>IF(RIGHT(TEXT(AQ38,"0.#"),1)=".",TRUE,FALSE)</formula>
    </cfRule>
  </conditionalFormatting>
  <conditionalFormatting sqref="AE37 AQ37">
    <cfRule type="expression" dxfId="187" priority="195">
      <formula>IF(RIGHT(TEXT(AE37,"0.#"),1)=".",FALSE,TRUE)</formula>
    </cfRule>
    <cfRule type="expression" dxfId="186" priority="196">
      <formula>IF(RIGHT(TEXT(AE37,"0.#"),1)=".",TRUE,FALSE)</formula>
    </cfRule>
  </conditionalFormatting>
  <conditionalFormatting sqref="AI37">
    <cfRule type="expression" dxfId="185" priority="193">
      <formula>IF(RIGHT(TEXT(AI37,"0.#"),1)=".",FALSE,TRUE)</formula>
    </cfRule>
    <cfRule type="expression" dxfId="184" priority="194">
      <formula>IF(RIGHT(TEXT(AI37,"0.#"),1)=".",TRUE,FALSE)</formula>
    </cfRule>
  </conditionalFormatting>
  <conditionalFormatting sqref="AE40 AQ40">
    <cfRule type="expression" dxfId="183" priority="183">
      <formula>IF(RIGHT(TEXT(AE40,"0.#"),1)=".",FALSE,TRUE)</formula>
    </cfRule>
    <cfRule type="expression" dxfId="182" priority="184">
      <formula>IF(RIGHT(TEXT(AE40,"0.#"),1)=".",TRUE,FALSE)</formula>
    </cfRule>
  </conditionalFormatting>
  <conditionalFormatting sqref="AI40">
    <cfRule type="expression" dxfId="181" priority="181">
      <formula>IF(RIGHT(TEXT(AI40,"0.#"),1)=".",FALSE,TRUE)</formula>
    </cfRule>
    <cfRule type="expression" dxfId="180" priority="182">
      <formula>IF(RIGHT(TEXT(AI40,"0.#"),1)=".",TRUE,FALSE)</formula>
    </cfRule>
  </conditionalFormatting>
  <conditionalFormatting sqref="AM40">
    <cfRule type="expression" dxfId="179" priority="179">
      <formula>IF(RIGHT(TEXT(AM40,"0.#"),1)=".",FALSE,TRUE)</formula>
    </cfRule>
    <cfRule type="expression" dxfId="178" priority="180">
      <formula>IF(RIGHT(TEXT(AM40,"0.#"),1)=".",TRUE,FALSE)</formula>
    </cfRule>
  </conditionalFormatting>
  <conditionalFormatting sqref="AE41">
    <cfRule type="expression" dxfId="177" priority="177">
      <formula>IF(RIGHT(TEXT(AE41,"0.#"),1)=".",FALSE,TRUE)</formula>
    </cfRule>
    <cfRule type="expression" dxfId="176" priority="178">
      <formula>IF(RIGHT(TEXT(AE41,"0.#"),1)=".",TRUE,FALSE)</formula>
    </cfRule>
  </conditionalFormatting>
  <conditionalFormatting sqref="AI41">
    <cfRule type="expression" dxfId="175" priority="175">
      <formula>IF(RIGHT(TEXT(AI41,"0.#"),1)=".",FALSE,TRUE)</formula>
    </cfRule>
    <cfRule type="expression" dxfId="174" priority="176">
      <formula>IF(RIGHT(TEXT(AI41,"0.#"),1)=".",TRUE,FALSE)</formula>
    </cfRule>
  </conditionalFormatting>
  <conditionalFormatting sqref="AM41">
    <cfRule type="expression" dxfId="173" priority="173">
      <formula>IF(RIGHT(TEXT(AM41,"0.#"),1)=".",FALSE,TRUE)</formula>
    </cfRule>
    <cfRule type="expression" dxfId="172" priority="174">
      <formula>IF(RIGHT(TEXT(AM41,"0.#"),1)=".",TRUE,FALSE)</formula>
    </cfRule>
  </conditionalFormatting>
  <conditionalFormatting sqref="AQ41">
    <cfRule type="expression" dxfId="171" priority="171">
      <formula>IF(RIGHT(TEXT(AQ41,"0.#"),1)=".",FALSE,TRUE)</formula>
    </cfRule>
    <cfRule type="expression" dxfId="170" priority="172">
      <formula>IF(RIGHT(TEXT(AQ41,"0.#"),1)=".",TRUE,FALSE)</formula>
    </cfRule>
  </conditionalFormatting>
  <conditionalFormatting sqref="AU40">
    <cfRule type="expression" dxfId="169" priority="169">
      <formula>IF(RIGHT(TEXT(AU40,"0.#"),1)=".",FALSE,TRUE)</formula>
    </cfRule>
    <cfRule type="expression" dxfId="168" priority="170">
      <formula>IF(RIGHT(TEXT(AU40,"0.#"),1)=".",TRUE,FALSE)</formula>
    </cfRule>
  </conditionalFormatting>
  <conditionalFormatting sqref="AU41">
    <cfRule type="expression" dxfId="167" priority="167">
      <formula>IF(RIGHT(TEXT(AU41,"0.#"),1)=".",FALSE,TRUE)</formula>
    </cfRule>
    <cfRule type="expression" dxfId="166" priority="168">
      <formula>IF(RIGHT(TEXT(AU41,"0.#"),1)=".",TRUE,FALSE)</formula>
    </cfRule>
  </conditionalFormatting>
  <conditionalFormatting sqref="AM43">
    <cfRule type="expression" dxfId="165" priority="161">
      <formula>IF(RIGHT(TEXT(AM43,"0.#"),1)=".",FALSE,TRUE)</formula>
    </cfRule>
    <cfRule type="expression" dxfId="164" priority="162">
      <formula>IF(RIGHT(TEXT(AM43,"0.#"),1)=".",TRUE,FALSE)</formula>
    </cfRule>
  </conditionalFormatting>
  <conditionalFormatting sqref="AE44 AM44">
    <cfRule type="expression" dxfId="163" priority="159">
      <formula>IF(RIGHT(TEXT(AE44,"0.#"),1)=".",FALSE,TRUE)</formula>
    </cfRule>
    <cfRule type="expression" dxfId="162" priority="160">
      <formula>IF(RIGHT(TEXT(AE44,"0.#"),1)=".",TRUE,FALSE)</formula>
    </cfRule>
  </conditionalFormatting>
  <conditionalFormatting sqref="AI44">
    <cfRule type="expression" dxfId="161" priority="157">
      <formula>IF(RIGHT(TEXT(AI44,"0.#"),1)=".",FALSE,TRUE)</formula>
    </cfRule>
    <cfRule type="expression" dxfId="160" priority="158">
      <formula>IF(RIGHT(TEXT(AI44,"0.#"),1)=".",TRUE,FALSE)</formula>
    </cfRule>
  </conditionalFormatting>
  <conditionalFormatting sqref="AQ44">
    <cfRule type="expression" dxfId="159" priority="155">
      <formula>IF(RIGHT(TEXT(AQ44,"0.#"),1)=".",FALSE,TRUE)</formula>
    </cfRule>
    <cfRule type="expression" dxfId="158" priority="156">
      <formula>IF(RIGHT(TEXT(AQ44,"0.#"),1)=".",TRUE,FALSE)</formula>
    </cfRule>
  </conditionalFormatting>
  <conditionalFormatting sqref="AE43 AQ43">
    <cfRule type="expression" dxfId="157" priority="165">
      <formula>IF(RIGHT(TEXT(AE43,"0.#"),1)=".",FALSE,TRUE)</formula>
    </cfRule>
    <cfRule type="expression" dxfId="156" priority="166">
      <formula>IF(RIGHT(TEXT(AE43,"0.#"),1)=".",TRUE,FALSE)</formula>
    </cfRule>
  </conditionalFormatting>
  <conditionalFormatting sqref="AI43">
    <cfRule type="expression" dxfId="155" priority="163">
      <formula>IF(RIGHT(TEXT(AI43,"0.#"),1)=".",FALSE,TRUE)</formula>
    </cfRule>
    <cfRule type="expression" dxfId="154" priority="164">
      <formula>IF(RIGHT(TEXT(AI43,"0.#"),1)=".",TRUE,FALSE)</formula>
    </cfRule>
  </conditionalFormatting>
  <conditionalFormatting sqref="AE46 AQ46">
    <cfRule type="expression" dxfId="153" priority="153">
      <formula>IF(RIGHT(TEXT(AE46,"0.#"),1)=".",FALSE,TRUE)</formula>
    </cfRule>
    <cfRule type="expression" dxfId="152" priority="154">
      <formula>IF(RIGHT(TEXT(AE46,"0.#"),1)=".",TRUE,FALSE)</formula>
    </cfRule>
  </conditionalFormatting>
  <conditionalFormatting sqref="AI46">
    <cfRule type="expression" dxfId="151" priority="151">
      <formula>IF(RIGHT(TEXT(AI46,"0.#"),1)=".",FALSE,TRUE)</formula>
    </cfRule>
    <cfRule type="expression" dxfId="150" priority="152">
      <formula>IF(RIGHT(TEXT(AI46,"0.#"),1)=".",TRUE,FALSE)</formula>
    </cfRule>
  </conditionalFormatting>
  <conditionalFormatting sqref="AM46">
    <cfRule type="expression" dxfId="149" priority="149">
      <formula>IF(RIGHT(TEXT(AM46,"0.#"),1)=".",FALSE,TRUE)</formula>
    </cfRule>
    <cfRule type="expression" dxfId="148" priority="150">
      <formula>IF(RIGHT(TEXT(AM46,"0.#"),1)=".",TRUE,FALSE)</formula>
    </cfRule>
  </conditionalFormatting>
  <conditionalFormatting sqref="AE47">
    <cfRule type="expression" dxfId="147" priority="147">
      <formula>IF(RIGHT(TEXT(AE47,"0.#"),1)=".",FALSE,TRUE)</formula>
    </cfRule>
    <cfRule type="expression" dxfId="146" priority="148">
      <formula>IF(RIGHT(TEXT(AE47,"0.#"),1)=".",TRUE,FALSE)</formula>
    </cfRule>
  </conditionalFormatting>
  <conditionalFormatting sqref="AI47">
    <cfRule type="expression" dxfId="145" priority="145">
      <formula>IF(RIGHT(TEXT(AI47,"0.#"),1)=".",FALSE,TRUE)</formula>
    </cfRule>
    <cfRule type="expression" dxfId="144" priority="146">
      <formula>IF(RIGHT(TEXT(AI47,"0.#"),1)=".",TRUE,FALSE)</formula>
    </cfRule>
  </conditionalFormatting>
  <conditionalFormatting sqref="AM47">
    <cfRule type="expression" dxfId="143" priority="143">
      <formula>IF(RIGHT(TEXT(AM47,"0.#"),1)=".",FALSE,TRUE)</formula>
    </cfRule>
    <cfRule type="expression" dxfId="142" priority="144">
      <formula>IF(RIGHT(TEXT(AM47,"0.#"),1)=".",TRUE,FALSE)</formula>
    </cfRule>
  </conditionalFormatting>
  <conditionalFormatting sqref="AQ47">
    <cfRule type="expression" dxfId="141" priority="141">
      <formula>IF(RIGHT(TEXT(AQ47,"0.#"),1)=".",FALSE,TRUE)</formula>
    </cfRule>
    <cfRule type="expression" dxfId="140" priority="142">
      <formula>IF(RIGHT(TEXT(AQ47,"0.#"),1)=".",TRUE,FALSE)</formula>
    </cfRule>
  </conditionalFormatting>
  <conditionalFormatting sqref="AU46">
    <cfRule type="expression" dxfId="139" priority="139">
      <formula>IF(RIGHT(TEXT(AU46,"0.#"),1)=".",FALSE,TRUE)</formula>
    </cfRule>
    <cfRule type="expression" dxfId="138" priority="140">
      <formula>IF(RIGHT(TEXT(AU46,"0.#"),1)=".",TRUE,FALSE)</formula>
    </cfRule>
  </conditionalFormatting>
  <conditionalFormatting sqref="AU47">
    <cfRule type="expression" dxfId="137" priority="137">
      <formula>IF(RIGHT(TEXT(AU47,"0.#"),1)=".",FALSE,TRUE)</formula>
    </cfRule>
    <cfRule type="expression" dxfId="136" priority="138">
      <formula>IF(RIGHT(TEXT(AU47,"0.#"),1)=".",TRUE,FALSE)</formula>
    </cfRule>
  </conditionalFormatting>
  <conditionalFormatting sqref="AM49">
    <cfRule type="expression" dxfId="135" priority="131">
      <formula>IF(RIGHT(TEXT(AM49,"0.#"),1)=".",FALSE,TRUE)</formula>
    </cfRule>
    <cfRule type="expression" dxfId="134" priority="132">
      <formula>IF(RIGHT(TEXT(AM49,"0.#"),1)=".",TRUE,FALSE)</formula>
    </cfRule>
  </conditionalFormatting>
  <conditionalFormatting sqref="AE50 AM50">
    <cfRule type="expression" dxfId="133" priority="129">
      <formula>IF(RIGHT(TEXT(AE50,"0.#"),1)=".",FALSE,TRUE)</formula>
    </cfRule>
    <cfRule type="expression" dxfId="132" priority="130">
      <formula>IF(RIGHT(TEXT(AE50,"0.#"),1)=".",TRUE,FALSE)</formula>
    </cfRule>
  </conditionalFormatting>
  <conditionalFormatting sqref="AI50">
    <cfRule type="expression" dxfId="131" priority="127">
      <formula>IF(RIGHT(TEXT(AI50,"0.#"),1)=".",FALSE,TRUE)</formula>
    </cfRule>
    <cfRule type="expression" dxfId="130" priority="128">
      <formula>IF(RIGHT(TEXT(AI50,"0.#"),1)=".",TRUE,FALSE)</formula>
    </cfRule>
  </conditionalFormatting>
  <conditionalFormatting sqref="AQ50">
    <cfRule type="expression" dxfId="129" priority="125">
      <formula>IF(RIGHT(TEXT(AQ50,"0.#"),1)=".",FALSE,TRUE)</formula>
    </cfRule>
    <cfRule type="expression" dxfId="128" priority="126">
      <formula>IF(RIGHT(TEXT(AQ50,"0.#"),1)=".",TRUE,FALSE)</formula>
    </cfRule>
  </conditionalFormatting>
  <conditionalFormatting sqref="AE49 AQ49">
    <cfRule type="expression" dxfId="127" priority="135">
      <formula>IF(RIGHT(TEXT(AE49,"0.#"),1)=".",FALSE,TRUE)</formula>
    </cfRule>
    <cfRule type="expression" dxfId="126" priority="136">
      <formula>IF(RIGHT(TEXT(AE49,"0.#"),1)=".",TRUE,FALSE)</formula>
    </cfRule>
  </conditionalFormatting>
  <conditionalFormatting sqref="AI49">
    <cfRule type="expression" dxfId="125" priority="133">
      <formula>IF(RIGHT(TEXT(AI49,"0.#"),1)=".",FALSE,TRUE)</formula>
    </cfRule>
    <cfRule type="expression" dxfId="124" priority="134">
      <formula>IF(RIGHT(TEXT(AI49,"0.#"),1)=".",TRUE,FALSE)</formula>
    </cfRule>
  </conditionalFormatting>
  <conditionalFormatting sqref="AM54">
    <cfRule type="expression" dxfId="123" priority="113">
      <formula>IF(RIGHT(TEXT(AM54,"0.#"),1)=".",FALSE,TRUE)</formula>
    </cfRule>
    <cfRule type="expression" dxfId="122" priority="114">
      <formula>IF(RIGHT(TEXT(AM54,"0.#"),1)=".",TRUE,FALSE)</formula>
    </cfRule>
  </conditionalFormatting>
  <conditionalFormatting sqref="AE53">
    <cfRule type="expression" dxfId="121" priority="123">
      <formula>IF(RIGHT(TEXT(AE53,"0.#"),1)=".",FALSE,TRUE)</formula>
    </cfRule>
    <cfRule type="expression" dxfId="120" priority="124">
      <formula>IF(RIGHT(TEXT(AE53,"0.#"),1)=".",TRUE,FALSE)</formula>
    </cfRule>
  </conditionalFormatting>
  <conditionalFormatting sqref="AQ53:AQ54">
    <cfRule type="expression" dxfId="119" priority="111">
      <formula>IF(RIGHT(TEXT(AQ53,"0.#"),1)=".",FALSE,TRUE)</formula>
    </cfRule>
    <cfRule type="expression" dxfId="118" priority="112">
      <formula>IF(RIGHT(TEXT(AQ53,"0.#"),1)=".",TRUE,FALSE)</formula>
    </cfRule>
  </conditionalFormatting>
  <conditionalFormatting sqref="AU53:AU54">
    <cfRule type="expression" dxfId="117" priority="109">
      <formula>IF(RIGHT(TEXT(AU53,"0.#"),1)=".",FALSE,TRUE)</formula>
    </cfRule>
    <cfRule type="expression" dxfId="116" priority="110">
      <formula>IF(RIGHT(TEXT(AU53,"0.#"),1)=".",TRUE,FALSE)</formula>
    </cfRule>
  </conditionalFormatting>
  <conditionalFormatting sqref="AE54">
    <cfRule type="expression" dxfId="115" priority="121">
      <formula>IF(RIGHT(TEXT(AE54,"0.#"),1)=".",FALSE,TRUE)</formula>
    </cfRule>
    <cfRule type="expression" dxfId="114" priority="122">
      <formula>IF(RIGHT(TEXT(AE54,"0.#"),1)=".",TRUE,FALSE)</formula>
    </cfRule>
  </conditionalFormatting>
  <conditionalFormatting sqref="AM53">
    <cfRule type="expression" dxfId="113" priority="115">
      <formula>IF(RIGHT(TEXT(AM53,"0.#"),1)=".",FALSE,TRUE)</formula>
    </cfRule>
    <cfRule type="expression" dxfId="112" priority="116">
      <formula>IF(RIGHT(TEXT(AM53,"0.#"),1)=".",TRUE,FALSE)</formula>
    </cfRule>
  </conditionalFormatting>
  <conditionalFormatting sqref="AI53">
    <cfRule type="expression" dxfId="111" priority="117">
      <formula>IF(RIGHT(TEXT(AI53,"0.#"),1)=".",FALSE,TRUE)</formula>
    </cfRule>
    <cfRule type="expression" dxfId="110" priority="118">
      <formula>IF(RIGHT(TEXT(AI53,"0.#"),1)=".",TRUE,FALSE)</formula>
    </cfRule>
  </conditionalFormatting>
  <conditionalFormatting sqref="AI54">
    <cfRule type="expression" dxfId="109" priority="119">
      <formula>IF(RIGHT(TEXT(AI54,"0.#"),1)=".",FALSE,TRUE)</formula>
    </cfRule>
    <cfRule type="expression" dxfId="108" priority="120">
      <formula>IF(RIGHT(TEXT(AI54,"0.#"),1)=".",TRUE,FALSE)</formula>
    </cfRule>
  </conditionalFormatting>
  <conditionalFormatting sqref="AM55">
    <cfRule type="expression" dxfId="107" priority="103">
      <formula>IF(RIGHT(TEXT(AM55,"0.#"),1)=".",FALSE,TRUE)</formula>
    </cfRule>
    <cfRule type="expression" dxfId="106" priority="104">
      <formula>IF(RIGHT(TEXT(AM55,"0.#"),1)=".",TRUE,FALSE)</formula>
    </cfRule>
  </conditionalFormatting>
  <conditionalFormatting sqref="AE55">
    <cfRule type="expression" dxfId="105" priority="107">
      <formula>IF(RIGHT(TEXT(AE55,"0.#"),1)=".",FALSE,TRUE)</formula>
    </cfRule>
    <cfRule type="expression" dxfId="104" priority="108">
      <formula>IF(RIGHT(TEXT(AE55,"0.#"),1)=".",TRUE,FALSE)</formula>
    </cfRule>
  </conditionalFormatting>
  <conditionalFormatting sqref="AI55">
    <cfRule type="expression" dxfId="103" priority="105">
      <formula>IF(RIGHT(TEXT(AI55,"0.#"),1)=".",FALSE,TRUE)</formula>
    </cfRule>
    <cfRule type="expression" dxfId="102" priority="106">
      <formula>IF(RIGHT(TEXT(AI55,"0.#"),1)=".",TRUE,FALSE)</formula>
    </cfRule>
  </conditionalFormatting>
  <conditionalFormatting sqref="AQ55">
    <cfRule type="expression" dxfId="101" priority="101">
      <formula>IF(RIGHT(TEXT(AQ55,"0.#"),1)=".",FALSE,TRUE)</formula>
    </cfRule>
    <cfRule type="expression" dxfId="100" priority="102">
      <formula>IF(RIGHT(TEXT(AQ55,"0.#"),1)=".",TRUE,FALSE)</formula>
    </cfRule>
  </conditionalFormatting>
  <conditionalFormatting sqref="AU55">
    <cfRule type="expression" dxfId="99" priority="99">
      <formula>IF(RIGHT(TEXT(AU55,"0.#"),1)=".",FALSE,TRUE)</formula>
    </cfRule>
    <cfRule type="expression" dxfId="98" priority="100">
      <formula>IF(RIGHT(TEXT(AU55,"0.#"),1)=".",TRUE,FALSE)</formula>
    </cfRule>
  </conditionalFormatting>
  <conditionalFormatting sqref="AE58">
    <cfRule type="expression" dxfId="97" priority="97">
      <formula>IF(RIGHT(TEXT(AE58,"0.#"),1)=".",FALSE,TRUE)</formula>
    </cfRule>
    <cfRule type="expression" dxfId="96" priority="98">
      <formula>IF(RIGHT(TEXT(AE58,"0.#"),1)=".",TRUE,FALSE)</formula>
    </cfRule>
  </conditionalFormatting>
  <conditionalFormatting sqref="AE59">
    <cfRule type="expression" dxfId="95" priority="95">
      <formula>IF(RIGHT(TEXT(AE59,"0.#"),1)=".",FALSE,TRUE)</formula>
    </cfRule>
    <cfRule type="expression" dxfId="94" priority="96">
      <formula>IF(RIGHT(TEXT(AE59,"0.#"),1)=".",TRUE,FALSE)</formula>
    </cfRule>
  </conditionalFormatting>
  <conditionalFormatting sqref="AI59">
    <cfRule type="expression" dxfId="93" priority="93">
      <formula>IF(RIGHT(TEXT(AI59,"0.#"),1)=".",FALSE,TRUE)</formula>
    </cfRule>
    <cfRule type="expression" dxfId="92" priority="94">
      <formula>IF(RIGHT(TEXT(AI59,"0.#"),1)=".",TRUE,FALSE)</formula>
    </cfRule>
  </conditionalFormatting>
  <conditionalFormatting sqref="AI58">
    <cfRule type="expression" dxfId="91" priority="91">
      <formula>IF(RIGHT(TEXT(AI58,"0.#"),1)=".",FALSE,TRUE)</formula>
    </cfRule>
    <cfRule type="expression" dxfId="90" priority="92">
      <formula>IF(RIGHT(TEXT(AI58,"0.#"),1)=".",TRUE,FALSE)</formula>
    </cfRule>
  </conditionalFormatting>
  <conditionalFormatting sqref="AM58">
    <cfRule type="expression" dxfId="89" priority="89">
      <formula>IF(RIGHT(TEXT(AM58,"0.#"),1)=".",FALSE,TRUE)</formula>
    </cfRule>
    <cfRule type="expression" dxfId="88" priority="90">
      <formula>IF(RIGHT(TEXT(AM58,"0.#"),1)=".",TRUE,FALSE)</formula>
    </cfRule>
  </conditionalFormatting>
  <conditionalFormatting sqref="AM59">
    <cfRule type="expression" dxfId="87" priority="87">
      <formula>IF(RIGHT(TEXT(AM59,"0.#"),1)=".",FALSE,TRUE)</formula>
    </cfRule>
    <cfRule type="expression" dxfId="86" priority="88">
      <formula>IF(RIGHT(TEXT(AM59,"0.#"),1)=".",TRUE,FALSE)</formula>
    </cfRule>
  </conditionalFormatting>
  <conditionalFormatting sqref="AQ58:AQ59">
    <cfRule type="expression" dxfId="85" priority="85">
      <formula>IF(RIGHT(TEXT(AQ58,"0.#"),1)=".",FALSE,TRUE)</formula>
    </cfRule>
    <cfRule type="expression" dxfId="84" priority="86">
      <formula>IF(RIGHT(TEXT(AQ58,"0.#"),1)=".",TRUE,FALSE)</formula>
    </cfRule>
  </conditionalFormatting>
  <conditionalFormatting sqref="AU58:AU59">
    <cfRule type="expression" dxfId="83" priority="83">
      <formula>IF(RIGHT(TEXT(AU58,"0.#"),1)=".",FALSE,TRUE)</formula>
    </cfRule>
    <cfRule type="expression" dxfId="82" priority="84">
      <formula>IF(RIGHT(TEXT(AU58,"0.#"),1)=".",TRUE,FALSE)</formula>
    </cfRule>
  </conditionalFormatting>
  <conditionalFormatting sqref="AM60">
    <cfRule type="expression" dxfId="81" priority="77">
      <formula>IF(RIGHT(TEXT(AM60,"0.#"),1)=".",FALSE,TRUE)</formula>
    </cfRule>
    <cfRule type="expression" dxfId="80" priority="78">
      <formula>IF(RIGHT(TEXT(AM60,"0.#"),1)=".",TRUE,FALSE)</formula>
    </cfRule>
  </conditionalFormatting>
  <conditionalFormatting sqref="AE60">
    <cfRule type="expression" dxfId="79" priority="81">
      <formula>IF(RIGHT(TEXT(AE60,"0.#"),1)=".",FALSE,TRUE)</formula>
    </cfRule>
    <cfRule type="expression" dxfId="78" priority="82">
      <formula>IF(RIGHT(TEXT(AE60,"0.#"),1)=".",TRUE,FALSE)</formula>
    </cfRule>
  </conditionalFormatting>
  <conditionalFormatting sqref="AI60">
    <cfRule type="expression" dxfId="77" priority="79">
      <formula>IF(RIGHT(TEXT(AI60,"0.#"),1)=".",FALSE,TRUE)</formula>
    </cfRule>
    <cfRule type="expression" dxfId="76" priority="80">
      <formula>IF(RIGHT(TEXT(AI60,"0.#"),1)=".",TRUE,FALSE)</formula>
    </cfRule>
  </conditionalFormatting>
  <conditionalFormatting sqref="AQ60">
    <cfRule type="expression" dxfId="75" priority="75">
      <formula>IF(RIGHT(TEXT(AQ60,"0.#"),1)=".",FALSE,TRUE)</formula>
    </cfRule>
    <cfRule type="expression" dxfId="74" priority="76">
      <formula>IF(RIGHT(TEXT(AQ60,"0.#"),1)=".",TRUE,FALSE)</formula>
    </cfRule>
  </conditionalFormatting>
  <conditionalFormatting sqref="AU60">
    <cfRule type="expression" dxfId="73" priority="73">
      <formula>IF(RIGHT(TEXT(AU60,"0.#"),1)=".",FALSE,TRUE)</formula>
    </cfRule>
    <cfRule type="expression" dxfId="72" priority="74">
      <formula>IF(RIGHT(TEXT(AU60,"0.#"),1)=".",TRUE,FALSE)</formula>
    </cfRule>
  </conditionalFormatting>
  <conditionalFormatting sqref="Y129">
    <cfRule type="expression" dxfId="71" priority="71">
      <formula>IF(RIGHT(TEXT(Y129,"0.#"),1)=".",FALSE,TRUE)</formula>
    </cfRule>
    <cfRule type="expression" dxfId="70" priority="72">
      <formula>IF(RIGHT(TEXT(Y129,"0.#"),1)=".",TRUE,FALSE)</formula>
    </cfRule>
  </conditionalFormatting>
  <conditionalFormatting sqref="AU129">
    <cfRule type="expression" dxfId="69" priority="69">
      <formula>IF(RIGHT(TEXT(AU129,"0.#"),1)=".",FALSE,TRUE)</formula>
    </cfRule>
    <cfRule type="expression" dxfId="68" priority="70">
      <formula>IF(RIGHT(TEXT(AU129,"0.#"),1)=".",TRUE,FALSE)</formula>
    </cfRule>
  </conditionalFormatting>
  <conditionalFormatting sqref="Y133">
    <cfRule type="expression" dxfId="67" priority="67">
      <formula>IF(RIGHT(TEXT(Y133,"0.#"),1)=".",FALSE,TRUE)</formula>
    </cfRule>
    <cfRule type="expression" dxfId="66" priority="68">
      <formula>IF(RIGHT(TEXT(Y133,"0.#"),1)=".",TRUE,FALSE)</formula>
    </cfRule>
  </conditionalFormatting>
  <conditionalFormatting sqref="AU133">
    <cfRule type="expression" dxfId="65" priority="65">
      <formula>IF(RIGHT(TEXT(AU133,"0.#"),1)=".",FALSE,TRUE)</formula>
    </cfRule>
    <cfRule type="expression" dxfId="64" priority="66">
      <formula>IF(RIGHT(TEXT(AU133,"0.#"),1)=".",TRUE,FALSE)</formula>
    </cfRule>
  </conditionalFormatting>
  <conditionalFormatting sqref="Y137">
    <cfRule type="expression" dxfId="63" priority="63">
      <formula>IF(RIGHT(TEXT(Y137,"0.#"),1)=".",FALSE,TRUE)</formula>
    </cfRule>
    <cfRule type="expression" dxfId="62" priority="64">
      <formula>IF(RIGHT(TEXT(Y137,"0.#"),1)=".",TRUE,FALSE)</formula>
    </cfRule>
  </conditionalFormatting>
  <conditionalFormatting sqref="AU137">
    <cfRule type="expression" dxfId="61" priority="61">
      <formula>IF(RIGHT(TEXT(AU137,"0.#"),1)=".",FALSE,TRUE)</formula>
    </cfRule>
    <cfRule type="expression" dxfId="60" priority="62">
      <formula>IF(RIGHT(TEXT(AU137,"0.#"),1)=".",TRUE,FALSE)</formula>
    </cfRule>
  </conditionalFormatting>
  <conditionalFormatting sqref="Y146:Y151">
    <cfRule type="expression" dxfId="59" priority="59">
      <formula>IF(RIGHT(TEXT(Y146,"0.#"),1)=".",FALSE,TRUE)</formula>
    </cfRule>
    <cfRule type="expression" dxfId="58" priority="60">
      <formula>IF(RIGHT(TEXT(Y146,"0.#"),1)=".",TRUE,FALSE)</formula>
    </cfRule>
  </conditionalFormatting>
  <conditionalFormatting sqref="AL144:AO151">
    <cfRule type="expression" dxfId="57" priority="55">
      <formula>IF(AND(AL144&gt;=0, RIGHT(TEXT(AL144,"0.#"),1)&lt;&gt;"."),TRUE,FALSE)</formula>
    </cfRule>
    <cfRule type="expression" dxfId="56" priority="56">
      <formula>IF(AND(AL144&gt;=0, RIGHT(TEXT(AL144,"0.#"),1)="."),TRUE,FALSE)</formula>
    </cfRule>
    <cfRule type="expression" dxfId="55" priority="57">
      <formula>IF(AND(AL144&lt;0, RIGHT(TEXT(AL144,"0.#"),1)&lt;&gt;"."),TRUE,FALSE)</formula>
    </cfRule>
    <cfRule type="expression" dxfId="54" priority="58">
      <formula>IF(AND(AL144&lt;0, RIGHT(TEXT(AL144,"0.#"),1)="."),TRUE,FALSE)</formula>
    </cfRule>
  </conditionalFormatting>
  <conditionalFormatting sqref="Y144:Y145">
    <cfRule type="expression" dxfId="53" priority="53">
      <formula>IF(RIGHT(TEXT(Y144,"0.#"),1)=".",FALSE,TRUE)</formula>
    </cfRule>
    <cfRule type="expression" dxfId="52" priority="54">
      <formula>IF(RIGHT(TEXT(Y144,"0.#"),1)=".",TRUE,FALSE)</formula>
    </cfRule>
  </conditionalFormatting>
  <conditionalFormatting sqref="Y157:Y164">
    <cfRule type="expression" dxfId="51" priority="51">
      <formula>IF(RIGHT(TEXT(Y157,"0.#"),1)=".",FALSE,TRUE)</formula>
    </cfRule>
    <cfRule type="expression" dxfId="50" priority="52">
      <formula>IF(RIGHT(TEXT(Y157,"0.#"),1)=".",TRUE,FALSE)</formula>
    </cfRule>
  </conditionalFormatting>
  <conditionalFormatting sqref="Y155:Y156">
    <cfRule type="expression" dxfId="49" priority="49">
      <formula>IF(RIGHT(TEXT(Y155,"0.#"),1)=".",FALSE,TRUE)</formula>
    </cfRule>
    <cfRule type="expression" dxfId="48" priority="50">
      <formula>IF(RIGHT(TEXT(Y155,"0.#"),1)=".",TRUE,FALSE)</formula>
    </cfRule>
  </conditionalFormatting>
  <conditionalFormatting sqref="AL155:AO164">
    <cfRule type="expression" dxfId="47" priority="45">
      <formula>IF(AND(AL155&gt;=0, RIGHT(TEXT(AL155,"0.#"),1)&lt;&gt;"."),TRUE,FALSE)</formula>
    </cfRule>
    <cfRule type="expression" dxfId="46" priority="46">
      <formula>IF(AND(AL155&gt;=0, RIGHT(TEXT(AL155,"0.#"),1)="."),TRUE,FALSE)</formula>
    </cfRule>
    <cfRule type="expression" dxfId="45" priority="47">
      <formula>IF(AND(AL155&lt;0, RIGHT(TEXT(AL155,"0.#"),1)&lt;&gt;"."),TRUE,FALSE)</formula>
    </cfRule>
    <cfRule type="expression" dxfId="44" priority="48">
      <formula>IF(AND(AL155&lt;0, RIGHT(TEXT(AL155,"0.#"),1)="."),TRUE,FALSE)</formula>
    </cfRule>
  </conditionalFormatting>
  <conditionalFormatting sqref="Y170:Y175">
    <cfRule type="expression" dxfId="43" priority="43">
      <formula>IF(RIGHT(TEXT(Y170,"0.#"),1)=".",FALSE,TRUE)</formula>
    </cfRule>
    <cfRule type="expression" dxfId="42" priority="44">
      <formula>IF(RIGHT(TEXT(Y170,"0.#"),1)=".",TRUE,FALSE)</formula>
    </cfRule>
  </conditionalFormatting>
  <conditionalFormatting sqref="Y168:Y169">
    <cfRule type="expression" dxfId="41" priority="37">
      <formula>IF(RIGHT(TEXT(Y168,"0.#"),1)=".",FALSE,TRUE)</formula>
    </cfRule>
    <cfRule type="expression" dxfId="40" priority="38">
      <formula>IF(RIGHT(TEXT(Y168,"0.#"),1)=".",TRUE,FALSE)</formula>
    </cfRule>
  </conditionalFormatting>
  <conditionalFormatting sqref="AL168:AO175">
    <cfRule type="expression" dxfId="39" priority="39">
      <formula>IF(AND(AL168&gt;=0, RIGHT(TEXT(AL168,"0.#"),1)&lt;&gt;"."),TRUE,FALSE)</formula>
    </cfRule>
    <cfRule type="expression" dxfId="38" priority="40">
      <formula>IF(AND(AL168&gt;=0, RIGHT(TEXT(AL168,"0.#"),1)="."),TRUE,FALSE)</formula>
    </cfRule>
    <cfRule type="expression" dxfId="37" priority="41">
      <formula>IF(AND(AL168&lt;0, RIGHT(TEXT(AL168,"0.#"),1)&lt;&gt;"."),TRUE,FALSE)</formula>
    </cfRule>
    <cfRule type="expression" dxfId="36" priority="42">
      <formula>IF(AND(AL168&lt;0, RIGHT(TEXT(AL168,"0.#"),1)="."),TRUE,FALSE)</formula>
    </cfRule>
  </conditionalFormatting>
  <conditionalFormatting sqref="Y181:Y184">
    <cfRule type="expression" dxfId="35" priority="31">
      <formula>IF(RIGHT(TEXT(Y181,"0.#"),1)=".",FALSE,TRUE)</formula>
    </cfRule>
    <cfRule type="expression" dxfId="34" priority="32">
      <formula>IF(RIGHT(TEXT(Y181,"0.#"),1)=".",TRUE,FALSE)</formula>
    </cfRule>
  </conditionalFormatting>
  <conditionalFormatting sqref="Y179:Y180">
    <cfRule type="expression" dxfId="33" priority="25">
      <formula>IF(RIGHT(TEXT(Y179,"0.#"),1)=".",FALSE,TRUE)</formula>
    </cfRule>
    <cfRule type="expression" dxfId="32" priority="26">
      <formula>IF(RIGHT(TEXT(Y179,"0.#"),1)=".",TRUE,FALSE)</formula>
    </cfRule>
  </conditionalFormatting>
  <conditionalFormatting sqref="AL181:AO184">
    <cfRule type="expression" dxfId="31" priority="33">
      <formula>IF(AND(AL181&gt;=0, RIGHT(TEXT(AL181,"0.#"),1)&lt;&gt;"."),TRUE,FALSE)</formula>
    </cfRule>
    <cfRule type="expression" dxfId="30" priority="34">
      <formula>IF(AND(AL181&gt;=0, RIGHT(TEXT(AL181,"0.#"),1)="."),TRUE,FALSE)</formula>
    </cfRule>
    <cfRule type="expression" dxfId="29" priority="35">
      <formula>IF(AND(AL181&lt;0, RIGHT(TEXT(AL181,"0.#"),1)&lt;&gt;"."),TRUE,FALSE)</formula>
    </cfRule>
    <cfRule type="expression" dxfId="28" priority="36">
      <formula>IF(AND(AL181&lt;0, RIGHT(TEXT(AL181,"0.#"),1)="."),TRUE,FALSE)</formula>
    </cfRule>
  </conditionalFormatting>
  <conditionalFormatting sqref="AL179:AO180">
    <cfRule type="expression" dxfId="27" priority="27">
      <formula>IF(AND(AL179&gt;=0, RIGHT(TEXT(AL179,"0.#"),1)&lt;&gt;"."),TRUE,FALSE)</formula>
    </cfRule>
    <cfRule type="expression" dxfId="26" priority="28">
      <formula>IF(AND(AL179&gt;=0, RIGHT(TEXT(AL179,"0.#"),1)="."),TRUE,FALSE)</formula>
    </cfRule>
    <cfRule type="expression" dxfId="25" priority="29">
      <formula>IF(AND(AL179&lt;0, RIGHT(TEXT(AL179,"0.#"),1)&lt;&gt;"."),TRUE,FALSE)</formula>
    </cfRule>
    <cfRule type="expression" dxfId="24" priority="30">
      <formula>IF(AND(AL179&lt;0, RIGHT(TEXT(AL179,"0.#"),1)="."),TRUE,FALSE)</formula>
    </cfRule>
  </conditionalFormatting>
  <conditionalFormatting sqref="Y190:Y197">
    <cfRule type="expression" dxfId="23" priority="19">
      <formula>IF(RIGHT(TEXT(Y190,"0.#"),1)=".",FALSE,TRUE)</formula>
    </cfRule>
    <cfRule type="expression" dxfId="22" priority="20">
      <formula>IF(RIGHT(TEXT(Y190,"0.#"),1)=".",TRUE,FALSE)</formula>
    </cfRule>
  </conditionalFormatting>
  <conditionalFormatting sqref="Y188:Y189">
    <cfRule type="expression" dxfId="21" priority="13">
      <formula>IF(RIGHT(TEXT(Y188,"0.#"),1)=".",FALSE,TRUE)</formula>
    </cfRule>
    <cfRule type="expression" dxfId="20" priority="14">
      <formula>IF(RIGHT(TEXT(Y188,"0.#"),1)=".",TRUE,FALSE)</formula>
    </cfRule>
  </conditionalFormatting>
  <conditionalFormatting sqref="AL190:AO197">
    <cfRule type="expression" dxfId="19" priority="21">
      <formula>IF(AND(AL190&gt;=0, RIGHT(TEXT(AL190,"0.#"),1)&lt;&gt;"."),TRUE,FALSE)</formula>
    </cfRule>
    <cfRule type="expression" dxfId="18" priority="22">
      <formula>IF(AND(AL190&gt;=0, RIGHT(TEXT(AL190,"0.#"),1)="."),TRUE,FALSE)</formula>
    </cfRule>
    <cfRule type="expression" dxfId="17" priority="23">
      <formula>IF(AND(AL190&lt;0, RIGHT(TEXT(AL190,"0.#"),1)&lt;&gt;"."),TRUE,FALSE)</formula>
    </cfRule>
    <cfRule type="expression" dxfId="16" priority="24">
      <formula>IF(AND(AL190&lt;0, RIGHT(TEXT(AL190,"0.#"),1)="."),TRUE,FALSE)</formula>
    </cfRule>
  </conditionalFormatting>
  <conditionalFormatting sqref="AL188:AO189">
    <cfRule type="expression" dxfId="15" priority="15">
      <formula>IF(AND(AL188&gt;=0, RIGHT(TEXT(AL188,"0.#"),1)&lt;&gt;"."),TRUE,FALSE)</formula>
    </cfRule>
    <cfRule type="expression" dxfId="14" priority="16">
      <formula>IF(AND(AL188&gt;=0, RIGHT(TEXT(AL188,"0.#"),1)="."),TRUE,FALSE)</formula>
    </cfRule>
    <cfRule type="expression" dxfId="13" priority="17">
      <formula>IF(AND(AL188&lt;0, RIGHT(TEXT(AL188,"0.#"),1)&lt;&gt;"."),TRUE,FALSE)</formula>
    </cfRule>
    <cfRule type="expression" dxfId="12" priority="18">
      <formula>IF(AND(AL188&lt;0, RIGHT(TEXT(AL188,"0.#"),1)="."),TRUE,FALSE)</formula>
    </cfRule>
  </conditionalFormatting>
  <conditionalFormatting sqref="Y203:Y210">
    <cfRule type="expression" dxfId="11" priority="7">
      <formula>IF(RIGHT(TEXT(Y203,"0.#"),1)=".",FALSE,TRUE)</formula>
    </cfRule>
    <cfRule type="expression" dxfId="10" priority="8">
      <formula>IF(RIGHT(TEXT(Y203,"0.#"),1)=".",TRUE,FALSE)</formula>
    </cfRule>
  </conditionalFormatting>
  <conditionalFormatting sqref="AL203:AO210">
    <cfRule type="expression" dxfId="9" priority="9">
      <formula>IF(AND(AL203&gt;=0, RIGHT(TEXT(AL203,"0.#"),1)&lt;&gt;"."),TRUE,FALSE)</formula>
    </cfRule>
    <cfRule type="expression" dxfId="8" priority="10">
      <formula>IF(AND(AL203&gt;=0, RIGHT(TEXT(AL203,"0.#"),1)="."),TRUE,FALSE)</formula>
    </cfRule>
    <cfRule type="expression" dxfId="7" priority="11">
      <formula>IF(AND(AL203&lt;0, RIGHT(TEXT(AL203,"0.#"),1)&lt;&gt;"."),TRUE,FALSE)</formula>
    </cfRule>
    <cfRule type="expression" dxfId="6" priority="12">
      <formula>IF(AND(AL203&lt;0, RIGHT(TEXT(AL203,"0.#"),1)="."),TRUE,FALSE)</formula>
    </cfRule>
  </conditionalFormatting>
  <conditionalFormatting sqref="AL201:AO202">
    <cfRule type="expression" dxfId="5" priority="3">
      <formula>IF(AND(AL201&gt;=0, RIGHT(TEXT(AL201,"0.#"),1)&lt;&gt;"."),TRUE,FALSE)</formula>
    </cfRule>
    <cfRule type="expression" dxfId="4" priority="4">
      <formula>IF(AND(AL201&gt;=0, RIGHT(TEXT(AL201,"0.#"),1)="."),TRUE,FALSE)</formula>
    </cfRule>
    <cfRule type="expression" dxfId="3" priority="5">
      <formula>IF(AND(AL201&lt;0, RIGHT(TEXT(AL201,"0.#"),1)&lt;&gt;"."),TRUE,FALSE)</formula>
    </cfRule>
    <cfRule type="expression" dxfId="2" priority="6">
      <formula>IF(AND(AL201&lt;0, RIGHT(TEXT(AL201,"0.#"),1)="."),TRUE,FALSE)</formula>
    </cfRule>
  </conditionalFormatting>
  <conditionalFormatting sqref="Y201:Y202">
    <cfRule type="expression" dxfId="1" priority="1">
      <formula>IF(RIGHT(TEXT(Y201,"0.#"),1)=".",FALSE,TRUE)</formula>
    </cfRule>
    <cfRule type="expression" dxfId="0" priority="2">
      <formula>IF(RIGHT(TEXT(Y201,"0.#"),1)=".",TRUE,FALSE)</formula>
    </cfRule>
  </conditionalFormatting>
  <dataValidations count="15">
    <dataValidation type="custom" allowBlank="1" showInputMessage="1" showErrorMessage="1" errorTitle="法人番号チェック" error="法人番号は13桁の数字で入力してください。" sqref="J188:O197 J179:O184 J168:O175 J155:O164 J144:O151 J201:O210">
      <formula1>OR(J144="-",AND(LEN(J144)=13,IFERROR(SEARCH("-",J144),"")="",IFERROR(SEARCH(".",J144),"")="",ISNUMBER(J144)))</formula1>
    </dataValidation>
    <dataValidation type="list" allowBlank="1" showInputMessage="1" showErrorMessage="1" sqref="Q106:R106 AO106:AP106 AC106:AD106">
      <formula1>#REF!</formula1>
    </dataValidation>
    <dataValidation type="custom" imeMode="disabled" allowBlank="1" showInputMessage="1" showErrorMessage="1" sqref="AY24 P13:AQ19 P20:AJ20 Y129:AB129 AU129:AX129 Y133:AB133 AU133:AX133 Y137:AB137 AU137:AX137 Y144:AB151 AL144:AO151 Y155:AB164 AL155:AO164 Y168:AB175 AL168:AO175 Y179:AB184 AL179:AO184 Y188:AB197 AL188:AO197 AE37:AX37 AE28:AX29 AE46:AX47 AE40:AX41 AE31:AX31 AE43:AX43 AE49:AX49 AQ52:AR52 AU52:AX52 AE53:AX55 AQ57:AR57 AU57:AX57 AE58:AX60 AE34:AX35 W24 AL201:AO210 Y201:AB210 P24:V25">
      <formula1>OR(ISNUMBER(P13), P13="-")</formula1>
    </dataValidation>
    <dataValidation type="list" allowBlank="1" showInputMessage="1" showErrorMessage="1" sqref="H91:I92">
      <formula1>T事業番号</formula1>
    </dataValidation>
    <dataValidation type="list" allowBlank="1" showInputMessage="1" showErrorMessage="1" sqref="S5:X5">
      <formula1>T終了年度</formula1>
    </dataValidation>
    <dataValidation type="list" allowBlank="1" showInputMessage="1" showErrorMessage="1" sqref="AR63">
      <formula1>"　, ☑"</formula1>
    </dataValidation>
    <dataValidation type="list" allowBlank="1" showInputMessage="1" showErrorMessage="1" error="プルダウンリストから選択してください。" sqref="AD72:AF75 AD78:AD89 AE78:AF82 AE84:AF89">
      <formula1>"○,△,×,‐"</formula1>
    </dataValidation>
    <dataValidation type="list" allowBlank="1" showInputMessage="1" showErrorMessage="1" error="プルダウンリストから選択してください。" sqref="AD76:AF77">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44:AK151 AH155:AK164 AH168:AK175 AH179:AK184 AH188:AK197 AH201:AK210">
      <formula1>OR(AND(MOD(IF(ISNUMBER(AH144), AH144, 0.5),1)=0, 0&lt;=AH144), AH144="-")</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104:AK105 X104:Y105 AJ106 L104:L106 M104:M105 X106 AU104:AV105 J91:J92">
      <formula1>0</formula1>
      <formula2>9999</formula2>
    </dataValidation>
    <dataValidation type="whole" allowBlank="1" showInputMessage="1" showErrorMessage="1" sqref="O104:P105 AX104:AX106 AA104:AB105 AM104:AN105">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8" max="49" man="1"/>
    <brk id="69" max="16383" man="1"/>
    <brk id="94" max="16383" man="1"/>
    <brk id="176"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入力規則等!$U$13:$U$35</xm:f>
          </x14:formula1>
          <xm:sqref>S106:U106 AJ2:AM2 E91:G92 AE106:AG106 G106:I106 AQ106:AS106</xm:sqref>
        </x14:dataValidation>
        <x14:dataValidation type="list" allowBlank="1" showInputMessage="1" showErrorMessage="1">
          <x14:formula1>
            <xm:f>入力規則等!$U$49</xm:f>
          </x14:formula1>
          <xm:sqref>C91:D92</xm:sqref>
        </x14:dataValidation>
        <x14:dataValidation type="list" allowBlank="1" showInputMessage="1" showErrorMessage="1">
          <x14:formula1>
            <xm:f>入力規則等!$U$56:$U$58</xm:f>
          </x14:formula1>
          <xm:sqref>J106:K106 AT106:AU106 AH106:AI106 V106:W106</xm:sqref>
        </x14:dataValidation>
        <x14:dataValidation type="list" allowBlank="1" showInputMessage="1" showErrorMessage="1">
          <x14:formula1>
            <xm:f>入力規則等!$U$48</xm:f>
          </x14:formula1>
          <xm:sqref>E106:F106</xm:sqref>
        </x14:dataValidation>
        <x14:dataValidation type="list" allowBlank="1" showInputMessage="1" showErrorMessage="1">
          <x14:formula1>
            <xm:f>入力規則等!$W$2:$W$24</xm:f>
          </x14:formula1>
          <xm:sqref>AO104:AP105 Q104:S105 AC104:AE105 E104:G105</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J67:T67</xm:sqref>
        </x14:dataValidation>
        <x14:dataValidation type="list" allowBlank="1" showInputMessage="1" showErrorMessage="1">
          <x14:formula1>
            <xm:f>入力規則等!$AG$2:$AG$13</xm:f>
          </x14:formula1>
          <xm:sqref>AC144:AG151 AC155:AG164 AC168:AG175 AC179:AG184 AC188:AG197 AC201:AG210</xm:sqref>
        </x14:dataValidation>
        <x14:dataValidation type="list" allowBlank="1" showInputMessage="1" showErrorMessage="1">
          <x14:formula1>
            <xm:f>入力規則等!$U$40:$U$42</xm:f>
          </x14:formula1>
          <xm:sqref>AG104:AH104 U104:V104 I104:J104 AR104:AS104</xm:sqref>
        </x14:dataValidation>
        <x14:dataValidation type="list" allowBlank="1" showInputMessage="1" showErrorMessage="1">
          <x14:formula1>
            <xm:f>入力規則等!$U$7:$U$9</xm:f>
          </x14:formula1>
          <xm:sqref>U105:V105 I105:J105 AG105:AH105 AR105:AS105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77734375"/>
    <col min="13" max="13" width="12" style="12" hidden="1" customWidth="1"/>
    <col min="14" max="14" width="4" style="12" hidden="1" customWidth="1"/>
    <col min="15" max="15" width="3.6640625" customWidth="1"/>
    <col min="16" max="16" width="8.33203125" customWidth="1"/>
    <col min="17" max="17" width="8.77734375" style="15" customWidth="1"/>
    <col min="18" max="18" width="9.44140625" style="12" hidden="1" customWidth="1"/>
    <col min="19" max="19" width="4" style="12" hidden="1" customWidth="1"/>
    <col min="20" max="20" width="8.77734375"/>
    <col min="21" max="21" width="9" style="25"/>
    <col min="22" max="22" width="3.33203125" style="25" customWidth="1"/>
    <col min="23" max="23" width="12.44140625" style="25" bestFit="1" customWidth="1"/>
    <col min="24" max="24" width="3.6640625" style="25" customWidth="1"/>
    <col min="25" max="25" width="12.44140625" style="30" bestFit="1" customWidth="1"/>
    <col min="26" max="26" width="12.109375" style="25" customWidth="1"/>
    <col min="27" max="27" width="11.33203125" style="30" bestFit="1" customWidth="1"/>
    <col min="28" max="28" width="12.21875" style="30" customWidth="1"/>
    <col min="29" max="29" width="24.109375" style="30" bestFit="1" customWidth="1"/>
    <col min="30" max="30" width="3.77734375" style="30" customWidth="1"/>
    <col min="31" max="31" width="33.77734375" style="30" bestFit="1" customWidth="1"/>
    <col min="32" max="32" width="3" style="25" customWidth="1"/>
    <col min="33" max="33" width="30.6640625" style="25" customWidth="1"/>
    <col min="34" max="34" width="9" style="25"/>
    <col min="35" max="35" width="14.6640625" style="25" customWidth="1"/>
    <col min="36" max="41" width="9" style="25"/>
    <col min="42" max="42" width="13" style="25" customWidth="1"/>
    <col min="43" max="16384" width="9" style="25"/>
  </cols>
  <sheetData>
    <row r="1" spans="1:42" x14ac:dyDescent="0.2">
      <c r="A1" s="22" t="s">
        <v>71</v>
      </c>
      <c r="B1" s="22" t="s">
        <v>72</v>
      </c>
      <c r="F1" s="23" t="s">
        <v>4</v>
      </c>
      <c r="G1" s="23" t="s">
        <v>61</v>
      </c>
      <c r="K1" s="24" t="s">
        <v>89</v>
      </c>
      <c r="L1" s="22" t="s">
        <v>72</v>
      </c>
      <c r="O1" s="12"/>
      <c r="P1" s="23" t="s">
        <v>5</v>
      </c>
      <c r="Q1" s="23" t="s">
        <v>61</v>
      </c>
      <c r="T1" s="12"/>
      <c r="U1" s="26" t="s">
        <v>152</v>
      </c>
      <c r="W1" s="26" t="s">
        <v>151</v>
      </c>
      <c r="Y1" s="26" t="s">
        <v>69</v>
      </c>
      <c r="Z1" s="26" t="s">
        <v>384</v>
      </c>
      <c r="AA1" s="26" t="s">
        <v>70</v>
      </c>
      <c r="AB1" s="26" t="s">
        <v>385</v>
      </c>
      <c r="AC1" s="26" t="s">
        <v>30</v>
      </c>
      <c r="AD1" s="25"/>
      <c r="AE1" s="26" t="s">
        <v>42</v>
      </c>
      <c r="AF1" s="27"/>
      <c r="AG1" s="39" t="s">
        <v>167</v>
      </c>
      <c r="AI1" s="39" t="s">
        <v>170</v>
      </c>
      <c r="AK1" s="39" t="s">
        <v>174</v>
      </c>
      <c r="AM1" s="54"/>
      <c r="AN1" s="54"/>
      <c r="AP1" s="25" t="s">
        <v>212</v>
      </c>
    </row>
    <row r="2" spans="1:42" ht="13.5" customHeight="1" x14ac:dyDescent="0.2">
      <c r="A2" s="13" t="s">
        <v>73</v>
      </c>
      <c r="B2" s="14"/>
      <c r="C2" s="12" t="str">
        <f>IF(B2="","",A2)</f>
        <v/>
      </c>
      <c r="D2" s="12" t="str">
        <f>IF(C2="","",IF(D1&lt;&gt;"",CONCATENATE(D1,"、",C2),C2))</f>
        <v/>
      </c>
      <c r="F2" s="11" t="s">
        <v>60</v>
      </c>
      <c r="G2" s="16" t="s">
        <v>607</v>
      </c>
      <c r="H2" s="12" t="str">
        <f>IF(G2="","",F2)</f>
        <v>一般会計</v>
      </c>
      <c r="I2" s="12" t="str">
        <f>IF(H2="","",IF(I1&lt;&gt;"",CONCATENATE(I1,"、",H2),H2))</f>
        <v>一般会計</v>
      </c>
      <c r="K2" s="13" t="s">
        <v>90</v>
      </c>
      <c r="L2" s="14"/>
      <c r="M2" s="12" t="str">
        <f>IF(L2="","",K2)</f>
        <v/>
      </c>
      <c r="N2" s="12" t="str">
        <f>IF(M2="","",IF(N1&lt;&gt;"",CONCATENATE(N1,"、",M2),M2))</f>
        <v/>
      </c>
      <c r="O2" s="12"/>
      <c r="P2" s="11" t="s">
        <v>62</v>
      </c>
      <c r="Q2" s="16"/>
      <c r="R2" s="12" t="str">
        <f>IF(Q2="","",P2)</f>
        <v/>
      </c>
      <c r="S2" s="12" t="str">
        <f>IF(R2="","",IF(S1&lt;&gt;"",CONCATENATE(S1,"、",R2),R2))</f>
        <v/>
      </c>
      <c r="T2" s="12"/>
      <c r="U2" s="69">
        <v>21</v>
      </c>
      <c r="W2" s="29" t="s">
        <v>157</v>
      </c>
      <c r="Y2" s="29" t="s">
        <v>56</v>
      </c>
      <c r="Z2" s="29" t="s">
        <v>56</v>
      </c>
      <c r="AA2" s="62" t="s">
        <v>254</v>
      </c>
      <c r="AB2" s="62" t="s">
        <v>479</v>
      </c>
      <c r="AC2" s="63" t="s">
        <v>122</v>
      </c>
      <c r="AD2" s="25"/>
      <c r="AE2" s="31" t="s">
        <v>153</v>
      </c>
      <c r="AF2" s="27"/>
      <c r="AG2" s="40" t="s">
        <v>220</v>
      </c>
      <c r="AI2" s="39" t="s">
        <v>251</v>
      </c>
      <c r="AK2" s="39" t="s">
        <v>175</v>
      </c>
      <c r="AM2" s="54"/>
      <c r="AN2" s="54"/>
      <c r="AP2" s="40" t="s">
        <v>220</v>
      </c>
    </row>
    <row r="3" spans="1:42" ht="13.5" customHeight="1" x14ac:dyDescent="0.2">
      <c r="A3" s="13" t="s">
        <v>74</v>
      </c>
      <c r="B3" s="14"/>
      <c r="C3" s="12" t="str">
        <f t="shared" ref="C3:C11" si="0">IF(B3="","",A3)</f>
        <v/>
      </c>
      <c r="D3" s="12" t="str">
        <f>IF(C3="",D2,IF(D2&lt;&gt;"",CONCATENATE(D2,"、",C3),C3))</f>
        <v/>
      </c>
      <c r="F3" s="17" t="s">
        <v>99</v>
      </c>
      <c r="G3" s="16"/>
      <c r="H3" s="12" t="str">
        <f t="shared" ref="H3:H37" si="1">IF(G3="","",F3)</f>
        <v/>
      </c>
      <c r="I3" s="12" t="str">
        <f>IF(H3="",I2,IF(I2&lt;&gt;"",CONCATENATE(I2,"、",H3),H3))</f>
        <v>一般会計</v>
      </c>
      <c r="K3" s="13" t="s">
        <v>91</v>
      </c>
      <c r="L3" s="14"/>
      <c r="M3" s="12" t="str">
        <f t="shared" ref="M3:M11" si="2">IF(L3="","",K3)</f>
        <v/>
      </c>
      <c r="N3" s="12" t="str">
        <f>IF(M3="",N2,IF(N2&lt;&gt;"",CONCATENATE(N2,"、",M3),M3))</f>
        <v/>
      </c>
      <c r="O3" s="12"/>
      <c r="P3" s="11" t="s">
        <v>63</v>
      </c>
      <c r="Q3" s="16"/>
      <c r="R3" s="12" t="str">
        <f t="shared" ref="R3:R8" si="3">IF(Q3="","",P3)</f>
        <v/>
      </c>
      <c r="S3" s="12" t="str">
        <f t="shared" ref="S3:S8" si="4">IF(R3="",S2,IF(S2&lt;&gt;"",CONCATENATE(S2,"、",R3),R3))</f>
        <v/>
      </c>
      <c r="T3" s="12"/>
      <c r="U3" s="29" t="s">
        <v>510</v>
      </c>
      <c r="W3" s="29" t="s">
        <v>132</v>
      </c>
      <c r="Y3" s="29" t="s">
        <v>57</v>
      </c>
      <c r="Z3" s="29" t="s">
        <v>386</v>
      </c>
      <c r="AA3" s="62" t="s">
        <v>352</v>
      </c>
      <c r="AB3" s="62" t="s">
        <v>480</v>
      </c>
      <c r="AC3" s="63" t="s">
        <v>123</v>
      </c>
      <c r="AD3" s="25"/>
      <c r="AE3" s="31" t="s">
        <v>154</v>
      </c>
      <c r="AF3" s="27"/>
      <c r="AG3" s="40" t="s">
        <v>221</v>
      </c>
      <c r="AI3" s="39" t="s">
        <v>169</v>
      </c>
      <c r="AK3" s="39" t="str">
        <f>CHAR(CODE(AK2)+1)</f>
        <v>B</v>
      </c>
      <c r="AM3" s="54"/>
      <c r="AN3" s="54"/>
      <c r="AP3" s="40" t="s">
        <v>221</v>
      </c>
    </row>
    <row r="4" spans="1:42" ht="13.5" customHeight="1" x14ac:dyDescent="0.2">
      <c r="A4" s="13" t="s">
        <v>75</v>
      </c>
      <c r="B4" s="14"/>
      <c r="C4" s="12" t="str">
        <f t="shared" si="0"/>
        <v/>
      </c>
      <c r="D4" s="12" t="str">
        <f>IF(C4="",D3,IF(D3&lt;&gt;"",CONCATENATE(D3,"、",C4),C4))</f>
        <v/>
      </c>
      <c r="F4" s="17" t="s">
        <v>100</v>
      </c>
      <c r="G4" s="16"/>
      <c r="H4" s="12" t="str">
        <f t="shared" si="1"/>
        <v/>
      </c>
      <c r="I4" s="12" t="str">
        <f t="shared" ref="I4:I37" si="5">IF(H4="",I3,IF(I3&lt;&gt;"",CONCATENATE(I3,"、",H4),H4))</f>
        <v>一般会計</v>
      </c>
      <c r="K4" s="13" t="s">
        <v>92</v>
      </c>
      <c r="L4" s="14"/>
      <c r="M4" s="12" t="str">
        <f t="shared" si="2"/>
        <v/>
      </c>
      <c r="N4" s="12" t="str">
        <f t="shared" ref="N4:N11" si="6">IF(M4="",N3,IF(N3&lt;&gt;"",CONCATENATE(N3,"、",M4),M4))</f>
        <v/>
      </c>
      <c r="O4" s="12"/>
      <c r="P4" s="11" t="s">
        <v>64</v>
      </c>
      <c r="Q4" s="16" t="s">
        <v>607</v>
      </c>
      <c r="R4" s="12" t="str">
        <f t="shared" si="3"/>
        <v>補助</v>
      </c>
      <c r="S4" s="12" t="str">
        <f t="shared" si="4"/>
        <v>補助</v>
      </c>
      <c r="T4" s="12"/>
      <c r="U4" s="29" t="s">
        <v>558</v>
      </c>
      <c r="W4" s="29" t="s">
        <v>133</v>
      </c>
      <c r="Y4" s="29" t="s">
        <v>259</v>
      </c>
      <c r="Z4" s="29" t="s">
        <v>387</v>
      </c>
      <c r="AA4" s="62" t="s">
        <v>353</v>
      </c>
      <c r="AB4" s="62" t="s">
        <v>481</v>
      </c>
      <c r="AC4" s="62" t="s">
        <v>124</v>
      </c>
      <c r="AD4" s="25"/>
      <c r="AE4" s="31" t="s">
        <v>155</v>
      </c>
      <c r="AF4" s="27"/>
      <c r="AG4" s="40" t="s">
        <v>222</v>
      </c>
      <c r="AI4" s="39" t="s">
        <v>171</v>
      </c>
      <c r="AK4" s="39" t="str">
        <f t="shared" ref="AK4:AK49" si="7">CHAR(CODE(AK3)+1)</f>
        <v>C</v>
      </c>
      <c r="AM4" s="54"/>
      <c r="AN4" s="54"/>
      <c r="AP4" s="40" t="s">
        <v>222</v>
      </c>
    </row>
    <row r="5" spans="1:42" ht="13.5" customHeight="1" x14ac:dyDescent="0.2">
      <c r="A5" s="13" t="s">
        <v>76</v>
      </c>
      <c r="B5" s="14"/>
      <c r="C5" s="12" t="str">
        <f t="shared" si="0"/>
        <v/>
      </c>
      <c r="D5" s="12" t="str">
        <f>IF(C5="",D4,IF(D4&lt;&gt;"",CONCATENATE(D4,"、",C5),C5))</f>
        <v/>
      </c>
      <c r="F5" s="17" t="s">
        <v>101</v>
      </c>
      <c r="G5" s="16"/>
      <c r="H5" s="12" t="str">
        <f t="shared" si="1"/>
        <v/>
      </c>
      <c r="I5" s="12" t="str">
        <f t="shared" si="5"/>
        <v>一般会計</v>
      </c>
      <c r="K5" s="13" t="s">
        <v>93</v>
      </c>
      <c r="L5" s="14"/>
      <c r="M5" s="12" t="str">
        <f t="shared" si="2"/>
        <v/>
      </c>
      <c r="N5" s="12" t="str">
        <f t="shared" si="6"/>
        <v/>
      </c>
      <c r="O5" s="12"/>
      <c r="P5" s="11" t="s">
        <v>65</v>
      </c>
      <c r="Q5" s="16"/>
      <c r="R5" s="12" t="str">
        <f t="shared" si="3"/>
        <v/>
      </c>
      <c r="S5" s="12" t="str">
        <f t="shared" si="4"/>
        <v>補助</v>
      </c>
      <c r="T5" s="12"/>
      <c r="W5" s="29" t="s">
        <v>534</v>
      </c>
      <c r="Y5" s="29" t="s">
        <v>260</v>
      </c>
      <c r="Z5" s="29" t="s">
        <v>388</v>
      </c>
      <c r="AA5" s="62" t="s">
        <v>354</v>
      </c>
      <c r="AB5" s="62" t="s">
        <v>482</v>
      </c>
      <c r="AC5" s="62" t="s">
        <v>156</v>
      </c>
      <c r="AD5" s="28"/>
      <c r="AE5" s="31" t="s">
        <v>232</v>
      </c>
      <c r="AF5" s="27"/>
      <c r="AG5" s="40" t="s">
        <v>223</v>
      </c>
      <c r="AI5" s="39" t="s">
        <v>257</v>
      </c>
      <c r="AK5" s="39" t="str">
        <f t="shared" si="7"/>
        <v>D</v>
      </c>
      <c r="AP5" s="40" t="s">
        <v>223</v>
      </c>
    </row>
    <row r="6" spans="1:42" ht="13.5" customHeight="1" x14ac:dyDescent="0.2">
      <c r="A6" s="13" t="s">
        <v>77</v>
      </c>
      <c r="B6" s="14"/>
      <c r="C6" s="12" t="str">
        <f t="shared" si="0"/>
        <v/>
      </c>
      <c r="D6" s="12" t="str">
        <f t="shared" ref="D6:D21" si="8">IF(C6="",D5,IF(D5&lt;&gt;"",CONCATENATE(D5,"、",C6),C6))</f>
        <v/>
      </c>
      <c r="F6" s="17" t="s">
        <v>102</v>
      </c>
      <c r="G6" s="16"/>
      <c r="H6" s="12" t="str">
        <f t="shared" si="1"/>
        <v/>
      </c>
      <c r="I6" s="12" t="str">
        <f t="shared" si="5"/>
        <v>一般会計</v>
      </c>
      <c r="K6" s="13" t="s">
        <v>94</v>
      </c>
      <c r="L6" s="14"/>
      <c r="M6" s="12" t="str">
        <f t="shared" si="2"/>
        <v/>
      </c>
      <c r="N6" s="12" t="str">
        <f t="shared" si="6"/>
        <v/>
      </c>
      <c r="O6" s="12"/>
      <c r="P6" s="11" t="s">
        <v>66</v>
      </c>
      <c r="Q6" s="16"/>
      <c r="R6" s="12" t="str">
        <f t="shared" si="3"/>
        <v/>
      </c>
      <c r="S6" s="12" t="str">
        <f t="shared" si="4"/>
        <v>補助</v>
      </c>
      <c r="T6" s="12"/>
      <c r="U6" s="29" t="s">
        <v>234</v>
      </c>
      <c r="W6" s="29" t="s">
        <v>536</v>
      </c>
      <c r="Y6" s="29" t="s">
        <v>261</v>
      </c>
      <c r="Z6" s="29" t="s">
        <v>389</v>
      </c>
      <c r="AA6" s="62" t="s">
        <v>355</v>
      </c>
      <c r="AB6" s="62" t="s">
        <v>483</v>
      </c>
      <c r="AC6" s="62" t="s">
        <v>125</v>
      </c>
      <c r="AD6" s="28"/>
      <c r="AE6" s="31" t="s">
        <v>230</v>
      </c>
      <c r="AF6" s="27"/>
      <c r="AG6" s="40" t="s">
        <v>224</v>
      </c>
      <c r="AI6" s="39" t="s">
        <v>258</v>
      </c>
      <c r="AK6" s="39" t="str">
        <f>CHAR(CODE(AK5)+1)</f>
        <v>E</v>
      </c>
      <c r="AP6" s="40" t="s">
        <v>224</v>
      </c>
    </row>
    <row r="7" spans="1:42" ht="13.5" customHeight="1" x14ac:dyDescent="0.2">
      <c r="A7" s="13" t="s">
        <v>78</v>
      </c>
      <c r="B7" s="14"/>
      <c r="C7" s="12" t="str">
        <f t="shared" si="0"/>
        <v/>
      </c>
      <c r="D7" s="12" t="str">
        <f t="shared" si="8"/>
        <v/>
      </c>
      <c r="F7" s="17" t="s">
        <v>182</v>
      </c>
      <c r="G7" s="16"/>
      <c r="H7" s="12" t="str">
        <f t="shared" si="1"/>
        <v/>
      </c>
      <c r="I7" s="12" t="str">
        <f t="shared" si="5"/>
        <v>一般会計</v>
      </c>
      <c r="K7" s="13" t="s">
        <v>95</v>
      </c>
      <c r="L7" s="14"/>
      <c r="M7" s="12" t="str">
        <f t="shared" si="2"/>
        <v/>
      </c>
      <c r="N7" s="12" t="str">
        <f t="shared" si="6"/>
        <v/>
      </c>
      <c r="O7" s="12"/>
      <c r="P7" s="11" t="s">
        <v>67</v>
      </c>
      <c r="Q7" s="16"/>
      <c r="R7" s="12" t="str">
        <f t="shared" si="3"/>
        <v/>
      </c>
      <c r="S7" s="12" t="str">
        <f t="shared" si="4"/>
        <v>補助</v>
      </c>
      <c r="T7" s="12"/>
      <c r="U7" s="29"/>
      <c r="W7" s="29" t="s">
        <v>134</v>
      </c>
      <c r="Y7" s="29" t="s">
        <v>262</v>
      </c>
      <c r="Z7" s="29" t="s">
        <v>390</v>
      </c>
      <c r="AA7" s="62" t="s">
        <v>356</v>
      </c>
      <c r="AB7" s="62" t="s">
        <v>484</v>
      </c>
      <c r="AC7" s="28"/>
      <c r="AD7" s="28"/>
      <c r="AE7" s="29" t="s">
        <v>125</v>
      </c>
      <c r="AF7" s="27"/>
      <c r="AG7" s="40" t="s">
        <v>225</v>
      </c>
      <c r="AH7" s="57"/>
      <c r="AI7" s="40" t="s">
        <v>247</v>
      </c>
      <c r="AK7" s="39" t="str">
        <f>CHAR(CODE(AK6)+1)</f>
        <v>F</v>
      </c>
      <c r="AP7" s="40" t="s">
        <v>225</v>
      </c>
    </row>
    <row r="8" spans="1:42" ht="13.5" customHeight="1" x14ac:dyDescent="0.2">
      <c r="A8" s="13" t="s">
        <v>79</v>
      </c>
      <c r="B8" s="14"/>
      <c r="C8" s="12" t="str">
        <f t="shared" si="0"/>
        <v/>
      </c>
      <c r="D8" s="12" t="str">
        <f t="shared" si="8"/>
        <v/>
      </c>
      <c r="F8" s="17" t="s">
        <v>103</v>
      </c>
      <c r="G8" s="16"/>
      <c r="H8" s="12" t="str">
        <f t="shared" si="1"/>
        <v/>
      </c>
      <c r="I8" s="12" t="str">
        <f t="shared" si="5"/>
        <v>一般会計</v>
      </c>
      <c r="K8" s="13" t="s">
        <v>96</v>
      </c>
      <c r="L8" s="14"/>
      <c r="M8" s="12" t="str">
        <f t="shared" si="2"/>
        <v/>
      </c>
      <c r="N8" s="12" t="str">
        <f t="shared" si="6"/>
        <v/>
      </c>
      <c r="O8" s="12"/>
      <c r="P8" s="11" t="s">
        <v>68</v>
      </c>
      <c r="Q8" s="16"/>
      <c r="R8" s="12" t="str">
        <f t="shared" si="3"/>
        <v/>
      </c>
      <c r="S8" s="12" t="str">
        <f t="shared" si="4"/>
        <v>補助</v>
      </c>
      <c r="T8" s="12"/>
      <c r="U8" s="29" t="s">
        <v>255</v>
      </c>
      <c r="W8" s="29" t="s">
        <v>135</v>
      </c>
      <c r="Y8" s="29" t="s">
        <v>263</v>
      </c>
      <c r="Z8" s="29" t="s">
        <v>391</v>
      </c>
      <c r="AA8" s="62" t="s">
        <v>357</v>
      </c>
      <c r="AB8" s="62" t="s">
        <v>485</v>
      </c>
      <c r="AC8" s="28"/>
      <c r="AD8" s="28"/>
      <c r="AE8" s="28"/>
      <c r="AF8" s="27"/>
      <c r="AG8" s="40" t="s">
        <v>226</v>
      </c>
      <c r="AI8" s="39" t="s">
        <v>248</v>
      </c>
      <c r="AK8" s="39" t="str">
        <f t="shared" si="7"/>
        <v>G</v>
      </c>
      <c r="AP8" s="40" t="s">
        <v>226</v>
      </c>
    </row>
    <row r="9" spans="1:42" ht="13.5" customHeight="1" x14ac:dyDescent="0.2">
      <c r="A9" s="13" t="s">
        <v>80</v>
      </c>
      <c r="B9" s="14"/>
      <c r="C9" s="12" t="str">
        <f t="shared" si="0"/>
        <v/>
      </c>
      <c r="D9" s="12" t="str">
        <f t="shared" si="8"/>
        <v/>
      </c>
      <c r="F9" s="17" t="s">
        <v>183</v>
      </c>
      <c r="G9" s="16"/>
      <c r="H9" s="12" t="str">
        <f t="shared" si="1"/>
        <v/>
      </c>
      <c r="I9" s="12" t="str">
        <f t="shared" si="5"/>
        <v>一般会計</v>
      </c>
      <c r="K9" s="13" t="s">
        <v>97</v>
      </c>
      <c r="L9" s="14"/>
      <c r="M9" s="12" t="str">
        <f t="shared" si="2"/>
        <v/>
      </c>
      <c r="N9" s="12" t="str">
        <f t="shared" si="6"/>
        <v/>
      </c>
      <c r="O9" s="12"/>
      <c r="P9" s="12"/>
      <c r="Q9" s="18"/>
      <c r="T9" s="12"/>
      <c r="U9" s="29" t="s">
        <v>256</v>
      </c>
      <c r="W9" s="29" t="s">
        <v>136</v>
      </c>
      <c r="Y9" s="29" t="s">
        <v>264</v>
      </c>
      <c r="Z9" s="29" t="s">
        <v>392</v>
      </c>
      <c r="AA9" s="62" t="s">
        <v>358</v>
      </c>
      <c r="AB9" s="62" t="s">
        <v>486</v>
      </c>
      <c r="AC9" s="28"/>
      <c r="AD9" s="28"/>
      <c r="AE9" s="28"/>
      <c r="AF9" s="27"/>
      <c r="AG9" s="40" t="s">
        <v>227</v>
      </c>
      <c r="AI9" s="53"/>
      <c r="AK9" s="39" t="str">
        <f t="shared" si="7"/>
        <v>H</v>
      </c>
      <c r="AP9" s="40" t="s">
        <v>227</v>
      </c>
    </row>
    <row r="10" spans="1:42" ht="13.5" customHeight="1" x14ac:dyDescent="0.2">
      <c r="A10" s="13" t="s">
        <v>201</v>
      </c>
      <c r="B10" s="14"/>
      <c r="C10" s="12" t="str">
        <f t="shared" si="0"/>
        <v/>
      </c>
      <c r="D10" s="12" t="str">
        <f t="shared" si="8"/>
        <v/>
      </c>
      <c r="F10" s="17" t="s">
        <v>104</v>
      </c>
      <c r="G10" s="16"/>
      <c r="H10" s="12" t="str">
        <f t="shared" si="1"/>
        <v/>
      </c>
      <c r="I10" s="12" t="str">
        <f t="shared" si="5"/>
        <v>一般会計</v>
      </c>
      <c r="K10" s="13" t="s">
        <v>202</v>
      </c>
      <c r="L10" s="14"/>
      <c r="M10" s="12" t="str">
        <f t="shared" si="2"/>
        <v/>
      </c>
      <c r="N10" s="12" t="str">
        <f t="shared" si="6"/>
        <v/>
      </c>
      <c r="O10" s="12"/>
      <c r="P10" s="12" t="str">
        <f>S8</f>
        <v>補助</v>
      </c>
      <c r="Q10" s="18"/>
      <c r="T10" s="12"/>
      <c r="W10" s="29" t="s">
        <v>137</v>
      </c>
      <c r="Y10" s="29" t="s">
        <v>265</v>
      </c>
      <c r="Z10" s="29" t="s">
        <v>393</v>
      </c>
      <c r="AA10" s="62" t="s">
        <v>359</v>
      </c>
      <c r="AB10" s="62" t="s">
        <v>487</v>
      </c>
      <c r="AC10" s="28"/>
      <c r="AD10" s="28"/>
      <c r="AE10" s="28"/>
      <c r="AF10" s="27"/>
      <c r="AG10" s="40" t="s">
        <v>215</v>
      </c>
      <c r="AK10" s="39" t="str">
        <f t="shared" si="7"/>
        <v>I</v>
      </c>
      <c r="AP10" s="39" t="s">
        <v>213</v>
      </c>
    </row>
    <row r="11" spans="1:42" ht="13.5" customHeight="1" x14ac:dyDescent="0.2">
      <c r="A11" s="13" t="s">
        <v>81</v>
      </c>
      <c r="B11" s="14"/>
      <c r="C11" s="12" t="str">
        <f t="shared" si="0"/>
        <v/>
      </c>
      <c r="D11" s="12" t="str">
        <f t="shared" si="8"/>
        <v/>
      </c>
      <c r="F11" s="17" t="s">
        <v>105</v>
      </c>
      <c r="G11" s="16"/>
      <c r="H11" s="12" t="str">
        <f t="shared" si="1"/>
        <v/>
      </c>
      <c r="I11" s="12" t="str">
        <f t="shared" si="5"/>
        <v>一般会計</v>
      </c>
      <c r="K11" s="13" t="s">
        <v>98</v>
      </c>
      <c r="L11" s="14" t="s">
        <v>607</v>
      </c>
      <c r="M11" s="12" t="str">
        <f t="shared" si="2"/>
        <v>その他の事項経費</v>
      </c>
      <c r="N11" s="12" t="str">
        <f t="shared" si="6"/>
        <v>その他の事項経費</v>
      </c>
      <c r="O11" s="12"/>
      <c r="P11" s="12"/>
      <c r="Q11" s="18"/>
      <c r="T11" s="12"/>
      <c r="W11" s="29" t="s">
        <v>555</v>
      </c>
      <c r="Y11" s="29" t="s">
        <v>266</v>
      </c>
      <c r="Z11" s="29" t="s">
        <v>394</v>
      </c>
      <c r="AA11" s="62" t="s">
        <v>360</v>
      </c>
      <c r="AB11" s="62" t="s">
        <v>488</v>
      </c>
      <c r="AC11" s="28"/>
      <c r="AD11" s="28"/>
      <c r="AE11" s="28"/>
      <c r="AF11" s="27"/>
      <c r="AG11" s="39" t="s">
        <v>218</v>
      </c>
      <c r="AK11" s="39" t="str">
        <f t="shared" si="7"/>
        <v>J</v>
      </c>
    </row>
    <row r="12" spans="1:42" ht="13.5" customHeight="1" x14ac:dyDescent="0.2">
      <c r="A12" s="13" t="s">
        <v>82</v>
      </c>
      <c r="B12" s="14"/>
      <c r="C12" s="12" t="str">
        <f t="shared" ref="C12:C23" si="9">IF(B12="","",A12)</f>
        <v/>
      </c>
      <c r="D12" s="12" t="str">
        <f t="shared" si="8"/>
        <v/>
      </c>
      <c r="F12" s="17" t="s">
        <v>106</v>
      </c>
      <c r="G12" s="16"/>
      <c r="H12" s="12" t="str">
        <f t="shared" si="1"/>
        <v/>
      </c>
      <c r="I12" s="12" t="str">
        <f t="shared" si="5"/>
        <v>一般会計</v>
      </c>
      <c r="K12" s="12"/>
      <c r="L12" s="12"/>
      <c r="O12" s="12"/>
      <c r="P12" s="12"/>
      <c r="Q12" s="18"/>
      <c r="T12" s="12"/>
      <c r="U12" s="26" t="s">
        <v>511</v>
      </c>
      <c r="W12" s="29" t="s">
        <v>138</v>
      </c>
      <c r="Y12" s="29" t="s">
        <v>267</v>
      </c>
      <c r="Z12" s="29" t="s">
        <v>395</v>
      </c>
      <c r="AA12" s="62" t="s">
        <v>361</v>
      </c>
      <c r="AB12" s="62" t="s">
        <v>489</v>
      </c>
      <c r="AC12" s="28"/>
      <c r="AD12" s="28"/>
      <c r="AE12" s="28"/>
      <c r="AF12" s="27"/>
      <c r="AG12" s="39" t="s">
        <v>216</v>
      </c>
      <c r="AK12" s="39" t="str">
        <f t="shared" si="7"/>
        <v>K</v>
      </c>
    </row>
    <row r="13" spans="1:42" ht="13.5" customHeight="1" x14ac:dyDescent="0.2">
      <c r="A13" s="13" t="s">
        <v>83</v>
      </c>
      <c r="B13" s="14"/>
      <c r="C13" s="12" t="str">
        <f t="shared" si="9"/>
        <v/>
      </c>
      <c r="D13" s="12" t="str">
        <f t="shared" si="8"/>
        <v/>
      </c>
      <c r="F13" s="17" t="s">
        <v>107</v>
      </c>
      <c r="G13" s="16"/>
      <c r="H13" s="12" t="str">
        <f t="shared" si="1"/>
        <v/>
      </c>
      <c r="I13" s="12" t="str">
        <f t="shared" si="5"/>
        <v>一般会計</v>
      </c>
      <c r="K13" s="12" t="str">
        <f>N11</f>
        <v>その他の事項経費</v>
      </c>
      <c r="L13" s="12"/>
      <c r="O13" s="12"/>
      <c r="P13" s="12"/>
      <c r="Q13" s="18"/>
      <c r="T13" s="12"/>
      <c r="U13" s="29" t="s">
        <v>157</v>
      </c>
      <c r="W13" s="29" t="s">
        <v>139</v>
      </c>
      <c r="Y13" s="29" t="s">
        <v>268</v>
      </c>
      <c r="Z13" s="29" t="s">
        <v>396</v>
      </c>
      <c r="AA13" s="62" t="s">
        <v>362</v>
      </c>
      <c r="AB13" s="62" t="s">
        <v>490</v>
      </c>
      <c r="AC13" s="28"/>
      <c r="AD13" s="28"/>
      <c r="AE13" s="28"/>
      <c r="AF13" s="27"/>
      <c r="AG13" s="39" t="s">
        <v>217</v>
      </c>
      <c r="AK13" s="39" t="str">
        <f t="shared" si="7"/>
        <v>L</v>
      </c>
    </row>
    <row r="14" spans="1:42" ht="13.5" customHeight="1" x14ac:dyDescent="0.2">
      <c r="A14" s="13" t="s">
        <v>84</v>
      </c>
      <c r="B14" s="14"/>
      <c r="C14" s="12" t="str">
        <f t="shared" si="9"/>
        <v/>
      </c>
      <c r="D14" s="12" t="str">
        <f t="shared" si="8"/>
        <v/>
      </c>
      <c r="F14" s="17" t="s">
        <v>108</v>
      </c>
      <c r="G14" s="16"/>
      <c r="H14" s="12" t="str">
        <f t="shared" si="1"/>
        <v/>
      </c>
      <c r="I14" s="12" t="str">
        <f t="shared" si="5"/>
        <v>一般会計</v>
      </c>
      <c r="K14" s="12"/>
      <c r="L14" s="12"/>
      <c r="O14" s="12"/>
      <c r="P14" s="12"/>
      <c r="Q14" s="18"/>
      <c r="T14" s="12"/>
      <c r="U14" s="29" t="s">
        <v>512</v>
      </c>
      <c r="W14" s="29" t="s">
        <v>140</v>
      </c>
      <c r="Y14" s="29" t="s">
        <v>269</v>
      </c>
      <c r="Z14" s="29" t="s">
        <v>397</v>
      </c>
      <c r="AA14" s="62" t="s">
        <v>363</v>
      </c>
      <c r="AB14" s="62" t="s">
        <v>491</v>
      </c>
      <c r="AC14" s="28"/>
      <c r="AD14" s="28"/>
      <c r="AE14" s="28"/>
      <c r="AF14" s="27"/>
      <c r="AG14" s="53"/>
      <c r="AK14" s="39" t="str">
        <f t="shared" si="7"/>
        <v>M</v>
      </c>
    </row>
    <row r="15" spans="1:42" ht="13.5" customHeight="1" x14ac:dyDescent="0.2">
      <c r="A15" s="13" t="s">
        <v>85</v>
      </c>
      <c r="B15" s="14"/>
      <c r="C15" s="12" t="str">
        <f t="shared" si="9"/>
        <v/>
      </c>
      <c r="D15" s="12" t="str">
        <f t="shared" si="8"/>
        <v/>
      </c>
      <c r="F15" s="17" t="s">
        <v>109</v>
      </c>
      <c r="G15" s="16"/>
      <c r="H15" s="12" t="str">
        <f t="shared" si="1"/>
        <v/>
      </c>
      <c r="I15" s="12" t="str">
        <f t="shared" si="5"/>
        <v>一般会計</v>
      </c>
      <c r="K15" s="12"/>
      <c r="L15" s="12"/>
      <c r="O15" s="12"/>
      <c r="P15" s="12"/>
      <c r="Q15" s="18"/>
      <c r="T15" s="12"/>
      <c r="U15" s="29" t="s">
        <v>513</v>
      </c>
      <c r="W15" s="29" t="s">
        <v>141</v>
      </c>
      <c r="Y15" s="29" t="s">
        <v>270</v>
      </c>
      <c r="Z15" s="29" t="s">
        <v>398</v>
      </c>
      <c r="AA15" s="62" t="s">
        <v>364</v>
      </c>
      <c r="AB15" s="62" t="s">
        <v>492</v>
      </c>
      <c r="AC15" s="28"/>
      <c r="AD15" s="28"/>
      <c r="AE15" s="28"/>
      <c r="AF15" s="27"/>
      <c r="AG15" s="54"/>
      <c r="AK15" s="39" t="str">
        <f t="shared" si="7"/>
        <v>N</v>
      </c>
    </row>
    <row r="16" spans="1:42" ht="13.5" customHeight="1" x14ac:dyDescent="0.2">
      <c r="A16" s="13" t="s">
        <v>86</v>
      </c>
      <c r="B16" s="14"/>
      <c r="C16" s="12" t="str">
        <f t="shared" si="9"/>
        <v/>
      </c>
      <c r="D16" s="12" t="str">
        <f t="shared" si="8"/>
        <v/>
      </c>
      <c r="F16" s="17" t="s">
        <v>110</v>
      </c>
      <c r="G16" s="16"/>
      <c r="H16" s="12" t="str">
        <f t="shared" si="1"/>
        <v/>
      </c>
      <c r="I16" s="12" t="str">
        <f t="shared" si="5"/>
        <v>一般会計</v>
      </c>
      <c r="K16" s="12"/>
      <c r="L16" s="12"/>
      <c r="O16" s="12"/>
      <c r="P16" s="12"/>
      <c r="Q16" s="18"/>
      <c r="T16" s="12"/>
      <c r="U16" s="29" t="s">
        <v>514</v>
      </c>
      <c r="W16" s="29" t="s">
        <v>142</v>
      </c>
      <c r="Y16" s="29" t="s">
        <v>271</v>
      </c>
      <c r="Z16" s="29" t="s">
        <v>399</v>
      </c>
      <c r="AA16" s="62" t="s">
        <v>365</v>
      </c>
      <c r="AB16" s="62" t="s">
        <v>493</v>
      </c>
      <c r="AC16" s="28"/>
      <c r="AD16" s="28"/>
      <c r="AE16" s="28"/>
      <c r="AF16" s="27"/>
      <c r="AG16" s="54"/>
      <c r="AK16" s="39" t="str">
        <f t="shared" si="7"/>
        <v>O</v>
      </c>
    </row>
    <row r="17" spans="1:37" ht="13.5" customHeight="1" x14ac:dyDescent="0.2">
      <c r="A17" s="13" t="s">
        <v>87</v>
      </c>
      <c r="B17" s="14"/>
      <c r="C17" s="12" t="str">
        <f t="shared" si="9"/>
        <v/>
      </c>
      <c r="D17" s="12" t="str">
        <f t="shared" si="8"/>
        <v/>
      </c>
      <c r="F17" s="17" t="s">
        <v>111</v>
      </c>
      <c r="G17" s="16"/>
      <c r="H17" s="12" t="str">
        <f t="shared" si="1"/>
        <v/>
      </c>
      <c r="I17" s="12" t="str">
        <f t="shared" si="5"/>
        <v>一般会計</v>
      </c>
      <c r="K17" s="12"/>
      <c r="L17" s="12"/>
      <c r="O17" s="12"/>
      <c r="P17" s="12"/>
      <c r="Q17" s="18"/>
      <c r="T17" s="12"/>
      <c r="U17" s="29" t="s">
        <v>532</v>
      </c>
      <c r="W17" s="29" t="s">
        <v>143</v>
      </c>
      <c r="Y17" s="29" t="s">
        <v>272</v>
      </c>
      <c r="Z17" s="29" t="s">
        <v>400</v>
      </c>
      <c r="AA17" s="62" t="s">
        <v>366</v>
      </c>
      <c r="AB17" s="62" t="s">
        <v>494</v>
      </c>
      <c r="AC17" s="28"/>
      <c r="AD17" s="28"/>
      <c r="AE17" s="28"/>
      <c r="AF17" s="27"/>
      <c r="AG17" s="54"/>
      <c r="AK17" s="39" t="str">
        <f t="shared" si="7"/>
        <v>P</v>
      </c>
    </row>
    <row r="18" spans="1:37" ht="13.5" customHeight="1" x14ac:dyDescent="0.2">
      <c r="A18" s="13" t="s">
        <v>88</v>
      </c>
      <c r="B18" s="14"/>
      <c r="C18" s="12" t="str">
        <f t="shared" si="9"/>
        <v/>
      </c>
      <c r="D18" s="12" t="str">
        <f t="shared" si="8"/>
        <v/>
      </c>
      <c r="F18" s="17" t="s">
        <v>112</v>
      </c>
      <c r="G18" s="16"/>
      <c r="H18" s="12" t="str">
        <f t="shared" si="1"/>
        <v/>
      </c>
      <c r="I18" s="12" t="str">
        <f t="shared" si="5"/>
        <v>一般会計</v>
      </c>
      <c r="K18" s="12"/>
      <c r="L18" s="12"/>
      <c r="O18" s="12"/>
      <c r="P18" s="12"/>
      <c r="Q18" s="18"/>
      <c r="T18" s="12"/>
      <c r="U18" s="29" t="s">
        <v>515</v>
      </c>
      <c r="W18" s="29" t="s">
        <v>144</v>
      </c>
      <c r="Y18" s="29" t="s">
        <v>273</v>
      </c>
      <c r="Z18" s="29" t="s">
        <v>401</v>
      </c>
      <c r="AA18" s="62" t="s">
        <v>367</v>
      </c>
      <c r="AB18" s="62" t="s">
        <v>495</v>
      </c>
      <c r="AC18" s="28"/>
      <c r="AD18" s="28"/>
      <c r="AE18" s="28"/>
      <c r="AF18" s="27"/>
      <c r="AK18" s="39" t="str">
        <f t="shared" si="7"/>
        <v>Q</v>
      </c>
    </row>
    <row r="19" spans="1:37" ht="13.5" customHeight="1" x14ac:dyDescent="0.2">
      <c r="A19" s="13" t="s">
        <v>193</v>
      </c>
      <c r="B19" s="14"/>
      <c r="C19" s="12" t="str">
        <f t="shared" si="9"/>
        <v/>
      </c>
      <c r="D19" s="12" t="str">
        <f t="shared" si="8"/>
        <v/>
      </c>
      <c r="F19" s="17" t="s">
        <v>113</v>
      </c>
      <c r="G19" s="16"/>
      <c r="H19" s="12" t="str">
        <f t="shared" si="1"/>
        <v/>
      </c>
      <c r="I19" s="12" t="str">
        <f t="shared" si="5"/>
        <v>一般会計</v>
      </c>
      <c r="K19" s="12"/>
      <c r="L19" s="12"/>
      <c r="O19" s="12"/>
      <c r="P19" s="12"/>
      <c r="Q19" s="18"/>
      <c r="T19" s="12"/>
      <c r="U19" s="29" t="s">
        <v>516</v>
      </c>
      <c r="W19" s="29" t="s">
        <v>145</v>
      </c>
      <c r="Y19" s="29" t="s">
        <v>274</v>
      </c>
      <c r="Z19" s="29" t="s">
        <v>402</v>
      </c>
      <c r="AA19" s="62" t="s">
        <v>368</v>
      </c>
      <c r="AB19" s="62" t="s">
        <v>496</v>
      </c>
      <c r="AC19" s="28"/>
      <c r="AD19" s="28"/>
      <c r="AE19" s="28"/>
      <c r="AF19" s="27"/>
      <c r="AK19" s="39" t="str">
        <f t="shared" si="7"/>
        <v>R</v>
      </c>
    </row>
    <row r="20" spans="1:37" ht="13.5" customHeight="1" x14ac:dyDescent="0.2">
      <c r="A20" s="13" t="s">
        <v>194</v>
      </c>
      <c r="B20" s="14"/>
      <c r="C20" s="12" t="str">
        <f t="shared" si="9"/>
        <v/>
      </c>
      <c r="D20" s="12" t="str">
        <f t="shared" si="8"/>
        <v/>
      </c>
      <c r="F20" s="17" t="s">
        <v>192</v>
      </c>
      <c r="G20" s="16"/>
      <c r="H20" s="12" t="str">
        <f t="shared" si="1"/>
        <v/>
      </c>
      <c r="I20" s="12" t="str">
        <f t="shared" si="5"/>
        <v>一般会計</v>
      </c>
      <c r="K20" s="12"/>
      <c r="L20" s="12"/>
      <c r="O20" s="12"/>
      <c r="P20" s="12"/>
      <c r="Q20" s="18"/>
      <c r="T20" s="12"/>
      <c r="U20" s="29" t="s">
        <v>517</v>
      </c>
      <c r="W20" s="29" t="s">
        <v>146</v>
      </c>
      <c r="Y20" s="29" t="s">
        <v>275</v>
      </c>
      <c r="Z20" s="29" t="s">
        <v>403</v>
      </c>
      <c r="AA20" s="62" t="s">
        <v>369</v>
      </c>
      <c r="AB20" s="62" t="s">
        <v>497</v>
      </c>
      <c r="AC20" s="28"/>
      <c r="AD20" s="28"/>
      <c r="AE20" s="28"/>
      <c r="AF20" s="27"/>
      <c r="AK20" s="39" t="str">
        <f t="shared" si="7"/>
        <v>S</v>
      </c>
    </row>
    <row r="21" spans="1:37" ht="13.5" customHeight="1" x14ac:dyDescent="0.2">
      <c r="A21" s="13" t="s">
        <v>195</v>
      </c>
      <c r="B21" s="14"/>
      <c r="C21" s="12" t="str">
        <f t="shared" si="9"/>
        <v/>
      </c>
      <c r="D21" s="12" t="str">
        <f t="shared" si="8"/>
        <v/>
      </c>
      <c r="F21" s="17" t="s">
        <v>114</v>
      </c>
      <c r="G21" s="16"/>
      <c r="H21" s="12" t="str">
        <f t="shared" si="1"/>
        <v/>
      </c>
      <c r="I21" s="12" t="str">
        <f t="shared" si="5"/>
        <v>一般会計</v>
      </c>
      <c r="K21" s="12"/>
      <c r="L21" s="12"/>
      <c r="O21" s="12"/>
      <c r="P21" s="12"/>
      <c r="Q21" s="18"/>
      <c r="T21" s="12"/>
      <c r="U21" s="29" t="s">
        <v>518</v>
      </c>
      <c r="W21" s="29" t="s">
        <v>147</v>
      </c>
      <c r="Y21" s="29" t="s">
        <v>276</v>
      </c>
      <c r="Z21" s="29" t="s">
        <v>404</v>
      </c>
      <c r="AA21" s="62" t="s">
        <v>370</v>
      </c>
      <c r="AB21" s="62" t="s">
        <v>498</v>
      </c>
      <c r="AC21" s="28"/>
      <c r="AD21" s="28"/>
      <c r="AE21" s="28"/>
      <c r="AF21" s="27"/>
      <c r="AK21" s="39" t="str">
        <f t="shared" si="7"/>
        <v>T</v>
      </c>
    </row>
    <row r="22" spans="1:37" ht="13.5" customHeight="1" x14ac:dyDescent="0.2">
      <c r="A22" s="13" t="s">
        <v>196</v>
      </c>
      <c r="B22" s="14"/>
      <c r="C22" s="12" t="str">
        <f t="shared" si="9"/>
        <v/>
      </c>
      <c r="D22" s="12" t="str">
        <f>IF(C22="",D21,IF(D21&lt;&gt;"",CONCATENATE(D21,"、",C22),C22))</f>
        <v/>
      </c>
      <c r="F22" s="17" t="s">
        <v>115</v>
      </c>
      <c r="G22" s="16"/>
      <c r="H22" s="12" t="str">
        <f t="shared" si="1"/>
        <v/>
      </c>
      <c r="I22" s="12" t="str">
        <f t="shared" si="5"/>
        <v>一般会計</v>
      </c>
      <c r="K22" s="12"/>
      <c r="L22" s="12"/>
      <c r="O22" s="12"/>
      <c r="P22" s="12"/>
      <c r="Q22" s="18"/>
      <c r="T22" s="12"/>
      <c r="U22" s="29" t="s">
        <v>557</v>
      </c>
      <c r="W22" s="29" t="s">
        <v>148</v>
      </c>
      <c r="Y22" s="29" t="s">
        <v>277</v>
      </c>
      <c r="Z22" s="29" t="s">
        <v>405</v>
      </c>
      <c r="AA22" s="62" t="s">
        <v>371</v>
      </c>
      <c r="AB22" s="62" t="s">
        <v>499</v>
      </c>
      <c r="AC22" s="28"/>
      <c r="AD22" s="28"/>
      <c r="AE22" s="28"/>
      <c r="AF22" s="27"/>
      <c r="AK22" s="39" t="str">
        <f t="shared" si="7"/>
        <v>U</v>
      </c>
    </row>
    <row r="23" spans="1:37" ht="13.5" customHeight="1" x14ac:dyDescent="0.2">
      <c r="A23" s="60" t="s">
        <v>249</v>
      </c>
      <c r="B23" s="14"/>
      <c r="C23" s="12" t="str">
        <f t="shared" si="9"/>
        <v/>
      </c>
      <c r="D23" s="12" t="str">
        <f>IF(C23="",D22,IF(D22&lt;&gt;"",CONCATENATE(D22,"、",C23),C23))</f>
        <v/>
      </c>
      <c r="F23" s="17" t="s">
        <v>116</v>
      </c>
      <c r="G23" s="16"/>
      <c r="H23" s="12" t="str">
        <f t="shared" si="1"/>
        <v/>
      </c>
      <c r="I23" s="12" t="str">
        <f t="shared" si="5"/>
        <v>一般会計</v>
      </c>
      <c r="K23" s="12"/>
      <c r="L23" s="12"/>
      <c r="O23" s="12"/>
      <c r="P23" s="12"/>
      <c r="Q23" s="18"/>
      <c r="T23" s="12"/>
      <c r="U23" s="29" t="s">
        <v>519</v>
      </c>
      <c r="W23" s="29" t="s">
        <v>149</v>
      </c>
      <c r="Y23" s="29" t="s">
        <v>278</v>
      </c>
      <c r="Z23" s="29" t="s">
        <v>406</v>
      </c>
      <c r="AA23" s="62" t="s">
        <v>372</v>
      </c>
      <c r="AB23" s="62" t="s">
        <v>500</v>
      </c>
      <c r="AC23" s="28"/>
      <c r="AD23" s="28"/>
      <c r="AE23" s="28"/>
      <c r="AF23" s="27"/>
      <c r="AK23" s="39" t="str">
        <f t="shared" si="7"/>
        <v>V</v>
      </c>
    </row>
    <row r="24" spans="1:37" ht="13.5" customHeight="1" x14ac:dyDescent="0.2">
      <c r="A24" s="72"/>
      <c r="B24" s="58"/>
      <c r="F24" s="17" t="s">
        <v>252</v>
      </c>
      <c r="G24" s="16"/>
      <c r="H24" s="12" t="str">
        <f t="shared" si="1"/>
        <v/>
      </c>
      <c r="I24" s="12" t="str">
        <f t="shared" si="5"/>
        <v>一般会計</v>
      </c>
      <c r="K24" s="12"/>
      <c r="L24" s="12"/>
      <c r="O24" s="12"/>
      <c r="P24" s="12"/>
      <c r="Q24" s="18"/>
      <c r="T24" s="12"/>
      <c r="U24" s="29" t="s">
        <v>520</v>
      </c>
      <c r="W24" s="29" t="s">
        <v>150</v>
      </c>
      <c r="Y24" s="29" t="s">
        <v>279</v>
      </c>
      <c r="Z24" s="29" t="s">
        <v>407</v>
      </c>
      <c r="AA24" s="62" t="s">
        <v>373</v>
      </c>
      <c r="AB24" s="62" t="s">
        <v>501</v>
      </c>
      <c r="AC24" s="28"/>
      <c r="AD24" s="28"/>
      <c r="AE24" s="28"/>
      <c r="AF24" s="27"/>
      <c r="AK24" s="39" t="str">
        <f>CHAR(CODE(AK23)+1)</f>
        <v>W</v>
      </c>
    </row>
    <row r="25" spans="1:37" ht="13.5" customHeight="1" x14ac:dyDescent="0.2">
      <c r="A25" s="59"/>
      <c r="B25" s="58"/>
      <c r="F25" s="17" t="s">
        <v>117</v>
      </c>
      <c r="G25" s="16"/>
      <c r="H25" s="12" t="str">
        <f t="shared" si="1"/>
        <v/>
      </c>
      <c r="I25" s="12" t="str">
        <f t="shared" si="5"/>
        <v>一般会計</v>
      </c>
      <c r="K25" s="12"/>
      <c r="L25" s="12"/>
      <c r="O25" s="12"/>
      <c r="P25" s="12"/>
      <c r="Q25" s="18"/>
      <c r="T25" s="12"/>
      <c r="U25" s="29" t="s">
        <v>521</v>
      </c>
      <c r="W25" s="52"/>
      <c r="Y25" s="29" t="s">
        <v>280</v>
      </c>
      <c r="Z25" s="29" t="s">
        <v>408</v>
      </c>
      <c r="AA25" s="62" t="s">
        <v>374</v>
      </c>
      <c r="AB25" s="62" t="s">
        <v>502</v>
      </c>
      <c r="AC25" s="28"/>
      <c r="AD25" s="28"/>
      <c r="AE25" s="28"/>
      <c r="AF25" s="27"/>
      <c r="AK25" s="39" t="str">
        <f t="shared" si="7"/>
        <v>X</v>
      </c>
    </row>
    <row r="26" spans="1:37" ht="13.5" customHeight="1" x14ac:dyDescent="0.2">
      <c r="A26" s="59"/>
      <c r="B26" s="58"/>
      <c r="F26" s="17" t="s">
        <v>118</v>
      </c>
      <c r="G26" s="16"/>
      <c r="H26" s="12" t="str">
        <f t="shared" si="1"/>
        <v/>
      </c>
      <c r="I26" s="12" t="str">
        <f t="shared" si="5"/>
        <v>一般会計</v>
      </c>
      <c r="K26" s="12"/>
      <c r="L26" s="12"/>
      <c r="O26" s="12"/>
      <c r="P26" s="12"/>
      <c r="Q26" s="18"/>
      <c r="T26" s="12"/>
      <c r="U26" s="29" t="s">
        <v>522</v>
      </c>
      <c r="Y26" s="29" t="s">
        <v>281</v>
      </c>
      <c r="Z26" s="29" t="s">
        <v>409</v>
      </c>
      <c r="AA26" s="62" t="s">
        <v>375</v>
      </c>
      <c r="AB26" s="62" t="s">
        <v>503</v>
      </c>
      <c r="AC26" s="28"/>
      <c r="AD26" s="28"/>
      <c r="AE26" s="28"/>
      <c r="AF26" s="27"/>
      <c r="AK26" s="39" t="str">
        <f t="shared" si="7"/>
        <v>Y</v>
      </c>
    </row>
    <row r="27" spans="1:37" ht="13.5" customHeight="1" x14ac:dyDescent="0.2">
      <c r="A27" s="12" t="str">
        <f>IF(D23="", "-", D23)</f>
        <v>-</v>
      </c>
      <c r="B27" s="12"/>
      <c r="F27" s="17" t="s">
        <v>119</v>
      </c>
      <c r="G27" s="16"/>
      <c r="H27" s="12" t="str">
        <f t="shared" si="1"/>
        <v/>
      </c>
      <c r="I27" s="12" t="str">
        <f t="shared" si="5"/>
        <v>一般会計</v>
      </c>
      <c r="K27" s="12"/>
      <c r="L27" s="12"/>
      <c r="O27" s="12"/>
      <c r="P27" s="12"/>
      <c r="Q27" s="18"/>
      <c r="T27" s="12"/>
      <c r="U27" s="29" t="s">
        <v>523</v>
      </c>
      <c r="Y27" s="29" t="s">
        <v>282</v>
      </c>
      <c r="Z27" s="29" t="s">
        <v>410</v>
      </c>
      <c r="AA27" s="62" t="s">
        <v>376</v>
      </c>
      <c r="AB27" s="62" t="s">
        <v>504</v>
      </c>
      <c r="AC27" s="28"/>
      <c r="AD27" s="28"/>
      <c r="AE27" s="28"/>
      <c r="AF27" s="27"/>
      <c r="AK27" s="39" t="str">
        <f>CHAR(CODE(AK26)+1)</f>
        <v>Z</v>
      </c>
    </row>
    <row r="28" spans="1:37" ht="13.5" customHeight="1" x14ac:dyDescent="0.2">
      <c r="B28" s="12"/>
      <c r="F28" s="17" t="s">
        <v>120</v>
      </c>
      <c r="G28" s="16"/>
      <c r="H28" s="12" t="str">
        <f t="shared" si="1"/>
        <v/>
      </c>
      <c r="I28" s="12" t="str">
        <f t="shared" si="5"/>
        <v>一般会計</v>
      </c>
      <c r="K28" s="12"/>
      <c r="L28" s="12"/>
      <c r="O28" s="12"/>
      <c r="P28" s="12"/>
      <c r="Q28" s="18"/>
      <c r="T28" s="12"/>
      <c r="U28" s="29" t="s">
        <v>524</v>
      </c>
      <c r="Y28" s="29" t="s">
        <v>283</v>
      </c>
      <c r="Z28" s="29" t="s">
        <v>411</v>
      </c>
      <c r="AA28" s="62" t="s">
        <v>377</v>
      </c>
      <c r="AB28" s="62" t="s">
        <v>505</v>
      </c>
      <c r="AC28" s="28"/>
      <c r="AD28" s="28"/>
      <c r="AE28" s="28"/>
      <c r="AF28" s="27"/>
      <c r="AK28" s="39" t="s">
        <v>176</v>
      </c>
    </row>
    <row r="29" spans="1:37" ht="13.5" customHeight="1" x14ac:dyDescent="0.2">
      <c r="A29" s="12"/>
      <c r="B29" s="12"/>
      <c r="F29" s="17" t="s">
        <v>184</v>
      </c>
      <c r="G29" s="16"/>
      <c r="H29" s="12" t="str">
        <f t="shared" si="1"/>
        <v/>
      </c>
      <c r="I29" s="12" t="str">
        <f t="shared" si="5"/>
        <v>一般会計</v>
      </c>
      <c r="K29" s="12"/>
      <c r="L29" s="12"/>
      <c r="O29" s="12"/>
      <c r="P29" s="12"/>
      <c r="Q29" s="18"/>
      <c r="T29" s="12"/>
      <c r="U29" s="29" t="s">
        <v>525</v>
      </c>
      <c r="Y29" s="29" t="s">
        <v>284</v>
      </c>
      <c r="Z29" s="29" t="s">
        <v>412</v>
      </c>
      <c r="AA29" s="62" t="s">
        <v>378</v>
      </c>
      <c r="AB29" s="62" t="s">
        <v>506</v>
      </c>
      <c r="AC29" s="28"/>
      <c r="AD29" s="28"/>
      <c r="AE29" s="28"/>
      <c r="AF29" s="27"/>
      <c r="AK29" s="39" t="str">
        <f t="shared" si="7"/>
        <v>b</v>
      </c>
    </row>
    <row r="30" spans="1:37" ht="13.5" customHeight="1" x14ac:dyDescent="0.2">
      <c r="A30" s="12"/>
      <c r="B30" s="12"/>
      <c r="F30" s="17" t="s">
        <v>185</v>
      </c>
      <c r="G30" s="16"/>
      <c r="H30" s="12" t="str">
        <f t="shared" si="1"/>
        <v/>
      </c>
      <c r="I30" s="12" t="str">
        <f t="shared" si="5"/>
        <v>一般会計</v>
      </c>
      <c r="K30" s="12"/>
      <c r="L30" s="12"/>
      <c r="O30" s="12"/>
      <c r="P30" s="12"/>
      <c r="Q30" s="18"/>
      <c r="T30" s="12"/>
      <c r="U30" s="29" t="s">
        <v>526</v>
      </c>
      <c r="Y30" s="29" t="s">
        <v>285</v>
      </c>
      <c r="Z30" s="29" t="s">
        <v>413</v>
      </c>
      <c r="AA30" s="62" t="s">
        <v>379</v>
      </c>
      <c r="AB30" s="62" t="s">
        <v>507</v>
      </c>
      <c r="AC30" s="28"/>
      <c r="AD30" s="28"/>
      <c r="AE30" s="28"/>
      <c r="AF30" s="27"/>
      <c r="AK30" s="39" t="str">
        <f t="shared" si="7"/>
        <v>c</v>
      </c>
    </row>
    <row r="31" spans="1:37" ht="13.5" customHeight="1" x14ac:dyDescent="0.2">
      <c r="A31" s="12"/>
      <c r="B31" s="12"/>
      <c r="F31" s="17" t="s">
        <v>186</v>
      </c>
      <c r="G31" s="16"/>
      <c r="H31" s="12" t="str">
        <f t="shared" si="1"/>
        <v/>
      </c>
      <c r="I31" s="12" t="str">
        <f t="shared" si="5"/>
        <v>一般会計</v>
      </c>
      <c r="K31" s="12"/>
      <c r="L31" s="12"/>
      <c r="O31" s="12"/>
      <c r="P31" s="12"/>
      <c r="Q31" s="18"/>
      <c r="T31" s="12"/>
      <c r="U31" s="29" t="s">
        <v>527</v>
      </c>
      <c r="Y31" s="29" t="s">
        <v>286</v>
      </c>
      <c r="Z31" s="29" t="s">
        <v>414</v>
      </c>
      <c r="AA31" s="62" t="s">
        <v>380</v>
      </c>
      <c r="AB31" s="62" t="s">
        <v>508</v>
      </c>
      <c r="AC31" s="28"/>
      <c r="AD31" s="28"/>
      <c r="AE31" s="28"/>
      <c r="AF31" s="27"/>
      <c r="AK31" s="39" t="str">
        <f t="shared" si="7"/>
        <v>d</v>
      </c>
    </row>
    <row r="32" spans="1:37" ht="13.5" customHeight="1" x14ac:dyDescent="0.2">
      <c r="A32" s="12"/>
      <c r="B32" s="12"/>
      <c r="F32" s="17" t="s">
        <v>187</v>
      </c>
      <c r="G32" s="16"/>
      <c r="H32" s="12" t="str">
        <f t="shared" si="1"/>
        <v/>
      </c>
      <c r="I32" s="12" t="str">
        <f t="shared" si="5"/>
        <v>一般会計</v>
      </c>
      <c r="K32" s="12"/>
      <c r="L32" s="12"/>
      <c r="O32" s="12"/>
      <c r="P32" s="12"/>
      <c r="Q32" s="18"/>
      <c r="T32" s="12"/>
      <c r="U32" s="29" t="s">
        <v>528</v>
      </c>
      <c r="Y32" s="29" t="s">
        <v>287</v>
      </c>
      <c r="Z32" s="29" t="s">
        <v>415</v>
      </c>
      <c r="AA32" s="62" t="s">
        <v>58</v>
      </c>
      <c r="AB32" s="62" t="s">
        <v>58</v>
      </c>
      <c r="AC32" s="28"/>
      <c r="AD32" s="28"/>
      <c r="AE32" s="28"/>
      <c r="AF32" s="27"/>
      <c r="AK32" s="39" t="str">
        <f t="shared" si="7"/>
        <v>e</v>
      </c>
    </row>
    <row r="33" spans="1:37" ht="13.5" customHeight="1" x14ac:dyDescent="0.2">
      <c r="A33" s="12"/>
      <c r="B33" s="12"/>
      <c r="F33" s="17" t="s">
        <v>188</v>
      </c>
      <c r="G33" s="16"/>
      <c r="H33" s="12" t="str">
        <f t="shared" si="1"/>
        <v/>
      </c>
      <c r="I33" s="12" t="str">
        <f t="shared" si="5"/>
        <v>一般会計</v>
      </c>
      <c r="K33" s="12"/>
      <c r="L33" s="12"/>
      <c r="O33" s="12"/>
      <c r="P33" s="12"/>
      <c r="Q33" s="18"/>
      <c r="T33" s="12"/>
      <c r="U33" s="29" t="s">
        <v>529</v>
      </c>
      <c r="Y33" s="29" t="s">
        <v>288</v>
      </c>
      <c r="Z33" s="29" t="s">
        <v>416</v>
      </c>
      <c r="AA33" s="52"/>
      <c r="AB33" s="28"/>
      <c r="AC33" s="28"/>
      <c r="AD33" s="28"/>
      <c r="AE33" s="28"/>
      <c r="AF33" s="27"/>
      <c r="AK33" s="39" t="str">
        <f t="shared" si="7"/>
        <v>f</v>
      </c>
    </row>
    <row r="34" spans="1:37" ht="13.5" customHeight="1" x14ac:dyDescent="0.2">
      <c r="A34" s="12"/>
      <c r="B34" s="12"/>
      <c r="F34" s="17" t="s">
        <v>189</v>
      </c>
      <c r="G34" s="16"/>
      <c r="H34" s="12" t="str">
        <f t="shared" si="1"/>
        <v/>
      </c>
      <c r="I34" s="12" t="str">
        <f t="shared" si="5"/>
        <v>一般会計</v>
      </c>
      <c r="K34" s="12"/>
      <c r="L34" s="12"/>
      <c r="O34" s="12"/>
      <c r="P34" s="12"/>
      <c r="Q34" s="18"/>
      <c r="T34" s="12"/>
      <c r="U34" s="29" t="s">
        <v>530</v>
      </c>
      <c r="Y34" s="29" t="s">
        <v>289</v>
      </c>
      <c r="Z34" s="29" t="s">
        <v>417</v>
      </c>
      <c r="AB34" s="28"/>
      <c r="AC34" s="28"/>
      <c r="AD34" s="28"/>
      <c r="AE34" s="28"/>
      <c r="AF34" s="27"/>
      <c r="AK34" s="39" t="str">
        <f t="shared" si="7"/>
        <v>g</v>
      </c>
    </row>
    <row r="35" spans="1:37" ht="13.5" customHeight="1" x14ac:dyDescent="0.2">
      <c r="A35" s="12"/>
      <c r="B35" s="12"/>
      <c r="F35" s="17" t="s">
        <v>190</v>
      </c>
      <c r="G35" s="16"/>
      <c r="H35" s="12" t="str">
        <f t="shared" si="1"/>
        <v/>
      </c>
      <c r="I35" s="12" t="str">
        <f t="shared" si="5"/>
        <v>一般会計</v>
      </c>
      <c r="K35" s="12"/>
      <c r="L35" s="12"/>
      <c r="O35" s="12"/>
      <c r="P35" s="12"/>
      <c r="Q35" s="18"/>
      <c r="T35" s="12"/>
      <c r="U35" s="29" t="s">
        <v>531</v>
      </c>
      <c r="Y35" s="29" t="s">
        <v>290</v>
      </c>
      <c r="Z35" s="29" t="s">
        <v>418</v>
      </c>
      <c r="AC35" s="28"/>
      <c r="AF35" s="27"/>
      <c r="AK35" s="39" t="str">
        <f t="shared" si="7"/>
        <v>h</v>
      </c>
    </row>
    <row r="36" spans="1:37" ht="13.5" customHeight="1" x14ac:dyDescent="0.2">
      <c r="A36" s="12"/>
      <c r="B36" s="12"/>
      <c r="F36" s="17" t="s">
        <v>191</v>
      </c>
      <c r="G36" s="16"/>
      <c r="H36" s="12" t="str">
        <f t="shared" si="1"/>
        <v/>
      </c>
      <c r="I36" s="12" t="str">
        <f t="shared" si="5"/>
        <v>一般会計</v>
      </c>
      <c r="K36" s="12"/>
      <c r="L36" s="12"/>
      <c r="O36" s="12"/>
      <c r="P36" s="12"/>
      <c r="Q36" s="18"/>
      <c r="T36" s="12"/>
      <c r="Y36" s="29" t="s">
        <v>291</v>
      </c>
      <c r="Z36" s="29" t="s">
        <v>419</v>
      </c>
      <c r="AF36" s="27"/>
      <c r="AK36" s="39"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29" t="s">
        <v>292</v>
      </c>
      <c r="Z37" s="29" t="s">
        <v>420</v>
      </c>
      <c r="AF37" s="27"/>
      <c r="AK37" s="39" t="str">
        <f t="shared" si="7"/>
        <v>j</v>
      </c>
    </row>
    <row r="38" spans="1:37" x14ac:dyDescent="0.2">
      <c r="A38" s="12"/>
      <c r="B38" s="12"/>
      <c r="F38" s="12"/>
      <c r="G38" s="18"/>
      <c r="K38" s="12"/>
      <c r="L38" s="12"/>
      <c r="O38" s="12"/>
      <c r="P38" s="12"/>
      <c r="Q38" s="18"/>
      <c r="T38" s="12"/>
      <c r="Y38" s="29" t="s">
        <v>293</v>
      </c>
      <c r="Z38" s="29" t="s">
        <v>421</v>
      </c>
      <c r="AF38" s="27"/>
      <c r="AK38" s="39" t="str">
        <f t="shared" si="7"/>
        <v>k</v>
      </c>
    </row>
    <row r="39" spans="1:37" x14ac:dyDescent="0.2">
      <c r="A39" s="12"/>
      <c r="B39" s="12"/>
      <c r="F39" s="12" t="str">
        <f>I37</f>
        <v>一般会計</v>
      </c>
      <c r="G39" s="18"/>
      <c r="K39" s="12"/>
      <c r="L39" s="12"/>
      <c r="O39" s="12"/>
      <c r="P39" s="12"/>
      <c r="Q39" s="18"/>
      <c r="T39" s="12"/>
      <c r="U39" s="29" t="s">
        <v>533</v>
      </c>
      <c r="Y39" s="29" t="s">
        <v>294</v>
      </c>
      <c r="Z39" s="29" t="s">
        <v>422</v>
      </c>
      <c r="AF39" s="27"/>
      <c r="AK39" s="39" t="str">
        <f t="shared" si="7"/>
        <v>l</v>
      </c>
    </row>
    <row r="40" spans="1:37" x14ac:dyDescent="0.2">
      <c r="A40" s="12"/>
      <c r="B40" s="12"/>
      <c r="F40" s="12"/>
      <c r="G40" s="18"/>
      <c r="K40" s="12"/>
      <c r="L40" s="12"/>
      <c r="O40" s="12"/>
      <c r="P40" s="12"/>
      <c r="Q40" s="18"/>
      <c r="T40" s="12"/>
      <c r="U40" s="29"/>
      <c r="Y40" s="29" t="s">
        <v>295</v>
      </c>
      <c r="Z40" s="29" t="s">
        <v>423</v>
      </c>
      <c r="AF40" s="27"/>
      <c r="AK40" s="39" t="str">
        <f t="shared" si="7"/>
        <v>m</v>
      </c>
    </row>
    <row r="41" spans="1:37" x14ac:dyDescent="0.2">
      <c r="A41" s="12"/>
      <c r="B41" s="12"/>
      <c r="F41" s="12"/>
      <c r="G41" s="18"/>
      <c r="K41" s="12"/>
      <c r="L41" s="12"/>
      <c r="O41" s="12"/>
      <c r="P41" s="12"/>
      <c r="Q41" s="18"/>
      <c r="T41" s="12"/>
      <c r="U41" s="29" t="s">
        <v>235</v>
      </c>
      <c r="Y41" s="29" t="s">
        <v>296</v>
      </c>
      <c r="Z41" s="29" t="s">
        <v>424</v>
      </c>
      <c r="AF41" s="27"/>
      <c r="AK41" s="39" t="str">
        <f t="shared" si="7"/>
        <v>n</v>
      </c>
    </row>
    <row r="42" spans="1:37" x14ac:dyDescent="0.2">
      <c r="A42" s="12"/>
      <c r="B42" s="12"/>
      <c r="F42" s="12"/>
      <c r="G42" s="18"/>
      <c r="K42" s="12"/>
      <c r="L42" s="12"/>
      <c r="O42" s="12"/>
      <c r="P42" s="12"/>
      <c r="Q42" s="18"/>
      <c r="T42" s="12"/>
      <c r="U42" s="29" t="s">
        <v>245</v>
      </c>
      <c r="Y42" s="29" t="s">
        <v>297</v>
      </c>
      <c r="Z42" s="29" t="s">
        <v>425</v>
      </c>
      <c r="AF42" s="27"/>
      <c r="AK42" s="39" t="str">
        <f t="shared" si="7"/>
        <v>o</v>
      </c>
    </row>
    <row r="43" spans="1:37" x14ac:dyDescent="0.2">
      <c r="A43" s="12"/>
      <c r="B43" s="12"/>
      <c r="F43" s="12"/>
      <c r="G43" s="18"/>
      <c r="K43" s="12"/>
      <c r="L43" s="12"/>
      <c r="O43" s="12"/>
      <c r="P43" s="12"/>
      <c r="Q43" s="18"/>
      <c r="T43" s="12"/>
      <c r="Y43" s="29" t="s">
        <v>298</v>
      </c>
      <c r="Z43" s="29" t="s">
        <v>426</v>
      </c>
      <c r="AF43" s="27"/>
      <c r="AK43" s="39" t="str">
        <f t="shared" si="7"/>
        <v>p</v>
      </c>
    </row>
    <row r="44" spans="1:37" x14ac:dyDescent="0.2">
      <c r="A44" s="12"/>
      <c r="B44" s="12"/>
      <c r="F44" s="12"/>
      <c r="G44" s="18"/>
      <c r="K44" s="12"/>
      <c r="L44" s="12"/>
      <c r="O44" s="12"/>
      <c r="P44" s="12"/>
      <c r="Q44" s="18"/>
      <c r="T44" s="12"/>
      <c r="Y44" s="29" t="s">
        <v>299</v>
      </c>
      <c r="Z44" s="29" t="s">
        <v>427</v>
      </c>
      <c r="AF44" s="27"/>
      <c r="AK44" s="39" t="str">
        <f t="shared" si="7"/>
        <v>q</v>
      </c>
    </row>
    <row r="45" spans="1:37" x14ac:dyDescent="0.2">
      <c r="A45" s="12"/>
      <c r="B45" s="12"/>
      <c r="F45" s="12"/>
      <c r="G45" s="18"/>
      <c r="K45" s="12"/>
      <c r="L45" s="12"/>
      <c r="O45" s="12"/>
      <c r="P45" s="12"/>
      <c r="Q45" s="18"/>
      <c r="T45" s="12"/>
      <c r="U45" s="26" t="s">
        <v>152</v>
      </c>
      <c r="Y45" s="29" t="s">
        <v>300</v>
      </c>
      <c r="Z45" s="29" t="s">
        <v>428</v>
      </c>
      <c r="AF45" s="27"/>
      <c r="AK45" s="39" t="str">
        <f t="shared" si="7"/>
        <v>r</v>
      </c>
    </row>
    <row r="46" spans="1:37" x14ac:dyDescent="0.2">
      <c r="A46" s="12"/>
      <c r="B46" s="12"/>
      <c r="F46" s="12"/>
      <c r="G46" s="18"/>
      <c r="K46" s="12"/>
      <c r="L46" s="12"/>
      <c r="O46" s="12"/>
      <c r="P46" s="12"/>
      <c r="Q46" s="18"/>
      <c r="T46" s="12"/>
      <c r="U46" s="69" t="s">
        <v>556</v>
      </c>
      <c r="Y46" s="29" t="s">
        <v>301</v>
      </c>
      <c r="Z46" s="29" t="s">
        <v>429</v>
      </c>
      <c r="AF46" s="27"/>
      <c r="AK46" s="39" t="str">
        <f t="shared" si="7"/>
        <v>s</v>
      </c>
    </row>
    <row r="47" spans="1:37" x14ac:dyDescent="0.2">
      <c r="A47" s="12"/>
      <c r="B47" s="12"/>
      <c r="F47" s="12"/>
      <c r="G47" s="18"/>
      <c r="K47" s="12"/>
      <c r="L47" s="12"/>
      <c r="O47" s="12"/>
      <c r="P47" s="12"/>
      <c r="Q47" s="18"/>
      <c r="T47" s="12"/>
      <c r="Y47" s="29" t="s">
        <v>302</v>
      </c>
      <c r="Z47" s="29" t="s">
        <v>430</v>
      </c>
      <c r="AF47" s="27"/>
      <c r="AK47" s="39" t="str">
        <f t="shared" si="7"/>
        <v>t</v>
      </c>
    </row>
    <row r="48" spans="1:37" x14ac:dyDescent="0.2">
      <c r="A48" s="12"/>
      <c r="B48" s="12"/>
      <c r="F48" s="12"/>
      <c r="G48" s="18"/>
      <c r="K48" s="12"/>
      <c r="L48" s="12"/>
      <c r="O48" s="12"/>
      <c r="P48" s="12"/>
      <c r="Q48" s="18"/>
      <c r="T48" s="12"/>
      <c r="U48" s="69">
        <v>2021</v>
      </c>
      <c r="Y48" s="29" t="s">
        <v>303</v>
      </c>
      <c r="Z48" s="29" t="s">
        <v>431</v>
      </c>
      <c r="AF48" s="27"/>
      <c r="AK48" s="39" t="str">
        <f t="shared" si="7"/>
        <v>u</v>
      </c>
    </row>
    <row r="49" spans="1:37" x14ac:dyDescent="0.2">
      <c r="A49" s="12"/>
      <c r="B49" s="12"/>
      <c r="F49" s="12"/>
      <c r="G49" s="18"/>
      <c r="K49" s="12"/>
      <c r="L49" s="12"/>
      <c r="O49" s="12"/>
      <c r="P49" s="12"/>
      <c r="Q49" s="18"/>
      <c r="T49" s="12"/>
      <c r="U49" s="69">
        <v>2022</v>
      </c>
      <c r="Y49" s="29" t="s">
        <v>304</v>
      </c>
      <c r="Z49" s="29" t="s">
        <v>432</v>
      </c>
      <c r="AF49" s="27"/>
      <c r="AK49" s="39" t="str">
        <f t="shared" si="7"/>
        <v>v</v>
      </c>
    </row>
    <row r="50" spans="1:37" x14ac:dyDescent="0.2">
      <c r="A50" s="12"/>
      <c r="B50" s="12"/>
      <c r="F50" s="12"/>
      <c r="G50" s="18"/>
      <c r="K50" s="12"/>
      <c r="L50" s="12"/>
      <c r="O50" s="12"/>
      <c r="P50" s="12"/>
      <c r="Q50" s="18"/>
      <c r="T50" s="12"/>
      <c r="U50" s="69">
        <v>2023</v>
      </c>
      <c r="Y50" s="29" t="s">
        <v>305</v>
      </c>
      <c r="Z50" s="29" t="s">
        <v>433</v>
      </c>
      <c r="AF50" s="27"/>
    </row>
    <row r="51" spans="1:37" x14ac:dyDescent="0.2">
      <c r="A51" s="12"/>
      <c r="B51" s="12"/>
      <c r="F51" s="12"/>
      <c r="G51" s="18"/>
      <c r="K51" s="12"/>
      <c r="L51" s="12"/>
      <c r="O51" s="12"/>
      <c r="P51" s="12"/>
      <c r="Q51" s="18"/>
      <c r="T51" s="12"/>
      <c r="U51" s="69">
        <v>2024</v>
      </c>
      <c r="Y51" s="29" t="s">
        <v>306</v>
      </c>
      <c r="Z51" s="29" t="s">
        <v>434</v>
      </c>
      <c r="AF51" s="27"/>
    </row>
    <row r="52" spans="1:37" x14ac:dyDescent="0.2">
      <c r="A52" s="12"/>
      <c r="B52" s="12"/>
      <c r="F52" s="12"/>
      <c r="G52" s="18"/>
      <c r="K52" s="12"/>
      <c r="L52" s="12"/>
      <c r="O52" s="12"/>
      <c r="P52" s="12"/>
      <c r="Q52" s="18"/>
      <c r="T52" s="12"/>
      <c r="U52" s="69">
        <v>2025</v>
      </c>
      <c r="Y52" s="29" t="s">
        <v>307</v>
      </c>
      <c r="Z52" s="29" t="s">
        <v>435</v>
      </c>
      <c r="AF52" s="27"/>
    </row>
    <row r="53" spans="1:37" x14ac:dyDescent="0.2">
      <c r="A53" s="12"/>
      <c r="B53" s="12"/>
      <c r="F53" s="12"/>
      <c r="G53" s="18"/>
      <c r="K53" s="12"/>
      <c r="L53" s="12"/>
      <c r="O53" s="12"/>
      <c r="P53" s="12"/>
      <c r="Q53" s="18"/>
      <c r="T53" s="12"/>
      <c r="U53" s="69">
        <v>2026</v>
      </c>
      <c r="Y53" s="29" t="s">
        <v>308</v>
      </c>
      <c r="Z53" s="29" t="s">
        <v>436</v>
      </c>
      <c r="AF53" s="27"/>
    </row>
    <row r="54" spans="1:37" x14ac:dyDescent="0.2">
      <c r="A54" s="12"/>
      <c r="B54" s="12"/>
      <c r="F54" s="12"/>
      <c r="G54" s="18"/>
      <c r="K54" s="12"/>
      <c r="L54" s="12"/>
      <c r="O54" s="12"/>
      <c r="P54" s="19"/>
      <c r="Q54" s="18"/>
      <c r="T54" s="12"/>
      <c r="Y54" s="29" t="s">
        <v>309</v>
      </c>
      <c r="Z54" s="29" t="s">
        <v>437</v>
      </c>
      <c r="AF54" s="27"/>
    </row>
    <row r="55" spans="1:37" x14ac:dyDescent="0.2">
      <c r="A55" s="12"/>
      <c r="B55" s="12"/>
      <c r="F55" s="12"/>
      <c r="G55" s="18"/>
      <c r="K55" s="12"/>
      <c r="L55" s="12"/>
      <c r="O55" s="12"/>
      <c r="P55" s="12"/>
      <c r="Q55" s="18"/>
      <c r="T55" s="12"/>
      <c r="Y55" s="29" t="s">
        <v>310</v>
      </c>
      <c r="Z55" s="29" t="s">
        <v>438</v>
      </c>
      <c r="AF55" s="27"/>
    </row>
    <row r="56" spans="1:37" x14ac:dyDescent="0.2">
      <c r="A56" s="12"/>
      <c r="B56" s="12"/>
      <c r="F56" s="12"/>
      <c r="G56" s="18"/>
      <c r="K56" s="12"/>
      <c r="L56" s="12"/>
      <c r="O56" s="12"/>
      <c r="P56" s="12"/>
      <c r="Q56" s="18"/>
      <c r="T56" s="12"/>
      <c r="U56" s="69">
        <v>20</v>
      </c>
      <c r="Y56" s="29" t="s">
        <v>311</v>
      </c>
      <c r="Z56" s="29" t="s">
        <v>439</v>
      </c>
      <c r="AF56" s="27"/>
    </row>
    <row r="57" spans="1:37" x14ac:dyDescent="0.2">
      <c r="A57" s="12"/>
      <c r="B57" s="12"/>
      <c r="F57" s="12"/>
      <c r="G57" s="18"/>
      <c r="K57" s="12"/>
      <c r="L57" s="12"/>
      <c r="O57" s="12"/>
      <c r="P57" s="12"/>
      <c r="Q57" s="18"/>
      <c r="T57" s="12"/>
      <c r="U57" s="29" t="s">
        <v>509</v>
      </c>
      <c r="Y57" s="29" t="s">
        <v>312</v>
      </c>
      <c r="Z57" s="29" t="s">
        <v>440</v>
      </c>
      <c r="AF57" s="27"/>
    </row>
    <row r="58" spans="1:37" x14ac:dyDescent="0.2">
      <c r="A58" s="12"/>
      <c r="B58" s="12"/>
      <c r="F58" s="12"/>
      <c r="G58" s="18"/>
      <c r="K58" s="12"/>
      <c r="L58" s="12"/>
      <c r="O58" s="12"/>
      <c r="P58" s="12"/>
      <c r="Q58" s="18"/>
      <c r="T58" s="12"/>
      <c r="U58" s="29" t="s">
        <v>510</v>
      </c>
      <c r="Y58" s="29" t="s">
        <v>313</v>
      </c>
      <c r="Z58" s="29" t="s">
        <v>441</v>
      </c>
      <c r="AF58" s="27"/>
    </row>
    <row r="59" spans="1:37" x14ac:dyDescent="0.2">
      <c r="A59" s="12"/>
      <c r="B59" s="12"/>
      <c r="F59" s="12"/>
      <c r="G59" s="18"/>
      <c r="K59" s="12"/>
      <c r="L59" s="12"/>
      <c r="O59" s="12"/>
      <c r="P59" s="12"/>
      <c r="Q59" s="18"/>
      <c r="T59" s="12"/>
      <c r="Y59" s="29" t="s">
        <v>314</v>
      </c>
      <c r="Z59" s="29" t="s">
        <v>442</v>
      </c>
      <c r="AF59" s="27"/>
    </row>
    <row r="60" spans="1:37" x14ac:dyDescent="0.2">
      <c r="A60" s="12"/>
      <c r="B60" s="12"/>
      <c r="F60" s="12"/>
      <c r="G60" s="18"/>
      <c r="K60" s="12"/>
      <c r="L60" s="12"/>
      <c r="O60" s="12"/>
      <c r="P60" s="12"/>
      <c r="Q60" s="18"/>
      <c r="T60" s="12"/>
      <c r="Y60" s="29" t="s">
        <v>315</v>
      </c>
      <c r="Z60" s="29" t="s">
        <v>443</v>
      </c>
      <c r="AF60" s="27"/>
    </row>
    <row r="61" spans="1:37" x14ac:dyDescent="0.2">
      <c r="A61" s="12"/>
      <c r="B61" s="12"/>
      <c r="F61" s="12"/>
      <c r="G61" s="18"/>
      <c r="K61" s="12"/>
      <c r="L61" s="12"/>
      <c r="O61" s="12"/>
      <c r="P61" s="12"/>
      <c r="Q61" s="18"/>
      <c r="T61" s="12"/>
      <c r="Y61" s="29" t="s">
        <v>316</v>
      </c>
      <c r="Z61" s="29" t="s">
        <v>444</v>
      </c>
      <c r="AF61" s="27"/>
    </row>
    <row r="62" spans="1:37" x14ac:dyDescent="0.2">
      <c r="A62" s="12"/>
      <c r="B62" s="12"/>
      <c r="F62" s="12"/>
      <c r="G62" s="18"/>
      <c r="K62" s="12"/>
      <c r="L62" s="12"/>
      <c r="O62" s="12"/>
      <c r="P62" s="12"/>
      <c r="Q62" s="18"/>
      <c r="T62" s="12"/>
      <c r="Y62" s="29" t="s">
        <v>317</v>
      </c>
      <c r="Z62" s="29" t="s">
        <v>445</v>
      </c>
      <c r="AF62" s="27"/>
    </row>
    <row r="63" spans="1:37" x14ac:dyDescent="0.2">
      <c r="A63" s="12"/>
      <c r="B63" s="12"/>
      <c r="F63" s="12"/>
      <c r="G63" s="18"/>
      <c r="K63" s="12"/>
      <c r="L63" s="12"/>
      <c r="O63" s="12"/>
      <c r="P63" s="12"/>
      <c r="Q63" s="18"/>
      <c r="T63" s="12"/>
      <c r="Y63" s="29" t="s">
        <v>318</v>
      </c>
      <c r="Z63" s="29" t="s">
        <v>446</v>
      </c>
      <c r="AF63" s="27"/>
    </row>
    <row r="64" spans="1:37" x14ac:dyDescent="0.2">
      <c r="A64" s="12"/>
      <c r="B64" s="12"/>
      <c r="F64" s="12"/>
      <c r="G64" s="18"/>
      <c r="K64" s="12"/>
      <c r="L64" s="12"/>
      <c r="O64" s="12"/>
      <c r="P64" s="12"/>
      <c r="Q64" s="18"/>
      <c r="T64" s="12"/>
      <c r="Y64" s="29" t="s">
        <v>319</v>
      </c>
      <c r="Z64" s="29" t="s">
        <v>447</v>
      </c>
      <c r="AF64" s="27"/>
    </row>
    <row r="65" spans="1:32" x14ac:dyDescent="0.2">
      <c r="A65" s="12"/>
      <c r="B65" s="12"/>
      <c r="F65" s="12"/>
      <c r="G65" s="18"/>
      <c r="K65" s="12"/>
      <c r="L65" s="12"/>
      <c r="O65" s="12"/>
      <c r="P65" s="12"/>
      <c r="Q65" s="18"/>
      <c r="T65" s="12"/>
      <c r="Y65" s="29" t="s">
        <v>320</v>
      </c>
      <c r="Z65" s="29" t="s">
        <v>448</v>
      </c>
      <c r="AF65" s="27"/>
    </row>
    <row r="66" spans="1:32" x14ac:dyDescent="0.2">
      <c r="A66" s="12"/>
      <c r="B66" s="12"/>
      <c r="F66" s="12"/>
      <c r="G66" s="18"/>
      <c r="K66" s="12"/>
      <c r="L66" s="12"/>
      <c r="O66" s="12"/>
      <c r="P66" s="12"/>
      <c r="Q66" s="18"/>
      <c r="T66" s="12"/>
      <c r="Y66" s="29" t="s">
        <v>59</v>
      </c>
      <c r="Z66" s="29" t="s">
        <v>449</v>
      </c>
      <c r="AF66" s="27"/>
    </row>
    <row r="67" spans="1:32" x14ac:dyDescent="0.2">
      <c r="A67" s="12"/>
      <c r="B67" s="12"/>
      <c r="F67" s="12"/>
      <c r="G67" s="18"/>
      <c r="K67" s="12"/>
      <c r="L67" s="12"/>
      <c r="O67" s="12"/>
      <c r="P67" s="12"/>
      <c r="Q67" s="18"/>
      <c r="T67" s="12"/>
      <c r="Y67" s="29" t="s">
        <v>321</v>
      </c>
      <c r="Z67" s="29" t="s">
        <v>450</v>
      </c>
      <c r="AF67" s="27"/>
    </row>
    <row r="68" spans="1:32" x14ac:dyDescent="0.2">
      <c r="A68" s="12"/>
      <c r="B68" s="12"/>
      <c r="F68" s="12"/>
      <c r="G68" s="18"/>
      <c r="K68" s="12"/>
      <c r="L68" s="12"/>
      <c r="O68" s="12"/>
      <c r="P68" s="12"/>
      <c r="Q68" s="18"/>
      <c r="T68" s="12"/>
      <c r="Y68" s="29" t="s">
        <v>322</v>
      </c>
      <c r="Z68" s="29" t="s">
        <v>451</v>
      </c>
      <c r="AF68" s="27"/>
    </row>
    <row r="69" spans="1:32" x14ac:dyDescent="0.2">
      <c r="A69" s="12"/>
      <c r="B69" s="12"/>
      <c r="F69" s="12"/>
      <c r="G69" s="18"/>
      <c r="K69" s="12"/>
      <c r="L69" s="12"/>
      <c r="O69" s="12"/>
      <c r="P69" s="12"/>
      <c r="Q69" s="18"/>
      <c r="T69" s="12"/>
      <c r="Y69" s="29" t="s">
        <v>323</v>
      </c>
      <c r="Z69" s="29" t="s">
        <v>452</v>
      </c>
      <c r="AF69" s="27"/>
    </row>
    <row r="70" spans="1:32" x14ac:dyDescent="0.2">
      <c r="A70" s="12"/>
      <c r="B70" s="12"/>
      <c r="Y70" s="29" t="s">
        <v>324</v>
      </c>
      <c r="Z70" s="29" t="s">
        <v>453</v>
      </c>
    </row>
    <row r="71" spans="1:32" x14ac:dyDescent="0.2">
      <c r="Y71" s="29" t="s">
        <v>325</v>
      </c>
      <c r="Z71" s="29" t="s">
        <v>454</v>
      </c>
    </row>
    <row r="72" spans="1:32" x14ac:dyDescent="0.2">
      <c r="Y72" s="29" t="s">
        <v>326</v>
      </c>
      <c r="Z72" s="29" t="s">
        <v>455</v>
      </c>
    </row>
    <row r="73" spans="1:32" x14ac:dyDescent="0.2">
      <c r="Y73" s="29" t="s">
        <v>327</v>
      </c>
      <c r="Z73" s="29" t="s">
        <v>456</v>
      </c>
    </row>
    <row r="74" spans="1:32" x14ac:dyDescent="0.2">
      <c r="Y74" s="29" t="s">
        <v>328</v>
      </c>
      <c r="Z74" s="29" t="s">
        <v>457</v>
      </c>
    </row>
    <row r="75" spans="1:32" x14ac:dyDescent="0.2">
      <c r="Y75" s="29" t="s">
        <v>329</v>
      </c>
      <c r="Z75" s="29" t="s">
        <v>458</v>
      </c>
    </row>
    <row r="76" spans="1:32" x14ac:dyDescent="0.2">
      <c r="Y76" s="29" t="s">
        <v>330</v>
      </c>
      <c r="Z76" s="29" t="s">
        <v>459</v>
      </c>
    </row>
    <row r="77" spans="1:32" x14ac:dyDescent="0.2">
      <c r="Y77" s="29" t="s">
        <v>331</v>
      </c>
      <c r="Z77" s="29" t="s">
        <v>460</v>
      </c>
    </row>
    <row r="78" spans="1:32" x14ac:dyDescent="0.2">
      <c r="Y78" s="29" t="s">
        <v>332</v>
      </c>
      <c r="Z78" s="29" t="s">
        <v>461</v>
      </c>
    </row>
    <row r="79" spans="1:32" x14ac:dyDescent="0.2">
      <c r="Y79" s="29" t="s">
        <v>333</v>
      </c>
      <c r="Z79" s="29" t="s">
        <v>462</v>
      </c>
    </row>
    <row r="80" spans="1:32" x14ac:dyDescent="0.2">
      <c r="Y80" s="29" t="s">
        <v>334</v>
      </c>
      <c r="Z80" s="29" t="s">
        <v>463</v>
      </c>
    </row>
    <row r="81" spans="25:26" x14ac:dyDescent="0.2">
      <c r="Y81" s="29" t="s">
        <v>335</v>
      </c>
      <c r="Z81" s="29" t="s">
        <v>464</v>
      </c>
    </row>
    <row r="82" spans="25:26" x14ac:dyDescent="0.2">
      <c r="Y82" s="29" t="s">
        <v>336</v>
      </c>
      <c r="Z82" s="29" t="s">
        <v>465</v>
      </c>
    </row>
    <row r="83" spans="25:26" x14ac:dyDescent="0.2">
      <c r="Y83" s="29" t="s">
        <v>337</v>
      </c>
      <c r="Z83" s="29" t="s">
        <v>466</v>
      </c>
    </row>
    <row r="84" spans="25:26" x14ac:dyDescent="0.2">
      <c r="Y84" s="29" t="s">
        <v>338</v>
      </c>
      <c r="Z84" s="29" t="s">
        <v>467</v>
      </c>
    </row>
    <row r="85" spans="25:26" x14ac:dyDescent="0.2">
      <c r="Y85" s="29" t="s">
        <v>339</v>
      </c>
      <c r="Z85" s="29" t="s">
        <v>468</v>
      </c>
    </row>
    <row r="86" spans="25:26" x14ac:dyDescent="0.2">
      <c r="Y86" s="29" t="s">
        <v>340</v>
      </c>
      <c r="Z86" s="29" t="s">
        <v>469</v>
      </c>
    </row>
    <row r="87" spans="25:26" x14ac:dyDescent="0.2">
      <c r="Y87" s="29" t="s">
        <v>341</v>
      </c>
      <c r="Z87" s="29" t="s">
        <v>470</v>
      </c>
    </row>
    <row r="88" spans="25:26" x14ac:dyDescent="0.2">
      <c r="Y88" s="29" t="s">
        <v>342</v>
      </c>
      <c r="Z88" s="29" t="s">
        <v>471</v>
      </c>
    </row>
    <row r="89" spans="25:26" x14ac:dyDescent="0.2">
      <c r="Y89" s="29" t="s">
        <v>343</v>
      </c>
      <c r="Z89" s="29" t="s">
        <v>472</v>
      </c>
    </row>
    <row r="90" spans="25:26" x14ac:dyDescent="0.2">
      <c r="Y90" s="29" t="s">
        <v>344</v>
      </c>
      <c r="Z90" s="29" t="s">
        <v>473</v>
      </c>
    </row>
    <row r="91" spans="25:26" x14ac:dyDescent="0.2">
      <c r="Y91" s="29" t="s">
        <v>345</v>
      </c>
      <c r="Z91" s="29" t="s">
        <v>474</v>
      </c>
    </row>
    <row r="92" spans="25:26" x14ac:dyDescent="0.2">
      <c r="Y92" s="29" t="s">
        <v>346</v>
      </c>
      <c r="Z92" s="29" t="s">
        <v>475</v>
      </c>
    </row>
    <row r="93" spans="25:26" x14ac:dyDescent="0.2">
      <c r="Y93" s="29" t="s">
        <v>347</v>
      </c>
      <c r="Z93" s="29" t="s">
        <v>476</v>
      </c>
    </row>
    <row r="94" spans="25:26" x14ac:dyDescent="0.2">
      <c r="Y94" s="29" t="s">
        <v>348</v>
      </c>
      <c r="Z94" s="29" t="s">
        <v>477</v>
      </c>
    </row>
    <row r="95" spans="25:26" x14ac:dyDescent="0.2">
      <c r="Y95" s="29" t="s">
        <v>349</v>
      </c>
      <c r="Z95" s="29" t="s">
        <v>478</v>
      </c>
    </row>
    <row r="96" spans="25:26" x14ac:dyDescent="0.2">
      <c r="Y96" s="29" t="s">
        <v>253</v>
      </c>
      <c r="Z96" s="29" t="s">
        <v>479</v>
      </c>
    </row>
    <row r="97" spans="25:26" x14ac:dyDescent="0.2">
      <c r="Y97" s="29" t="s">
        <v>350</v>
      </c>
      <c r="Z97" s="29" t="s">
        <v>480</v>
      </c>
    </row>
    <row r="98" spans="25:26" x14ac:dyDescent="0.2">
      <c r="Y98" s="29" t="s">
        <v>351</v>
      </c>
      <c r="Z98" s="29" t="s">
        <v>481</v>
      </c>
    </row>
    <row r="99" spans="25:26" x14ac:dyDescent="0.2">
      <c r="Y99" s="29" t="s">
        <v>381</v>
      </c>
      <c r="Z99" s="29" t="s">
        <v>482</v>
      </c>
    </row>
    <row r="100" spans="25:26" x14ac:dyDescent="0.2">
      <c r="Y100" s="29" t="s">
        <v>559</v>
      </c>
      <c r="Z100" s="29" t="s">
        <v>483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2022-12-01T02:02:18Z</dcterms:created>
  <dcterms:modified xsi:type="dcterms:W3CDTF">2022-12-01T02:05:29Z</dcterms:modified>
</cp:coreProperties>
</file>