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3" sheetId="7" r:id="rId3"/>
    <sheet name="別紙2" sheetId="6" r:id="rId4"/>
  </sheets>
  <definedNames>
    <definedName name="_xlnm._FilterDatabase" localSheetId="3" hidden="1">別紙2!$A$1:$AZ$10</definedName>
    <definedName name="_xlnm._FilterDatabase" localSheetId="2" hidden="1">別紙3!$A$2:$AZ$15</definedName>
    <definedName name="_xlnm._FilterDatabase" localSheetId="0" hidden="1">補正予算レビューシート!$A$2:$BH$226</definedName>
    <definedName name="_xlnm.Print_Area" localSheetId="3">別紙2!$A$1:$AX$9</definedName>
    <definedName name="_xlnm.Print_Area" localSheetId="2">別紙3!$A$1:$AX$15</definedName>
    <definedName name="_xlnm.Print_Area" localSheetId="0">補正予算レビューシート!$A$1:$AX$226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4" i="13" l="1"/>
  <c r="P24" i="13" l="1"/>
  <c r="AK15" i="13"/>
  <c r="P25" i="13" l="1"/>
  <c r="AD22" i="13" l="1"/>
  <c r="W22" i="13"/>
  <c r="P22" i="13"/>
  <c r="AK19" i="13" l="1"/>
  <c r="AY225" i="13" l="1"/>
  <c r="AY221" i="13"/>
  <c r="AY223" i="13" s="1"/>
  <c r="AY220" i="13"/>
  <c r="AY216" i="13"/>
  <c r="AY218" i="13" s="1"/>
  <c r="AY212" i="13"/>
  <c r="AY214" i="13" s="1"/>
  <c r="AY208" i="13"/>
  <c r="AY204" i="13"/>
  <c r="AY206" i="13" s="1"/>
  <c r="AY203" i="13"/>
  <c r="AY202" i="13"/>
  <c r="AY201" i="13"/>
  <c r="AY200" i="13"/>
  <c r="AY199" i="13"/>
  <c r="AY195" i="13"/>
  <c r="AY197" i="13" s="1"/>
  <c r="AY194" i="13"/>
  <c r="AY193" i="13"/>
  <c r="AY192" i="13"/>
  <c r="AY191" i="13"/>
  <c r="AY187" i="13"/>
  <c r="AY189" i="13" s="1"/>
  <c r="AY186" i="13"/>
  <c r="AY185" i="13"/>
  <c r="AY184" i="13"/>
  <c r="AY183" i="13"/>
  <c r="AY182" i="13"/>
  <c r="AY181" i="13"/>
  <c r="AY180" i="13"/>
  <c r="AY179" i="13"/>
  <c r="AY172" i="13"/>
  <c r="AU171" i="13"/>
  <c r="Y171" i="13"/>
  <c r="AY168" i="13"/>
  <c r="AU167" i="13"/>
  <c r="Y167" i="13"/>
  <c r="AY164" i="13"/>
  <c r="AY167" i="13" s="1"/>
  <c r="AU163" i="13"/>
  <c r="Y163" i="13"/>
  <c r="AY160" i="13"/>
  <c r="AU159" i="13"/>
  <c r="Y159" i="13"/>
  <c r="AW119" i="13"/>
  <c r="AT119" i="13"/>
  <c r="AQ119" i="13"/>
  <c r="AL119" i="13"/>
  <c r="AI119" i="13"/>
  <c r="AF119" i="13"/>
  <c r="Z119" i="13"/>
  <c r="W119" i="13"/>
  <c r="T119" i="13"/>
  <c r="N119" i="13"/>
  <c r="AW118" i="13"/>
  <c r="AT118" i="13"/>
  <c r="AQ118" i="13"/>
  <c r="AL118" i="13"/>
  <c r="AI118" i="13"/>
  <c r="AF118" i="13"/>
  <c r="Z118" i="13"/>
  <c r="W118" i="13"/>
  <c r="T118" i="13"/>
  <c r="N118" i="13"/>
  <c r="K118" i="13"/>
  <c r="H118" i="13"/>
  <c r="AY75" i="13"/>
  <c r="AY77" i="13" s="1"/>
  <c r="AY72" i="13"/>
  <c r="AY74" i="13" s="1"/>
  <c r="AY69" i="13"/>
  <c r="AY70" i="13" s="1"/>
  <c r="AY68" i="13"/>
  <c r="AY61" i="13"/>
  <c r="AY58" i="13"/>
  <c r="AY60" i="13" s="1"/>
  <c r="AY55" i="13"/>
  <c r="AY56" i="13" s="1"/>
  <c r="AY54" i="13"/>
  <c r="AY47" i="13"/>
  <c r="AY49" i="13" s="1"/>
  <c r="AY44" i="13"/>
  <c r="AY46" i="13" s="1"/>
  <c r="AY41" i="13"/>
  <c r="AY42" i="13" s="1"/>
  <c r="AY40" i="13"/>
  <c r="AD19" i="13"/>
  <c r="AD21" i="13" s="1"/>
  <c r="W19" i="13"/>
  <c r="W21" i="13" s="1"/>
  <c r="P19" i="13"/>
  <c r="P21" i="13" s="1"/>
  <c r="AV2" i="13"/>
  <c r="AY205" i="13" l="1"/>
  <c r="AY59" i="13"/>
  <c r="AY165" i="13"/>
  <c r="AY213" i="13"/>
  <c r="AY53" i="13"/>
  <c r="AY43" i="13"/>
  <c r="AY45" i="13"/>
  <c r="AY190" i="13"/>
  <c r="AY224" i="13"/>
  <c r="AY188" i="13"/>
  <c r="AY207" i="13"/>
  <c r="AY215" i="13"/>
  <c r="AY222" i="13"/>
  <c r="AY81" i="13"/>
  <c r="AY71" i="13"/>
  <c r="AY73" i="13"/>
  <c r="AY66" i="13"/>
  <c r="AY64" i="13"/>
  <c r="AY62" i="13"/>
  <c r="AY65" i="13"/>
  <c r="AY161" i="13"/>
  <c r="AY163" i="13"/>
  <c r="AY169" i="13"/>
  <c r="AY171" i="13"/>
  <c r="AY211" i="13"/>
  <c r="AY209" i="13"/>
  <c r="AY52" i="13"/>
  <c r="AY50" i="13"/>
  <c r="AY48" i="13"/>
  <c r="AY51" i="13"/>
  <c r="AY57" i="13"/>
  <c r="AY63" i="13"/>
  <c r="AY67" i="13"/>
  <c r="AY80" i="13"/>
  <c r="AY78" i="13"/>
  <c r="AY76" i="13"/>
  <c r="AY79" i="13"/>
  <c r="AY162" i="13"/>
  <c r="AY170" i="13"/>
  <c r="AY198" i="13"/>
  <c r="AY196" i="13"/>
  <c r="AY210" i="13"/>
  <c r="AY219" i="13"/>
  <c r="AY217" i="13"/>
  <c r="AY166" i="13"/>
  <c r="AY5" i="7" l="1"/>
  <c r="AY12" i="7" l="1"/>
  <c r="AY13" i="7" s="1"/>
  <c r="AY11" i="7"/>
  <c r="AY10" i="7"/>
  <c r="AY14" i="7" l="1"/>
  <c r="AY15" i="7" l="1"/>
  <c r="AY6" i="7"/>
  <c r="AY7" i="7" s="1"/>
  <c r="AY2" i="7"/>
  <c r="AY4" i="7" s="1"/>
  <c r="AY6" i="6"/>
  <c r="AY8" i="6" s="1"/>
  <c r="AY2" i="6"/>
  <c r="AY7" i="6" l="1"/>
  <c r="AY9" i="6"/>
  <c r="AY3" i="7"/>
  <c r="AY8" i="7"/>
  <c r="AY9"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<sst xmlns="http://schemas.openxmlformats.org/spreadsheetml/2006/main" count="1221" uniqueCount="714">
  <si>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</si>
  <si>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</si>
  <si>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</si>
  <si>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</si>
  <si>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</si>
  <si>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</si>
  <si>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</si>
  <si>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</si>
  <si>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</si>
  <si>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</si>
  <si>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</si>
  <si>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</si>
  <si>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</si>
  <si>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</si>
  <si>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</si>
  <si>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</si>
  <si>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</si>
  <si>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</si>
  <si>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</si>
  <si>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</si>
  <si>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</si>
  <si>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</si>
  <si>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</si>
  <si>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</si>
  <si>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</si>
  <si>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</si>
  <si>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</si>
  <si>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</si>
  <si>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</si>
  <si>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</si>
  <si>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</si>
  <si>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</si>
  <si>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</si>
  <si>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</si>
  <si>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</si>
  <si>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</si>
  <si>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</si>
  <si>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</si>
  <si>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</si>
  <si>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</si>
  <si>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</si>
  <si>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</si>
  <si>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</si>
  <si>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</si>
  <si>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</si>
  <si>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</si>
  <si>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</si>
  <si>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</si>
  <si>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</si>
  <si>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</si>
  <si>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</si>
  <si>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</si>
  <si>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</si>
  <si>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</si>
  <si>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</si>
  <si>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</si>
  <si>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</si>
  <si>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</si>
  <si>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</si>
  <si>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</si>
  <si>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</si>
  <si>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</si>
  <si>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</si>
  <si>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</si>
  <si>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</si>
  <si>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</si>
  <si>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</si>
  <si>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</si>
  <si>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</si>
  <si>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</si>
  <si>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</si>
  <si>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</si>
  <si>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</si>
  <si>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</si>
  <si>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</si>
  <si>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</si>
  <si>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</si>
  <si>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</si>
  <si>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</si>
  <si>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</si>
  <si>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</si>
  <si>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</si>
  <si>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</si>
  <si>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</si>
  <si>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</si>
  <si>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</si>
  <si>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</si>
  <si>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</si>
  <si>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</si>
  <si>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</si>
  <si>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</si>
  <si>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</si>
  <si>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</si>
  <si>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</si>
  <si>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</si>
  <si>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</si>
  <si>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</si>
  <si>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</si>
  <si>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</si>
  <si>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</si>
  <si>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</si>
  <si>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</si>
  <si>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</si>
  <si>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</si>
  <si>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</si>
  <si>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</si>
  <si>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</si>
  <si>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</si>
  <si>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</si>
  <si>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</si>
  <si>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</si>
  <si>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</si>
  <si>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</si>
  <si>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</si>
  <si>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</si>
  <si>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</si>
  <si>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</si>
  <si>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</si>
  <si>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</si>
  <si>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</si>
  <si>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</si>
  <si>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</si>
  <si>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</si>
  <si>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</si>
  <si>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</si>
  <si>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</si>
  <si>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</si>
  <si>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</si>
  <si>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</si>
  <si>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</si>
  <si>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</si>
  <si>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</si>
  <si>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</si>
  <si>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</si>
  <si>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</si>
  <si>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</si>
  <si>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</si>
  <si>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</si>
  <si>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</si>
  <si>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</si>
  <si>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</si>
  <si>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</si>
  <si>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</si>
  <si>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</si>
  <si>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</si>
  <si>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</si>
  <si>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</si>
  <si>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</si>
  <si>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</si>
  <si>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</si>
  <si>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</si>
  <si>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</si>
  <si>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</si>
  <si>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</si>
  <si>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</si>
  <si>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</si>
  <si>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</si>
  <si>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</si>
  <si>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</si>
  <si>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</si>
  <si>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</si>
  <si>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</si>
  <si>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</si>
  <si>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</si>
  <si>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</si>
  <si>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</si>
  <si>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</si>
  <si>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</si>
  <si>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</si>
  <si>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</si>
  <si>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</si>
  <si>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</si>
  <si>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</si>
  <si>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</si>
  <si>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</si>
  <si>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</si>
  <si>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</si>
  <si>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</si>
  <si>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</si>
  <si>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</si>
  <si>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</si>
  <si>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</si>
  <si>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L.</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</si>
  <si>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</si>
  <si>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</si>
  <si>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</si>
  <si>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</si>
  <si>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</si>
  <si>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</si>
  <si>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</si>
  <si>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</si>
  <si>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</si>
  <si>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</si>
  <si>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</si>
  <si>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</si>
  <si>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</si>
  <si>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</si>
  <si>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</si>
  <si>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</si>
  <si>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</si>
  <si>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</si>
  <si>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</si>
  <si>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</si>
  <si>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</si>
  <si>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</si>
  <si>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</si>
  <si>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</si>
  <si>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</si>
  <si>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</si>
  <si>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</si>
  <si>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</si>
  <si>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</si>
  <si>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</si>
  <si>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</si>
  <si>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</si>
  <si>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</si>
  <si>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</si>
  <si>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</si>
  <si>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</si>
  <si>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</si>
  <si>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</si>
  <si>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</si>
  <si>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</si>
  <si>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</si>
  <si>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</si>
  <si>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</si>
  <si>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</si>
  <si>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</si>
  <si>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</si>
  <si>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</si>
  <si>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</si>
  <si>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</si>
  <si>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</si>
  <si>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</si>
  <si>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</si>
  <si>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</si>
  <si>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</si>
  <si>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</si>
  <si>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</si>
  <si>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</si>
  <si>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</si>
  <si>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</si>
  <si>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</si>
  <si>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</si>
  <si>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</si>
  <si>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</si>
  <si>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</si>
  <si>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</si>
  <si>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</si>
  <si>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</si>
  <si>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</si>
  <si>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</si>
  <si>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</si>
  <si>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</si>
  <si>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</si>
  <si>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</si>
  <si>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</si>
  <si>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</si>
  <si>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</si>
  <si>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</si>
  <si>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</si>
  <si>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</si>
  <si>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</si>
  <si>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</si>
  <si>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</si>
  <si>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</si>
  <si>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</si>
  <si>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</si>
  <si>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</si>
  <si>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</si>
  <si>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</si>
  <si>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</si>
  <si>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</si>
  <si>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</si>
  <si>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</si>
  <si>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</si>
  <si>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</si>
  <si>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</si>
  <si>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</si>
  <si>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</si>
  <si>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</si>
  <si>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</si>
  <si>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</si>
  <si>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</si>
  <si>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</si>
  <si>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</si>
  <si>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</si>
  <si>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</si>
  <si>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</si>
  <si>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</si>
  <si>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</si>
  <si>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</si>
  <si>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</si>
  <si>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</si>
  <si>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</si>
  <si>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</si>
  <si>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</si>
  <si>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</si>
  <si>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</si>
  <si>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</si>
  <si>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</si>
  <si>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</si>
  <si>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</si>
  <si>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</si>
  <si>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</si>
  <si>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</si>
  <si>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</si>
  <si>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</si>
  <si>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</si>
  <si>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</si>
  <si>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</si>
  <si>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</si>
  <si>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</si>
  <si>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</si>
  <si>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</si>
  <si>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</si>
  <si>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</si>
  <si>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</si>
  <si>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</si>
  <si>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</si>
  <si>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</si>
  <si>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</si>
  <si>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</si>
  <si>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</si>
  <si>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</si>
  <si>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</si>
  <si>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</si>
  <si>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</si>
  <si>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</si>
  <si>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</si>
  <si>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</si>
  <si>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</si>
  <si>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</si>
  <si>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</si>
  <si>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</si>
  <si>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</si>
  <si>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</si>
  <si>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</si>
  <si>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</si>
  <si>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</si>
  <si>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</si>
  <si>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</si>
  <si>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</si>
  <si>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</si>
  <si>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</si>
  <si>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</si>
  <si>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</si>
  <si>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</si>
  <si>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</si>
  <si>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</si>
  <si>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</si>
  <si>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</si>
  <si>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</si>
  <si>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</si>
  <si>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</si>
  <si>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</si>
  <si>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</si>
  <si>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</si>
  <si>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</si>
  <si>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</si>
  <si>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</si>
  <si>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</si>
  <si>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</si>
  <si>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</si>
  <si>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</si>
  <si>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</si>
  <si>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</si>
  <si>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</si>
  <si>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</si>
  <si>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</si>
  <si>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</si>
  <si>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</si>
  <si>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</si>
  <si>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</si>
  <si>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</si>
  <si>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</si>
  <si>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</si>
  <si>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</si>
  <si>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</si>
  <si>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</si>
  <si>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</si>
  <si>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</si>
  <si>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</si>
  <si>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</si>
  <si>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</si>
  <si>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</si>
  <si>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</si>
  <si>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</si>
  <si>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</si>
  <si>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</si>
  <si>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</si>
  <si>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</si>
  <si>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</si>
  <si>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</si>
  <si>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</si>
  <si>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</si>
  <si>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</si>
  <si>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</si>
  <si>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</si>
  <si>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</si>
  <si>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</si>
  <si>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</si>
  <si>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</si>
  <si>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</si>
  <si>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</si>
  <si>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</si>
  <si>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</si>
  <si>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</si>
  <si>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</si>
  <si>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</si>
  <si>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</si>
  <si>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</si>
  <si>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</si>
  <si>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</si>
  <si>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</si>
  <si>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</si>
  <si>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</si>
  <si>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</si>
  <si>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</si>
  <si>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</si>
  <si>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</si>
  <si>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</si>
  <si>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</si>
  <si>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</si>
  <si>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</si>
  <si>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</si>
  <si>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</si>
  <si>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</si>
  <si>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</si>
  <si>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</si>
  <si>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</si>
  <si>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</si>
  <si>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</si>
  <si>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</si>
  <si>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</si>
  <si>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</si>
  <si>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</si>
  <si>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</si>
  <si>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</si>
  <si>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</si>
  <si>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</si>
  <si>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</si>
  <si>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</si>
  <si>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</si>
  <si>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</si>
  <si>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</si>
  <si>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</si>
  <si>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</si>
  <si>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</si>
  <si>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</si>
  <si>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</si>
  <si>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</si>
  <si>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</si>
  <si>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</si>
  <si>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</si>
  <si>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</si>
  <si>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</si>
  <si>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</si>
  <si>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</si>
  <si>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</si>
  <si>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</si>
  <si>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</si>
  <si>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</si>
  <si>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</si>
  <si>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</si>
  <si>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</si>
  <si>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</si>
  <si>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</si>
  <si>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</si>
  <si>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</si>
  <si>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</si>
  <si>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</si>
  <si>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</si>
  <si>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</si>
  <si>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</si>
  <si>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</si>
  <si>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</si>
  <si>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</si>
  <si>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</si>
  <si>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</si>
  <si>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</si>
  <si>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</si>
  <si>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</si>
  <si>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</si>
  <si>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</si>
  <si>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</si>
  <si>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</si>
  <si>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</si>
  <si>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</si>
  <si>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</si>
  <si>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</si>
  <si>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</si>
  <si>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</si>
  <si>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</si>
  <si>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</si>
  <si>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</si>
  <si>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</si>
  <si>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</si>
  <si>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</si>
  <si>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</si>
  <si>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</si>
  <si>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</si>
  <si>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</si>
  <si>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</si>
  <si>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</si>
  <si>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</si>
  <si>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</si>
  <si>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</si>
  <si>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</si>
  <si>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</si>
  <si>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</si>
  <si>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</si>
  <si>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</si>
  <si>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</si>
  <si>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</si>
  <si>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</si>
  <si>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</si>
  <si>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</si>
  <si>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</si>
  <si>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</si>
  <si>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</si>
  <si>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</si>
  <si>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</si>
  <si>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</si>
  <si>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</si>
  <si>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</si>
  <si>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</si>
  <si>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</si>
  <si>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</si>
  <si>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</si>
  <si>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</si>
  <si>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</si>
  <si>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</si>
  <si>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</si>
  <si>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</si>
  <si>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</si>
  <si>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</si>
  <si>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</si>
  <si>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</si>
  <si>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</si>
  <si>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</si>
  <si>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</si>
  <si>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</si>
  <si>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</si>
  <si>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</si>
  <si>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</si>
  <si>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</si>
  <si>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</si>
  <si>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</si>
  <si>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</si>
  <si>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</si>
  <si>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</si>
  <si>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</si>
  <si>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</si>
  <si>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</si>
  <si>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</si>
  <si>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</si>
  <si>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</si>
  <si>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</si>
  <si>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</si>
  <si>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</si>
  <si>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</si>
  <si>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</si>
  <si>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</si>
  <si>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</si>
  <si>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</si>
  <si>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</si>
  <si>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</si>
  <si>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</si>
  <si>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地震対策等の推進に必要な経費</t>
    <phoneticPr fontId="5"/>
  </si>
  <si>
    <t>府</t>
  </si>
  <si>
    <t>内閣府</t>
  </si>
  <si>
    <t>政策統括官（防災担当）</t>
    <rPh sb="0" eb="2">
      <t>セイサク</t>
    </rPh>
    <rPh sb="2" eb="4">
      <t>トウカツ</t>
    </rPh>
    <rPh sb="4" eb="5">
      <t>カン</t>
    </rPh>
    <rPh sb="6" eb="8">
      <t>ボウサイ</t>
    </rPh>
    <rPh sb="8" eb="10">
      <t>タントウ</t>
    </rPh>
    <phoneticPr fontId="5"/>
  </si>
  <si>
    <t>参事官（調査・企画担当）</t>
    <rPh sb="0" eb="3">
      <t>サンジカン</t>
    </rPh>
    <rPh sb="4" eb="6">
      <t>チョウサ</t>
    </rPh>
    <rPh sb="7" eb="9">
      <t>キカク</t>
    </rPh>
    <rPh sb="9" eb="11">
      <t>タントウ</t>
    </rPh>
    <phoneticPr fontId="5"/>
  </si>
  <si>
    <t>い</t>
    <phoneticPr fontId="5"/>
  </si>
  <si>
    <t>○</t>
  </si>
  <si>
    <t>災害対策基本法、大規模地震対策特別措置法、南海トラフ地震に係る地震防災対策の推進に関する特別措置法、首都直下地震対策特別措置法、日本海溝・千島海溝周辺海溝型地震に係る地震防災対策の推進に関する特別措置法、地震防災対策強化地域における地震対策緊急整備事業に係る国の財政上の特別措置に関する法律、地震防災対策特別措置法、津波対策の推進に関する法律、活動火山対策特別措置法 他</t>
    <phoneticPr fontId="5"/>
  </si>
  <si>
    <t>防災基本計画、大規模地震防災・減災対策大綱、南海トラフ地震防災対策推進基本計画、首都直下地震緊急対策推進基本計画、日本海溝・千島海溝周辺海溝型地震防災対策推進基本計画、活動火山対策の総合的な推進に関する基本的な指針、首都圏大規模水害対策大綱　等</t>
    <phoneticPr fontId="5"/>
  </si>
  <si>
    <t>今後の発生が懸念される大規模地震及びこれに伴う津波への備えや、気候変動への対応を踏まえた大規模水害対策、噴火リスクを踏まえた火山災害対策等を推進し、大規模災害発生時における被害の最小化を図る。</t>
    <phoneticPr fontId="5"/>
  </si>
  <si>
    <t>大規模地震災害対策、津波災害対策、火山災害対策、大規模水害対策等について、中央防災会議等の議論を踏まえ、被害想定や具体的な対策の検討等を行っている。また、その成果を活用し、国、自治体、事業者等の関係者が一体となって取り組むべき施策の大要を示した指針や、各種ガイドライン等の策定を行っている。</t>
    <rPh sb="122" eb="124">
      <t>シシン</t>
    </rPh>
    <rPh sb="126" eb="128">
      <t>カクシュ</t>
    </rPh>
    <phoneticPr fontId="5"/>
  </si>
  <si>
    <t>災害関係調査費</t>
    <rPh sb="0" eb="2">
      <t>サイガイ</t>
    </rPh>
    <rPh sb="2" eb="4">
      <t>カンケイ</t>
    </rPh>
    <rPh sb="4" eb="7">
      <t>チョウサヒ</t>
    </rPh>
    <phoneticPr fontId="5"/>
  </si>
  <si>
    <t>大規模地震・津波に対して自治体や住民が必要な防災対策を推進できるよう、被害想定やガイドライン等の作成に必要な検討を行う。</t>
    <rPh sb="0" eb="3">
      <t>ダイキボ</t>
    </rPh>
    <rPh sb="3" eb="5">
      <t>ジシン</t>
    </rPh>
    <rPh sb="6" eb="8">
      <t>ツナミ</t>
    </rPh>
    <rPh sb="9" eb="10">
      <t>タイ</t>
    </rPh>
    <rPh sb="19" eb="21">
      <t>ヒツヨウ</t>
    </rPh>
    <rPh sb="22" eb="24">
      <t>ボウサイ</t>
    </rPh>
    <rPh sb="24" eb="26">
      <t>タイサク</t>
    </rPh>
    <rPh sb="27" eb="29">
      <t>スイシン</t>
    </rPh>
    <rPh sb="35" eb="37">
      <t>ヒガイ</t>
    </rPh>
    <rPh sb="37" eb="39">
      <t>ソウテイ</t>
    </rPh>
    <rPh sb="46" eb="47">
      <t>トウ</t>
    </rPh>
    <rPh sb="48" eb="50">
      <t>サクセイ</t>
    </rPh>
    <rPh sb="51" eb="53">
      <t>ヒツヨウ</t>
    </rPh>
    <rPh sb="54" eb="56">
      <t>ケントウ</t>
    </rPh>
    <rPh sb="57" eb="58">
      <t>オコナ</t>
    </rPh>
    <phoneticPr fontId="5"/>
  </si>
  <si>
    <t>地震・津波対策の推進に向けた取り組みを行う</t>
    <rPh sb="0" eb="2">
      <t>ジシン</t>
    </rPh>
    <rPh sb="3" eb="5">
      <t>ツナミ</t>
    </rPh>
    <rPh sb="5" eb="7">
      <t>タイサク</t>
    </rPh>
    <rPh sb="8" eb="10">
      <t>スイシン</t>
    </rPh>
    <rPh sb="11" eb="12">
      <t>ム</t>
    </rPh>
    <rPh sb="14" eb="15">
      <t>ト</t>
    </rPh>
    <rPh sb="16" eb="17">
      <t>ク</t>
    </rPh>
    <rPh sb="19" eb="20">
      <t>オコナ</t>
    </rPh>
    <phoneticPr fontId="5"/>
  </si>
  <si>
    <t>被害想定の検討、ガイドラインの策定等</t>
    <rPh sb="0" eb="2">
      <t>ヒガイ</t>
    </rPh>
    <rPh sb="2" eb="4">
      <t>ソウテイ</t>
    </rPh>
    <rPh sb="5" eb="7">
      <t>ケントウ</t>
    </rPh>
    <rPh sb="15" eb="17">
      <t>サクテイ</t>
    </rPh>
    <rPh sb="17" eb="18">
      <t>トウ</t>
    </rPh>
    <phoneticPr fontId="5"/>
  </si>
  <si>
    <t>件</t>
    <rPh sb="0" eb="1">
      <t>ケン</t>
    </rPh>
    <phoneticPr fontId="5"/>
  </si>
  <si>
    <t>調査・検討業務契約額／調査・検討業務軒数　　　　　　　　　　　　　　</t>
    <rPh sb="0" eb="2">
      <t>チョウサ</t>
    </rPh>
    <rPh sb="3" eb="5">
      <t>ケントウ</t>
    </rPh>
    <rPh sb="5" eb="7">
      <t>ギョウム</t>
    </rPh>
    <rPh sb="7" eb="9">
      <t>ケイヤク</t>
    </rPh>
    <rPh sb="9" eb="10">
      <t>ガク</t>
    </rPh>
    <rPh sb="11" eb="13">
      <t>チョウサ</t>
    </rPh>
    <rPh sb="14" eb="16">
      <t>ケントウ</t>
    </rPh>
    <rPh sb="16" eb="18">
      <t>ギョウム</t>
    </rPh>
    <rPh sb="18" eb="20">
      <t>ケンスウ</t>
    </rPh>
    <phoneticPr fontId="5"/>
  </si>
  <si>
    <t>百万円</t>
    <rPh sb="0" eb="3">
      <t>ヒャクマンエン</t>
    </rPh>
    <phoneticPr fontId="5"/>
  </si>
  <si>
    <t>223/8</t>
    <phoneticPr fontId="5"/>
  </si>
  <si>
    <t>278/7</t>
    <phoneticPr fontId="5"/>
  </si>
  <si>
    <t>【大規模地震・津波対策】
令和６年度までに、延焼のおそれのある密集市街地のうち、大規模地震の切迫性の高い地域（首都直下緊急対策区域）における感震ブレーカー等の普及率を25％にする。</t>
    <rPh sb="13" eb="15">
      <t>レイワ</t>
    </rPh>
    <phoneticPr fontId="5"/>
  </si>
  <si>
    <t>延焼のおそれのある密集市街地のうち、大規模地震の切迫性の高い地域（首都直下緊急対策区域）における感震ブレーカー等の普及率</t>
    <phoneticPr fontId="5"/>
  </si>
  <si>
    <t>-</t>
    <phoneticPr fontId="5"/>
  </si>
  <si>
    <t>首都直下地震緊急対策推進基本計画（平成27年３月、閣議決定）</t>
    <phoneticPr fontId="5"/>
  </si>
  <si>
    <t>【大規模地震・津波対策】
令和５年度までに、津波避難ビル等を指定している市町村の割合を100％（付近に高台等がなく、津波からの避難が困難な地域を有する全国の市町村）にする。</t>
    <rPh sb="13" eb="15">
      <t>レイワ</t>
    </rPh>
    <phoneticPr fontId="5"/>
  </si>
  <si>
    <t>津波避難ビル等を指定している市町村の割合（付近に高台等がなく、津波からの避難が困難な地域を有する全国の市町村）</t>
    <phoneticPr fontId="5"/>
  </si>
  <si>
    <t>-</t>
    <phoneticPr fontId="5"/>
  </si>
  <si>
    <t>南海トラフ地震防災対策推進基本計画（平成２６年３月、中央防災会議決定）</t>
    <phoneticPr fontId="5"/>
  </si>
  <si>
    <t xml:space="preserve">火山噴火時等に住民や登山者が適切な防災行動をとれるよう、また火山防災協議会における避難計画等の検討・改善に資するよう、より効果的な火山防災訓練のあり方を検討し、火山災害警戒地域に対し火山防災訓練の実施に係る支援を行う。
</t>
    <phoneticPr fontId="5"/>
  </si>
  <si>
    <t>火山対策の推進に向け、実効性の高い避難計画を作成するために、全国の火山災害警戒地域に対し防災訓練の実施支援を行う。</t>
    <rPh sb="11" eb="14">
      <t>ジッコウセイ</t>
    </rPh>
    <rPh sb="15" eb="16">
      <t>タカ</t>
    </rPh>
    <rPh sb="17" eb="19">
      <t>ヒナン</t>
    </rPh>
    <rPh sb="19" eb="21">
      <t>ケイカク</t>
    </rPh>
    <rPh sb="22" eb="24">
      <t>サクセイ</t>
    </rPh>
    <rPh sb="30" eb="32">
      <t>ゼンコク</t>
    </rPh>
    <rPh sb="33" eb="35">
      <t>カザン</t>
    </rPh>
    <rPh sb="35" eb="37">
      <t>サイガイ</t>
    </rPh>
    <rPh sb="37" eb="39">
      <t>ケイカイ</t>
    </rPh>
    <rPh sb="39" eb="41">
      <t>チイキ</t>
    </rPh>
    <rPh sb="42" eb="43">
      <t>タイ</t>
    </rPh>
    <rPh sb="44" eb="46">
      <t>ボウサイ</t>
    </rPh>
    <rPh sb="46" eb="48">
      <t>クンレン</t>
    </rPh>
    <rPh sb="49" eb="51">
      <t>ジッシ</t>
    </rPh>
    <rPh sb="51" eb="53">
      <t>シエン</t>
    </rPh>
    <phoneticPr fontId="5"/>
  </si>
  <si>
    <t>訓練実施のための支援数</t>
    <rPh sb="0" eb="2">
      <t>クンレン</t>
    </rPh>
    <rPh sb="2" eb="4">
      <t>ジッシ</t>
    </rPh>
    <rPh sb="8" eb="10">
      <t>シエン</t>
    </rPh>
    <rPh sb="10" eb="11">
      <t>スウ</t>
    </rPh>
    <phoneticPr fontId="5"/>
  </si>
  <si>
    <t>42/1</t>
    <phoneticPr fontId="5"/>
  </si>
  <si>
    <t>39/1</t>
    <phoneticPr fontId="5"/>
  </si>
  <si>
    <t>【火山対策】
令和７年度までに、防災訓練の支援を受けた火山災害警戒地域において、支援を踏まえた訓練を９件実施する。</t>
    <rPh sb="16" eb="18">
      <t>ボウサイ</t>
    </rPh>
    <rPh sb="18" eb="20">
      <t>クンレン</t>
    </rPh>
    <rPh sb="21" eb="23">
      <t>シエン</t>
    </rPh>
    <rPh sb="24" eb="25">
      <t>ウ</t>
    </rPh>
    <rPh sb="27" eb="29">
      <t>カザン</t>
    </rPh>
    <rPh sb="29" eb="31">
      <t>サイガイ</t>
    </rPh>
    <rPh sb="31" eb="33">
      <t>ケイカイ</t>
    </rPh>
    <rPh sb="33" eb="35">
      <t>チイキ</t>
    </rPh>
    <rPh sb="40" eb="42">
      <t>シエン</t>
    </rPh>
    <rPh sb="43" eb="44">
      <t>フ</t>
    </rPh>
    <rPh sb="47" eb="49">
      <t>クンレン</t>
    </rPh>
    <rPh sb="51" eb="52">
      <t>ケン</t>
    </rPh>
    <rPh sb="52" eb="54">
      <t>ジッシ</t>
    </rPh>
    <phoneticPr fontId="5"/>
  </si>
  <si>
    <t>火山対策の推進に向けた防災訓練の支援を受け、火山防災警戒地域において実施した防災訓練件数</t>
    <rPh sb="26" eb="28">
      <t>ケイカイ</t>
    </rPh>
    <rPh sb="28" eb="30">
      <t>チイキ</t>
    </rPh>
    <rPh sb="34" eb="36">
      <t>ジッシ</t>
    </rPh>
    <rPh sb="38" eb="40">
      <t>ボウサイ</t>
    </rPh>
    <rPh sb="40" eb="42">
      <t>クンレン</t>
    </rPh>
    <rPh sb="42" eb="44">
      <t>ケンスウ</t>
    </rPh>
    <phoneticPr fontId="5"/>
  </si>
  <si>
    <t>火山防災エキスパート制度派遣実績（内閣府）</t>
    <phoneticPr fontId="5"/>
  </si>
  <si>
    <t>豪雨災害時に住民が適切な避難行動をとれるよう、首都圏等における洪水や高潮氾濫からの大規模かつ広域的な避難の在り方等について検討するとともに、住民の主体的かつ早期の避難行動を推進するための検討を実施する。</t>
    <phoneticPr fontId="5"/>
  </si>
  <si>
    <t>【風水害対策】
風水害に対する住民の避難の実効性を高めるため、住民等に対するアンケートや調査・検討等を行う。</t>
    <rPh sb="1" eb="4">
      <t>フウスイガイ</t>
    </rPh>
    <rPh sb="4" eb="6">
      <t>タイサク</t>
    </rPh>
    <rPh sb="8" eb="11">
      <t>フウスイガイ</t>
    </rPh>
    <rPh sb="12" eb="13">
      <t>タイ</t>
    </rPh>
    <rPh sb="15" eb="17">
      <t>ジュウミン</t>
    </rPh>
    <rPh sb="18" eb="20">
      <t>ヒナン</t>
    </rPh>
    <rPh sb="21" eb="24">
      <t>ジッコウセイ</t>
    </rPh>
    <rPh sb="25" eb="26">
      <t>タカ</t>
    </rPh>
    <rPh sb="31" eb="33">
      <t>ジュウミン</t>
    </rPh>
    <rPh sb="33" eb="34">
      <t>トウ</t>
    </rPh>
    <rPh sb="35" eb="36">
      <t>タイ</t>
    </rPh>
    <rPh sb="44" eb="46">
      <t>チョウサ</t>
    </rPh>
    <rPh sb="47" eb="49">
      <t>ケントウ</t>
    </rPh>
    <rPh sb="49" eb="50">
      <t>トウ</t>
    </rPh>
    <rPh sb="51" eb="52">
      <t>オコナ</t>
    </rPh>
    <phoneticPr fontId="5"/>
  </si>
  <si>
    <t>風水害に対する住民の避難の実効性を高めるため、住民等に対するアンケートや調査・検討等を行った数</t>
    <rPh sb="0" eb="3">
      <t>フウスイガイ</t>
    </rPh>
    <rPh sb="4" eb="5">
      <t>タイ</t>
    </rPh>
    <rPh sb="7" eb="9">
      <t>ジュウミン</t>
    </rPh>
    <rPh sb="10" eb="12">
      <t>ヒナン</t>
    </rPh>
    <rPh sb="13" eb="16">
      <t>ジッコウセイ</t>
    </rPh>
    <rPh sb="17" eb="18">
      <t>タカ</t>
    </rPh>
    <rPh sb="23" eb="25">
      <t>ジュウミン</t>
    </rPh>
    <rPh sb="25" eb="26">
      <t>トウ</t>
    </rPh>
    <rPh sb="27" eb="28">
      <t>タイ</t>
    </rPh>
    <rPh sb="36" eb="38">
      <t>チョウサ</t>
    </rPh>
    <rPh sb="39" eb="41">
      <t>ケントウ</t>
    </rPh>
    <rPh sb="41" eb="42">
      <t>トウ</t>
    </rPh>
    <rPh sb="43" eb="44">
      <t>オコナ</t>
    </rPh>
    <rPh sb="46" eb="47">
      <t>カズ</t>
    </rPh>
    <phoneticPr fontId="5"/>
  </si>
  <si>
    <t>90/3</t>
    <phoneticPr fontId="5"/>
  </si>
  <si>
    <t>58/3</t>
    <phoneticPr fontId="5"/>
  </si>
  <si>
    <t>【風水害対策】
風水害に対する住民の避難の実効性を高めるため、モデル事業の実施・事例集や手引きの作成等を行う。</t>
    <rPh sb="1" eb="4">
      <t>フウスイガイ</t>
    </rPh>
    <rPh sb="4" eb="6">
      <t>タイサク</t>
    </rPh>
    <rPh sb="8" eb="11">
      <t>フウスイガイ</t>
    </rPh>
    <rPh sb="12" eb="13">
      <t>タイ</t>
    </rPh>
    <rPh sb="15" eb="17">
      <t>ジュウミン</t>
    </rPh>
    <rPh sb="18" eb="20">
      <t>ヒナン</t>
    </rPh>
    <rPh sb="21" eb="24">
      <t>ジッコウセイ</t>
    </rPh>
    <rPh sb="25" eb="26">
      <t>タカ</t>
    </rPh>
    <rPh sb="34" eb="36">
      <t>ジギョウ</t>
    </rPh>
    <rPh sb="37" eb="39">
      <t>ジッシ</t>
    </rPh>
    <rPh sb="40" eb="42">
      <t>ジレイ</t>
    </rPh>
    <rPh sb="42" eb="43">
      <t>シュウ</t>
    </rPh>
    <rPh sb="44" eb="46">
      <t>テビ</t>
    </rPh>
    <rPh sb="48" eb="50">
      <t>サクセイ</t>
    </rPh>
    <rPh sb="50" eb="51">
      <t>トウ</t>
    </rPh>
    <rPh sb="52" eb="53">
      <t>オコナ</t>
    </rPh>
    <phoneticPr fontId="5"/>
  </si>
  <si>
    <t>風水害に対する住民の避難の実効性を高めるため、モデル事業の実施・事例集や手引きの作成等を行った数</t>
    <rPh sb="0" eb="3">
      <t>フウスイガイ</t>
    </rPh>
    <rPh sb="4" eb="5">
      <t>タイ</t>
    </rPh>
    <rPh sb="7" eb="9">
      <t>ジュウミン</t>
    </rPh>
    <rPh sb="10" eb="12">
      <t>ヒナン</t>
    </rPh>
    <rPh sb="13" eb="16">
      <t>ジッコウセイ</t>
    </rPh>
    <rPh sb="17" eb="18">
      <t>タカ</t>
    </rPh>
    <rPh sb="26" eb="28">
      <t>ジギョウ</t>
    </rPh>
    <rPh sb="29" eb="31">
      <t>ジッシ</t>
    </rPh>
    <rPh sb="32" eb="34">
      <t>ジレイ</t>
    </rPh>
    <rPh sb="34" eb="35">
      <t>シュウ</t>
    </rPh>
    <rPh sb="36" eb="38">
      <t>テビ</t>
    </rPh>
    <rPh sb="40" eb="42">
      <t>サクセイ</t>
    </rPh>
    <rPh sb="42" eb="43">
      <t>トウ</t>
    </rPh>
    <rPh sb="44" eb="45">
      <t>オコナ</t>
    </rPh>
    <rPh sb="47" eb="48">
      <t>カズ</t>
    </rPh>
    <phoneticPr fontId="5"/>
  </si>
  <si>
    <t>令和３年７月からの一連の豪雨災害を踏まえた避難のあり方について（報告）（令和４年２月）</t>
    <phoneticPr fontId="5"/>
  </si>
  <si>
    <t>10.防災施策の推進</t>
    <rPh sb="3" eb="5">
      <t>ボウサイ</t>
    </rPh>
    <rPh sb="5" eb="6">
      <t>セ</t>
    </rPh>
    <rPh sb="6" eb="7">
      <t>サク</t>
    </rPh>
    <rPh sb="8" eb="10">
      <t>スイシン</t>
    </rPh>
    <phoneticPr fontId="5"/>
  </si>
  <si>
    <t>④地震対策等の推進</t>
    <rPh sb="1" eb="3">
      <t>ジシン</t>
    </rPh>
    <rPh sb="3" eb="5">
      <t>タイサク</t>
    </rPh>
    <rPh sb="5" eb="6">
      <t>トウ</t>
    </rPh>
    <rPh sb="7" eb="9">
      <t>スイシン</t>
    </rPh>
    <phoneticPr fontId="5"/>
  </si>
  <si>
    <t xml:space="preserve"> https://www8.cao.go.jp/hyouka/r1hyouka/r1jigo/r1jigo-10.pdf</t>
    <phoneticPr fontId="5"/>
  </si>
  <si>
    <t xml:space="preserve"> P4,P5</t>
    <phoneticPr fontId="5"/>
  </si>
  <si>
    <t>国民や社会のニーズ、過去の災害から得られた教訓等を踏まえ、事業に取り組んでいる。</t>
    <phoneticPr fontId="5"/>
  </si>
  <si>
    <t>主に大規模災害に関する対策については、地方自治体との役割分担の中で、技術的専門性、広域性の観点から国が主導して対策を進める必要がある。</t>
    <phoneticPr fontId="5"/>
  </si>
  <si>
    <t>地震災害、火山災害、水害等の自然災害が多発する我が国では、東日本大震災等の教訓や最新の科学的知見を踏まえた防災・減災対策の推進が急務であり、限られた人員・予算の中で優先順位をつけ、適切に事業を進めている。</t>
  </si>
  <si>
    <t>有</t>
  </si>
  <si>
    <t>予算執行に当たっては、原則一般競争入札を採用するようにしており、透明性・競争性の確保を図っている。
なお、一部調達において、一者応札または一者応募となったものが存在するが余裕のある公示期間の設定や入札説明会の実施、資格・経験に係る必須要件の緩和など、一者応札・一者応募対策に取り組んでいる。
また、一部の調達において、随意契約となった案件が存在するが、少額随契によるものである。</t>
    <phoneticPr fontId="5"/>
  </si>
  <si>
    <t>‐</t>
  </si>
  <si>
    <t>市場価格調査の実施結果や過去の類似する調査業務の契約額を参考に予定価格を作成し、その範囲で落札しており、妥当である。</t>
    <phoneticPr fontId="5"/>
  </si>
  <si>
    <t>必要な費目・使途に限定して予算要求及び執行を行っている。</t>
    <phoneticPr fontId="5"/>
  </si>
  <si>
    <t>先行する関連事業の不測の調整事項の発生による調達計画の変更によるものであり妥当である。</t>
    <rPh sb="9" eb="11">
      <t>フソク</t>
    </rPh>
    <rPh sb="12" eb="14">
      <t>チョウセイ</t>
    </rPh>
    <rPh sb="14" eb="16">
      <t>ジコウ</t>
    </rPh>
    <rPh sb="17" eb="19">
      <t>ハッセイ</t>
    </rPh>
    <phoneticPr fontId="5"/>
  </si>
  <si>
    <t>過去の調査検討を踏まえた業務内容のの見直しにより、真に必要な費用のみを計上している。</t>
    <phoneticPr fontId="5"/>
  </si>
  <si>
    <t>大規模災害時の被害の最小化を図るという目標の達成に向け、総合的な施策の立案等を着実に推進している。</t>
    <phoneticPr fontId="5"/>
  </si>
  <si>
    <t>当府職員がより多くの業務を直接実施する方法が考えられるが、調査等に関して専門知識やノウハウを有する民間企業に請け負わせる方がより効率的・効果的である。</t>
    <phoneticPr fontId="5"/>
  </si>
  <si>
    <t>活動目標を概ね達成している。</t>
    <phoneticPr fontId="5"/>
  </si>
  <si>
    <t>本事業の成果を踏まえ、各府省庁、地方公共団体、事業者等が個別具体の防災対策を推進している。</t>
    <phoneticPr fontId="5"/>
  </si>
  <si>
    <t>防災・安全交付金</t>
    <rPh sb="0" eb="2">
      <t>ボウサイ</t>
    </rPh>
    <rPh sb="3" eb="5">
      <t>アンゼン</t>
    </rPh>
    <rPh sb="5" eb="8">
      <t>コウフキン</t>
    </rPh>
    <phoneticPr fontId="5"/>
  </si>
  <si>
    <t>内閣府はソフト面の対策を推進しているが、左記の他省では、各種ハード面の対策も含めて実施している。</t>
    <phoneticPr fontId="5"/>
  </si>
  <si>
    <t>0063</t>
    <phoneticPr fontId="5"/>
  </si>
  <si>
    <t>0076</t>
    <phoneticPr fontId="5"/>
  </si>
  <si>
    <t>0051</t>
    <phoneticPr fontId="5"/>
  </si>
  <si>
    <t>0049</t>
    <phoneticPr fontId="5"/>
  </si>
  <si>
    <t>新26-0008</t>
    <rPh sb="0" eb="1">
      <t>シン</t>
    </rPh>
    <phoneticPr fontId="5"/>
  </si>
  <si>
    <t>0046</t>
    <phoneticPr fontId="5"/>
  </si>
  <si>
    <t>0041</t>
    <phoneticPr fontId="5"/>
  </si>
  <si>
    <t>A.応用地質株式会社</t>
    <phoneticPr fontId="5"/>
  </si>
  <si>
    <t>B.株式会社社会安全研究所</t>
    <phoneticPr fontId="5"/>
  </si>
  <si>
    <t>雑役務費</t>
    <phoneticPr fontId="5"/>
  </si>
  <si>
    <t>令和３年度南海トラフの巨大地震に関する地震動・津波の調査・検討業務</t>
    <phoneticPr fontId="5"/>
  </si>
  <si>
    <t>令和３年度火山地域の防災対策推進に関する調査検討業務</t>
    <phoneticPr fontId="5"/>
  </si>
  <si>
    <t>C.株式会社建設技術研究所</t>
    <phoneticPr fontId="5"/>
  </si>
  <si>
    <t>D.株式会社サイエンスクラフト</t>
    <phoneticPr fontId="5"/>
  </si>
  <si>
    <t>大規模広域避難の実効性確保に向けた調査検討業務</t>
    <phoneticPr fontId="5"/>
  </si>
  <si>
    <t>日本版ＩＣＳ等に関する基礎的調査・検討業務</t>
    <phoneticPr fontId="5"/>
  </si>
  <si>
    <t>E.株式会社ステージ</t>
    <phoneticPr fontId="5"/>
  </si>
  <si>
    <t>F. 東武トップツアーズ株式会社</t>
    <phoneticPr fontId="5"/>
  </si>
  <si>
    <t>令和３年度防災×テクノロジー官民連携プラットフォーム事業におけるウェブサイト構築・運営業務</t>
    <phoneticPr fontId="5"/>
  </si>
  <si>
    <t>令和３年度防災×テクノロジー官民連携プラットフォーム事業におけるセミナー企画運営業務</t>
    <phoneticPr fontId="5"/>
  </si>
  <si>
    <t>G.株式会社東京地図研究社</t>
    <phoneticPr fontId="5"/>
  </si>
  <si>
    <t>H.三谷商事株式会社</t>
    <phoneticPr fontId="5"/>
  </si>
  <si>
    <t>ISUT活動における地図作成のための調査業務</t>
    <phoneticPr fontId="5"/>
  </si>
  <si>
    <t>備品費、消耗品費</t>
    <rPh sb="0" eb="2">
      <t>ビヒン</t>
    </rPh>
    <rPh sb="2" eb="3">
      <t>ヒ</t>
    </rPh>
    <rPh sb="4" eb="6">
      <t>ショウモウ</t>
    </rPh>
    <rPh sb="6" eb="7">
      <t>ヒン</t>
    </rPh>
    <rPh sb="7" eb="8">
      <t>ヒ</t>
    </rPh>
    <phoneticPr fontId="5"/>
  </si>
  <si>
    <t>ISUT サイト閲覧用ノートパソコン及びOA 機器類の購入</t>
    <phoneticPr fontId="5"/>
  </si>
  <si>
    <t>☑</t>
  </si>
  <si>
    <t>応用地質株式会社</t>
    <phoneticPr fontId="5"/>
  </si>
  <si>
    <t>ランドブレイン株式会社</t>
    <phoneticPr fontId="5"/>
  </si>
  <si>
    <t>首都直下地震の発生に伴う帰宅困難者対策に関する調査検討業務</t>
    <phoneticPr fontId="5"/>
  </si>
  <si>
    <t>エム・アール・アイリサーチアソシエイツ株式会社</t>
    <phoneticPr fontId="5"/>
  </si>
  <si>
    <t>令和３年度日本海溝・千島海溝沿いの巨大地震対策の推進に関する検討業務</t>
    <phoneticPr fontId="5"/>
  </si>
  <si>
    <t>令和３年度日本海溝・千島海溝沿いの巨大地震対策の推進に関する地震動・津波の調査検討業務</t>
    <phoneticPr fontId="5"/>
  </si>
  <si>
    <t>南海トラフ地震に対する被害推計手法の高度化に関する調査業務</t>
    <phoneticPr fontId="5"/>
  </si>
  <si>
    <t>南海トラフ地震における防災・減災対策調査検討業務</t>
    <phoneticPr fontId="5"/>
  </si>
  <si>
    <t>首都直下地震に係る防災・減災対策及び被害想定に関する調査検討業務</t>
    <phoneticPr fontId="5"/>
  </si>
  <si>
    <t>首都直下地震の発生に伴う帰宅困難者の帰宅行動シミュレーションに関する調査検討業務</t>
    <phoneticPr fontId="5"/>
  </si>
  <si>
    <t>株式会社防災＆情報研究所</t>
    <phoneticPr fontId="5"/>
  </si>
  <si>
    <t>緊急地震速報受信装置等の普及率等に係る調査検討業務</t>
    <phoneticPr fontId="5"/>
  </si>
  <si>
    <t>株式会社社会安全研究所</t>
    <rPh sb="0" eb="4">
      <t>カブシキガイシャ</t>
    </rPh>
    <phoneticPr fontId="5"/>
  </si>
  <si>
    <t>株式会社建設技術研究所</t>
    <rPh sb="0" eb="4">
      <t>カブシキガイシャ</t>
    </rPh>
    <phoneticPr fontId="5"/>
  </si>
  <si>
    <t>大規模噴火時の降灰による被害軽減に資する具体的対応に関する調査検討業務</t>
    <phoneticPr fontId="5"/>
  </si>
  <si>
    <t>避難促進施設の避難確保計画の具体的な検討方法及び効果的な訓練実施方法に関する調査検討業務</t>
    <phoneticPr fontId="5"/>
  </si>
  <si>
    <t>株式会社建設技術研究所</t>
    <rPh sb="0" eb="4">
      <t>カブシキガイシャ</t>
    </rPh>
    <rPh sb="4" eb="6">
      <t>ケンセツ</t>
    </rPh>
    <rPh sb="6" eb="8">
      <t>ギジュツ</t>
    </rPh>
    <rPh sb="8" eb="11">
      <t>ケンキュウジョ</t>
    </rPh>
    <phoneticPr fontId="5"/>
  </si>
  <si>
    <t>火山専門家を活用する仕組みの構築、火山専門家の育成、監視観測・調査研究体制の整備に関する検討</t>
    <phoneticPr fontId="5"/>
  </si>
  <si>
    <t>株式会社アイ・ディー・エー</t>
    <phoneticPr fontId="5"/>
  </si>
  <si>
    <t>水害・土砂災害からの住民の主体的な避難行動に関する調査検討業務</t>
    <phoneticPr fontId="5"/>
  </si>
  <si>
    <t>株式会社東京建設コンサルタント</t>
    <rPh sb="0" eb="4">
      <t>カブシキガイシャ</t>
    </rPh>
    <phoneticPr fontId="5"/>
  </si>
  <si>
    <t>大規模水害時の排水に関する調査検討業務</t>
    <phoneticPr fontId="5"/>
  </si>
  <si>
    <t>株式会社ビジネスベース</t>
    <phoneticPr fontId="5"/>
  </si>
  <si>
    <t>避難情報の周知に関するポスター・チラシ等の梱包・発送業務</t>
    <phoneticPr fontId="5"/>
  </si>
  <si>
    <t>株式会社アライ印刷</t>
    <phoneticPr fontId="5"/>
  </si>
  <si>
    <t>避難情報の周知に関するチラシの印刷業務</t>
    <phoneticPr fontId="5"/>
  </si>
  <si>
    <t>株式会社リフコム</t>
    <phoneticPr fontId="5"/>
  </si>
  <si>
    <t>避難情報の周知に関するポスター・チラシの印刷業務</t>
    <phoneticPr fontId="5"/>
  </si>
  <si>
    <t>株式会社サイエンスクラフト</t>
    <phoneticPr fontId="5"/>
  </si>
  <si>
    <t>東武トップツアーズ株式会社</t>
    <phoneticPr fontId="5"/>
  </si>
  <si>
    <t>株式会社ステージ</t>
    <phoneticPr fontId="5"/>
  </si>
  <si>
    <t>株式会社東京地図研究社</t>
    <rPh sb="0" eb="4">
      <t>カブシキガイシャ</t>
    </rPh>
    <phoneticPr fontId="5"/>
  </si>
  <si>
    <t>ISUT活動における地図作成のための調査業務</t>
    <rPh sb="18" eb="20">
      <t>チョウサ</t>
    </rPh>
    <rPh sb="20" eb="22">
      <t>ギョウム</t>
    </rPh>
    <phoneticPr fontId="5"/>
  </si>
  <si>
    <t>株式会社サイエンスクラフト</t>
    <rPh sb="0" eb="4">
      <t>カブシキガイシャ</t>
    </rPh>
    <phoneticPr fontId="5"/>
  </si>
  <si>
    <t>令和３年度研修を通じたISUT 活用促進のための調査業務</t>
    <phoneticPr fontId="5"/>
  </si>
  <si>
    <t>三谷商事株式会社</t>
    <rPh sb="0" eb="2">
      <t>ミタニ</t>
    </rPh>
    <rPh sb="2" eb="4">
      <t>ショウジ</t>
    </rPh>
    <rPh sb="4" eb="6">
      <t>カブシキ</t>
    </rPh>
    <rPh sb="6" eb="8">
      <t>カイシャ</t>
    </rPh>
    <phoneticPr fontId="5"/>
  </si>
  <si>
    <t>I.式会社インターネットイニシアティブ</t>
    <phoneticPr fontId="5"/>
  </si>
  <si>
    <t>J.トヨタ自動車株式会社</t>
    <phoneticPr fontId="5"/>
  </si>
  <si>
    <t>消耗品費、備品費</t>
    <phoneticPr fontId="5"/>
  </si>
  <si>
    <t>ISUT サイト閲覧用ノートパソコンのデータ通信端末導入</t>
    <phoneticPr fontId="5"/>
  </si>
  <si>
    <t>災害発生時の「通れた道」情報提供の利用</t>
    <phoneticPr fontId="5"/>
  </si>
  <si>
    <t>K.日本気象株式会社</t>
    <rPh sb="2" eb="4">
      <t>ニホン</t>
    </rPh>
    <rPh sb="4" eb="6">
      <t>キショウ</t>
    </rPh>
    <rPh sb="6" eb="8">
      <t>カブシキ</t>
    </rPh>
    <rPh sb="8" eb="10">
      <t>カイシャ</t>
    </rPh>
    <phoneticPr fontId="5"/>
  </si>
  <si>
    <t>雑役務費</t>
    <rPh sb="0" eb="2">
      <t>ザツエキ</t>
    </rPh>
    <rPh sb="2" eb="3">
      <t>ム</t>
    </rPh>
    <rPh sb="3" eb="4">
      <t>ヒ</t>
    </rPh>
    <phoneticPr fontId="5"/>
  </si>
  <si>
    <t>ＳＮＳによる災害情報ほ発信等</t>
    <phoneticPr fontId="5"/>
  </si>
  <si>
    <t>株式会社インターネットイニシアティブ</t>
    <phoneticPr fontId="5"/>
  </si>
  <si>
    <t>ISUT サイト閲覧用ノートパソコンのデータ通信追加</t>
    <rPh sb="24" eb="26">
      <t>ツイカ</t>
    </rPh>
    <phoneticPr fontId="5"/>
  </si>
  <si>
    <t>トヨタ自動車株式会社</t>
    <rPh sb="3" eb="6">
      <t>ジドウシャ</t>
    </rPh>
    <rPh sb="6" eb="8">
      <t>カブシキ</t>
    </rPh>
    <rPh sb="8" eb="10">
      <t>カイシャ</t>
    </rPh>
    <phoneticPr fontId="5"/>
  </si>
  <si>
    <t>災害発生時の「通れた道」情報提供の利用</t>
    <rPh sb="0" eb="2">
      <t>サイガイ</t>
    </rPh>
    <rPh sb="2" eb="4">
      <t>ハッセイ</t>
    </rPh>
    <rPh sb="4" eb="5">
      <t>ジ</t>
    </rPh>
    <rPh sb="7" eb="8">
      <t>トオ</t>
    </rPh>
    <rPh sb="10" eb="11">
      <t>ミチ</t>
    </rPh>
    <rPh sb="12" eb="14">
      <t>ジョウホウ</t>
    </rPh>
    <rPh sb="14" eb="16">
      <t>テイキョウ</t>
    </rPh>
    <rPh sb="17" eb="19">
      <t>リヨウ</t>
    </rPh>
    <phoneticPr fontId="5"/>
  </si>
  <si>
    <t>なりわいカンパニー株式会社</t>
    <rPh sb="9" eb="11">
      <t>カブシキ</t>
    </rPh>
    <rPh sb="11" eb="13">
      <t>カイシャ</t>
    </rPh>
    <phoneticPr fontId="5"/>
  </si>
  <si>
    <r>
      <t>I</t>
    </r>
    <r>
      <rPr>
        <sz val="11"/>
        <rFont val="ＭＳ Ｐゴシック"/>
        <family val="3"/>
        <charset val="128"/>
      </rPr>
      <t>SUTの認知度向上並びに活用促進のためのリーフレット及びポスター用デザイン制作業務</t>
    </r>
    <rPh sb="5" eb="7">
      <t>ニンチ</t>
    </rPh>
    <rPh sb="7" eb="8">
      <t>ド</t>
    </rPh>
    <rPh sb="8" eb="10">
      <t>コウジョウ</t>
    </rPh>
    <rPh sb="10" eb="11">
      <t>ナラ</t>
    </rPh>
    <rPh sb="13" eb="15">
      <t>カツヨウ</t>
    </rPh>
    <rPh sb="15" eb="17">
      <t>ソクシン</t>
    </rPh>
    <rPh sb="27" eb="28">
      <t>オヨ</t>
    </rPh>
    <rPh sb="33" eb="34">
      <t>ヨウ</t>
    </rPh>
    <rPh sb="38" eb="40">
      <t>セイサク</t>
    </rPh>
    <rPh sb="40" eb="42">
      <t>ギョウム</t>
    </rPh>
    <phoneticPr fontId="5"/>
  </si>
  <si>
    <t>日経印刷株式会社</t>
    <rPh sb="0" eb="2">
      <t>ニッケイ</t>
    </rPh>
    <rPh sb="2" eb="4">
      <t>インサツ</t>
    </rPh>
    <rPh sb="4" eb="6">
      <t>カブシキ</t>
    </rPh>
    <rPh sb="6" eb="8">
      <t>カイシャ</t>
    </rPh>
    <phoneticPr fontId="5"/>
  </si>
  <si>
    <t>ISUT に係る広報資料等の梱包・発送業務</t>
    <phoneticPr fontId="5"/>
  </si>
  <si>
    <t>日本気象株式会社</t>
    <rPh sb="0" eb="2">
      <t>ニホン</t>
    </rPh>
    <rPh sb="2" eb="4">
      <t>キショウ</t>
    </rPh>
    <rPh sb="4" eb="6">
      <t>カブシキ</t>
    </rPh>
    <rPh sb="6" eb="8">
      <t>カイシャ</t>
    </rPh>
    <phoneticPr fontId="5"/>
  </si>
  <si>
    <t>ＳＮＳによる災害情報ほ発信等</t>
    <rPh sb="6" eb="8">
      <t>サイガイ</t>
    </rPh>
    <rPh sb="8" eb="10">
      <t>ジョウホウ</t>
    </rPh>
    <rPh sb="11" eb="13">
      <t>ハッシン</t>
    </rPh>
    <rPh sb="13" eb="14">
      <t>トウ</t>
    </rPh>
    <phoneticPr fontId="5"/>
  </si>
  <si>
    <t>朝田　将</t>
    <rPh sb="0" eb="2">
      <t>アサダ</t>
    </rPh>
    <rPh sb="3" eb="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</si>
</sst>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177" fontId="0" fillId="0" borderId="104" xfId="0"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6" xfId="0"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7" xfId="0" applyFont="1" applyFill="1" applyBorder="1" applyAlignment="1">
      <alignment vertical="center" wrapText="1"/>
    </xf>
    <xf numFmtId="0" fontId="0" fillId="5" borderId="109"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1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1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3"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5" xfId="0" applyFont="1" applyFill="1" applyBorder="1" applyAlignment="1">
      <alignment horizontal="center" vertical="center"/>
    </xf>
    <xf numFmtId="0" fontId="13" fillId="6" borderId="12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19" xfId="3" applyFont="1" applyFill="1" applyBorder="1" applyAlignment="1" applyProtection="1">
      <alignment horizontal="center" vertical="center" wrapText="1"/>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9" xfId="3" applyFont="1" applyFill="1" applyBorder="1" applyAlignment="1" applyProtection="1">
      <alignment horizontal="center" vertical="center" wrapText="1"/>
    </xf>
    <xf numFmtId="0" fontId="0" fillId="2" borderId="110" xfId="0" applyFont="1" applyFill="1" applyBorder="1" applyAlignment="1">
      <alignment horizontal="center" vertical="center"/>
    </xf>
    <xf numFmtId="0" fontId="0" fillId="2" borderId="105" xfId="0" applyFont="1" applyFill="1" applyBorder="1" applyAlignment="1">
      <alignment horizontal="center" vertical="center"/>
    </xf>
    <xf numFmtId="0" fontId="13" fillId="2" borderId="103" xfId="0" applyFont="1" applyFill="1" applyBorder="1" applyAlignment="1">
      <alignment horizontal="center" vertical="center" wrapText="1"/>
    </xf>
    <xf numFmtId="0" fontId="13" fillId="2" borderId="105"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0"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162438</xdr:colOff>
      <xdr:row>124</xdr:row>
      <xdr:rowOff>168031</xdr:rowOff>
    </xdr:from>
    <xdr:to>
      <xdr:col>32</xdr:col>
      <xdr:colOff>126930</xdr:colOff>
      <xdr:row>126</xdr:row>
      <xdr:rowOff>157133</xdr:rowOff>
    </xdr:to>
    <xdr:sp macro="" textlink="">
      <xdr:nvSpPr>
        <xdr:cNvPr id="2" name="正方形/長方形 1"/>
        <xdr:cNvSpPr/>
      </xdr:nvSpPr>
      <xdr:spPr>
        <a:xfrm>
          <a:off x="3661288" y="54911381"/>
          <a:ext cx="2358442" cy="6939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民間企業（９社）</a:t>
          </a:r>
          <a:endParaRPr kumimoji="1" lang="en-US" altLang="ja-JP" sz="1400">
            <a:solidFill>
              <a:sysClr val="windowText" lastClr="000000"/>
            </a:solidFill>
          </a:endParaRPr>
        </a:p>
        <a:p>
          <a:pPr algn="ctr"/>
          <a:r>
            <a:rPr kumimoji="1" lang="ja-JP" altLang="en-US" sz="1400">
              <a:solidFill>
                <a:sysClr val="windowText" lastClr="000000"/>
              </a:solidFill>
            </a:rPr>
            <a:t>２２７．４百万円</a:t>
          </a:r>
        </a:p>
      </xdr:txBody>
    </xdr:sp>
    <xdr:clientData/>
  </xdr:twoCellAnchor>
  <xdr:twoCellAnchor>
    <xdr:from>
      <xdr:col>33</xdr:col>
      <xdr:colOff>173818</xdr:colOff>
      <xdr:row>124</xdr:row>
      <xdr:rowOff>209000</xdr:rowOff>
    </xdr:from>
    <xdr:to>
      <xdr:col>34</xdr:col>
      <xdr:colOff>64338</xdr:colOff>
      <xdr:row>126</xdr:row>
      <xdr:rowOff>81198</xdr:rowOff>
    </xdr:to>
    <xdr:sp macro="" textlink="">
      <xdr:nvSpPr>
        <xdr:cNvPr id="3" name="左大かっこ 2"/>
        <xdr:cNvSpPr/>
      </xdr:nvSpPr>
      <xdr:spPr>
        <a:xfrm>
          <a:off x="6250768" y="54952350"/>
          <a:ext cx="74670" cy="57704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173816</xdr:colOff>
      <xdr:row>125</xdr:row>
      <xdr:rowOff>11295</xdr:rowOff>
    </xdr:from>
    <xdr:ext cx="2925416" cy="325730"/>
    <xdr:sp macro="" textlink="">
      <xdr:nvSpPr>
        <xdr:cNvPr id="4" name="テキスト ボックス 3"/>
        <xdr:cNvSpPr txBox="1"/>
      </xdr:nvSpPr>
      <xdr:spPr>
        <a:xfrm>
          <a:off x="6250766" y="55110245"/>
          <a:ext cx="29254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地震・津波対策の推進に関する業務</a:t>
          </a:r>
        </a:p>
      </xdr:txBody>
    </xdr:sp>
    <xdr:clientData/>
  </xdr:oneCellAnchor>
  <xdr:twoCellAnchor>
    <xdr:from>
      <xdr:col>49</xdr:col>
      <xdr:colOff>44110</xdr:colOff>
      <xdr:row>124</xdr:row>
      <xdr:rowOff>201479</xdr:rowOff>
    </xdr:from>
    <xdr:to>
      <xdr:col>49</xdr:col>
      <xdr:colOff>150245</xdr:colOff>
      <xdr:row>126</xdr:row>
      <xdr:rowOff>73677</xdr:rowOff>
    </xdr:to>
    <xdr:sp macro="" textlink="">
      <xdr:nvSpPr>
        <xdr:cNvPr id="5" name="左大かっこ 4"/>
        <xdr:cNvSpPr/>
      </xdr:nvSpPr>
      <xdr:spPr>
        <a:xfrm flipH="1">
          <a:off x="9067460" y="54944829"/>
          <a:ext cx="106135" cy="57704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172036</xdr:colOff>
      <xdr:row>127</xdr:row>
      <xdr:rowOff>153676</xdr:rowOff>
    </xdr:from>
    <xdr:to>
      <xdr:col>32</xdr:col>
      <xdr:colOff>142878</xdr:colOff>
      <xdr:row>129</xdr:row>
      <xdr:rowOff>174002</xdr:rowOff>
    </xdr:to>
    <xdr:sp macro="" textlink="">
      <xdr:nvSpPr>
        <xdr:cNvPr id="6" name="正方形/長方形 5"/>
        <xdr:cNvSpPr/>
      </xdr:nvSpPr>
      <xdr:spPr>
        <a:xfrm>
          <a:off x="3670886" y="55957476"/>
          <a:ext cx="2364792" cy="7251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民間企業（５社）</a:t>
          </a:r>
          <a:endParaRPr kumimoji="1" lang="en-US" altLang="ja-JP" sz="1400">
            <a:solidFill>
              <a:sysClr val="windowText" lastClr="000000"/>
            </a:solidFill>
          </a:endParaRPr>
        </a:p>
        <a:p>
          <a:pPr algn="ctr"/>
          <a:r>
            <a:rPr kumimoji="1" lang="ja-JP" altLang="en-US" sz="1400">
              <a:solidFill>
                <a:sysClr val="windowText" lastClr="000000"/>
              </a:solidFill>
            </a:rPr>
            <a:t>１５６．２百万円</a:t>
          </a:r>
        </a:p>
      </xdr:txBody>
    </xdr:sp>
    <xdr:clientData/>
  </xdr:twoCellAnchor>
  <xdr:twoCellAnchor>
    <xdr:from>
      <xdr:col>33</xdr:col>
      <xdr:colOff>190146</xdr:colOff>
      <xdr:row>127</xdr:row>
      <xdr:rowOff>207081</xdr:rowOff>
    </xdr:from>
    <xdr:to>
      <xdr:col>34</xdr:col>
      <xdr:colOff>80666</xdr:colOff>
      <xdr:row>129</xdr:row>
      <xdr:rowOff>79280</xdr:rowOff>
    </xdr:to>
    <xdr:sp macro="" textlink="">
      <xdr:nvSpPr>
        <xdr:cNvPr id="7" name="左大かっこ 6"/>
        <xdr:cNvSpPr/>
      </xdr:nvSpPr>
      <xdr:spPr>
        <a:xfrm>
          <a:off x="6260746" y="56010881"/>
          <a:ext cx="81020" cy="57704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190144</xdr:colOff>
      <xdr:row>127</xdr:row>
      <xdr:rowOff>346517</xdr:rowOff>
    </xdr:from>
    <xdr:ext cx="2476575" cy="325730"/>
    <xdr:sp macro="" textlink="">
      <xdr:nvSpPr>
        <xdr:cNvPr id="8" name="テキスト ボックス 7"/>
        <xdr:cNvSpPr txBox="1"/>
      </xdr:nvSpPr>
      <xdr:spPr>
        <a:xfrm>
          <a:off x="6260744" y="56150317"/>
          <a:ext cx="24765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火山対策の推進に関する業務</a:t>
          </a:r>
        </a:p>
      </xdr:txBody>
    </xdr:sp>
    <xdr:clientData/>
  </xdr:oneCellAnchor>
  <xdr:twoCellAnchor>
    <xdr:from>
      <xdr:col>49</xdr:col>
      <xdr:colOff>46834</xdr:colOff>
      <xdr:row>127</xdr:row>
      <xdr:rowOff>230286</xdr:rowOff>
    </xdr:from>
    <xdr:to>
      <xdr:col>49</xdr:col>
      <xdr:colOff>152969</xdr:colOff>
      <xdr:row>129</xdr:row>
      <xdr:rowOff>102485</xdr:rowOff>
    </xdr:to>
    <xdr:sp macro="" textlink="">
      <xdr:nvSpPr>
        <xdr:cNvPr id="9" name="左大かっこ 8"/>
        <xdr:cNvSpPr/>
      </xdr:nvSpPr>
      <xdr:spPr>
        <a:xfrm flipH="1">
          <a:off x="9070184" y="56034086"/>
          <a:ext cx="106135" cy="57704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192865</xdr:colOff>
      <xdr:row>130</xdr:row>
      <xdr:rowOff>279580</xdr:rowOff>
    </xdr:from>
    <xdr:ext cx="2956381" cy="559127"/>
    <xdr:sp macro="" textlink="">
      <xdr:nvSpPr>
        <xdr:cNvPr id="10" name="テキスト ボックス 9"/>
        <xdr:cNvSpPr txBox="1"/>
      </xdr:nvSpPr>
      <xdr:spPr>
        <a:xfrm>
          <a:off x="6263465" y="57143830"/>
          <a:ext cx="295638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土砂災害・水害対策の推進に関する業務</a:t>
          </a:r>
        </a:p>
      </xdr:txBody>
    </xdr:sp>
    <xdr:clientData/>
  </xdr:oneCellAnchor>
  <xdr:twoCellAnchor>
    <xdr:from>
      <xdr:col>49</xdr:col>
      <xdr:colOff>35945</xdr:colOff>
      <xdr:row>130</xdr:row>
      <xdr:rowOff>269189</xdr:rowOff>
    </xdr:from>
    <xdr:to>
      <xdr:col>49</xdr:col>
      <xdr:colOff>142080</xdr:colOff>
      <xdr:row>132</xdr:row>
      <xdr:rowOff>141389</xdr:rowOff>
    </xdr:to>
    <xdr:sp macro="" textlink="">
      <xdr:nvSpPr>
        <xdr:cNvPr id="11" name="左大かっこ 10"/>
        <xdr:cNvSpPr/>
      </xdr:nvSpPr>
      <xdr:spPr>
        <a:xfrm flipH="1">
          <a:off x="9059295" y="57133439"/>
          <a:ext cx="106135" cy="5834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161102</xdr:colOff>
      <xdr:row>130</xdr:row>
      <xdr:rowOff>171073</xdr:rowOff>
    </xdr:from>
    <xdr:to>
      <xdr:col>32</xdr:col>
      <xdr:colOff>131944</xdr:colOff>
      <xdr:row>132</xdr:row>
      <xdr:rowOff>169364</xdr:rowOff>
    </xdr:to>
    <xdr:sp macro="" textlink="">
      <xdr:nvSpPr>
        <xdr:cNvPr id="12" name="正方形/長方形 11"/>
        <xdr:cNvSpPr/>
      </xdr:nvSpPr>
      <xdr:spPr>
        <a:xfrm>
          <a:off x="3659952" y="57035323"/>
          <a:ext cx="2364792" cy="7094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民間企業（６社）</a:t>
          </a:r>
          <a:endParaRPr kumimoji="1" lang="en-US" altLang="ja-JP" sz="1400">
            <a:solidFill>
              <a:sysClr val="windowText" lastClr="000000"/>
            </a:solidFill>
          </a:endParaRPr>
        </a:p>
        <a:p>
          <a:pPr algn="ctr"/>
          <a:r>
            <a:rPr kumimoji="1" lang="ja-JP" altLang="en-US" sz="1400">
              <a:solidFill>
                <a:sysClr val="windowText" lastClr="000000"/>
              </a:solidFill>
            </a:rPr>
            <a:t>９８．８百万円</a:t>
          </a:r>
        </a:p>
      </xdr:txBody>
    </xdr:sp>
    <xdr:clientData/>
  </xdr:twoCellAnchor>
  <xdr:twoCellAnchor>
    <xdr:from>
      <xdr:col>10</xdr:col>
      <xdr:colOff>61135</xdr:colOff>
      <xdr:row>125</xdr:row>
      <xdr:rowOff>163118</xdr:rowOff>
    </xdr:from>
    <xdr:to>
      <xdr:col>19</xdr:col>
      <xdr:colOff>110252</xdr:colOff>
      <xdr:row>125</xdr:row>
      <xdr:rowOff>169898</xdr:rowOff>
    </xdr:to>
    <xdr:cxnSp macro="">
      <xdr:nvCxnSpPr>
        <xdr:cNvPr id="13" name="直線矢印コネクタ 12"/>
        <xdr:cNvCxnSpPr/>
      </xdr:nvCxnSpPr>
      <xdr:spPr>
        <a:xfrm flipV="1">
          <a:off x="1902635" y="55262068"/>
          <a:ext cx="1706467" cy="6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52885</xdr:colOff>
      <xdr:row>131</xdr:row>
      <xdr:rowOff>156231</xdr:rowOff>
    </xdr:from>
    <xdr:to>
      <xdr:col>19</xdr:col>
      <xdr:colOff>96005</xdr:colOff>
      <xdr:row>131</xdr:row>
      <xdr:rowOff>158424</xdr:rowOff>
    </xdr:to>
    <xdr:cxnSp macro="">
      <xdr:nvCxnSpPr>
        <xdr:cNvPr id="14" name="直線矢印コネクタ 13"/>
        <xdr:cNvCxnSpPr/>
      </xdr:nvCxnSpPr>
      <xdr:spPr>
        <a:xfrm>
          <a:off x="1894385" y="57376081"/>
          <a:ext cx="1700470"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56030</xdr:colOff>
      <xdr:row>121</xdr:row>
      <xdr:rowOff>190499</xdr:rowOff>
    </xdr:from>
    <xdr:to>
      <xdr:col>17</xdr:col>
      <xdr:colOff>142958</xdr:colOff>
      <xdr:row>123</xdr:row>
      <xdr:rowOff>103521</xdr:rowOff>
    </xdr:to>
    <xdr:sp macro="" textlink="">
      <xdr:nvSpPr>
        <xdr:cNvPr id="15" name="正方形/長方形 14"/>
        <xdr:cNvSpPr/>
      </xdr:nvSpPr>
      <xdr:spPr>
        <a:xfrm>
          <a:off x="1529230" y="53867049"/>
          <a:ext cx="1744278" cy="6242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５３２．６百万円</a:t>
          </a:r>
        </a:p>
      </xdr:txBody>
    </xdr:sp>
    <xdr:clientData/>
  </xdr:twoCellAnchor>
  <xdr:oneCellAnchor>
    <xdr:from>
      <xdr:col>10</xdr:col>
      <xdr:colOff>54785</xdr:colOff>
      <xdr:row>123</xdr:row>
      <xdr:rowOff>304953</xdr:rowOff>
    </xdr:from>
    <xdr:ext cx="1710725" cy="559127"/>
    <xdr:sp macro="" textlink="">
      <xdr:nvSpPr>
        <xdr:cNvPr id="16" name="テキスト ボックス 15"/>
        <xdr:cNvSpPr txBox="1"/>
      </xdr:nvSpPr>
      <xdr:spPr>
        <a:xfrm>
          <a:off x="1914428" y="47626060"/>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10</xdr:col>
      <xdr:colOff>51406</xdr:colOff>
      <xdr:row>123</xdr:row>
      <xdr:rowOff>98457</xdr:rowOff>
    </xdr:from>
    <xdr:to>
      <xdr:col>10</xdr:col>
      <xdr:colOff>55368</xdr:colOff>
      <xdr:row>151</xdr:row>
      <xdr:rowOff>289278</xdr:rowOff>
    </xdr:to>
    <xdr:cxnSp macro="">
      <xdr:nvCxnSpPr>
        <xdr:cNvPr id="17" name="直線コネクタ 16"/>
        <xdr:cNvCxnSpPr/>
      </xdr:nvCxnSpPr>
      <xdr:spPr>
        <a:xfrm flipH="1">
          <a:off x="1911049" y="47419564"/>
          <a:ext cx="3962" cy="1074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18051</xdr:colOff>
      <xdr:row>126</xdr:row>
      <xdr:rowOff>291523</xdr:rowOff>
    </xdr:from>
    <xdr:ext cx="1770869" cy="559127"/>
    <xdr:sp macro="" textlink="">
      <xdr:nvSpPr>
        <xdr:cNvPr id="18" name="テキスト ボックス 17"/>
        <xdr:cNvSpPr txBox="1"/>
      </xdr:nvSpPr>
      <xdr:spPr>
        <a:xfrm>
          <a:off x="1852495" y="48607967"/>
          <a:ext cx="177086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ja-JP" altLang="en-US" sz="1400"/>
            <a:t>等</a:t>
          </a:r>
          <a:r>
            <a:rPr kumimoji="1" lang="en-US" altLang="ja-JP" sz="1400"/>
            <a:t>(</a:t>
          </a:r>
          <a:r>
            <a:rPr kumimoji="1" lang="ja-JP" altLang="en-US" sz="1400"/>
            <a:t>総合評価</a:t>
          </a:r>
          <a:r>
            <a:rPr kumimoji="1" lang="en-US" altLang="ja-JP" sz="1400"/>
            <a:t>)】</a:t>
          </a:r>
          <a:endParaRPr kumimoji="1" lang="ja-JP" altLang="en-US" sz="1400"/>
        </a:p>
      </xdr:txBody>
    </xdr:sp>
    <xdr:clientData/>
  </xdr:oneCellAnchor>
  <xdr:oneCellAnchor>
    <xdr:from>
      <xdr:col>10</xdr:col>
      <xdr:colOff>33404</xdr:colOff>
      <xdr:row>129</xdr:row>
      <xdr:rowOff>303721</xdr:rowOff>
    </xdr:from>
    <xdr:ext cx="1710725" cy="559127"/>
    <xdr:sp macro="" textlink="">
      <xdr:nvSpPr>
        <xdr:cNvPr id="19" name="テキスト ボックス 18"/>
        <xdr:cNvSpPr txBox="1"/>
      </xdr:nvSpPr>
      <xdr:spPr>
        <a:xfrm>
          <a:off x="1893047" y="49738471"/>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r>
            <a:rPr kumimoji="1" lang="ja-JP" altLang="en-US" sz="1400"/>
            <a:t>等</a:t>
          </a:r>
          <a:r>
            <a:rPr kumimoji="1" lang="en-US" altLang="ja-JP" sz="1400"/>
            <a:t>】</a:t>
          </a:r>
          <a:endParaRPr kumimoji="1" lang="ja-JP" altLang="en-US" sz="1400"/>
        </a:p>
      </xdr:txBody>
    </xdr:sp>
    <xdr:clientData/>
  </xdr:oneCellAnchor>
  <xdr:twoCellAnchor>
    <xdr:from>
      <xdr:col>10</xdr:col>
      <xdr:colOff>61184</xdr:colOff>
      <xdr:row>128</xdr:row>
      <xdr:rowOff>168673</xdr:rowOff>
    </xdr:from>
    <xdr:to>
      <xdr:col>19</xdr:col>
      <xdr:colOff>137176</xdr:colOff>
      <xdr:row>128</xdr:row>
      <xdr:rowOff>170965</xdr:rowOff>
    </xdr:to>
    <xdr:cxnSp macro="">
      <xdr:nvCxnSpPr>
        <xdr:cNvPr id="20" name="直線矢印コネクタ 19"/>
        <xdr:cNvCxnSpPr/>
      </xdr:nvCxnSpPr>
      <xdr:spPr>
        <a:xfrm>
          <a:off x="1902684" y="56328073"/>
          <a:ext cx="1733342"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129634</xdr:colOff>
      <xdr:row>130</xdr:row>
      <xdr:rowOff>258628</xdr:rowOff>
    </xdr:from>
    <xdr:to>
      <xdr:col>34</xdr:col>
      <xdr:colOff>20154</xdr:colOff>
      <xdr:row>132</xdr:row>
      <xdr:rowOff>130827</xdr:rowOff>
    </xdr:to>
    <xdr:sp macro="" textlink="">
      <xdr:nvSpPr>
        <xdr:cNvPr id="21" name="左大かっこ 20"/>
        <xdr:cNvSpPr/>
      </xdr:nvSpPr>
      <xdr:spPr>
        <a:xfrm>
          <a:off x="6206584" y="57122878"/>
          <a:ext cx="74670" cy="58339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155222</xdr:colOff>
      <xdr:row>133</xdr:row>
      <xdr:rowOff>161631</xdr:rowOff>
    </xdr:from>
    <xdr:to>
      <xdr:col>32</xdr:col>
      <xdr:colOff>115937</xdr:colOff>
      <xdr:row>135</xdr:row>
      <xdr:rowOff>150734</xdr:rowOff>
    </xdr:to>
    <xdr:sp macro="" textlink="">
      <xdr:nvSpPr>
        <xdr:cNvPr id="22" name="正方形/長方形 21"/>
        <xdr:cNvSpPr/>
      </xdr:nvSpPr>
      <xdr:spPr>
        <a:xfrm>
          <a:off x="3654072" y="58092681"/>
          <a:ext cx="2354665" cy="6939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D.</a:t>
          </a:r>
          <a:r>
            <a:rPr kumimoji="1" lang="ja-JP" altLang="en-US" sz="1300">
              <a:solidFill>
                <a:sysClr val="windowText" lastClr="000000"/>
              </a:solidFill>
            </a:rPr>
            <a:t>株式会社サイエンスクラフト</a:t>
          </a:r>
          <a:endParaRPr kumimoji="1" lang="en-US" altLang="ja-JP" sz="1300">
            <a:solidFill>
              <a:sysClr val="windowText" lastClr="000000"/>
            </a:solidFill>
          </a:endParaRPr>
        </a:p>
        <a:p>
          <a:pPr algn="ctr"/>
          <a:r>
            <a:rPr kumimoji="1" lang="ja-JP" altLang="en-US" sz="1300">
              <a:solidFill>
                <a:sysClr val="windowText" lastClr="000000"/>
              </a:solidFill>
            </a:rPr>
            <a:t>４．６百万円</a:t>
          </a:r>
        </a:p>
      </xdr:txBody>
    </xdr:sp>
    <xdr:clientData/>
  </xdr:twoCellAnchor>
  <xdr:twoCellAnchor>
    <xdr:from>
      <xdr:col>33</xdr:col>
      <xdr:colOff>162826</xdr:colOff>
      <xdr:row>133</xdr:row>
      <xdr:rowOff>202600</xdr:rowOff>
    </xdr:from>
    <xdr:to>
      <xdr:col>34</xdr:col>
      <xdr:colOff>53346</xdr:colOff>
      <xdr:row>135</xdr:row>
      <xdr:rowOff>74799</xdr:rowOff>
    </xdr:to>
    <xdr:sp macro="" textlink="">
      <xdr:nvSpPr>
        <xdr:cNvPr id="23" name="左大かっこ 22"/>
        <xdr:cNvSpPr/>
      </xdr:nvSpPr>
      <xdr:spPr>
        <a:xfrm>
          <a:off x="6239776" y="58133650"/>
          <a:ext cx="74670" cy="57704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50765</xdr:colOff>
      <xdr:row>133</xdr:row>
      <xdr:rowOff>172984</xdr:rowOff>
    </xdr:from>
    <xdr:ext cx="2918794" cy="559127"/>
    <xdr:sp macro="" textlink="">
      <xdr:nvSpPr>
        <xdr:cNvPr id="24" name="テキスト ボックス 23"/>
        <xdr:cNvSpPr txBox="1"/>
      </xdr:nvSpPr>
      <xdr:spPr>
        <a:xfrm>
          <a:off x="6311865" y="58104034"/>
          <a:ext cx="2918794"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日本版ＩＣＳ等に関する基礎的調査・検討業務</a:t>
          </a:r>
        </a:p>
      </xdr:txBody>
    </xdr:sp>
    <xdr:clientData/>
  </xdr:oneCellAnchor>
  <xdr:twoCellAnchor>
    <xdr:from>
      <xdr:col>49</xdr:col>
      <xdr:colOff>33118</xdr:colOff>
      <xdr:row>133</xdr:row>
      <xdr:rowOff>195079</xdr:rowOff>
    </xdr:from>
    <xdr:to>
      <xdr:col>49</xdr:col>
      <xdr:colOff>139253</xdr:colOff>
      <xdr:row>135</xdr:row>
      <xdr:rowOff>67278</xdr:rowOff>
    </xdr:to>
    <xdr:sp macro="" textlink="">
      <xdr:nvSpPr>
        <xdr:cNvPr id="25" name="左大かっこ 24"/>
        <xdr:cNvSpPr/>
      </xdr:nvSpPr>
      <xdr:spPr>
        <a:xfrm flipH="1">
          <a:off x="9056468" y="58126129"/>
          <a:ext cx="106135" cy="57704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161044</xdr:colOff>
      <xdr:row>136</xdr:row>
      <xdr:rowOff>147277</xdr:rowOff>
    </xdr:from>
    <xdr:to>
      <xdr:col>32</xdr:col>
      <xdr:colOff>131886</xdr:colOff>
      <xdr:row>138</xdr:row>
      <xdr:rowOff>167603</xdr:rowOff>
    </xdr:to>
    <xdr:sp macro="" textlink="">
      <xdr:nvSpPr>
        <xdr:cNvPr id="26" name="正方形/長方形 25"/>
        <xdr:cNvSpPr/>
      </xdr:nvSpPr>
      <xdr:spPr>
        <a:xfrm>
          <a:off x="3659894" y="59138777"/>
          <a:ext cx="2364792" cy="7315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株式会社ステージ</a:t>
          </a:r>
          <a:endParaRPr kumimoji="1" lang="en-US" altLang="ja-JP" sz="1400">
            <a:solidFill>
              <a:sysClr val="windowText" lastClr="000000"/>
            </a:solidFill>
          </a:endParaRPr>
        </a:p>
        <a:p>
          <a:pPr algn="ctr"/>
          <a:r>
            <a:rPr kumimoji="1" lang="ja-JP" altLang="en-US" sz="1400">
              <a:solidFill>
                <a:sysClr val="windowText" lastClr="000000"/>
              </a:solidFill>
            </a:rPr>
            <a:t>６．２百万円</a:t>
          </a:r>
        </a:p>
      </xdr:txBody>
    </xdr:sp>
    <xdr:clientData/>
  </xdr:twoCellAnchor>
  <xdr:twoCellAnchor>
    <xdr:from>
      <xdr:col>33</xdr:col>
      <xdr:colOff>179154</xdr:colOff>
      <xdr:row>136</xdr:row>
      <xdr:rowOff>200682</xdr:rowOff>
    </xdr:from>
    <xdr:to>
      <xdr:col>34</xdr:col>
      <xdr:colOff>69674</xdr:colOff>
      <xdr:row>138</xdr:row>
      <xdr:rowOff>72881</xdr:rowOff>
    </xdr:to>
    <xdr:sp macro="" textlink="">
      <xdr:nvSpPr>
        <xdr:cNvPr id="27" name="左大かっこ 26"/>
        <xdr:cNvSpPr/>
      </xdr:nvSpPr>
      <xdr:spPr>
        <a:xfrm>
          <a:off x="6256104" y="59192182"/>
          <a:ext cx="74670" cy="58339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32729</xdr:colOff>
      <xdr:row>136</xdr:row>
      <xdr:rowOff>75443</xdr:rowOff>
    </xdr:from>
    <xdr:ext cx="2846436" cy="792525"/>
    <xdr:sp macro="" textlink="">
      <xdr:nvSpPr>
        <xdr:cNvPr id="28" name="テキスト ボックス 27"/>
        <xdr:cNvSpPr txBox="1"/>
      </xdr:nvSpPr>
      <xdr:spPr>
        <a:xfrm>
          <a:off x="6355515" y="51982157"/>
          <a:ext cx="284643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令和３年度防災</a:t>
          </a:r>
          <a:r>
            <a:rPr kumimoji="1" lang="en-US" altLang="ja-JP" sz="1400"/>
            <a:t>×</a:t>
          </a:r>
          <a:r>
            <a:rPr kumimoji="1" lang="ja-JP" altLang="en-US" sz="1400"/>
            <a:t>テクノロジー官民連携プラットフォーム事業におけるウェブサイト構築・運営業務</a:t>
          </a:r>
        </a:p>
      </xdr:txBody>
    </xdr:sp>
    <xdr:clientData/>
  </xdr:oneCellAnchor>
  <xdr:twoCellAnchor>
    <xdr:from>
      <xdr:col>49</xdr:col>
      <xdr:colOff>35842</xdr:colOff>
      <xdr:row>136</xdr:row>
      <xdr:rowOff>223887</xdr:rowOff>
    </xdr:from>
    <xdr:to>
      <xdr:col>49</xdr:col>
      <xdr:colOff>141977</xdr:colOff>
      <xdr:row>138</xdr:row>
      <xdr:rowOff>96086</xdr:rowOff>
    </xdr:to>
    <xdr:sp macro="" textlink="">
      <xdr:nvSpPr>
        <xdr:cNvPr id="29" name="左大かっこ 28"/>
        <xdr:cNvSpPr/>
      </xdr:nvSpPr>
      <xdr:spPr>
        <a:xfrm flipH="1">
          <a:off x="9059192" y="59215387"/>
          <a:ext cx="106135" cy="583399"/>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173655</xdr:colOff>
      <xdr:row>138</xdr:row>
      <xdr:rowOff>508132</xdr:rowOff>
    </xdr:from>
    <xdr:ext cx="2854921" cy="792525"/>
    <xdr:sp macro="" textlink="">
      <xdr:nvSpPr>
        <xdr:cNvPr id="30" name="テキスト ボックス 29"/>
        <xdr:cNvSpPr txBox="1"/>
      </xdr:nvSpPr>
      <xdr:spPr>
        <a:xfrm>
          <a:off x="6250605" y="60210832"/>
          <a:ext cx="2854921"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令和３年度防災</a:t>
          </a:r>
          <a:r>
            <a:rPr kumimoji="1" lang="en-US" altLang="ja-JP" sz="1400"/>
            <a:t>×</a:t>
          </a:r>
          <a:r>
            <a:rPr kumimoji="1" lang="ja-JP" altLang="en-US" sz="1400"/>
            <a:t>テクノロジー官民連携プラットフォーム事業におけるセミナー企画運営業務</a:t>
          </a:r>
        </a:p>
      </xdr:txBody>
    </xdr:sp>
    <xdr:clientData/>
  </xdr:oneCellAnchor>
  <xdr:twoCellAnchor>
    <xdr:from>
      <xdr:col>49</xdr:col>
      <xdr:colOff>24953</xdr:colOff>
      <xdr:row>138</xdr:row>
      <xdr:rowOff>610173</xdr:rowOff>
    </xdr:from>
    <xdr:to>
      <xdr:col>49</xdr:col>
      <xdr:colOff>123265</xdr:colOff>
      <xdr:row>139</xdr:row>
      <xdr:rowOff>504784</xdr:rowOff>
    </xdr:to>
    <xdr:sp macro="" textlink="">
      <xdr:nvSpPr>
        <xdr:cNvPr id="31" name="左大かっこ 30"/>
        <xdr:cNvSpPr/>
      </xdr:nvSpPr>
      <xdr:spPr>
        <a:xfrm flipH="1">
          <a:off x="9048303" y="60312873"/>
          <a:ext cx="98312" cy="561361"/>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150110</xdr:colOff>
      <xdr:row>138</xdr:row>
      <xdr:rowOff>512057</xdr:rowOff>
    </xdr:from>
    <xdr:to>
      <xdr:col>32</xdr:col>
      <xdr:colOff>120952</xdr:colOff>
      <xdr:row>139</xdr:row>
      <xdr:rowOff>532759</xdr:rowOff>
    </xdr:to>
    <xdr:sp macro="" textlink="">
      <xdr:nvSpPr>
        <xdr:cNvPr id="32" name="正方形/長方形 31"/>
        <xdr:cNvSpPr/>
      </xdr:nvSpPr>
      <xdr:spPr>
        <a:xfrm>
          <a:off x="3648960" y="60214757"/>
          <a:ext cx="2364792" cy="6874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rPr>
            <a:t>F.</a:t>
          </a:r>
          <a:r>
            <a:rPr kumimoji="1" lang="ja-JP" altLang="en-US" sz="1300">
              <a:solidFill>
                <a:sysClr val="windowText" lastClr="000000"/>
              </a:solidFill>
            </a:rPr>
            <a:t>東武トップツアーズ株式会社</a:t>
          </a:r>
          <a:endParaRPr kumimoji="1" lang="en-US" altLang="ja-JP" sz="1300">
            <a:solidFill>
              <a:sysClr val="windowText" lastClr="000000"/>
            </a:solidFill>
          </a:endParaRPr>
        </a:p>
        <a:p>
          <a:pPr algn="ctr"/>
          <a:r>
            <a:rPr kumimoji="1" lang="ja-JP" altLang="en-US" sz="1300">
              <a:solidFill>
                <a:sysClr val="windowText" lastClr="000000"/>
              </a:solidFill>
            </a:rPr>
            <a:t>２．３百万円</a:t>
          </a:r>
        </a:p>
      </xdr:txBody>
    </xdr:sp>
    <xdr:clientData/>
  </xdr:twoCellAnchor>
  <xdr:twoCellAnchor>
    <xdr:from>
      <xdr:col>10</xdr:col>
      <xdr:colOff>50143</xdr:colOff>
      <xdr:row>134</xdr:row>
      <xdr:rowOff>156719</xdr:rowOff>
    </xdr:from>
    <xdr:to>
      <xdr:col>19</xdr:col>
      <xdr:colOff>99260</xdr:colOff>
      <xdr:row>134</xdr:row>
      <xdr:rowOff>163499</xdr:rowOff>
    </xdr:to>
    <xdr:cxnSp macro="">
      <xdr:nvCxnSpPr>
        <xdr:cNvPr id="33" name="直線矢印コネクタ 32"/>
        <xdr:cNvCxnSpPr/>
      </xdr:nvCxnSpPr>
      <xdr:spPr>
        <a:xfrm flipV="1">
          <a:off x="1891643" y="58443369"/>
          <a:ext cx="1706467" cy="678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46778</xdr:colOff>
      <xdr:row>139</xdr:row>
      <xdr:rowOff>172244</xdr:rowOff>
    </xdr:from>
    <xdr:to>
      <xdr:col>19</xdr:col>
      <xdr:colOff>89898</xdr:colOff>
      <xdr:row>139</xdr:row>
      <xdr:rowOff>174437</xdr:rowOff>
    </xdr:to>
    <xdr:cxnSp macro="">
      <xdr:nvCxnSpPr>
        <xdr:cNvPr id="34" name="直線矢印コネクタ 33"/>
        <xdr:cNvCxnSpPr/>
      </xdr:nvCxnSpPr>
      <xdr:spPr>
        <a:xfrm>
          <a:off x="1888278" y="60541694"/>
          <a:ext cx="1700470"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43793</xdr:colOff>
      <xdr:row>132</xdr:row>
      <xdr:rowOff>317500</xdr:rowOff>
    </xdr:from>
    <xdr:ext cx="1710725" cy="559127"/>
    <xdr:sp macro="" textlink="">
      <xdr:nvSpPr>
        <xdr:cNvPr id="35" name="テキスト ボックス 34"/>
        <xdr:cNvSpPr txBox="1"/>
      </xdr:nvSpPr>
      <xdr:spPr>
        <a:xfrm>
          <a:off x="1885293" y="57892950"/>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endParaRPr kumimoji="1" lang="ja-JP" altLang="en-US" sz="1400"/>
        </a:p>
      </xdr:txBody>
    </xdr:sp>
    <xdr:clientData/>
  </xdr:oneCellAnchor>
  <xdr:oneCellAnchor>
    <xdr:from>
      <xdr:col>10</xdr:col>
      <xdr:colOff>67203</xdr:colOff>
      <xdr:row>135</xdr:row>
      <xdr:rowOff>256899</xdr:rowOff>
    </xdr:from>
    <xdr:ext cx="1710725" cy="559127"/>
    <xdr:sp macro="" textlink="">
      <xdr:nvSpPr>
        <xdr:cNvPr id="36" name="テキスト ボックス 35"/>
        <xdr:cNvSpPr txBox="1"/>
      </xdr:nvSpPr>
      <xdr:spPr>
        <a:xfrm>
          <a:off x="1926846" y="51809828"/>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oneCellAnchor>
    <xdr:from>
      <xdr:col>10</xdr:col>
      <xdr:colOff>22412</xdr:colOff>
      <xdr:row>138</xdr:row>
      <xdr:rowOff>283713</xdr:rowOff>
    </xdr:from>
    <xdr:ext cx="1710725" cy="559127"/>
    <xdr:sp macro="" textlink="">
      <xdr:nvSpPr>
        <xdr:cNvPr id="37" name="テキスト ボックス 36"/>
        <xdr:cNvSpPr txBox="1"/>
      </xdr:nvSpPr>
      <xdr:spPr>
        <a:xfrm>
          <a:off x="1882055" y="53210963"/>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twoCellAnchor>
    <xdr:from>
      <xdr:col>10</xdr:col>
      <xdr:colOff>50192</xdr:colOff>
      <xdr:row>137</xdr:row>
      <xdr:rowOff>149567</xdr:rowOff>
    </xdr:from>
    <xdr:to>
      <xdr:col>19</xdr:col>
      <xdr:colOff>126184</xdr:colOff>
      <xdr:row>137</xdr:row>
      <xdr:rowOff>149567</xdr:rowOff>
    </xdr:to>
    <xdr:cxnSp macro="">
      <xdr:nvCxnSpPr>
        <xdr:cNvPr id="38" name="直線矢印コネクタ 37"/>
        <xdr:cNvCxnSpPr/>
      </xdr:nvCxnSpPr>
      <xdr:spPr>
        <a:xfrm>
          <a:off x="1909835" y="52410067"/>
          <a:ext cx="1749670" cy="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118642</xdr:colOff>
      <xdr:row>138</xdr:row>
      <xdr:rowOff>599612</xdr:rowOff>
    </xdr:from>
    <xdr:to>
      <xdr:col>34</xdr:col>
      <xdr:colOff>9162</xdr:colOff>
      <xdr:row>139</xdr:row>
      <xdr:rowOff>494222</xdr:rowOff>
    </xdr:to>
    <xdr:sp macro="" textlink="">
      <xdr:nvSpPr>
        <xdr:cNvPr id="39" name="左大かっこ 38"/>
        <xdr:cNvSpPr/>
      </xdr:nvSpPr>
      <xdr:spPr>
        <a:xfrm>
          <a:off x="6195592" y="60302312"/>
          <a:ext cx="74670" cy="56136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185237</xdr:colOff>
      <xdr:row>140</xdr:row>
      <xdr:rowOff>258630</xdr:rowOff>
    </xdr:from>
    <xdr:to>
      <xdr:col>34</xdr:col>
      <xdr:colOff>49893</xdr:colOff>
      <xdr:row>141</xdr:row>
      <xdr:rowOff>276678</xdr:rowOff>
    </xdr:to>
    <xdr:sp macro="" textlink="">
      <xdr:nvSpPr>
        <xdr:cNvPr id="40" name="左大かっこ 39"/>
        <xdr:cNvSpPr/>
      </xdr:nvSpPr>
      <xdr:spPr>
        <a:xfrm>
          <a:off x="6322058" y="54174666"/>
          <a:ext cx="50621" cy="385441"/>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55528</xdr:colOff>
      <xdr:row>140</xdr:row>
      <xdr:rowOff>251109</xdr:rowOff>
    </xdr:from>
    <xdr:to>
      <xdr:col>49</xdr:col>
      <xdr:colOff>154213</xdr:colOff>
      <xdr:row>141</xdr:row>
      <xdr:rowOff>312964</xdr:rowOff>
    </xdr:to>
    <xdr:sp macro="" textlink="">
      <xdr:nvSpPr>
        <xdr:cNvPr id="41" name="左大かっこ 40"/>
        <xdr:cNvSpPr/>
      </xdr:nvSpPr>
      <xdr:spPr>
        <a:xfrm flipH="1">
          <a:off x="9167778" y="54167145"/>
          <a:ext cx="98685" cy="42924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182515</xdr:colOff>
      <xdr:row>142</xdr:row>
      <xdr:rowOff>424000</xdr:rowOff>
    </xdr:from>
    <xdr:to>
      <xdr:col>34</xdr:col>
      <xdr:colOff>92085</xdr:colOff>
      <xdr:row>144</xdr:row>
      <xdr:rowOff>98228</xdr:rowOff>
    </xdr:to>
    <xdr:sp macro="" textlink="">
      <xdr:nvSpPr>
        <xdr:cNvPr id="42" name="左大かっこ 41"/>
        <xdr:cNvSpPr/>
      </xdr:nvSpPr>
      <xdr:spPr>
        <a:xfrm>
          <a:off x="6319336" y="55106571"/>
          <a:ext cx="95535" cy="4997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58253</xdr:colOff>
      <xdr:row>142</xdr:row>
      <xdr:rowOff>429060</xdr:rowOff>
    </xdr:from>
    <xdr:to>
      <xdr:col>49</xdr:col>
      <xdr:colOff>164388</xdr:colOff>
      <xdr:row>144</xdr:row>
      <xdr:rowOff>103288</xdr:rowOff>
    </xdr:to>
    <xdr:sp macro="" textlink="">
      <xdr:nvSpPr>
        <xdr:cNvPr id="43" name="左大かっこ 42"/>
        <xdr:cNvSpPr/>
      </xdr:nvSpPr>
      <xdr:spPr>
        <a:xfrm flipH="1">
          <a:off x="9170503" y="55111631"/>
          <a:ext cx="106135" cy="4997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17934</xdr:colOff>
      <xdr:row>140</xdr:row>
      <xdr:rowOff>304603</xdr:rowOff>
    </xdr:from>
    <xdr:ext cx="2956381" cy="325730"/>
    <xdr:sp macro="" textlink="">
      <xdr:nvSpPr>
        <xdr:cNvPr id="44" name="テキスト ボックス 43"/>
        <xdr:cNvSpPr txBox="1"/>
      </xdr:nvSpPr>
      <xdr:spPr>
        <a:xfrm>
          <a:off x="6340720" y="54220639"/>
          <a:ext cx="2956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災害対応業務標準化の推進業務</a:t>
          </a:r>
        </a:p>
      </xdr:txBody>
    </xdr:sp>
    <xdr:clientData/>
  </xdr:oneCellAnchor>
  <xdr:twoCellAnchor>
    <xdr:from>
      <xdr:col>49</xdr:col>
      <xdr:colOff>69776</xdr:colOff>
      <xdr:row>145</xdr:row>
      <xdr:rowOff>184348</xdr:rowOff>
    </xdr:from>
    <xdr:to>
      <xdr:col>49</xdr:col>
      <xdr:colOff>175911</xdr:colOff>
      <xdr:row>147</xdr:row>
      <xdr:rowOff>123782</xdr:rowOff>
    </xdr:to>
    <xdr:sp macro="" textlink="">
      <xdr:nvSpPr>
        <xdr:cNvPr id="45" name="左大かっこ 44"/>
        <xdr:cNvSpPr/>
      </xdr:nvSpPr>
      <xdr:spPr>
        <a:xfrm flipH="1">
          <a:off x="9093126" y="63309698"/>
          <a:ext cx="106135" cy="56173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154011</xdr:colOff>
      <xdr:row>140</xdr:row>
      <xdr:rowOff>176894</xdr:rowOff>
    </xdr:from>
    <xdr:to>
      <xdr:col>32</xdr:col>
      <xdr:colOff>137553</xdr:colOff>
      <xdr:row>142</xdr:row>
      <xdr:rowOff>40823</xdr:rowOff>
    </xdr:to>
    <xdr:sp macro="" textlink="">
      <xdr:nvSpPr>
        <xdr:cNvPr id="46" name="正方形/長方形 45"/>
        <xdr:cNvSpPr/>
      </xdr:nvSpPr>
      <xdr:spPr>
        <a:xfrm>
          <a:off x="3687332" y="54092930"/>
          <a:ext cx="2401078" cy="6304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a:solidFill>
                <a:sysClr val="windowText" lastClr="000000"/>
              </a:solidFill>
              <a:latin typeface="+mn-lt"/>
            </a:rPr>
            <a:t>G.</a:t>
          </a:r>
          <a:r>
            <a:rPr kumimoji="1" lang="ja-JP" altLang="en-US" sz="1300">
              <a:solidFill>
                <a:sysClr val="windowText" lastClr="000000"/>
              </a:solidFill>
              <a:latin typeface="+mn-lt"/>
            </a:rPr>
            <a:t>民間企業（２社）</a:t>
          </a:r>
          <a:endParaRPr kumimoji="1" lang="en-US" altLang="ja-JP" sz="1300">
            <a:solidFill>
              <a:sysClr val="windowText" lastClr="000000"/>
            </a:solidFill>
            <a:latin typeface="+mn-lt"/>
          </a:endParaRPr>
        </a:p>
        <a:p>
          <a:pPr algn="ctr"/>
          <a:r>
            <a:rPr kumimoji="1" lang="ja-JP" altLang="en-US" sz="1300">
              <a:solidFill>
                <a:sysClr val="windowText" lastClr="000000"/>
              </a:solidFill>
              <a:latin typeface="+mn-lt"/>
            </a:rPr>
            <a:t>１６．７百万円</a:t>
          </a:r>
        </a:p>
      </xdr:txBody>
    </xdr:sp>
    <xdr:clientData/>
  </xdr:twoCellAnchor>
  <xdr:twoCellAnchor>
    <xdr:from>
      <xdr:col>10</xdr:col>
      <xdr:colOff>45958</xdr:colOff>
      <xdr:row>141</xdr:row>
      <xdr:rowOff>156103</xdr:rowOff>
    </xdr:from>
    <xdr:to>
      <xdr:col>19</xdr:col>
      <xdr:colOff>95075</xdr:colOff>
      <xdr:row>141</xdr:row>
      <xdr:rowOff>156103</xdr:rowOff>
    </xdr:to>
    <xdr:cxnSp macro="">
      <xdr:nvCxnSpPr>
        <xdr:cNvPr id="47" name="直線矢印コネクタ 46"/>
        <xdr:cNvCxnSpPr/>
      </xdr:nvCxnSpPr>
      <xdr:spPr>
        <a:xfrm flipV="1">
          <a:off x="1905601" y="54439532"/>
          <a:ext cx="172279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47636</xdr:colOff>
      <xdr:row>146</xdr:row>
      <xdr:rowOff>123151</xdr:rowOff>
    </xdr:from>
    <xdr:to>
      <xdr:col>19</xdr:col>
      <xdr:colOff>90756</xdr:colOff>
      <xdr:row>146</xdr:row>
      <xdr:rowOff>125344</xdr:rowOff>
    </xdr:to>
    <xdr:cxnSp macro="">
      <xdr:nvCxnSpPr>
        <xdr:cNvPr id="48" name="直線矢印コネクタ 47"/>
        <xdr:cNvCxnSpPr/>
      </xdr:nvCxnSpPr>
      <xdr:spPr>
        <a:xfrm>
          <a:off x="1907279" y="56257151"/>
          <a:ext cx="1716798"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67235</xdr:colOff>
      <xdr:row>139</xdr:row>
      <xdr:rowOff>629946</xdr:rowOff>
    </xdr:from>
    <xdr:ext cx="1710725" cy="559127"/>
    <xdr:sp macro="" textlink="">
      <xdr:nvSpPr>
        <xdr:cNvPr id="49" name="テキスト ボックス 48"/>
        <xdr:cNvSpPr txBox="1"/>
      </xdr:nvSpPr>
      <xdr:spPr>
        <a:xfrm>
          <a:off x="1926878" y="53879232"/>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総合評価）</a:t>
          </a:r>
          <a:r>
            <a:rPr kumimoji="1" lang="en-US" altLang="ja-JP" sz="1400"/>
            <a:t>】</a:t>
          </a:r>
          <a:endParaRPr kumimoji="1" lang="ja-JP" altLang="en-US" sz="1400"/>
        </a:p>
      </xdr:txBody>
    </xdr:sp>
    <xdr:clientData/>
  </xdr:oneCellAnchor>
  <xdr:twoCellAnchor>
    <xdr:from>
      <xdr:col>10</xdr:col>
      <xdr:colOff>48178</xdr:colOff>
      <xdr:row>143</xdr:row>
      <xdr:rowOff>218621</xdr:rowOff>
    </xdr:from>
    <xdr:to>
      <xdr:col>19</xdr:col>
      <xdr:colOff>124170</xdr:colOff>
      <xdr:row>143</xdr:row>
      <xdr:rowOff>218621</xdr:rowOff>
    </xdr:to>
    <xdr:cxnSp macro="">
      <xdr:nvCxnSpPr>
        <xdr:cNvPr id="50" name="直線矢印コネクタ 49"/>
        <xdr:cNvCxnSpPr/>
      </xdr:nvCxnSpPr>
      <xdr:spPr>
        <a:xfrm>
          <a:off x="1907821" y="55345692"/>
          <a:ext cx="1749670" cy="0"/>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163465</xdr:colOff>
      <xdr:row>145</xdr:row>
      <xdr:rowOff>173787</xdr:rowOff>
    </xdr:from>
    <xdr:to>
      <xdr:col>34</xdr:col>
      <xdr:colOff>53985</xdr:colOff>
      <xdr:row>147</xdr:row>
      <xdr:rowOff>113220</xdr:rowOff>
    </xdr:to>
    <xdr:sp macro="" textlink="">
      <xdr:nvSpPr>
        <xdr:cNvPr id="51" name="左大かっこ 50"/>
        <xdr:cNvSpPr/>
      </xdr:nvSpPr>
      <xdr:spPr>
        <a:xfrm>
          <a:off x="6240415" y="63299137"/>
          <a:ext cx="74670" cy="56173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384</xdr:colOff>
      <xdr:row>142</xdr:row>
      <xdr:rowOff>334977</xdr:rowOff>
    </xdr:from>
    <xdr:to>
      <xdr:col>32</xdr:col>
      <xdr:colOff>161021</xdr:colOff>
      <xdr:row>144</xdr:row>
      <xdr:rowOff>151106</xdr:rowOff>
    </xdr:to>
    <xdr:sp macro="" textlink="">
      <xdr:nvSpPr>
        <xdr:cNvPr id="52" name="正方形/長方形 51"/>
        <xdr:cNvSpPr/>
      </xdr:nvSpPr>
      <xdr:spPr>
        <a:xfrm>
          <a:off x="3719670" y="55017548"/>
          <a:ext cx="2392208" cy="641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H.</a:t>
          </a:r>
          <a:r>
            <a:rPr kumimoji="1" lang="ja-JP" altLang="en-US" sz="1400">
              <a:solidFill>
                <a:sysClr val="windowText" lastClr="000000"/>
              </a:solidFill>
            </a:rPr>
            <a:t>三谷商事株式会社</a:t>
          </a:r>
          <a:endParaRPr kumimoji="1" lang="en-US" altLang="ja-JP" sz="1400">
            <a:solidFill>
              <a:sysClr val="windowText" lastClr="000000"/>
            </a:solidFill>
          </a:endParaRPr>
        </a:p>
        <a:p>
          <a:pPr algn="ctr"/>
          <a:r>
            <a:rPr kumimoji="1" lang="ja-JP" altLang="en-US" sz="1400">
              <a:solidFill>
                <a:sysClr val="windowText" lastClr="000000"/>
              </a:solidFill>
            </a:rPr>
            <a:t>６．６百万円</a:t>
          </a:r>
        </a:p>
      </xdr:txBody>
    </xdr:sp>
    <xdr:clientData/>
  </xdr:twoCellAnchor>
  <xdr:twoCellAnchor>
    <xdr:from>
      <xdr:col>34</xdr:col>
      <xdr:colOff>6583</xdr:colOff>
      <xdr:row>148</xdr:row>
      <xdr:rowOff>68375</xdr:rowOff>
    </xdr:from>
    <xdr:to>
      <xdr:col>34</xdr:col>
      <xdr:colOff>98809</xdr:colOff>
      <xdr:row>150</xdr:row>
      <xdr:rowOff>7808</xdr:rowOff>
    </xdr:to>
    <xdr:sp macro="" textlink="">
      <xdr:nvSpPr>
        <xdr:cNvPr id="53" name="左大かっこ 52"/>
        <xdr:cNvSpPr/>
      </xdr:nvSpPr>
      <xdr:spPr>
        <a:xfrm>
          <a:off x="6267683" y="64127175"/>
          <a:ext cx="92226" cy="56173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34803</xdr:colOff>
      <xdr:row>143</xdr:row>
      <xdr:rowOff>82525</xdr:rowOff>
    </xdr:from>
    <xdr:ext cx="2698175" cy="325730"/>
    <xdr:sp macro="" textlink="">
      <xdr:nvSpPr>
        <xdr:cNvPr id="54" name="テキスト ボックス 53"/>
        <xdr:cNvSpPr txBox="1"/>
      </xdr:nvSpPr>
      <xdr:spPr>
        <a:xfrm>
          <a:off x="6357589" y="55209596"/>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twoCellAnchor>
    <xdr:from>
      <xdr:col>49</xdr:col>
      <xdr:colOff>64977</xdr:colOff>
      <xdr:row>148</xdr:row>
      <xdr:rowOff>67092</xdr:rowOff>
    </xdr:from>
    <xdr:to>
      <xdr:col>49</xdr:col>
      <xdr:colOff>171112</xdr:colOff>
      <xdr:row>150</xdr:row>
      <xdr:rowOff>9845</xdr:rowOff>
    </xdr:to>
    <xdr:sp macro="" textlink="">
      <xdr:nvSpPr>
        <xdr:cNvPr id="55" name="左大かっこ 54"/>
        <xdr:cNvSpPr/>
      </xdr:nvSpPr>
      <xdr:spPr>
        <a:xfrm flipH="1">
          <a:off x="9088327" y="64125892"/>
          <a:ext cx="106135" cy="56505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76500</xdr:colOff>
      <xdr:row>150</xdr:row>
      <xdr:rowOff>290680</xdr:rowOff>
    </xdr:from>
    <xdr:to>
      <xdr:col>49</xdr:col>
      <xdr:colOff>182635</xdr:colOff>
      <xdr:row>152</xdr:row>
      <xdr:rowOff>230115</xdr:rowOff>
    </xdr:to>
    <xdr:sp macro="" textlink="">
      <xdr:nvSpPr>
        <xdr:cNvPr id="56" name="左大かっこ 55"/>
        <xdr:cNvSpPr/>
      </xdr:nvSpPr>
      <xdr:spPr>
        <a:xfrm flipH="1">
          <a:off x="9099850" y="64971780"/>
          <a:ext cx="106135" cy="56173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182607</xdr:colOff>
      <xdr:row>145</xdr:row>
      <xdr:rowOff>114952</xdr:rowOff>
    </xdr:from>
    <xdr:to>
      <xdr:col>32</xdr:col>
      <xdr:colOff>172499</xdr:colOff>
      <xdr:row>147</xdr:row>
      <xdr:rowOff>148167</xdr:rowOff>
    </xdr:to>
    <xdr:sp macro="" textlink="">
      <xdr:nvSpPr>
        <xdr:cNvPr id="57" name="正方形/長方形 56"/>
        <xdr:cNvSpPr/>
      </xdr:nvSpPr>
      <xdr:spPr>
        <a:xfrm>
          <a:off x="3681457" y="63240302"/>
          <a:ext cx="2383842" cy="6555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Ｉ</a:t>
          </a:r>
          <a:r>
            <a:rPr kumimoji="1" lang="en-US" altLang="ja-JP" sz="1400">
              <a:solidFill>
                <a:sysClr val="windowText" lastClr="000000"/>
              </a:solidFill>
            </a:rPr>
            <a:t>.</a:t>
          </a:r>
          <a:r>
            <a:rPr kumimoji="1" lang="ja-JP" altLang="en-US" sz="1400">
              <a:solidFill>
                <a:sysClr val="windowText" lastClr="000000"/>
              </a:solidFill>
            </a:rPr>
            <a:t>民間企業（２社）</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41718</xdr:colOff>
      <xdr:row>151</xdr:row>
      <xdr:rowOff>296011</xdr:rowOff>
    </xdr:from>
    <xdr:to>
      <xdr:col>19</xdr:col>
      <xdr:colOff>84838</xdr:colOff>
      <xdr:row>151</xdr:row>
      <xdr:rowOff>298204</xdr:rowOff>
    </xdr:to>
    <xdr:cxnSp macro="">
      <xdr:nvCxnSpPr>
        <xdr:cNvPr id="58" name="直線矢印コネクタ 57"/>
        <xdr:cNvCxnSpPr/>
      </xdr:nvCxnSpPr>
      <xdr:spPr>
        <a:xfrm>
          <a:off x="1883218" y="65288261"/>
          <a:ext cx="1700470" cy="2193"/>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11670</xdr:colOff>
      <xdr:row>142</xdr:row>
      <xdr:rowOff>102771</xdr:rowOff>
    </xdr:from>
    <xdr:ext cx="1710725" cy="559127"/>
    <xdr:sp macro="" textlink="">
      <xdr:nvSpPr>
        <xdr:cNvPr id="59" name="テキスト ボックス 58"/>
        <xdr:cNvSpPr txBox="1"/>
      </xdr:nvSpPr>
      <xdr:spPr>
        <a:xfrm>
          <a:off x="1871313" y="54785342"/>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物品購入</a:t>
          </a:r>
          <a:r>
            <a:rPr kumimoji="1" lang="en-US" altLang="ja-JP" sz="1400"/>
            <a:t>【</a:t>
          </a:r>
          <a:r>
            <a:rPr kumimoji="1" lang="ja-JP" altLang="en-US" sz="1400"/>
            <a:t>一般競争</a:t>
          </a:r>
          <a:endParaRPr kumimoji="1" lang="en-US" altLang="ja-JP" sz="1400"/>
        </a:p>
        <a:p>
          <a:pPr algn="r"/>
          <a:r>
            <a:rPr kumimoji="1" lang="ja-JP" altLang="en-US" sz="1400"/>
            <a:t>入札</a:t>
          </a:r>
          <a:r>
            <a:rPr kumimoji="1" lang="en-US" altLang="ja-JP" sz="1400"/>
            <a:t>(</a:t>
          </a:r>
          <a:r>
            <a:rPr kumimoji="1" lang="ja-JP" altLang="en-US" sz="1400"/>
            <a:t>最低価格</a:t>
          </a:r>
          <a:r>
            <a:rPr kumimoji="1" lang="en-US" altLang="ja-JP" sz="1400"/>
            <a:t>)】</a:t>
          </a:r>
          <a:endParaRPr kumimoji="1" lang="ja-JP" altLang="en-US" sz="1400"/>
        </a:p>
      </xdr:txBody>
    </xdr:sp>
    <xdr:clientData/>
  </xdr:oneCellAnchor>
  <xdr:oneCellAnchor>
    <xdr:from>
      <xdr:col>9</xdr:col>
      <xdr:colOff>151570</xdr:colOff>
      <xdr:row>144</xdr:row>
      <xdr:rowOff>231111</xdr:rowOff>
    </xdr:from>
    <xdr:ext cx="1710725" cy="559127"/>
    <xdr:sp macro="" textlink="">
      <xdr:nvSpPr>
        <xdr:cNvPr id="60" name="テキスト ボックス 59"/>
        <xdr:cNvSpPr txBox="1"/>
      </xdr:nvSpPr>
      <xdr:spPr>
        <a:xfrm>
          <a:off x="1825249" y="55739182"/>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物品購入</a:t>
          </a:r>
          <a:r>
            <a:rPr kumimoji="1" lang="en-US" altLang="ja-JP" sz="1400"/>
            <a:t>【</a:t>
          </a:r>
          <a:r>
            <a:rPr kumimoji="1" lang="ja-JP" altLang="en-US" sz="1400"/>
            <a:t>随意契約</a:t>
          </a:r>
          <a:endParaRPr kumimoji="1" lang="en-US" altLang="ja-JP" sz="1400"/>
        </a:p>
        <a:p>
          <a:pPr algn="r"/>
          <a:r>
            <a:rPr kumimoji="1" lang="en-US" altLang="ja-JP" sz="1400"/>
            <a:t>(</a:t>
          </a:r>
          <a:r>
            <a:rPr kumimoji="1" lang="ja-JP" altLang="en-US" sz="1400"/>
            <a:t>その他</a:t>
          </a:r>
          <a:r>
            <a:rPr kumimoji="1" lang="en-US" altLang="ja-JP" sz="1400"/>
            <a:t>)】</a:t>
          </a:r>
          <a:endParaRPr kumimoji="1" lang="ja-JP" altLang="en-US" sz="1400"/>
        </a:p>
      </xdr:txBody>
    </xdr:sp>
    <xdr:clientData/>
  </xdr:oneCellAnchor>
  <xdr:twoCellAnchor>
    <xdr:from>
      <xdr:col>10</xdr:col>
      <xdr:colOff>43696</xdr:colOff>
      <xdr:row>149</xdr:row>
      <xdr:rowOff>77696</xdr:rowOff>
    </xdr:from>
    <xdr:to>
      <xdr:col>19</xdr:col>
      <xdr:colOff>119688</xdr:colOff>
      <xdr:row>149</xdr:row>
      <xdr:rowOff>79988</xdr:rowOff>
    </xdr:to>
    <xdr:cxnSp macro="">
      <xdr:nvCxnSpPr>
        <xdr:cNvPr id="61" name="直線矢印コネクタ 60"/>
        <xdr:cNvCxnSpPr/>
      </xdr:nvCxnSpPr>
      <xdr:spPr>
        <a:xfrm>
          <a:off x="1885196" y="64447646"/>
          <a:ext cx="1733342" cy="2292"/>
        </a:xfrm>
        <a:prstGeom prst="straightConnector1">
          <a:avLst/>
        </a:prstGeom>
        <a:noFill/>
        <a:ln w="12700" cap="flat" cmpd="sng" algn="ctr">
          <a:solidFill>
            <a:sysClr val="windowText" lastClr="000000"/>
          </a:solidFill>
          <a:prstDash val="solid"/>
          <a:tailEnd type="triangle"/>
        </a:ln>
        <a:effectLst/>
      </xdr:spPr>
    </xdr:cxnSp>
    <xdr:clientData/>
  </xdr:twoCellAnchor>
  <xdr:twoCellAnchor>
    <xdr:from>
      <xdr:col>33</xdr:col>
      <xdr:colOff>170189</xdr:colOff>
      <xdr:row>150</xdr:row>
      <xdr:rowOff>294231</xdr:rowOff>
    </xdr:from>
    <xdr:to>
      <xdr:col>34</xdr:col>
      <xdr:colOff>60709</xdr:colOff>
      <xdr:row>152</xdr:row>
      <xdr:rowOff>233665</xdr:rowOff>
    </xdr:to>
    <xdr:sp macro="" textlink="">
      <xdr:nvSpPr>
        <xdr:cNvPr id="62" name="左大かっこ 61"/>
        <xdr:cNvSpPr/>
      </xdr:nvSpPr>
      <xdr:spPr>
        <a:xfrm>
          <a:off x="6247139" y="64975331"/>
          <a:ext cx="74670" cy="56173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172831</xdr:colOff>
      <xdr:row>148</xdr:row>
      <xdr:rowOff>36632</xdr:rowOff>
    </xdr:from>
    <xdr:to>
      <xdr:col>32</xdr:col>
      <xdr:colOff>155584</xdr:colOff>
      <xdr:row>150</xdr:row>
      <xdr:rowOff>49389</xdr:rowOff>
    </xdr:to>
    <xdr:sp macro="" textlink="">
      <xdr:nvSpPr>
        <xdr:cNvPr id="63" name="正方形/長方形 62"/>
        <xdr:cNvSpPr/>
      </xdr:nvSpPr>
      <xdr:spPr>
        <a:xfrm>
          <a:off x="3671681" y="64095432"/>
          <a:ext cx="2376703" cy="6350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Ｊ</a:t>
          </a:r>
          <a:r>
            <a:rPr kumimoji="1" lang="en-US" altLang="ja-JP" sz="1400">
              <a:solidFill>
                <a:sysClr val="windowText" lastClr="000000"/>
              </a:solidFill>
            </a:rPr>
            <a:t>.</a:t>
          </a:r>
          <a:r>
            <a:rPr kumimoji="1" lang="ja-JP" altLang="en-US" sz="1400">
              <a:solidFill>
                <a:sysClr val="windowText" lastClr="000000"/>
              </a:solidFill>
            </a:rPr>
            <a:t>民間企業（３社）</a:t>
          </a:r>
          <a:endParaRPr kumimoji="1" lang="en-US" altLang="ja-JP" sz="1400">
            <a:solidFill>
              <a:sysClr val="windowText" lastClr="000000"/>
            </a:solidFill>
          </a:endParaRPr>
        </a:p>
        <a:p>
          <a:pPr algn="ctr"/>
          <a:r>
            <a:rPr kumimoji="1" lang="ja-JP" altLang="en-US" sz="1400">
              <a:solidFill>
                <a:sysClr val="windowText" lastClr="000000"/>
              </a:solidFill>
            </a:rPr>
            <a:t>２．７百万円</a:t>
          </a:r>
        </a:p>
      </xdr:txBody>
    </xdr:sp>
    <xdr:clientData/>
  </xdr:twoCellAnchor>
  <xdr:oneCellAnchor>
    <xdr:from>
      <xdr:col>10</xdr:col>
      <xdr:colOff>67023</xdr:colOff>
      <xdr:row>147</xdr:row>
      <xdr:rowOff>140864</xdr:rowOff>
    </xdr:from>
    <xdr:ext cx="1351652" cy="559127"/>
    <xdr:sp macro="" textlink="">
      <xdr:nvSpPr>
        <xdr:cNvPr id="64" name="テキスト ボックス 63"/>
        <xdr:cNvSpPr txBox="1"/>
      </xdr:nvSpPr>
      <xdr:spPr>
        <a:xfrm>
          <a:off x="1908523" y="63888514"/>
          <a:ext cx="1351652"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随意契約</a:t>
          </a:r>
          <a:endParaRPr kumimoji="1" lang="en-US" altLang="ja-JP" sz="1400"/>
        </a:p>
        <a:p>
          <a:pPr algn="r"/>
          <a:r>
            <a:rPr kumimoji="1" lang="en-US" altLang="ja-JP" sz="1400"/>
            <a:t>(</a:t>
          </a:r>
          <a:r>
            <a:rPr kumimoji="1" lang="ja-JP" altLang="en-US" sz="1400"/>
            <a:t>少額</a:t>
          </a:r>
          <a:r>
            <a:rPr kumimoji="1" lang="en-US" altLang="ja-JP" sz="1400"/>
            <a:t>)】</a:t>
          </a:r>
          <a:endParaRPr kumimoji="1" lang="ja-JP" altLang="en-US" sz="1400"/>
        </a:p>
      </xdr:txBody>
    </xdr:sp>
    <xdr:clientData/>
  </xdr:oneCellAnchor>
  <xdr:oneCellAnchor>
    <xdr:from>
      <xdr:col>34</xdr:col>
      <xdr:colOff>54784</xdr:colOff>
      <xdr:row>145</xdr:row>
      <xdr:rowOff>295917</xdr:rowOff>
    </xdr:from>
    <xdr:ext cx="2698175" cy="325730"/>
    <xdr:sp macro="" textlink="">
      <xdr:nvSpPr>
        <xdr:cNvPr id="65" name="テキスト ボックス 64"/>
        <xdr:cNvSpPr txBox="1"/>
      </xdr:nvSpPr>
      <xdr:spPr>
        <a:xfrm>
          <a:off x="6315884" y="63421267"/>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oneCellAnchor>
    <xdr:from>
      <xdr:col>34</xdr:col>
      <xdr:colOff>78110</xdr:colOff>
      <xdr:row>148</xdr:row>
      <xdr:rowOff>189339</xdr:rowOff>
    </xdr:from>
    <xdr:ext cx="2698175" cy="325730"/>
    <xdr:sp macro="" textlink="">
      <xdr:nvSpPr>
        <xdr:cNvPr id="66" name="テキスト ボックス 65"/>
        <xdr:cNvSpPr txBox="1"/>
      </xdr:nvSpPr>
      <xdr:spPr>
        <a:xfrm>
          <a:off x="6339210" y="64248139"/>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災害対応業務標準化の推進業務</a:t>
          </a:r>
        </a:p>
      </xdr:txBody>
    </xdr:sp>
    <xdr:clientData/>
  </xdr:oneCellAnchor>
  <xdr:oneCellAnchor>
    <xdr:from>
      <xdr:col>10</xdr:col>
      <xdr:colOff>49390</xdr:colOff>
      <xdr:row>150</xdr:row>
      <xdr:rowOff>7065</xdr:rowOff>
    </xdr:from>
    <xdr:ext cx="1710725" cy="559127"/>
    <xdr:sp macro="" textlink="">
      <xdr:nvSpPr>
        <xdr:cNvPr id="67" name="テキスト ボックス 66"/>
        <xdr:cNvSpPr txBox="1"/>
      </xdr:nvSpPr>
      <xdr:spPr>
        <a:xfrm>
          <a:off x="1890890" y="64688165"/>
          <a:ext cx="1710725"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kumimoji="1" lang="ja-JP" altLang="en-US" sz="1400"/>
            <a:t>請負</a:t>
          </a:r>
          <a:r>
            <a:rPr kumimoji="1" lang="en-US" altLang="ja-JP" sz="1400"/>
            <a:t>【</a:t>
          </a:r>
          <a:r>
            <a:rPr kumimoji="1" lang="ja-JP" altLang="en-US" sz="1400"/>
            <a:t>一般競争契約</a:t>
          </a:r>
          <a:endParaRPr kumimoji="1" lang="en-US" altLang="ja-JP" sz="1400"/>
        </a:p>
        <a:p>
          <a:pPr algn="r"/>
          <a:r>
            <a:rPr kumimoji="1" lang="en-US" altLang="ja-JP" sz="1400"/>
            <a:t>(</a:t>
          </a:r>
          <a:r>
            <a:rPr kumimoji="1" lang="ja-JP" altLang="en-US" sz="1400"/>
            <a:t>最低価格</a:t>
          </a:r>
          <a:r>
            <a:rPr kumimoji="1" lang="en-US" altLang="ja-JP" sz="1400"/>
            <a:t>)】</a:t>
          </a:r>
          <a:endParaRPr kumimoji="1" lang="ja-JP" altLang="en-US" sz="1400"/>
        </a:p>
      </xdr:txBody>
    </xdr:sp>
    <xdr:clientData/>
  </xdr:oneCellAnchor>
  <xdr:twoCellAnchor>
    <xdr:from>
      <xdr:col>20</xdr:col>
      <xdr:colOff>14112</xdr:colOff>
      <xdr:row>150</xdr:row>
      <xdr:rowOff>275164</xdr:rowOff>
    </xdr:from>
    <xdr:to>
      <xdr:col>32</xdr:col>
      <xdr:colOff>180310</xdr:colOff>
      <xdr:row>153</xdr:row>
      <xdr:rowOff>7056</xdr:rowOff>
    </xdr:to>
    <xdr:sp macro="" textlink="">
      <xdr:nvSpPr>
        <xdr:cNvPr id="68" name="正方形/長方形 67"/>
        <xdr:cNvSpPr/>
      </xdr:nvSpPr>
      <xdr:spPr>
        <a:xfrm>
          <a:off x="3697112" y="64956264"/>
          <a:ext cx="2375998" cy="6653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Ｋ</a:t>
          </a:r>
          <a:r>
            <a:rPr kumimoji="1" lang="en-US" altLang="ja-JP" sz="1400">
              <a:solidFill>
                <a:sysClr val="windowText" lastClr="000000"/>
              </a:solidFill>
            </a:rPr>
            <a:t>.</a:t>
          </a:r>
          <a:r>
            <a:rPr kumimoji="1" lang="ja-JP" altLang="en-US" sz="1400">
              <a:solidFill>
                <a:sysClr val="windowText" lastClr="000000"/>
              </a:solidFill>
            </a:rPr>
            <a:t>日本気象株式会社</a:t>
          </a:r>
          <a:endParaRPr kumimoji="1" lang="en-US" altLang="ja-JP" sz="1400">
            <a:solidFill>
              <a:sysClr val="windowText" lastClr="000000"/>
            </a:solidFill>
          </a:endParaRPr>
        </a:p>
        <a:p>
          <a:pPr algn="ctr"/>
          <a:r>
            <a:rPr kumimoji="1" lang="ja-JP" altLang="en-US" sz="1400">
              <a:solidFill>
                <a:sysClr val="windowText" lastClr="000000"/>
              </a:solidFill>
            </a:rPr>
            <a:t>１０百万円</a:t>
          </a:r>
        </a:p>
      </xdr:txBody>
    </xdr:sp>
    <xdr:clientData/>
  </xdr:twoCellAnchor>
  <xdr:oneCellAnchor>
    <xdr:from>
      <xdr:col>34</xdr:col>
      <xdr:colOff>56441</xdr:colOff>
      <xdr:row>151</xdr:row>
      <xdr:rowOff>119949</xdr:rowOff>
    </xdr:from>
    <xdr:ext cx="2504596" cy="325730"/>
    <xdr:sp macro="" textlink="">
      <xdr:nvSpPr>
        <xdr:cNvPr id="69" name="テキスト ボックス 68"/>
        <xdr:cNvSpPr txBox="1"/>
      </xdr:nvSpPr>
      <xdr:spPr>
        <a:xfrm>
          <a:off x="6317541" y="65112199"/>
          <a:ext cx="2504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ＳＮＳによる災害情報の発信等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6"/>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0" t="s">
        <v>0</v>
      </c>
      <c r="Y2" s="73"/>
      <c r="Z2" s="49"/>
      <c r="AA2" s="49"/>
      <c r="AB2" s="49"/>
      <c r="AC2" s="49"/>
      <c r="AD2" s="683">
        <v>2022</v>
      </c>
      <c r="AE2" s="683"/>
      <c r="AF2" s="683"/>
      <c r="AG2" s="683"/>
      <c r="AH2" s="683"/>
      <c r="AI2" s="82" t="s">
        <v>257</v>
      </c>
      <c r="AJ2" s="683" t="s">
        <v>570</v>
      </c>
      <c r="AK2" s="683"/>
      <c r="AL2" s="683"/>
      <c r="AM2" s="683"/>
      <c r="AN2" s="82" t="s">
        <v>257</v>
      </c>
      <c r="AO2" s="683">
        <v>21</v>
      </c>
      <c r="AP2" s="683"/>
      <c r="AQ2" s="683"/>
      <c r="AR2" s="83" t="s">
        <v>257</v>
      </c>
      <c r="AS2" s="684">
        <v>55</v>
      </c>
      <c r="AT2" s="684"/>
      <c r="AU2" s="684"/>
      <c r="AV2" s="82" t="str">
        <f>IF(AW2="","","-")</f>
        <v/>
      </c>
      <c r="AW2" s="685"/>
      <c r="AX2" s="685"/>
    </row>
    <row r="3" spans="1:50" ht="21" customHeight="1" thickBot="1" x14ac:dyDescent="0.2">
      <c r="A3" s="686" t="s">
        <v>567</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22" t="s">
        <v>53</v>
      </c>
      <c r="AJ3" s="688" t="s">
        <v>571</v>
      </c>
      <c r="AK3" s="688"/>
      <c r="AL3" s="688"/>
      <c r="AM3" s="688"/>
      <c r="AN3" s="688"/>
      <c r="AO3" s="688"/>
      <c r="AP3" s="688"/>
      <c r="AQ3" s="688"/>
      <c r="AR3" s="688"/>
      <c r="AS3" s="688"/>
      <c r="AT3" s="688"/>
      <c r="AU3" s="688"/>
      <c r="AV3" s="688"/>
      <c r="AW3" s="688"/>
      <c r="AX3" s="23" t="s">
        <v>54</v>
      </c>
    </row>
    <row r="4" spans="1:50" ht="24.75" customHeight="1" x14ac:dyDescent="0.15">
      <c r="A4" s="658" t="s">
        <v>23</v>
      </c>
      <c r="B4" s="659"/>
      <c r="C4" s="659"/>
      <c r="D4" s="659"/>
      <c r="E4" s="659"/>
      <c r="F4" s="659"/>
      <c r="G4" s="660" t="s">
        <v>569</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572</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56</v>
      </c>
      <c r="B5" s="671"/>
      <c r="C5" s="671"/>
      <c r="D5" s="671"/>
      <c r="E5" s="671"/>
      <c r="F5" s="672"/>
      <c r="G5" s="673" t="s">
        <v>337</v>
      </c>
      <c r="H5" s="674"/>
      <c r="I5" s="674"/>
      <c r="J5" s="674"/>
      <c r="K5" s="674"/>
      <c r="L5" s="674"/>
      <c r="M5" s="675" t="s">
        <v>55</v>
      </c>
      <c r="N5" s="676"/>
      <c r="O5" s="676"/>
      <c r="P5" s="676"/>
      <c r="Q5" s="676"/>
      <c r="R5" s="677"/>
      <c r="S5" s="678" t="s">
        <v>59</v>
      </c>
      <c r="T5" s="674"/>
      <c r="U5" s="674"/>
      <c r="V5" s="674"/>
      <c r="W5" s="674"/>
      <c r="X5" s="679"/>
      <c r="Y5" s="680" t="s">
        <v>3</v>
      </c>
      <c r="Z5" s="681"/>
      <c r="AA5" s="681"/>
      <c r="AB5" s="681"/>
      <c r="AC5" s="681"/>
      <c r="AD5" s="682"/>
      <c r="AE5" s="640" t="s">
        <v>573</v>
      </c>
      <c r="AF5" s="640"/>
      <c r="AG5" s="640"/>
      <c r="AH5" s="640"/>
      <c r="AI5" s="640"/>
      <c r="AJ5" s="640"/>
      <c r="AK5" s="640"/>
      <c r="AL5" s="640"/>
      <c r="AM5" s="640"/>
      <c r="AN5" s="640"/>
      <c r="AO5" s="640"/>
      <c r="AP5" s="641"/>
      <c r="AQ5" s="642" t="s">
        <v>713</v>
      </c>
      <c r="AR5" s="643"/>
      <c r="AS5" s="643"/>
      <c r="AT5" s="643"/>
      <c r="AU5" s="643"/>
      <c r="AV5" s="643"/>
      <c r="AW5" s="643"/>
      <c r="AX5" s="644"/>
    </row>
    <row r="6" spans="1:50" ht="39" customHeight="1" x14ac:dyDescent="0.15">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50" ht="107.45" customHeight="1" x14ac:dyDescent="0.15">
      <c r="A7" s="626" t="s">
        <v>20</v>
      </c>
      <c r="B7" s="627"/>
      <c r="C7" s="627"/>
      <c r="D7" s="627"/>
      <c r="E7" s="627"/>
      <c r="F7" s="628"/>
      <c r="G7" s="650" t="s">
        <v>576</v>
      </c>
      <c r="H7" s="651"/>
      <c r="I7" s="651"/>
      <c r="J7" s="651"/>
      <c r="K7" s="651"/>
      <c r="L7" s="651"/>
      <c r="M7" s="651"/>
      <c r="N7" s="651"/>
      <c r="O7" s="651"/>
      <c r="P7" s="651"/>
      <c r="Q7" s="651"/>
      <c r="R7" s="651"/>
      <c r="S7" s="651"/>
      <c r="T7" s="651"/>
      <c r="U7" s="651"/>
      <c r="V7" s="651"/>
      <c r="W7" s="651"/>
      <c r="X7" s="652"/>
      <c r="Y7" s="653" t="s">
        <v>243</v>
      </c>
      <c r="Z7" s="522"/>
      <c r="AA7" s="522"/>
      <c r="AB7" s="522"/>
      <c r="AC7" s="522"/>
      <c r="AD7" s="654"/>
      <c r="AE7" s="655" t="s">
        <v>577</v>
      </c>
      <c r="AF7" s="656"/>
      <c r="AG7" s="656"/>
      <c r="AH7" s="656"/>
      <c r="AI7" s="656"/>
      <c r="AJ7" s="656"/>
      <c r="AK7" s="656"/>
      <c r="AL7" s="656"/>
      <c r="AM7" s="656"/>
      <c r="AN7" s="656"/>
      <c r="AO7" s="656"/>
      <c r="AP7" s="656"/>
      <c r="AQ7" s="656"/>
      <c r="AR7" s="656"/>
      <c r="AS7" s="656"/>
      <c r="AT7" s="656"/>
      <c r="AU7" s="656"/>
      <c r="AV7" s="656"/>
      <c r="AW7" s="656"/>
      <c r="AX7" s="657"/>
    </row>
    <row r="8" spans="1:50" ht="53.25" customHeight="1" x14ac:dyDescent="0.15">
      <c r="A8" s="626" t="s">
        <v>174</v>
      </c>
      <c r="B8" s="627"/>
      <c r="C8" s="627"/>
      <c r="D8" s="627"/>
      <c r="E8" s="627"/>
      <c r="F8" s="628"/>
      <c r="G8" s="629" t="str">
        <f>入力規則等!A27</f>
        <v>国土強靱化施策</v>
      </c>
      <c r="H8" s="630"/>
      <c r="I8" s="630"/>
      <c r="J8" s="630"/>
      <c r="K8" s="630"/>
      <c r="L8" s="630"/>
      <c r="M8" s="630"/>
      <c r="N8" s="630"/>
      <c r="O8" s="630"/>
      <c r="P8" s="630"/>
      <c r="Q8" s="630"/>
      <c r="R8" s="630"/>
      <c r="S8" s="630"/>
      <c r="T8" s="630"/>
      <c r="U8" s="630"/>
      <c r="V8" s="630"/>
      <c r="W8" s="630"/>
      <c r="X8" s="631"/>
      <c r="Y8" s="632" t="s">
        <v>175</v>
      </c>
      <c r="Z8" s="633"/>
      <c r="AA8" s="633"/>
      <c r="AB8" s="633"/>
      <c r="AC8" s="633"/>
      <c r="AD8" s="634"/>
      <c r="AE8" s="635" t="str">
        <f>入力規則等!K13</f>
        <v>その他の事項経費</v>
      </c>
      <c r="AF8" s="630"/>
      <c r="AG8" s="630"/>
      <c r="AH8" s="630"/>
      <c r="AI8" s="630"/>
      <c r="AJ8" s="630"/>
      <c r="AK8" s="630"/>
      <c r="AL8" s="630"/>
      <c r="AM8" s="630"/>
      <c r="AN8" s="630"/>
      <c r="AO8" s="630"/>
      <c r="AP8" s="630"/>
      <c r="AQ8" s="630"/>
      <c r="AR8" s="630"/>
      <c r="AS8" s="630"/>
      <c r="AT8" s="630"/>
      <c r="AU8" s="630"/>
      <c r="AV8" s="630"/>
      <c r="AW8" s="630"/>
      <c r="AX8" s="636"/>
    </row>
    <row r="9" spans="1:50" ht="58.5" customHeight="1" x14ac:dyDescent="0.15">
      <c r="A9" s="621" t="s">
        <v>21</v>
      </c>
      <c r="B9" s="622"/>
      <c r="C9" s="622"/>
      <c r="D9" s="622"/>
      <c r="E9" s="622"/>
      <c r="F9" s="622"/>
      <c r="G9" s="637" t="s">
        <v>578</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0.25" customHeight="1" x14ac:dyDescent="0.15">
      <c r="A10" s="609" t="s">
        <v>28</v>
      </c>
      <c r="B10" s="610"/>
      <c r="C10" s="610"/>
      <c r="D10" s="610"/>
      <c r="E10" s="610"/>
      <c r="F10" s="610"/>
      <c r="G10" s="611" t="s">
        <v>579</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609" t="s">
        <v>5</v>
      </c>
      <c r="B11" s="610"/>
      <c r="C11" s="610"/>
      <c r="D11" s="610"/>
      <c r="E11" s="610"/>
      <c r="F11" s="614"/>
      <c r="G11" s="615" t="str">
        <f>入力規則等!P10</f>
        <v>委託・請負</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50" ht="21" customHeight="1" x14ac:dyDescent="0.15">
      <c r="A12" s="618" t="s">
        <v>22</v>
      </c>
      <c r="B12" s="619"/>
      <c r="C12" s="619"/>
      <c r="D12" s="619"/>
      <c r="E12" s="619"/>
      <c r="F12" s="620"/>
      <c r="G12" s="624"/>
      <c r="H12" s="625"/>
      <c r="I12" s="625"/>
      <c r="J12" s="625"/>
      <c r="K12" s="625"/>
      <c r="L12" s="625"/>
      <c r="M12" s="625"/>
      <c r="N12" s="625"/>
      <c r="O12" s="625"/>
      <c r="P12" s="409" t="s">
        <v>389</v>
      </c>
      <c r="Q12" s="410"/>
      <c r="R12" s="410"/>
      <c r="S12" s="410"/>
      <c r="T12" s="410"/>
      <c r="U12" s="410"/>
      <c r="V12" s="411"/>
      <c r="W12" s="409" t="s">
        <v>541</v>
      </c>
      <c r="X12" s="410"/>
      <c r="Y12" s="410"/>
      <c r="Z12" s="410"/>
      <c r="AA12" s="410"/>
      <c r="AB12" s="410"/>
      <c r="AC12" s="411"/>
      <c r="AD12" s="409" t="s">
        <v>543</v>
      </c>
      <c r="AE12" s="410"/>
      <c r="AF12" s="410"/>
      <c r="AG12" s="410"/>
      <c r="AH12" s="410"/>
      <c r="AI12" s="410"/>
      <c r="AJ12" s="411"/>
      <c r="AK12" s="409" t="s">
        <v>556</v>
      </c>
      <c r="AL12" s="410"/>
      <c r="AM12" s="410"/>
      <c r="AN12" s="410"/>
      <c r="AO12" s="410"/>
      <c r="AP12" s="410"/>
      <c r="AQ12" s="411"/>
      <c r="AR12" s="379"/>
      <c r="AS12" s="380"/>
      <c r="AT12" s="380"/>
      <c r="AU12" s="380"/>
      <c r="AV12" s="380"/>
      <c r="AW12" s="380"/>
      <c r="AX12" s="572"/>
    </row>
    <row r="13" spans="1:50" ht="21" customHeight="1" x14ac:dyDescent="0.15">
      <c r="A13" s="179"/>
      <c r="B13" s="180"/>
      <c r="C13" s="180"/>
      <c r="D13" s="180"/>
      <c r="E13" s="180"/>
      <c r="F13" s="181"/>
      <c r="G13" s="573" t="s">
        <v>6</v>
      </c>
      <c r="H13" s="574"/>
      <c r="I13" s="580" t="s">
        <v>7</v>
      </c>
      <c r="J13" s="581"/>
      <c r="K13" s="581"/>
      <c r="L13" s="581"/>
      <c r="M13" s="581"/>
      <c r="N13" s="581"/>
      <c r="O13" s="582"/>
      <c r="P13" s="97">
        <v>498.2</v>
      </c>
      <c r="Q13" s="98"/>
      <c r="R13" s="98"/>
      <c r="S13" s="98"/>
      <c r="T13" s="98"/>
      <c r="U13" s="98"/>
      <c r="V13" s="99"/>
      <c r="W13" s="97">
        <v>508.3</v>
      </c>
      <c r="X13" s="98"/>
      <c r="Y13" s="98"/>
      <c r="Z13" s="98"/>
      <c r="AA13" s="98"/>
      <c r="AB13" s="98"/>
      <c r="AC13" s="99"/>
      <c r="AD13" s="97">
        <v>513.9</v>
      </c>
      <c r="AE13" s="98"/>
      <c r="AF13" s="98"/>
      <c r="AG13" s="98"/>
      <c r="AH13" s="98"/>
      <c r="AI13" s="98"/>
      <c r="AJ13" s="99"/>
      <c r="AK13" s="97">
        <v>526.1</v>
      </c>
      <c r="AL13" s="98"/>
      <c r="AM13" s="98"/>
      <c r="AN13" s="98"/>
      <c r="AO13" s="98"/>
      <c r="AP13" s="98"/>
      <c r="AQ13" s="99"/>
      <c r="AR13" s="600"/>
      <c r="AS13" s="601"/>
      <c r="AT13" s="601"/>
      <c r="AU13" s="601"/>
      <c r="AV13" s="601"/>
      <c r="AW13" s="601"/>
      <c r="AX13" s="602"/>
    </row>
    <row r="14" spans="1:50" ht="21" customHeight="1" x14ac:dyDescent="0.15">
      <c r="A14" s="179"/>
      <c r="B14" s="180"/>
      <c r="C14" s="180"/>
      <c r="D14" s="180"/>
      <c r="E14" s="180"/>
      <c r="F14" s="181"/>
      <c r="G14" s="575"/>
      <c r="H14" s="576"/>
      <c r="I14" s="595" t="s">
        <v>8</v>
      </c>
      <c r="J14" s="596"/>
      <c r="K14" s="596"/>
      <c r="L14" s="596"/>
      <c r="M14" s="596"/>
      <c r="N14" s="596"/>
      <c r="O14" s="597"/>
      <c r="P14" s="97" t="s">
        <v>257</v>
      </c>
      <c r="Q14" s="98"/>
      <c r="R14" s="98"/>
      <c r="S14" s="98"/>
      <c r="T14" s="98"/>
      <c r="U14" s="98"/>
      <c r="V14" s="99"/>
      <c r="W14" s="97">
        <v>27.9</v>
      </c>
      <c r="X14" s="98"/>
      <c r="Y14" s="98"/>
      <c r="Z14" s="98"/>
      <c r="AA14" s="98"/>
      <c r="AB14" s="98"/>
      <c r="AC14" s="99"/>
      <c r="AD14" s="97">
        <v>129.4</v>
      </c>
      <c r="AE14" s="98"/>
      <c r="AF14" s="98"/>
      <c r="AG14" s="98"/>
      <c r="AH14" s="98"/>
      <c r="AI14" s="98"/>
      <c r="AJ14" s="99"/>
      <c r="AK14" s="97">
        <f>50+105.235</f>
        <v>155.23500000000001</v>
      </c>
      <c r="AL14" s="98"/>
      <c r="AM14" s="98"/>
      <c r="AN14" s="98"/>
      <c r="AO14" s="98"/>
      <c r="AP14" s="98"/>
      <c r="AQ14" s="99"/>
      <c r="AR14" s="603"/>
      <c r="AS14" s="604"/>
      <c r="AT14" s="604"/>
      <c r="AU14" s="604"/>
      <c r="AV14" s="604"/>
      <c r="AW14" s="604"/>
      <c r="AX14" s="605"/>
    </row>
    <row r="15" spans="1:50" ht="21" customHeight="1" x14ac:dyDescent="0.15">
      <c r="A15" s="179"/>
      <c r="B15" s="180"/>
      <c r="C15" s="180"/>
      <c r="D15" s="180"/>
      <c r="E15" s="180"/>
      <c r="F15" s="181"/>
      <c r="G15" s="577"/>
      <c r="H15" s="576"/>
      <c r="I15" s="583" t="s">
        <v>566</v>
      </c>
      <c r="J15" s="584"/>
      <c r="K15" s="584"/>
      <c r="L15" s="584"/>
      <c r="M15" s="584"/>
      <c r="N15" s="584"/>
      <c r="O15" s="585"/>
      <c r="P15" s="586"/>
      <c r="Q15" s="587"/>
      <c r="R15" s="587"/>
      <c r="S15" s="587"/>
      <c r="T15" s="587"/>
      <c r="U15" s="587"/>
      <c r="V15" s="588"/>
      <c r="W15" s="586"/>
      <c r="X15" s="587"/>
      <c r="Y15" s="587"/>
      <c r="Z15" s="587"/>
      <c r="AA15" s="587"/>
      <c r="AB15" s="587"/>
      <c r="AC15" s="588"/>
      <c r="AD15" s="586"/>
      <c r="AE15" s="587"/>
      <c r="AF15" s="587"/>
      <c r="AG15" s="587"/>
      <c r="AH15" s="587"/>
      <c r="AI15" s="587"/>
      <c r="AJ15" s="588"/>
      <c r="AK15" s="97">
        <f>50+105.235</f>
        <v>155.23500000000001</v>
      </c>
      <c r="AL15" s="98"/>
      <c r="AM15" s="98"/>
      <c r="AN15" s="98"/>
      <c r="AO15" s="98"/>
      <c r="AP15" s="98"/>
      <c r="AQ15" s="99"/>
      <c r="AR15" s="603"/>
      <c r="AS15" s="604"/>
      <c r="AT15" s="604"/>
      <c r="AU15" s="604"/>
      <c r="AV15" s="604"/>
      <c r="AW15" s="604"/>
      <c r="AX15" s="605"/>
    </row>
    <row r="16" spans="1:50" ht="21" customHeight="1" x14ac:dyDescent="0.15">
      <c r="A16" s="179"/>
      <c r="B16" s="180"/>
      <c r="C16" s="180"/>
      <c r="D16" s="180"/>
      <c r="E16" s="180"/>
      <c r="F16" s="181"/>
      <c r="G16" s="577"/>
      <c r="H16" s="576"/>
      <c r="I16" s="595" t="s">
        <v>46</v>
      </c>
      <c r="J16" s="598"/>
      <c r="K16" s="598"/>
      <c r="L16" s="598"/>
      <c r="M16" s="598"/>
      <c r="N16" s="598"/>
      <c r="O16" s="599"/>
      <c r="P16" s="97">
        <v>53.4</v>
      </c>
      <c r="Q16" s="98"/>
      <c r="R16" s="98"/>
      <c r="S16" s="98"/>
      <c r="T16" s="98"/>
      <c r="U16" s="98"/>
      <c r="V16" s="99"/>
      <c r="W16" s="97" t="s">
        <v>257</v>
      </c>
      <c r="X16" s="98"/>
      <c r="Y16" s="98"/>
      <c r="Z16" s="98"/>
      <c r="AA16" s="98"/>
      <c r="AB16" s="98"/>
      <c r="AC16" s="99"/>
      <c r="AD16" s="97">
        <v>27.9</v>
      </c>
      <c r="AE16" s="98"/>
      <c r="AF16" s="98"/>
      <c r="AG16" s="98"/>
      <c r="AH16" s="98"/>
      <c r="AI16" s="98"/>
      <c r="AJ16" s="99"/>
      <c r="AK16" s="97">
        <v>129.4</v>
      </c>
      <c r="AL16" s="98"/>
      <c r="AM16" s="98"/>
      <c r="AN16" s="98"/>
      <c r="AO16" s="98"/>
      <c r="AP16" s="98"/>
      <c r="AQ16" s="99"/>
      <c r="AR16" s="603"/>
      <c r="AS16" s="604"/>
      <c r="AT16" s="604"/>
      <c r="AU16" s="604"/>
      <c r="AV16" s="604"/>
      <c r="AW16" s="604"/>
      <c r="AX16" s="605"/>
    </row>
    <row r="17" spans="1:50" ht="21" customHeight="1" x14ac:dyDescent="0.15">
      <c r="A17" s="179"/>
      <c r="B17" s="180"/>
      <c r="C17" s="180"/>
      <c r="D17" s="180"/>
      <c r="E17" s="180"/>
      <c r="F17" s="181"/>
      <c r="G17" s="577"/>
      <c r="H17" s="576"/>
      <c r="I17" s="595" t="s">
        <v>47</v>
      </c>
      <c r="J17" s="598"/>
      <c r="K17" s="598"/>
      <c r="L17" s="598"/>
      <c r="M17" s="598"/>
      <c r="N17" s="598"/>
      <c r="O17" s="599"/>
      <c r="P17" s="97" t="s">
        <v>257</v>
      </c>
      <c r="Q17" s="98"/>
      <c r="R17" s="98"/>
      <c r="S17" s="98"/>
      <c r="T17" s="98"/>
      <c r="U17" s="98"/>
      <c r="V17" s="99"/>
      <c r="W17" s="97">
        <v>-27.9</v>
      </c>
      <c r="X17" s="98"/>
      <c r="Y17" s="98"/>
      <c r="Z17" s="98"/>
      <c r="AA17" s="98"/>
      <c r="AB17" s="98"/>
      <c r="AC17" s="99"/>
      <c r="AD17" s="97">
        <v>-129.4</v>
      </c>
      <c r="AE17" s="98"/>
      <c r="AF17" s="98"/>
      <c r="AG17" s="98"/>
      <c r="AH17" s="98"/>
      <c r="AI17" s="98"/>
      <c r="AJ17" s="99"/>
      <c r="AK17" s="97"/>
      <c r="AL17" s="98"/>
      <c r="AM17" s="98"/>
      <c r="AN17" s="98"/>
      <c r="AO17" s="98"/>
      <c r="AP17" s="98"/>
      <c r="AQ17" s="99"/>
      <c r="AR17" s="603"/>
      <c r="AS17" s="604"/>
      <c r="AT17" s="604"/>
      <c r="AU17" s="604"/>
      <c r="AV17" s="604"/>
      <c r="AW17" s="604"/>
      <c r="AX17" s="605"/>
    </row>
    <row r="18" spans="1:50" ht="24.75" customHeight="1" x14ac:dyDescent="0.15">
      <c r="A18" s="179"/>
      <c r="B18" s="180"/>
      <c r="C18" s="180"/>
      <c r="D18" s="180"/>
      <c r="E18" s="180"/>
      <c r="F18" s="181"/>
      <c r="G18" s="577"/>
      <c r="H18" s="576"/>
      <c r="I18" s="595" t="s">
        <v>45</v>
      </c>
      <c r="J18" s="596"/>
      <c r="K18" s="596"/>
      <c r="L18" s="596"/>
      <c r="M18" s="596"/>
      <c r="N18" s="596"/>
      <c r="O18" s="597"/>
      <c r="P18" s="97" t="s">
        <v>257</v>
      </c>
      <c r="Q18" s="98"/>
      <c r="R18" s="98"/>
      <c r="S18" s="98"/>
      <c r="T18" s="98"/>
      <c r="U18" s="98"/>
      <c r="V18" s="99"/>
      <c r="W18" s="97" t="s">
        <v>257</v>
      </c>
      <c r="X18" s="98"/>
      <c r="Y18" s="98"/>
      <c r="Z18" s="98"/>
      <c r="AA18" s="98"/>
      <c r="AB18" s="98"/>
      <c r="AC18" s="99"/>
      <c r="AD18" s="97" t="s">
        <v>257</v>
      </c>
      <c r="AE18" s="98"/>
      <c r="AF18" s="98"/>
      <c r="AG18" s="98"/>
      <c r="AH18" s="98"/>
      <c r="AI18" s="98"/>
      <c r="AJ18" s="99"/>
      <c r="AK18" s="97"/>
      <c r="AL18" s="98"/>
      <c r="AM18" s="98"/>
      <c r="AN18" s="98"/>
      <c r="AO18" s="98"/>
      <c r="AP18" s="98"/>
      <c r="AQ18" s="99"/>
      <c r="AR18" s="603"/>
      <c r="AS18" s="604"/>
      <c r="AT18" s="604"/>
      <c r="AU18" s="604"/>
      <c r="AV18" s="604"/>
      <c r="AW18" s="604"/>
      <c r="AX18" s="605"/>
    </row>
    <row r="19" spans="1:50" ht="24.75" customHeight="1" x14ac:dyDescent="0.15">
      <c r="A19" s="179"/>
      <c r="B19" s="180"/>
      <c r="C19" s="180"/>
      <c r="D19" s="180"/>
      <c r="E19" s="180"/>
      <c r="F19" s="181"/>
      <c r="G19" s="578"/>
      <c r="H19" s="579"/>
      <c r="I19" s="589" t="s">
        <v>18</v>
      </c>
      <c r="J19" s="590"/>
      <c r="K19" s="590"/>
      <c r="L19" s="590"/>
      <c r="M19" s="590"/>
      <c r="N19" s="590"/>
      <c r="O19" s="591"/>
      <c r="P19" s="592">
        <f>SUM(P13:V18)</f>
        <v>551.6</v>
      </c>
      <c r="Q19" s="593"/>
      <c r="R19" s="593"/>
      <c r="S19" s="593"/>
      <c r="T19" s="593"/>
      <c r="U19" s="593"/>
      <c r="V19" s="594"/>
      <c r="W19" s="592">
        <f>SUM(W13:AC18)</f>
        <v>508.30000000000007</v>
      </c>
      <c r="X19" s="593"/>
      <c r="Y19" s="593"/>
      <c r="Z19" s="593"/>
      <c r="AA19" s="593"/>
      <c r="AB19" s="593"/>
      <c r="AC19" s="594"/>
      <c r="AD19" s="592">
        <f>SUM(AD13:AJ18)</f>
        <v>541.79999999999995</v>
      </c>
      <c r="AE19" s="593"/>
      <c r="AF19" s="593"/>
      <c r="AG19" s="593"/>
      <c r="AH19" s="593"/>
      <c r="AI19" s="593"/>
      <c r="AJ19" s="594"/>
      <c r="AK19" s="592">
        <f>SUM(AK13:AQ18)-AK15</f>
        <v>810.73500000000001</v>
      </c>
      <c r="AL19" s="593"/>
      <c r="AM19" s="593"/>
      <c r="AN19" s="593"/>
      <c r="AO19" s="593"/>
      <c r="AP19" s="593"/>
      <c r="AQ19" s="594"/>
      <c r="AR19" s="603"/>
      <c r="AS19" s="604"/>
      <c r="AT19" s="604"/>
      <c r="AU19" s="604"/>
      <c r="AV19" s="604"/>
      <c r="AW19" s="604"/>
      <c r="AX19" s="605"/>
    </row>
    <row r="20" spans="1:50" ht="24.75" customHeight="1" x14ac:dyDescent="0.15">
      <c r="A20" s="179"/>
      <c r="B20" s="180"/>
      <c r="C20" s="180"/>
      <c r="D20" s="180"/>
      <c r="E20" s="180"/>
      <c r="F20" s="181"/>
      <c r="G20" s="557" t="s">
        <v>9</v>
      </c>
      <c r="H20" s="558"/>
      <c r="I20" s="558"/>
      <c r="J20" s="558"/>
      <c r="K20" s="558"/>
      <c r="L20" s="558"/>
      <c r="M20" s="558"/>
      <c r="N20" s="558"/>
      <c r="O20" s="558"/>
      <c r="P20" s="97">
        <v>484.2</v>
      </c>
      <c r="Q20" s="98"/>
      <c r="R20" s="98"/>
      <c r="S20" s="98"/>
      <c r="T20" s="98"/>
      <c r="U20" s="98"/>
      <c r="V20" s="99"/>
      <c r="W20" s="97">
        <v>452.6</v>
      </c>
      <c r="X20" s="98"/>
      <c r="Y20" s="98"/>
      <c r="Z20" s="98"/>
      <c r="AA20" s="98"/>
      <c r="AB20" s="98"/>
      <c r="AC20" s="99"/>
      <c r="AD20" s="97">
        <v>532.64219600000001</v>
      </c>
      <c r="AE20" s="98"/>
      <c r="AF20" s="98"/>
      <c r="AG20" s="98"/>
      <c r="AH20" s="98"/>
      <c r="AI20" s="98"/>
      <c r="AJ20" s="99"/>
      <c r="AK20" s="555"/>
      <c r="AL20" s="555"/>
      <c r="AM20" s="555"/>
      <c r="AN20" s="555"/>
      <c r="AO20" s="555"/>
      <c r="AP20" s="555"/>
      <c r="AQ20" s="555"/>
      <c r="AR20" s="603"/>
      <c r="AS20" s="604"/>
      <c r="AT20" s="604"/>
      <c r="AU20" s="604"/>
      <c r="AV20" s="604"/>
      <c r="AW20" s="604"/>
      <c r="AX20" s="605"/>
    </row>
    <row r="21" spans="1:50" ht="24.75" customHeight="1" x14ac:dyDescent="0.15">
      <c r="A21" s="179"/>
      <c r="B21" s="180"/>
      <c r="C21" s="180"/>
      <c r="D21" s="180"/>
      <c r="E21" s="180"/>
      <c r="F21" s="181"/>
      <c r="G21" s="557" t="s">
        <v>10</v>
      </c>
      <c r="H21" s="558"/>
      <c r="I21" s="558"/>
      <c r="J21" s="558"/>
      <c r="K21" s="558"/>
      <c r="L21" s="558"/>
      <c r="M21" s="558"/>
      <c r="N21" s="558"/>
      <c r="O21" s="558"/>
      <c r="P21" s="554">
        <f>IF(P19=0, "-", SUM(P20)/P19)</f>
        <v>0.87781000725163161</v>
      </c>
      <c r="Q21" s="554"/>
      <c r="R21" s="554"/>
      <c r="S21" s="554"/>
      <c r="T21" s="554"/>
      <c r="U21" s="554"/>
      <c r="V21" s="554"/>
      <c r="W21" s="554">
        <f>IF(W19=0, "-", SUM(W20)/W19)</f>
        <v>0.89041904387172921</v>
      </c>
      <c r="X21" s="554"/>
      <c r="Y21" s="554"/>
      <c r="Z21" s="554"/>
      <c r="AA21" s="554"/>
      <c r="AB21" s="554"/>
      <c r="AC21" s="554"/>
      <c r="AD21" s="554">
        <f>IF(AD19=0, "-", SUM(AD20)/AD19)</f>
        <v>0.98309744555186429</v>
      </c>
      <c r="AE21" s="554"/>
      <c r="AF21" s="554"/>
      <c r="AG21" s="554"/>
      <c r="AH21" s="554"/>
      <c r="AI21" s="554"/>
      <c r="AJ21" s="554"/>
      <c r="AK21" s="555"/>
      <c r="AL21" s="555"/>
      <c r="AM21" s="555"/>
      <c r="AN21" s="555"/>
      <c r="AO21" s="555"/>
      <c r="AP21" s="555"/>
      <c r="AQ21" s="556"/>
      <c r="AR21" s="603"/>
      <c r="AS21" s="604"/>
      <c r="AT21" s="604"/>
      <c r="AU21" s="604"/>
      <c r="AV21" s="604"/>
      <c r="AW21" s="604"/>
      <c r="AX21" s="605"/>
    </row>
    <row r="22" spans="1:50" ht="25.5" customHeight="1" x14ac:dyDescent="0.15">
      <c r="A22" s="621"/>
      <c r="B22" s="622"/>
      <c r="C22" s="622"/>
      <c r="D22" s="622"/>
      <c r="E22" s="622"/>
      <c r="F22" s="623"/>
      <c r="G22" s="552" t="s">
        <v>218</v>
      </c>
      <c r="H22" s="553"/>
      <c r="I22" s="553"/>
      <c r="J22" s="553"/>
      <c r="K22" s="553"/>
      <c r="L22" s="553"/>
      <c r="M22" s="553"/>
      <c r="N22" s="553"/>
      <c r="O22" s="553"/>
      <c r="P22" s="554">
        <f>IF(P20=0, "-", SUM(P20)/SUM(P13,P14))</f>
        <v>0.97189883580891212</v>
      </c>
      <c r="Q22" s="554"/>
      <c r="R22" s="554"/>
      <c r="S22" s="554"/>
      <c r="T22" s="554"/>
      <c r="U22" s="554"/>
      <c r="V22" s="554"/>
      <c r="W22" s="554">
        <f>IF(W20=0, "-", SUM(W20)/SUM(W13,W14))</f>
        <v>0.84408802685565087</v>
      </c>
      <c r="X22" s="554"/>
      <c r="Y22" s="554"/>
      <c r="Z22" s="554"/>
      <c r="AA22" s="554"/>
      <c r="AB22" s="554"/>
      <c r="AC22" s="554"/>
      <c r="AD22" s="554">
        <f>IF(AD20=0, "-", SUM(AD20)/SUM(AD13,AD14))</f>
        <v>0.82798413803824045</v>
      </c>
      <c r="AE22" s="554"/>
      <c r="AF22" s="554"/>
      <c r="AG22" s="554"/>
      <c r="AH22" s="554"/>
      <c r="AI22" s="554"/>
      <c r="AJ22" s="554"/>
      <c r="AK22" s="555"/>
      <c r="AL22" s="555"/>
      <c r="AM22" s="555"/>
      <c r="AN22" s="555"/>
      <c r="AO22" s="555"/>
      <c r="AP22" s="555"/>
      <c r="AQ22" s="556"/>
      <c r="AR22" s="606"/>
      <c r="AS22" s="607"/>
      <c r="AT22" s="607"/>
      <c r="AU22" s="607"/>
      <c r="AV22" s="607"/>
      <c r="AW22" s="607"/>
      <c r="AX22" s="608"/>
    </row>
    <row r="23" spans="1:50" ht="40.35" customHeight="1" x14ac:dyDescent="0.15">
      <c r="A23" s="541" t="s">
        <v>568</v>
      </c>
      <c r="B23" s="542"/>
      <c r="C23" s="542"/>
      <c r="D23" s="542"/>
      <c r="E23" s="542"/>
      <c r="F23" s="543"/>
      <c r="G23" s="547" t="s">
        <v>210</v>
      </c>
      <c r="H23" s="384"/>
      <c r="I23" s="384"/>
      <c r="J23" s="384"/>
      <c r="K23" s="384"/>
      <c r="L23" s="384"/>
      <c r="M23" s="384"/>
      <c r="N23" s="384"/>
      <c r="O23" s="385"/>
      <c r="P23" s="548" t="s">
        <v>566</v>
      </c>
      <c r="Q23" s="384"/>
      <c r="R23" s="384"/>
      <c r="S23" s="384"/>
      <c r="T23" s="384"/>
      <c r="U23" s="384"/>
      <c r="V23" s="385"/>
      <c r="W23" s="564" t="s">
        <v>209</v>
      </c>
      <c r="X23" s="384"/>
      <c r="Y23" s="384"/>
      <c r="Z23" s="384"/>
      <c r="AA23" s="384"/>
      <c r="AB23" s="384"/>
      <c r="AC23" s="384"/>
      <c r="AD23" s="384"/>
      <c r="AE23" s="384"/>
      <c r="AF23" s="384"/>
      <c r="AG23" s="384"/>
      <c r="AH23" s="384"/>
      <c r="AI23" s="384"/>
      <c r="AJ23" s="384"/>
      <c r="AK23" s="384"/>
      <c r="AL23" s="384"/>
      <c r="AM23" s="384"/>
      <c r="AN23" s="384"/>
      <c r="AO23" s="384"/>
      <c r="AP23" s="384"/>
      <c r="AQ23" s="384"/>
      <c r="AR23" s="384"/>
      <c r="AS23" s="384"/>
      <c r="AT23" s="384"/>
      <c r="AU23" s="384"/>
      <c r="AV23" s="384"/>
      <c r="AW23" s="384"/>
      <c r="AX23" s="565"/>
    </row>
    <row r="24" spans="1:50" ht="25.5" customHeight="1" x14ac:dyDescent="0.15">
      <c r="A24" s="544"/>
      <c r="B24" s="545"/>
      <c r="C24" s="545"/>
      <c r="D24" s="545"/>
      <c r="E24" s="545"/>
      <c r="F24" s="546"/>
      <c r="G24" s="549" t="s">
        <v>580</v>
      </c>
      <c r="H24" s="550"/>
      <c r="I24" s="550"/>
      <c r="J24" s="550"/>
      <c r="K24" s="550"/>
      <c r="L24" s="550"/>
      <c r="M24" s="550"/>
      <c r="N24" s="550"/>
      <c r="O24" s="551"/>
      <c r="P24" s="97">
        <f>50+105.235</f>
        <v>155.23500000000001</v>
      </c>
      <c r="Q24" s="98"/>
      <c r="R24" s="98"/>
      <c r="S24" s="98"/>
      <c r="T24" s="98"/>
      <c r="U24" s="98"/>
      <c r="V24" s="99"/>
      <c r="W24" s="566"/>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8"/>
    </row>
    <row r="25" spans="1:50" ht="25.5" customHeight="1" thickBot="1" x14ac:dyDescent="0.2">
      <c r="A25" s="544"/>
      <c r="B25" s="545"/>
      <c r="C25" s="545"/>
      <c r="D25" s="545"/>
      <c r="E25" s="545"/>
      <c r="F25" s="546"/>
      <c r="G25" s="167" t="s">
        <v>18</v>
      </c>
      <c r="H25" s="559"/>
      <c r="I25" s="559"/>
      <c r="J25" s="559"/>
      <c r="K25" s="559"/>
      <c r="L25" s="559"/>
      <c r="M25" s="559"/>
      <c r="N25" s="559"/>
      <c r="O25" s="560"/>
      <c r="P25" s="561">
        <f>AK15</f>
        <v>155.23500000000001</v>
      </c>
      <c r="Q25" s="562"/>
      <c r="R25" s="562"/>
      <c r="S25" s="562"/>
      <c r="T25" s="562"/>
      <c r="U25" s="562"/>
      <c r="V25" s="563"/>
      <c r="W25" s="569"/>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47.25" customHeight="1" x14ac:dyDescent="0.15">
      <c r="A26" s="526" t="s">
        <v>548</v>
      </c>
      <c r="B26" s="527"/>
      <c r="C26" s="527"/>
      <c r="D26" s="527"/>
      <c r="E26" s="527"/>
      <c r="F26" s="528"/>
      <c r="G26" s="514" t="s">
        <v>581</v>
      </c>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3"/>
    </row>
    <row r="27" spans="1:50" ht="31.5" customHeight="1" x14ac:dyDescent="0.15">
      <c r="A27" s="504" t="s">
        <v>549</v>
      </c>
      <c r="B27" s="388"/>
      <c r="C27" s="388"/>
      <c r="D27" s="388"/>
      <c r="E27" s="388"/>
      <c r="F27" s="341"/>
      <c r="G27" s="505" t="s">
        <v>545</v>
      </c>
      <c r="H27" s="506"/>
      <c r="I27" s="506"/>
      <c r="J27" s="506"/>
      <c r="K27" s="506"/>
      <c r="L27" s="506"/>
      <c r="M27" s="506"/>
      <c r="N27" s="506"/>
      <c r="O27" s="506"/>
      <c r="P27" s="507" t="s">
        <v>544</v>
      </c>
      <c r="Q27" s="506"/>
      <c r="R27" s="506"/>
      <c r="S27" s="506"/>
      <c r="T27" s="506"/>
      <c r="U27" s="506"/>
      <c r="V27" s="506"/>
      <c r="W27" s="506"/>
      <c r="X27" s="508"/>
      <c r="Y27" s="509"/>
      <c r="Z27" s="510"/>
      <c r="AA27" s="511"/>
      <c r="AB27" s="512" t="s">
        <v>11</v>
      </c>
      <c r="AC27" s="512"/>
      <c r="AD27" s="512"/>
      <c r="AE27" s="390" t="s">
        <v>389</v>
      </c>
      <c r="AF27" s="524"/>
      <c r="AG27" s="524"/>
      <c r="AH27" s="525"/>
      <c r="AI27" s="390" t="s">
        <v>541</v>
      </c>
      <c r="AJ27" s="524"/>
      <c r="AK27" s="524"/>
      <c r="AL27" s="525"/>
      <c r="AM27" s="390" t="s">
        <v>357</v>
      </c>
      <c r="AN27" s="524"/>
      <c r="AO27" s="524"/>
      <c r="AP27" s="525"/>
      <c r="AQ27" s="495" t="s">
        <v>388</v>
      </c>
      <c r="AR27" s="496"/>
      <c r="AS27" s="496"/>
      <c r="AT27" s="497"/>
      <c r="AU27" s="495" t="s">
        <v>557</v>
      </c>
      <c r="AV27" s="496"/>
      <c r="AW27" s="496"/>
      <c r="AX27" s="498"/>
    </row>
    <row r="28" spans="1:50" ht="23.25" customHeight="1" x14ac:dyDescent="0.15">
      <c r="A28" s="504"/>
      <c r="B28" s="388"/>
      <c r="C28" s="388"/>
      <c r="D28" s="388"/>
      <c r="E28" s="388"/>
      <c r="F28" s="341"/>
      <c r="G28" s="513" t="s">
        <v>582</v>
      </c>
      <c r="H28" s="462"/>
      <c r="I28" s="462"/>
      <c r="J28" s="462"/>
      <c r="K28" s="462"/>
      <c r="L28" s="462"/>
      <c r="M28" s="462"/>
      <c r="N28" s="462"/>
      <c r="O28" s="462"/>
      <c r="P28" s="231" t="s">
        <v>583</v>
      </c>
      <c r="Q28" s="465"/>
      <c r="R28" s="465"/>
      <c r="S28" s="465"/>
      <c r="T28" s="465"/>
      <c r="U28" s="465"/>
      <c r="V28" s="465"/>
      <c r="W28" s="465"/>
      <c r="X28" s="466"/>
      <c r="Y28" s="470" t="s">
        <v>49</v>
      </c>
      <c r="Z28" s="471"/>
      <c r="AA28" s="472"/>
      <c r="AB28" s="394" t="s">
        <v>584</v>
      </c>
      <c r="AC28" s="473"/>
      <c r="AD28" s="473"/>
      <c r="AE28" s="474">
        <v>2</v>
      </c>
      <c r="AF28" s="474"/>
      <c r="AG28" s="474"/>
      <c r="AH28" s="474"/>
      <c r="AI28" s="474">
        <v>2</v>
      </c>
      <c r="AJ28" s="474"/>
      <c r="AK28" s="474"/>
      <c r="AL28" s="474"/>
      <c r="AM28" s="474">
        <v>2</v>
      </c>
      <c r="AN28" s="474"/>
      <c r="AO28" s="474"/>
      <c r="AP28" s="474"/>
      <c r="AQ28" s="474"/>
      <c r="AR28" s="474"/>
      <c r="AS28" s="474"/>
      <c r="AT28" s="474"/>
      <c r="AU28" s="489"/>
      <c r="AV28" s="490"/>
      <c r="AW28" s="490"/>
      <c r="AX28" s="491"/>
    </row>
    <row r="29" spans="1:50" ht="23.25" customHeight="1" x14ac:dyDescent="0.15">
      <c r="A29" s="398"/>
      <c r="B29" s="396"/>
      <c r="C29" s="396"/>
      <c r="D29" s="396"/>
      <c r="E29" s="396"/>
      <c r="F29" s="343"/>
      <c r="G29" s="463"/>
      <c r="H29" s="464"/>
      <c r="I29" s="464"/>
      <c r="J29" s="464"/>
      <c r="K29" s="464"/>
      <c r="L29" s="464"/>
      <c r="M29" s="464"/>
      <c r="N29" s="464"/>
      <c r="O29" s="464"/>
      <c r="P29" s="467"/>
      <c r="Q29" s="468"/>
      <c r="R29" s="468"/>
      <c r="S29" s="468"/>
      <c r="T29" s="468"/>
      <c r="U29" s="468"/>
      <c r="V29" s="468"/>
      <c r="W29" s="468"/>
      <c r="X29" s="469"/>
      <c r="Y29" s="492" t="s">
        <v>50</v>
      </c>
      <c r="Z29" s="493"/>
      <c r="AA29" s="494"/>
      <c r="AB29" s="394" t="s">
        <v>584</v>
      </c>
      <c r="AC29" s="473"/>
      <c r="AD29" s="473"/>
      <c r="AE29" s="474">
        <v>2</v>
      </c>
      <c r="AF29" s="474"/>
      <c r="AG29" s="474"/>
      <c r="AH29" s="474"/>
      <c r="AI29" s="474">
        <v>2</v>
      </c>
      <c r="AJ29" s="474"/>
      <c r="AK29" s="474"/>
      <c r="AL29" s="474"/>
      <c r="AM29" s="474">
        <v>2</v>
      </c>
      <c r="AN29" s="474"/>
      <c r="AO29" s="474"/>
      <c r="AP29" s="474"/>
      <c r="AQ29" s="474">
        <v>2</v>
      </c>
      <c r="AR29" s="474"/>
      <c r="AS29" s="474"/>
      <c r="AT29" s="474"/>
      <c r="AU29" s="489"/>
      <c r="AV29" s="490"/>
      <c r="AW29" s="490"/>
      <c r="AX29" s="491"/>
    </row>
    <row r="30" spans="1:50" ht="23.25" customHeight="1" x14ac:dyDescent="0.15">
      <c r="A30" s="515" t="s">
        <v>550</v>
      </c>
      <c r="B30" s="516"/>
      <c r="C30" s="516"/>
      <c r="D30" s="516"/>
      <c r="E30" s="516"/>
      <c r="F30" s="517"/>
      <c r="G30" s="410" t="s">
        <v>551</v>
      </c>
      <c r="H30" s="410"/>
      <c r="I30" s="410"/>
      <c r="J30" s="410"/>
      <c r="K30" s="410"/>
      <c r="L30" s="410"/>
      <c r="M30" s="410"/>
      <c r="N30" s="410"/>
      <c r="O30" s="410"/>
      <c r="P30" s="410"/>
      <c r="Q30" s="410"/>
      <c r="R30" s="410"/>
      <c r="S30" s="410"/>
      <c r="T30" s="410"/>
      <c r="U30" s="410"/>
      <c r="V30" s="410"/>
      <c r="W30" s="410"/>
      <c r="X30" s="411"/>
      <c r="Y30" s="417"/>
      <c r="Z30" s="418"/>
      <c r="AA30" s="419"/>
      <c r="AB30" s="409" t="s">
        <v>11</v>
      </c>
      <c r="AC30" s="410"/>
      <c r="AD30" s="411"/>
      <c r="AE30" s="409" t="s">
        <v>389</v>
      </c>
      <c r="AF30" s="410"/>
      <c r="AG30" s="410"/>
      <c r="AH30" s="411"/>
      <c r="AI30" s="409" t="s">
        <v>541</v>
      </c>
      <c r="AJ30" s="410"/>
      <c r="AK30" s="410"/>
      <c r="AL30" s="411"/>
      <c r="AM30" s="409" t="s">
        <v>357</v>
      </c>
      <c r="AN30" s="410"/>
      <c r="AO30" s="410"/>
      <c r="AP30" s="411"/>
      <c r="AQ30" s="420" t="s">
        <v>558</v>
      </c>
      <c r="AR30" s="421"/>
      <c r="AS30" s="421"/>
      <c r="AT30" s="421"/>
      <c r="AU30" s="421"/>
      <c r="AV30" s="421"/>
      <c r="AW30" s="421"/>
      <c r="AX30" s="422"/>
    </row>
    <row r="31" spans="1:50" ht="23.25" customHeight="1" x14ac:dyDescent="0.15">
      <c r="A31" s="518"/>
      <c r="B31" s="519"/>
      <c r="C31" s="519"/>
      <c r="D31" s="519"/>
      <c r="E31" s="519"/>
      <c r="F31" s="520"/>
      <c r="G31" s="423" t="s">
        <v>585</v>
      </c>
      <c r="H31" s="424"/>
      <c r="I31" s="424"/>
      <c r="J31" s="424"/>
      <c r="K31" s="424"/>
      <c r="L31" s="424"/>
      <c r="M31" s="424"/>
      <c r="N31" s="424"/>
      <c r="O31" s="424"/>
      <c r="P31" s="424"/>
      <c r="Q31" s="424"/>
      <c r="R31" s="424"/>
      <c r="S31" s="424"/>
      <c r="T31" s="424"/>
      <c r="U31" s="424"/>
      <c r="V31" s="424"/>
      <c r="W31" s="424"/>
      <c r="X31" s="424"/>
      <c r="Y31" s="482" t="s">
        <v>550</v>
      </c>
      <c r="Z31" s="483"/>
      <c r="AA31" s="484"/>
      <c r="AB31" s="485" t="s">
        <v>586</v>
      </c>
      <c r="AC31" s="486"/>
      <c r="AD31" s="487"/>
      <c r="AE31" s="488" t="s">
        <v>257</v>
      </c>
      <c r="AF31" s="488"/>
      <c r="AG31" s="488"/>
      <c r="AH31" s="488"/>
      <c r="AI31" s="488" t="s">
        <v>257</v>
      </c>
      <c r="AJ31" s="488"/>
      <c r="AK31" s="488"/>
      <c r="AL31" s="488"/>
      <c r="AM31" s="488">
        <v>28</v>
      </c>
      <c r="AN31" s="488"/>
      <c r="AO31" s="488"/>
      <c r="AP31" s="488"/>
      <c r="AQ31" s="381">
        <v>40</v>
      </c>
      <c r="AR31" s="374"/>
      <c r="AS31" s="374"/>
      <c r="AT31" s="374"/>
      <c r="AU31" s="374"/>
      <c r="AV31" s="374"/>
      <c r="AW31" s="374"/>
      <c r="AX31" s="375"/>
    </row>
    <row r="32" spans="1:50" ht="46.5" customHeight="1" x14ac:dyDescent="0.15">
      <c r="A32" s="521"/>
      <c r="B32" s="522"/>
      <c r="C32" s="522"/>
      <c r="D32" s="522"/>
      <c r="E32" s="522"/>
      <c r="F32" s="523"/>
      <c r="G32" s="425"/>
      <c r="H32" s="426"/>
      <c r="I32" s="426"/>
      <c r="J32" s="426"/>
      <c r="K32" s="426"/>
      <c r="L32" s="426"/>
      <c r="M32" s="426"/>
      <c r="N32" s="426"/>
      <c r="O32" s="426"/>
      <c r="P32" s="426"/>
      <c r="Q32" s="426"/>
      <c r="R32" s="426"/>
      <c r="S32" s="426"/>
      <c r="T32" s="426"/>
      <c r="U32" s="426"/>
      <c r="V32" s="426"/>
      <c r="W32" s="426"/>
      <c r="X32" s="426"/>
      <c r="Y32" s="458" t="s">
        <v>552</v>
      </c>
      <c r="Z32" s="475"/>
      <c r="AA32" s="476"/>
      <c r="AB32" s="477" t="s">
        <v>553</v>
      </c>
      <c r="AC32" s="478"/>
      <c r="AD32" s="479"/>
      <c r="AE32" s="480" t="s">
        <v>257</v>
      </c>
      <c r="AF32" s="480"/>
      <c r="AG32" s="480"/>
      <c r="AH32" s="480"/>
      <c r="AI32" s="480" t="s">
        <v>257</v>
      </c>
      <c r="AJ32" s="480"/>
      <c r="AK32" s="480"/>
      <c r="AL32" s="480"/>
      <c r="AM32" s="480" t="s">
        <v>587</v>
      </c>
      <c r="AN32" s="480"/>
      <c r="AO32" s="480"/>
      <c r="AP32" s="480"/>
      <c r="AQ32" s="480" t="s">
        <v>588</v>
      </c>
      <c r="AR32" s="480"/>
      <c r="AS32" s="480"/>
      <c r="AT32" s="480"/>
      <c r="AU32" s="480"/>
      <c r="AV32" s="480"/>
      <c r="AW32" s="480"/>
      <c r="AX32" s="481"/>
    </row>
    <row r="33" spans="1:51" ht="18.75" customHeight="1" x14ac:dyDescent="0.15">
      <c r="A33" s="531" t="s">
        <v>215</v>
      </c>
      <c r="B33" s="532"/>
      <c r="C33" s="532"/>
      <c r="D33" s="532"/>
      <c r="E33" s="532"/>
      <c r="F33" s="533"/>
      <c r="G33" s="439" t="s">
        <v>131</v>
      </c>
      <c r="H33" s="405"/>
      <c r="I33" s="405"/>
      <c r="J33" s="405"/>
      <c r="K33" s="405"/>
      <c r="L33" s="405"/>
      <c r="M33" s="405"/>
      <c r="N33" s="405"/>
      <c r="O33" s="406"/>
      <c r="P33" s="407" t="s">
        <v>52</v>
      </c>
      <c r="Q33" s="405"/>
      <c r="R33" s="405"/>
      <c r="S33" s="405"/>
      <c r="T33" s="405"/>
      <c r="U33" s="405"/>
      <c r="V33" s="405"/>
      <c r="W33" s="405"/>
      <c r="X33" s="406"/>
      <c r="Y33" s="440"/>
      <c r="Z33" s="441"/>
      <c r="AA33" s="442"/>
      <c r="AB33" s="446" t="s">
        <v>11</v>
      </c>
      <c r="AC33" s="447"/>
      <c r="AD33" s="448"/>
      <c r="AE33" s="446" t="s">
        <v>389</v>
      </c>
      <c r="AF33" s="447"/>
      <c r="AG33" s="447"/>
      <c r="AH33" s="448"/>
      <c r="AI33" s="529" t="s">
        <v>541</v>
      </c>
      <c r="AJ33" s="529"/>
      <c r="AK33" s="529"/>
      <c r="AL33" s="446"/>
      <c r="AM33" s="529" t="s">
        <v>357</v>
      </c>
      <c r="AN33" s="529"/>
      <c r="AO33" s="529"/>
      <c r="AP33" s="446"/>
      <c r="AQ33" s="427" t="s">
        <v>166</v>
      </c>
      <c r="AR33" s="428"/>
      <c r="AS33" s="428"/>
      <c r="AT33" s="429"/>
      <c r="AU33" s="405" t="s">
        <v>121</v>
      </c>
      <c r="AV33" s="405"/>
      <c r="AW33" s="405"/>
      <c r="AX33" s="408"/>
    </row>
    <row r="34" spans="1:51" ht="18.75" customHeight="1" x14ac:dyDescent="0.15">
      <c r="A34" s="534"/>
      <c r="B34" s="535"/>
      <c r="C34" s="535"/>
      <c r="D34" s="535"/>
      <c r="E34" s="535"/>
      <c r="F34" s="536"/>
      <c r="G34" s="389"/>
      <c r="H34" s="370"/>
      <c r="I34" s="370"/>
      <c r="J34" s="370"/>
      <c r="K34" s="370"/>
      <c r="L34" s="370"/>
      <c r="M34" s="370"/>
      <c r="N34" s="370"/>
      <c r="O34" s="371"/>
      <c r="P34" s="369"/>
      <c r="Q34" s="370"/>
      <c r="R34" s="370"/>
      <c r="S34" s="370"/>
      <c r="T34" s="370"/>
      <c r="U34" s="370"/>
      <c r="V34" s="370"/>
      <c r="W34" s="370"/>
      <c r="X34" s="371"/>
      <c r="Y34" s="443"/>
      <c r="Z34" s="444"/>
      <c r="AA34" s="445"/>
      <c r="AB34" s="390"/>
      <c r="AC34" s="391"/>
      <c r="AD34" s="392"/>
      <c r="AE34" s="390"/>
      <c r="AF34" s="391"/>
      <c r="AG34" s="391"/>
      <c r="AH34" s="392"/>
      <c r="AI34" s="530"/>
      <c r="AJ34" s="530"/>
      <c r="AK34" s="530"/>
      <c r="AL34" s="390"/>
      <c r="AM34" s="530"/>
      <c r="AN34" s="530"/>
      <c r="AO34" s="530"/>
      <c r="AP34" s="390"/>
      <c r="AQ34" s="382" t="s">
        <v>591</v>
      </c>
      <c r="AR34" s="383"/>
      <c r="AS34" s="366" t="s">
        <v>167</v>
      </c>
      <c r="AT34" s="367"/>
      <c r="AU34" s="386">
        <v>6</v>
      </c>
      <c r="AV34" s="386"/>
      <c r="AW34" s="370" t="s">
        <v>158</v>
      </c>
      <c r="AX34" s="395"/>
    </row>
    <row r="35" spans="1:51" ht="35.450000000000003" customHeight="1" x14ac:dyDescent="0.15">
      <c r="A35" s="537"/>
      <c r="B35" s="535"/>
      <c r="C35" s="535"/>
      <c r="D35" s="535"/>
      <c r="E35" s="535"/>
      <c r="F35" s="536"/>
      <c r="G35" s="449" t="s">
        <v>589</v>
      </c>
      <c r="H35" s="450"/>
      <c r="I35" s="450"/>
      <c r="J35" s="450"/>
      <c r="K35" s="450"/>
      <c r="L35" s="450"/>
      <c r="M35" s="450"/>
      <c r="N35" s="450"/>
      <c r="O35" s="451"/>
      <c r="P35" s="232" t="s">
        <v>590</v>
      </c>
      <c r="Q35" s="232"/>
      <c r="R35" s="232"/>
      <c r="S35" s="232"/>
      <c r="T35" s="232"/>
      <c r="U35" s="232"/>
      <c r="V35" s="232"/>
      <c r="W35" s="232"/>
      <c r="X35" s="354"/>
      <c r="Y35" s="458" t="s">
        <v>12</v>
      </c>
      <c r="Z35" s="459"/>
      <c r="AA35" s="460"/>
      <c r="AB35" s="394" t="s">
        <v>14</v>
      </c>
      <c r="AC35" s="394"/>
      <c r="AD35" s="394"/>
      <c r="AE35" s="381">
        <v>22</v>
      </c>
      <c r="AF35" s="374"/>
      <c r="AG35" s="374"/>
      <c r="AH35" s="374"/>
      <c r="AI35" s="381" t="s">
        <v>257</v>
      </c>
      <c r="AJ35" s="374"/>
      <c r="AK35" s="374"/>
      <c r="AL35" s="374"/>
      <c r="AM35" s="381" t="s">
        <v>257</v>
      </c>
      <c r="AN35" s="374"/>
      <c r="AO35" s="374"/>
      <c r="AP35" s="374"/>
      <c r="AQ35" s="376" t="s">
        <v>257</v>
      </c>
      <c r="AR35" s="377"/>
      <c r="AS35" s="377"/>
      <c r="AT35" s="378"/>
      <c r="AU35" s="374" t="s">
        <v>257</v>
      </c>
      <c r="AV35" s="374"/>
      <c r="AW35" s="374"/>
      <c r="AX35" s="375"/>
    </row>
    <row r="36" spans="1:51" ht="35.450000000000003" customHeight="1" x14ac:dyDescent="0.15">
      <c r="A36" s="538"/>
      <c r="B36" s="539"/>
      <c r="C36" s="539"/>
      <c r="D36" s="539"/>
      <c r="E36" s="539"/>
      <c r="F36" s="540"/>
      <c r="G36" s="452"/>
      <c r="H36" s="453"/>
      <c r="I36" s="453"/>
      <c r="J36" s="453"/>
      <c r="K36" s="453"/>
      <c r="L36" s="453"/>
      <c r="M36" s="453"/>
      <c r="N36" s="453"/>
      <c r="O36" s="454"/>
      <c r="P36" s="235"/>
      <c r="Q36" s="235"/>
      <c r="R36" s="235"/>
      <c r="S36" s="235"/>
      <c r="T36" s="235"/>
      <c r="U36" s="235"/>
      <c r="V36" s="235"/>
      <c r="W36" s="235"/>
      <c r="X36" s="372"/>
      <c r="Y36" s="409" t="s">
        <v>48</v>
      </c>
      <c r="Z36" s="410"/>
      <c r="AA36" s="411"/>
      <c r="AB36" s="393" t="s">
        <v>14</v>
      </c>
      <c r="AC36" s="393"/>
      <c r="AD36" s="393"/>
      <c r="AE36" s="381" t="s">
        <v>257</v>
      </c>
      <c r="AF36" s="374"/>
      <c r="AG36" s="374"/>
      <c r="AH36" s="374"/>
      <c r="AI36" s="381" t="s">
        <v>257</v>
      </c>
      <c r="AJ36" s="374"/>
      <c r="AK36" s="374"/>
      <c r="AL36" s="374"/>
      <c r="AM36" s="381" t="s">
        <v>257</v>
      </c>
      <c r="AN36" s="374"/>
      <c r="AO36" s="374"/>
      <c r="AP36" s="374"/>
      <c r="AQ36" s="376" t="s">
        <v>257</v>
      </c>
      <c r="AR36" s="377"/>
      <c r="AS36" s="377"/>
      <c r="AT36" s="378"/>
      <c r="AU36" s="374">
        <v>25</v>
      </c>
      <c r="AV36" s="374"/>
      <c r="AW36" s="374"/>
      <c r="AX36" s="375"/>
    </row>
    <row r="37" spans="1:51" ht="35.450000000000003" customHeight="1" x14ac:dyDescent="0.15">
      <c r="A37" s="537"/>
      <c r="B37" s="535"/>
      <c r="C37" s="535"/>
      <c r="D37" s="535"/>
      <c r="E37" s="535"/>
      <c r="F37" s="536"/>
      <c r="G37" s="455"/>
      <c r="H37" s="456"/>
      <c r="I37" s="456"/>
      <c r="J37" s="456"/>
      <c r="K37" s="456"/>
      <c r="L37" s="456"/>
      <c r="M37" s="456"/>
      <c r="N37" s="456"/>
      <c r="O37" s="457"/>
      <c r="P37" s="219"/>
      <c r="Q37" s="219"/>
      <c r="R37" s="219"/>
      <c r="S37" s="219"/>
      <c r="T37" s="219"/>
      <c r="U37" s="219"/>
      <c r="V37" s="219"/>
      <c r="W37" s="219"/>
      <c r="X37" s="356"/>
      <c r="Y37" s="409" t="s">
        <v>13</v>
      </c>
      <c r="Z37" s="410"/>
      <c r="AA37" s="411"/>
      <c r="AB37" s="461" t="s">
        <v>14</v>
      </c>
      <c r="AC37" s="461"/>
      <c r="AD37" s="461"/>
      <c r="AE37" s="381"/>
      <c r="AF37" s="374"/>
      <c r="AG37" s="374"/>
      <c r="AH37" s="374"/>
      <c r="AI37" s="381"/>
      <c r="AJ37" s="374"/>
      <c r="AK37" s="374"/>
      <c r="AL37" s="374"/>
      <c r="AM37" s="381"/>
      <c r="AN37" s="374"/>
      <c r="AO37" s="374"/>
      <c r="AP37" s="374"/>
      <c r="AQ37" s="376"/>
      <c r="AR37" s="377"/>
      <c r="AS37" s="377"/>
      <c r="AT37" s="378"/>
      <c r="AU37" s="374"/>
      <c r="AV37" s="374"/>
      <c r="AW37" s="374"/>
      <c r="AX37" s="375"/>
    </row>
    <row r="38" spans="1:51" ht="23.25" customHeight="1" x14ac:dyDescent="0.15">
      <c r="A38" s="397" t="s">
        <v>235</v>
      </c>
      <c r="B38" s="387"/>
      <c r="C38" s="387"/>
      <c r="D38" s="387"/>
      <c r="E38" s="387"/>
      <c r="F38" s="340"/>
      <c r="G38" s="399" t="s">
        <v>592</v>
      </c>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1"/>
    </row>
    <row r="39" spans="1:51" ht="23.25" customHeight="1" thickBot="1" x14ac:dyDescent="0.2">
      <c r="A39" s="398"/>
      <c r="B39" s="396"/>
      <c r="C39" s="396"/>
      <c r="D39" s="396"/>
      <c r="E39" s="396"/>
      <c r="F39" s="343"/>
      <c r="G39" s="402"/>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4"/>
    </row>
    <row r="40" spans="1:51" ht="47.25" customHeight="1" x14ac:dyDescent="0.15">
      <c r="A40" s="526" t="s">
        <v>548</v>
      </c>
      <c r="B40" s="527"/>
      <c r="C40" s="527"/>
      <c r="D40" s="527"/>
      <c r="E40" s="527"/>
      <c r="F40" s="528"/>
      <c r="G40" s="514" t="s">
        <v>581</v>
      </c>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3"/>
      <c r="AY40">
        <f>COUNTA($G$40)</f>
        <v>1</v>
      </c>
    </row>
    <row r="41" spans="1:51" ht="31.5" customHeight="1" x14ac:dyDescent="0.15">
      <c r="A41" s="504" t="s">
        <v>549</v>
      </c>
      <c r="B41" s="388"/>
      <c r="C41" s="388"/>
      <c r="D41" s="388"/>
      <c r="E41" s="388"/>
      <c r="F41" s="341"/>
      <c r="G41" s="505" t="s">
        <v>545</v>
      </c>
      <c r="H41" s="506"/>
      <c r="I41" s="506"/>
      <c r="J41" s="506"/>
      <c r="K41" s="506"/>
      <c r="L41" s="506"/>
      <c r="M41" s="506"/>
      <c r="N41" s="506"/>
      <c r="O41" s="506"/>
      <c r="P41" s="507" t="s">
        <v>544</v>
      </c>
      <c r="Q41" s="506"/>
      <c r="R41" s="506"/>
      <c r="S41" s="506"/>
      <c r="T41" s="506"/>
      <c r="U41" s="506"/>
      <c r="V41" s="506"/>
      <c r="W41" s="506"/>
      <c r="X41" s="508"/>
      <c r="Y41" s="509"/>
      <c r="Z41" s="510"/>
      <c r="AA41" s="511"/>
      <c r="AB41" s="512" t="s">
        <v>11</v>
      </c>
      <c r="AC41" s="512"/>
      <c r="AD41" s="512"/>
      <c r="AE41" s="390" t="s">
        <v>389</v>
      </c>
      <c r="AF41" s="524"/>
      <c r="AG41" s="524"/>
      <c r="AH41" s="525"/>
      <c r="AI41" s="390" t="s">
        <v>541</v>
      </c>
      <c r="AJ41" s="524"/>
      <c r="AK41" s="524"/>
      <c r="AL41" s="525"/>
      <c r="AM41" s="390" t="s">
        <v>357</v>
      </c>
      <c r="AN41" s="524"/>
      <c r="AO41" s="524"/>
      <c r="AP41" s="525"/>
      <c r="AQ41" s="495" t="s">
        <v>388</v>
      </c>
      <c r="AR41" s="496"/>
      <c r="AS41" s="496"/>
      <c r="AT41" s="497"/>
      <c r="AU41" s="495" t="s">
        <v>557</v>
      </c>
      <c r="AV41" s="496"/>
      <c r="AW41" s="496"/>
      <c r="AX41" s="498"/>
      <c r="AY41">
        <f>COUNTA($G$42)</f>
        <v>1</v>
      </c>
    </row>
    <row r="42" spans="1:51" ht="23.25" customHeight="1" x14ac:dyDescent="0.15">
      <c r="A42" s="504"/>
      <c r="B42" s="388"/>
      <c r="C42" s="388"/>
      <c r="D42" s="388"/>
      <c r="E42" s="388"/>
      <c r="F42" s="341"/>
      <c r="G42" s="513" t="s">
        <v>582</v>
      </c>
      <c r="H42" s="462"/>
      <c r="I42" s="462"/>
      <c r="J42" s="462"/>
      <c r="K42" s="462"/>
      <c r="L42" s="462"/>
      <c r="M42" s="462"/>
      <c r="N42" s="462"/>
      <c r="O42" s="462"/>
      <c r="P42" s="231" t="s">
        <v>583</v>
      </c>
      <c r="Q42" s="465"/>
      <c r="R42" s="465"/>
      <c r="S42" s="465"/>
      <c r="T42" s="465"/>
      <c r="U42" s="465"/>
      <c r="V42" s="465"/>
      <c r="W42" s="465"/>
      <c r="X42" s="466"/>
      <c r="Y42" s="470" t="s">
        <v>49</v>
      </c>
      <c r="Z42" s="471"/>
      <c r="AA42" s="472"/>
      <c r="AB42" s="394" t="s">
        <v>584</v>
      </c>
      <c r="AC42" s="473"/>
      <c r="AD42" s="473"/>
      <c r="AE42" s="474">
        <v>2</v>
      </c>
      <c r="AF42" s="474"/>
      <c r="AG42" s="474"/>
      <c r="AH42" s="474"/>
      <c r="AI42" s="474">
        <v>2</v>
      </c>
      <c r="AJ42" s="474"/>
      <c r="AK42" s="474"/>
      <c r="AL42" s="474"/>
      <c r="AM42" s="474">
        <v>2</v>
      </c>
      <c r="AN42" s="474"/>
      <c r="AO42" s="474"/>
      <c r="AP42" s="474"/>
      <c r="AQ42" s="474"/>
      <c r="AR42" s="474"/>
      <c r="AS42" s="474"/>
      <c r="AT42" s="474"/>
      <c r="AU42" s="489"/>
      <c r="AV42" s="490"/>
      <c r="AW42" s="490"/>
      <c r="AX42" s="491"/>
      <c r="AY42">
        <f>$AY$41</f>
        <v>1</v>
      </c>
    </row>
    <row r="43" spans="1:51" ht="23.25" customHeight="1" x14ac:dyDescent="0.15">
      <c r="A43" s="398"/>
      <c r="B43" s="396"/>
      <c r="C43" s="396"/>
      <c r="D43" s="396"/>
      <c r="E43" s="396"/>
      <c r="F43" s="343"/>
      <c r="G43" s="463"/>
      <c r="H43" s="464"/>
      <c r="I43" s="464"/>
      <c r="J43" s="464"/>
      <c r="K43" s="464"/>
      <c r="L43" s="464"/>
      <c r="M43" s="464"/>
      <c r="N43" s="464"/>
      <c r="O43" s="464"/>
      <c r="P43" s="467"/>
      <c r="Q43" s="468"/>
      <c r="R43" s="468"/>
      <c r="S43" s="468"/>
      <c r="T43" s="468"/>
      <c r="U43" s="468"/>
      <c r="V43" s="468"/>
      <c r="W43" s="468"/>
      <c r="X43" s="469"/>
      <c r="Y43" s="492" t="s">
        <v>50</v>
      </c>
      <c r="Z43" s="493"/>
      <c r="AA43" s="494"/>
      <c r="AB43" s="394" t="s">
        <v>584</v>
      </c>
      <c r="AC43" s="473"/>
      <c r="AD43" s="473"/>
      <c r="AE43" s="474">
        <v>2</v>
      </c>
      <c r="AF43" s="474"/>
      <c r="AG43" s="474"/>
      <c r="AH43" s="474"/>
      <c r="AI43" s="474">
        <v>2</v>
      </c>
      <c r="AJ43" s="474"/>
      <c r="AK43" s="474"/>
      <c r="AL43" s="474"/>
      <c r="AM43" s="474">
        <v>2</v>
      </c>
      <c r="AN43" s="474"/>
      <c r="AO43" s="474"/>
      <c r="AP43" s="474"/>
      <c r="AQ43" s="474">
        <v>2</v>
      </c>
      <c r="AR43" s="474"/>
      <c r="AS43" s="474"/>
      <c r="AT43" s="474"/>
      <c r="AU43" s="489"/>
      <c r="AV43" s="490"/>
      <c r="AW43" s="490"/>
      <c r="AX43" s="491"/>
      <c r="AY43">
        <f>$AY$41</f>
        <v>1</v>
      </c>
    </row>
    <row r="44" spans="1:51" ht="23.25" customHeight="1" x14ac:dyDescent="0.15">
      <c r="A44" s="515" t="s">
        <v>550</v>
      </c>
      <c r="B44" s="516"/>
      <c r="C44" s="516"/>
      <c r="D44" s="516"/>
      <c r="E44" s="516"/>
      <c r="F44" s="517"/>
      <c r="G44" s="410" t="s">
        <v>551</v>
      </c>
      <c r="H44" s="410"/>
      <c r="I44" s="410"/>
      <c r="J44" s="410"/>
      <c r="K44" s="410"/>
      <c r="L44" s="410"/>
      <c r="M44" s="410"/>
      <c r="N44" s="410"/>
      <c r="O44" s="410"/>
      <c r="P44" s="410"/>
      <c r="Q44" s="410"/>
      <c r="R44" s="410"/>
      <c r="S44" s="410"/>
      <c r="T44" s="410"/>
      <c r="U44" s="410"/>
      <c r="V44" s="410"/>
      <c r="W44" s="410"/>
      <c r="X44" s="411"/>
      <c r="Y44" s="417"/>
      <c r="Z44" s="418"/>
      <c r="AA44" s="419"/>
      <c r="AB44" s="409" t="s">
        <v>11</v>
      </c>
      <c r="AC44" s="410"/>
      <c r="AD44" s="411"/>
      <c r="AE44" s="133" t="s">
        <v>389</v>
      </c>
      <c r="AF44" s="133"/>
      <c r="AG44" s="133"/>
      <c r="AH44" s="133"/>
      <c r="AI44" s="133" t="s">
        <v>541</v>
      </c>
      <c r="AJ44" s="133"/>
      <c r="AK44" s="133"/>
      <c r="AL44" s="133"/>
      <c r="AM44" s="133" t="s">
        <v>357</v>
      </c>
      <c r="AN44" s="133"/>
      <c r="AO44" s="133"/>
      <c r="AP44" s="133"/>
      <c r="AQ44" s="420" t="s">
        <v>558</v>
      </c>
      <c r="AR44" s="421"/>
      <c r="AS44" s="421"/>
      <c r="AT44" s="421"/>
      <c r="AU44" s="421"/>
      <c r="AV44" s="421"/>
      <c r="AW44" s="421"/>
      <c r="AX44" s="422"/>
      <c r="AY44">
        <f>IF(SUBSTITUTE(SUBSTITUTE($G$45,"／",""),"　","")="",0,1)</f>
        <v>1</v>
      </c>
    </row>
    <row r="45" spans="1:51" ht="23.25" customHeight="1" x14ac:dyDescent="0.15">
      <c r="A45" s="518"/>
      <c r="B45" s="519"/>
      <c r="C45" s="519"/>
      <c r="D45" s="519"/>
      <c r="E45" s="519"/>
      <c r="F45" s="520"/>
      <c r="G45" s="423" t="s">
        <v>585</v>
      </c>
      <c r="H45" s="424"/>
      <c r="I45" s="424"/>
      <c r="J45" s="424"/>
      <c r="K45" s="424"/>
      <c r="L45" s="424"/>
      <c r="M45" s="424"/>
      <c r="N45" s="424"/>
      <c r="O45" s="424"/>
      <c r="P45" s="424"/>
      <c r="Q45" s="424"/>
      <c r="R45" s="424"/>
      <c r="S45" s="424"/>
      <c r="T45" s="424"/>
      <c r="U45" s="424"/>
      <c r="V45" s="424"/>
      <c r="W45" s="424"/>
      <c r="X45" s="424"/>
      <c r="Y45" s="482" t="s">
        <v>550</v>
      </c>
      <c r="Z45" s="483"/>
      <c r="AA45" s="484"/>
      <c r="AB45" s="485" t="s">
        <v>586</v>
      </c>
      <c r="AC45" s="486"/>
      <c r="AD45" s="487"/>
      <c r="AE45" s="488" t="s">
        <v>257</v>
      </c>
      <c r="AF45" s="488"/>
      <c r="AG45" s="488"/>
      <c r="AH45" s="488"/>
      <c r="AI45" s="488" t="s">
        <v>257</v>
      </c>
      <c r="AJ45" s="488"/>
      <c r="AK45" s="488"/>
      <c r="AL45" s="488"/>
      <c r="AM45" s="488">
        <v>28</v>
      </c>
      <c r="AN45" s="488"/>
      <c r="AO45" s="488"/>
      <c r="AP45" s="488"/>
      <c r="AQ45" s="381">
        <v>40</v>
      </c>
      <c r="AR45" s="374"/>
      <c r="AS45" s="374"/>
      <c r="AT45" s="374"/>
      <c r="AU45" s="374"/>
      <c r="AV45" s="374"/>
      <c r="AW45" s="374"/>
      <c r="AX45" s="375"/>
      <c r="AY45">
        <f>$AY$44</f>
        <v>1</v>
      </c>
    </row>
    <row r="46" spans="1:51" ht="46.5" customHeight="1" x14ac:dyDescent="0.15">
      <c r="A46" s="521"/>
      <c r="B46" s="522"/>
      <c r="C46" s="522"/>
      <c r="D46" s="522"/>
      <c r="E46" s="522"/>
      <c r="F46" s="523"/>
      <c r="G46" s="425"/>
      <c r="H46" s="426"/>
      <c r="I46" s="426"/>
      <c r="J46" s="426"/>
      <c r="K46" s="426"/>
      <c r="L46" s="426"/>
      <c r="M46" s="426"/>
      <c r="N46" s="426"/>
      <c r="O46" s="426"/>
      <c r="P46" s="426"/>
      <c r="Q46" s="426"/>
      <c r="R46" s="426"/>
      <c r="S46" s="426"/>
      <c r="T46" s="426"/>
      <c r="U46" s="426"/>
      <c r="V46" s="426"/>
      <c r="W46" s="426"/>
      <c r="X46" s="426"/>
      <c r="Y46" s="458" t="s">
        <v>552</v>
      </c>
      <c r="Z46" s="475"/>
      <c r="AA46" s="476"/>
      <c r="AB46" s="477" t="s">
        <v>553</v>
      </c>
      <c r="AC46" s="478"/>
      <c r="AD46" s="479"/>
      <c r="AE46" s="480" t="s">
        <v>257</v>
      </c>
      <c r="AF46" s="480"/>
      <c r="AG46" s="480"/>
      <c r="AH46" s="480"/>
      <c r="AI46" s="480" t="s">
        <v>257</v>
      </c>
      <c r="AJ46" s="480"/>
      <c r="AK46" s="480"/>
      <c r="AL46" s="480"/>
      <c r="AM46" s="480" t="s">
        <v>587</v>
      </c>
      <c r="AN46" s="480"/>
      <c r="AO46" s="480"/>
      <c r="AP46" s="480"/>
      <c r="AQ46" s="480" t="s">
        <v>588</v>
      </c>
      <c r="AR46" s="480"/>
      <c r="AS46" s="480"/>
      <c r="AT46" s="480"/>
      <c r="AU46" s="480"/>
      <c r="AV46" s="480"/>
      <c r="AW46" s="480"/>
      <c r="AX46" s="481"/>
      <c r="AY46">
        <f>$AY$44</f>
        <v>1</v>
      </c>
    </row>
    <row r="47" spans="1:51" ht="18.75" customHeight="1" x14ac:dyDescent="0.15">
      <c r="A47" s="373" t="s">
        <v>215</v>
      </c>
      <c r="B47" s="430"/>
      <c r="C47" s="430"/>
      <c r="D47" s="430"/>
      <c r="E47" s="430"/>
      <c r="F47" s="431"/>
      <c r="G47" s="439" t="s">
        <v>131</v>
      </c>
      <c r="H47" s="405"/>
      <c r="I47" s="405"/>
      <c r="J47" s="405"/>
      <c r="K47" s="405"/>
      <c r="L47" s="405"/>
      <c r="M47" s="405"/>
      <c r="N47" s="405"/>
      <c r="O47" s="406"/>
      <c r="P47" s="407" t="s">
        <v>52</v>
      </c>
      <c r="Q47" s="405"/>
      <c r="R47" s="405"/>
      <c r="S47" s="405"/>
      <c r="T47" s="405"/>
      <c r="U47" s="405"/>
      <c r="V47" s="405"/>
      <c r="W47" s="405"/>
      <c r="X47" s="406"/>
      <c r="Y47" s="440"/>
      <c r="Z47" s="441"/>
      <c r="AA47" s="442"/>
      <c r="AB47" s="446" t="s">
        <v>11</v>
      </c>
      <c r="AC47" s="447"/>
      <c r="AD47" s="448"/>
      <c r="AE47" s="133" t="s">
        <v>389</v>
      </c>
      <c r="AF47" s="133"/>
      <c r="AG47" s="133"/>
      <c r="AH47" s="133"/>
      <c r="AI47" s="133" t="s">
        <v>541</v>
      </c>
      <c r="AJ47" s="133"/>
      <c r="AK47" s="133"/>
      <c r="AL47" s="133"/>
      <c r="AM47" s="133" t="s">
        <v>357</v>
      </c>
      <c r="AN47" s="133"/>
      <c r="AO47" s="133"/>
      <c r="AP47" s="133"/>
      <c r="AQ47" s="427" t="s">
        <v>166</v>
      </c>
      <c r="AR47" s="428"/>
      <c r="AS47" s="428"/>
      <c r="AT47" s="429"/>
      <c r="AU47" s="405" t="s">
        <v>121</v>
      </c>
      <c r="AV47" s="405"/>
      <c r="AW47" s="405"/>
      <c r="AX47" s="408"/>
      <c r="AY47">
        <f>COUNTA($G$49)</f>
        <v>1</v>
      </c>
    </row>
    <row r="48" spans="1:51" ht="18.75" customHeight="1" x14ac:dyDescent="0.15">
      <c r="A48" s="432"/>
      <c r="B48" s="433"/>
      <c r="C48" s="433"/>
      <c r="D48" s="433"/>
      <c r="E48" s="433"/>
      <c r="F48" s="434"/>
      <c r="G48" s="389"/>
      <c r="H48" s="370"/>
      <c r="I48" s="370"/>
      <c r="J48" s="370"/>
      <c r="K48" s="370"/>
      <c r="L48" s="370"/>
      <c r="M48" s="370"/>
      <c r="N48" s="370"/>
      <c r="O48" s="371"/>
      <c r="P48" s="369"/>
      <c r="Q48" s="370"/>
      <c r="R48" s="370"/>
      <c r="S48" s="370"/>
      <c r="T48" s="370"/>
      <c r="U48" s="370"/>
      <c r="V48" s="370"/>
      <c r="W48" s="370"/>
      <c r="X48" s="371"/>
      <c r="Y48" s="443"/>
      <c r="Z48" s="444"/>
      <c r="AA48" s="445"/>
      <c r="AB48" s="390"/>
      <c r="AC48" s="391"/>
      <c r="AD48" s="392"/>
      <c r="AE48" s="133"/>
      <c r="AF48" s="133"/>
      <c r="AG48" s="133"/>
      <c r="AH48" s="133"/>
      <c r="AI48" s="133"/>
      <c r="AJ48" s="133"/>
      <c r="AK48" s="133"/>
      <c r="AL48" s="133"/>
      <c r="AM48" s="133"/>
      <c r="AN48" s="133"/>
      <c r="AO48" s="133"/>
      <c r="AP48" s="133"/>
      <c r="AQ48" s="382" t="s">
        <v>595</v>
      </c>
      <c r="AR48" s="383"/>
      <c r="AS48" s="366" t="s">
        <v>167</v>
      </c>
      <c r="AT48" s="367"/>
      <c r="AU48" s="386">
        <v>5</v>
      </c>
      <c r="AV48" s="386"/>
      <c r="AW48" s="370" t="s">
        <v>158</v>
      </c>
      <c r="AX48" s="395"/>
      <c r="AY48">
        <f t="shared" ref="AY48:AY53" si="0">$AY$47</f>
        <v>1</v>
      </c>
    </row>
    <row r="49" spans="1:51" ht="35.1" customHeight="1" x14ac:dyDescent="0.15">
      <c r="A49" s="435"/>
      <c r="B49" s="433"/>
      <c r="C49" s="433"/>
      <c r="D49" s="433"/>
      <c r="E49" s="433"/>
      <c r="F49" s="434"/>
      <c r="G49" s="449" t="s">
        <v>593</v>
      </c>
      <c r="H49" s="450"/>
      <c r="I49" s="450"/>
      <c r="J49" s="450"/>
      <c r="K49" s="450"/>
      <c r="L49" s="450"/>
      <c r="M49" s="450"/>
      <c r="N49" s="450"/>
      <c r="O49" s="451"/>
      <c r="P49" s="232" t="s">
        <v>594</v>
      </c>
      <c r="Q49" s="232"/>
      <c r="R49" s="232"/>
      <c r="S49" s="232"/>
      <c r="T49" s="232"/>
      <c r="U49" s="232"/>
      <c r="V49" s="232"/>
      <c r="W49" s="232"/>
      <c r="X49" s="354"/>
      <c r="Y49" s="458" t="s">
        <v>12</v>
      </c>
      <c r="Z49" s="459"/>
      <c r="AA49" s="460"/>
      <c r="AB49" s="394" t="s">
        <v>14</v>
      </c>
      <c r="AC49" s="394"/>
      <c r="AD49" s="394"/>
      <c r="AE49" s="381" t="s">
        <v>257</v>
      </c>
      <c r="AF49" s="374"/>
      <c r="AG49" s="374"/>
      <c r="AH49" s="374"/>
      <c r="AI49" s="381" t="s">
        <v>257</v>
      </c>
      <c r="AJ49" s="374"/>
      <c r="AK49" s="374"/>
      <c r="AL49" s="374"/>
      <c r="AM49" s="381">
        <v>71</v>
      </c>
      <c r="AN49" s="374"/>
      <c r="AO49" s="374"/>
      <c r="AP49" s="374"/>
      <c r="AQ49" s="376" t="s">
        <v>257</v>
      </c>
      <c r="AR49" s="377"/>
      <c r="AS49" s="377"/>
      <c r="AT49" s="378"/>
      <c r="AU49" s="374" t="s">
        <v>257</v>
      </c>
      <c r="AV49" s="374"/>
      <c r="AW49" s="374"/>
      <c r="AX49" s="375"/>
      <c r="AY49">
        <f t="shared" si="0"/>
        <v>1</v>
      </c>
    </row>
    <row r="50" spans="1:51" ht="35.1" customHeight="1" x14ac:dyDescent="0.15">
      <c r="A50" s="436"/>
      <c r="B50" s="437"/>
      <c r="C50" s="437"/>
      <c r="D50" s="437"/>
      <c r="E50" s="437"/>
      <c r="F50" s="438"/>
      <c r="G50" s="452"/>
      <c r="H50" s="453"/>
      <c r="I50" s="453"/>
      <c r="J50" s="453"/>
      <c r="K50" s="453"/>
      <c r="L50" s="453"/>
      <c r="M50" s="453"/>
      <c r="N50" s="453"/>
      <c r="O50" s="454"/>
      <c r="P50" s="235"/>
      <c r="Q50" s="235"/>
      <c r="R50" s="235"/>
      <c r="S50" s="235"/>
      <c r="T50" s="235"/>
      <c r="U50" s="235"/>
      <c r="V50" s="235"/>
      <c r="W50" s="235"/>
      <c r="X50" s="372"/>
      <c r="Y50" s="409" t="s">
        <v>48</v>
      </c>
      <c r="Z50" s="410"/>
      <c r="AA50" s="411"/>
      <c r="AB50" s="393" t="s">
        <v>14</v>
      </c>
      <c r="AC50" s="393"/>
      <c r="AD50" s="393"/>
      <c r="AE50" s="381" t="s">
        <v>257</v>
      </c>
      <c r="AF50" s="374"/>
      <c r="AG50" s="374"/>
      <c r="AH50" s="374"/>
      <c r="AI50" s="381" t="s">
        <v>257</v>
      </c>
      <c r="AJ50" s="374"/>
      <c r="AK50" s="374"/>
      <c r="AL50" s="374"/>
      <c r="AM50" s="381" t="s">
        <v>257</v>
      </c>
      <c r="AN50" s="374"/>
      <c r="AO50" s="374"/>
      <c r="AP50" s="374"/>
      <c r="AQ50" s="376" t="s">
        <v>257</v>
      </c>
      <c r="AR50" s="377"/>
      <c r="AS50" s="377"/>
      <c r="AT50" s="378"/>
      <c r="AU50" s="374">
        <v>100</v>
      </c>
      <c r="AV50" s="374"/>
      <c r="AW50" s="374"/>
      <c r="AX50" s="375"/>
      <c r="AY50">
        <f t="shared" si="0"/>
        <v>1</v>
      </c>
    </row>
    <row r="51" spans="1:51" ht="35.1" customHeight="1" x14ac:dyDescent="0.15">
      <c r="A51" s="435"/>
      <c r="B51" s="433"/>
      <c r="C51" s="433"/>
      <c r="D51" s="433"/>
      <c r="E51" s="433"/>
      <c r="F51" s="434"/>
      <c r="G51" s="455"/>
      <c r="H51" s="456"/>
      <c r="I51" s="456"/>
      <c r="J51" s="456"/>
      <c r="K51" s="456"/>
      <c r="L51" s="456"/>
      <c r="M51" s="456"/>
      <c r="N51" s="456"/>
      <c r="O51" s="457"/>
      <c r="P51" s="219"/>
      <c r="Q51" s="219"/>
      <c r="R51" s="219"/>
      <c r="S51" s="219"/>
      <c r="T51" s="219"/>
      <c r="U51" s="219"/>
      <c r="V51" s="219"/>
      <c r="W51" s="219"/>
      <c r="X51" s="356"/>
      <c r="Y51" s="409" t="s">
        <v>13</v>
      </c>
      <c r="Z51" s="410"/>
      <c r="AA51" s="411"/>
      <c r="AB51" s="461" t="s">
        <v>14</v>
      </c>
      <c r="AC51" s="461"/>
      <c r="AD51" s="461"/>
      <c r="AE51" s="381" t="s">
        <v>257</v>
      </c>
      <c r="AF51" s="374"/>
      <c r="AG51" s="374"/>
      <c r="AH51" s="374"/>
      <c r="AI51" s="381" t="s">
        <v>257</v>
      </c>
      <c r="AJ51" s="374"/>
      <c r="AK51" s="374"/>
      <c r="AL51" s="374"/>
      <c r="AM51" s="381" t="s">
        <v>257</v>
      </c>
      <c r="AN51" s="374"/>
      <c r="AO51" s="374"/>
      <c r="AP51" s="374"/>
      <c r="AQ51" s="376" t="s">
        <v>257</v>
      </c>
      <c r="AR51" s="377"/>
      <c r="AS51" s="377"/>
      <c r="AT51" s="378"/>
      <c r="AU51" s="374" t="s">
        <v>257</v>
      </c>
      <c r="AV51" s="374"/>
      <c r="AW51" s="374"/>
      <c r="AX51" s="375"/>
      <c r="AY51">
        <f t="shared" si="0"/>
        <v>1</v>
      </c>
    </row>
    <row r="52" spans="1:51" ht="23.25" customHeight="1" x14ac:dyDescent="0.15">
      <c r="A52" s="397" t="s">
        <v>235</v>
      </c>
      <c r="B52" s="387"/>
      <c r="C52" s="387"/>
      <c r="D52" s="387"/>
      <c r="E52" s="387"/>
      <c r="F52" s="340"/>
      <c r="G52" s="399" t="s">
        <v>596</v>
      </c>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1"/>
      <c r="AY52">
        <f t="shared" si="0"/>
        <v>1</v>
      </c>
    </row>
    <row r="53" spans="1:51" ht="23.25" customHeight="1" thickBot="1" x14ac:dyDescent="0.2">
      <c r="A53" s="398"/>
      <c r="B53" s="396"/>
      <c r="C53" s="396"/>
      <c r="D53" s="396"/>
      <c r="E53" s="396"/>
      <c r="F53" s="343"/>
      <c r="G53" s="402"/>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4"/>
      <c r="AY53">
        <f t="shared" si="0"/>
        <v>1</v>
      </c>
    </row>
    <row r="54" spans="1:51" ht="47.25" customHeight="1" x14ac:dyDescent="0.15">
      <c r="A54" s="499" t="s">
        <v>548</v>
      </c>
      <c r="B54" s="500"/>
      <c r="C54" s="500"/>
      <c r="D54" s="500"/>
      <c r="E54" s="500"/>
      <c r="F54" s="501"/>
      <c r="G54" s="514" t="s">
        <v>597</v>
      </c>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c r="AQ54" s="502"/>
      <c r="AR54" s="502"/>
      <c r="AS54" s="502"/>
      <c r="AT54" s="502"/>
      <c r="AU54" s="502"/>
      <c r="AV54" s="502"/>
      <c r="AW54" s="502"/>
      <c r="AX54" s="503"/>
      <c r="AY54">
        <f>COUNTA($G$54)</f>
        <v>1</v>
      </c>
    </row>
    <row r="55" spans="1:51" ht="31.5" customHeight="1" x14ac:dyDescent="0.15">
      <c r="A55" s="504" t="s">
        <v>549</v>
      </c>
      <c r="B55" s="388"/>
      <c r="C55" s="388"/>
      <c r="D55" s="388"/>
      <c r="E55" s="388"/>
      <c r="F55" s="341"/>
      <c r="G55" s="505" t="s">
        <v>545</v>
      </c>
      <c r="H55" s="506"/>
      <c r="I55" s="506"/>
      <c r="J55" s="506"/>
      <c r="K55" s="506"/>
      <c r="L55" s="506"/>
      <c r="M55" s="506"/>
      <c r="N55" s="506"/>
      <c r="O55" s="506"/>
      <c r="P55" s="507" t="s">
        <v>544</v>
      </c>
      <c r="Q55" s="506"/>
      <c r="R55" s="506"/>
      <c r="S55" s="506"/>
      <c r="T55" s="506"/>
      <c r="U55" s="506"/>
      <c r="V55" s="506"/>
      <c r="W55" s="506"/>
      <c r="X55" s="508"/>
      <c r="Y55" s="509"/>
      <c r="Z55" s="510"/>
      <c r="AA55" s="511"/>
      <c r="AB55" s="512" t="s">
        <v>11</v>
      </c>
      <c r="AC55" s="512"/>
      <c r="AD55" s="512"/>
      <c r="AE55" s="133" t="s">
        <v>389</v>
      </c>
      <c r="AF55" s="133"/>
      <c r="AG55" s="133"/>
      <c r="AH55" s="133"/>
      <c r="AI55" s="133" t="s">
        <v>541</v>
      </c>
      <c r="AJ55" s="133"/>
      <c r="AK55" s="133"/>
      <c r="AL55" s="133"/>
      <c r="AM55" s="133" t="s">
        <v>357</v>
      </c>
      <c r="AN55" s="133"/>
      <c r="AO55" s="133"/>
      <c r="AP55" s="133"/>
      <c r="AQ55" s="495" t="s">
        <v>388</v>
      </c>
      <c r="AR55" s="496"/>
      <c r="AS55" s="496"/>
      <c r="AT55" s="497"/>
      <c r="AU55" s="495" t="s">
        <v>557</v>
      </c>
      <c r="AV55" s="496"/>
      <c r="AW55" s="496"/>
      <c r="AX55" s="498"/>
      <c r="AY55">
        <f>COUNTA($G$56)</f>
        <v>1</v>
      </c>
    </row>
    <row r="56" spans="1:51" ht="35.1" customHeight="1" x14ac:dyDescent="0.15">
      <c r="A56" s="504"/>
      <c r="B56" s="388"/>
      <c r="C56" s="388"/>
      <c r="D56" s="388"/>
      <c r="E56" s="388"/>
      <c r="F56" s="341"/>
      <c r="G56" s="513" t="s">
        <v>598</v>
      </c>
      <c r="H56" s="462"/>
      <c r="I56" s="462"/>
      <c r="J56" s="462"/>
      <c r="K56" s="462"/>
      <c r="L56" s="462"/>
      <c r="M56" s="462"/>
      <c r="N56" s="462"/>
      <c r="O56" s="462"/>
      <c r="P56" s="231" t="s">
        <v>599</v>
      </c>
      <c r="Q56" s="465"/>
      <c r="R56" s="465"/>
      <c r="S56" s="465"/>
      <c r="T56" s="465"/>
      <c r="U56" s="465"/>
      <c r="V56" s="465"/>
      <c r="W56" s="465"/>
      <c r="X56" s="466"/>
      <c r="Y56" s="470" t="s">
        <v>49</v>
      </c>
      <c r="Z56" s="471"/>
      <c r="AA56" s="472"/>
      <c r="AB56" s="394" t="s">
        <v>584</v>
      </c>
      <c r="AC56" s="473"/>
      <c r="AD56" s="473"/>
      <c r="AE56" s="488" t="s">
        <v>257</v>
      </c>
      <c r="AF56" s="474"/>
      <c r="AG56" s="474"/>
      <c r="AH56" s="474"/>
      <c r="AI56" s="488" t="s">
        <v>257</v>
      </c>
      <c r="AJ56" s="474"/>
      <c r="AK56" s="474"/>
      <c r="AL56" s="474"/>
      <c r="AM56" s="474">
        <v>1</v>
      </c>
      <c r="AN56" s="474"/>
      <c r="AO56" s="474"/>
      <c r="AP56" s="474"/>
      <c r="AQ56" s="474"/>
      <c r="AR56" s="474"/>
      <c r="AS56" s="474"/>
      <c r="AT56" s="474"/>
      <c r="AU56" s="489"/>
      <c r="AV56" s="490"/>
      <c r="AW56" s="490"/>
      <c r="AX56" s="491"/>
      <c r="AY56">
        <f>$AY$55</f>
        <v>1</v>
      </c>
    </row>
    <row r="57" spans="1:51" ht="35.1" customHeight="1" x14ac:dyDescent="0.15">
      <c r="A57" s="398"/>
      <c r="B57" s="396"/>
      <c r="C57" s="396"/>
      <c r="D57" s="396"/>
      <c r="E57" s="396"/>
      <c r="F57" s="343"/>
      <c r="G57" s="463"/>
      <c r="H57" s="464"/>
      <c r="I57" s="464"/>
      <c r="J57" s="464"/>
      <c r="K57" s="464"/>
      <c r="L57" s="464"/>
      <c r="M57" s="464"/>
      <c r="N57" s="464"/>
      <c r="O57" s="464"/>
      <c r="P57" s="467"/>
      <c r="Q57" s="468"/>
      <c r="R57" s="468"/>
      <c r="S57" s="468"/>
      <c r="T57" s="468"/>
      <c r="U57" s="468"/>
      <c r="V57" s="468"/>
      <c r="W57" s="468"/>
      <c r="X57" s="469"/>
      <c r="Y57" s="492" t="s">
        <v>50</v>
      </c>
      <c r="Z57" s="493"/>
      <c r="AA57" s="494"/>
      <c r="AB57" s="394" t="s">
        <v>584</v>
      </c>
      <c r="AC57" s="473"/>
      <c r="AD57" s="473"/>
      <c r="AE57" s="488" t="s">
        <v>257</v>
      </c>
      <c r="AF57" s="474"/>
      <c r="AG57" s="474"/>
      <c r="AH57" s="474"/>
      <c r="AI57" s="488" t="s">
        <v>257</v>
      </c>
      <c r="AJ57" s="474"/>
      <c r="AK57" s="474"/>
      <c r="AL57" s="474"/>
      <c r="AM57" s="488" t="s">
        <v>257</v>
      </c>
      <c r="AN57" s="474"/>
      <c r="AO57" s="474"/>
      <c r="AP57" s="474"/>
      <c r="AQ57" s="474">
        <v>2</v>
      </c>
      <c r="AR57" s="474"/>
      <c r="AS57" s="474"/>
      <c r="AT57" s="474"/>
      <c r="AU57" s="489"/>
      <c r="AV57" s="490"/>
      <c r="AW57" s="490"/>
      <c r="AX57" s="491"/>
      <c r="AY57">
        <f>$AY$55</f>
        <v>1</v>
      </c>
    </row>
    <row r="58" spans="1:51" ht="23.25" customHeight="1" x14ac:dyDescent="0.15">
      <c r="A58" s="397" t="s">
        <v>550</v>
      </c>
      <c r="B58" s="368"/>
      <c r="C58" s="368"/>
      <c r="D58" s="368"/>
      <c r="E58" s="368"/>
      <c r="F58" s="412"/>
      <c r="G58" s="410" t="s">
        <v>551</v>
      </c>
      <c r="H58" s="410"/>
      <c r="I58" s="410"/>
      <c r="J58" s="410"/>
      <c r="K58" s="410"/>
      <c r="L58" s="410"/>
      <c r="M58" s="410"/>
      <c r="N58" s="410"/>
      <c r="O58" s="410"/>
      <c r="P58" s="410"/>
      <c r="Q58" s="410"/>
      <c r="R58" s="410"/>
      <c r="S58" s="410"/>
      <c r="T58" s="410"/>
      <c r="U58" s="410"/>
      <c r="V58" s="410"/>
      <c r="W58" s="410"/>
      <c r="X58" s="411"/>
      <c r="Y58" s="417"/>
      <c r="Z58" s="418"/>
      <c r="AA58" s="419"/>
      <c r="AB58" s="409" t="s">
        <v>11</v>
      </c>
      <c r="AC58" s="410"/>
      <c r="AD58" s="411"/>
      <c r="AE58" s="133" t="s">
        <v>389</v>
      </c>
      <c r="AF58" s="133"/>
      <c r="AG58" s="133"/>
      <c r="AH58" s="133"/>
      <c r="AI58" s="133" t="s">
        <v>541</v>
      </c>
      <c r="AJ58" s="133"/>
      <c r="AK58" s="133"/>
      <c r="AL58" s="133"/>
      <c r="AM58" s="133" t="s">
        <v>357</v>
      </c>
      <c r="AN58" s="133"/>
      <c r="AO58" s="133"/>
      <c r="AP58" s="133"/>
      <c r="AQ58" s="420" t="s">
        <v>558</v>
      </c>
      <c r="AR58" s="421"/>
      <c r="AS58" s="421"/>
      <c r="AT58" s="421"/>
      <c r="AU58" s="421"/>
      <c r="AV58" s="421"/>
      <c r="AW58" s="421"/>
      <c r="AX58" s="422"/>
      <c r="AY58">
        <f>IF(SUBSTITUTE(SUBSTITUTE($G$59,"／",""),"　","")="",0,1)</f>
        <v>1</v>
      </c>
    </row>
    <row r="59" spans="1:51" ht="23.25" customHeight="1" x14ac:dyDescent="0.15">
      <c r="A59" s="413"/>
      <c r="B59" s="405"/>
      <c r="C59" s="405"/>
      <c r="D59" s="405"/>
      <c r="E59" s="405"/>
      <c r="F59" s="414"/>
      <c r="G59" s="423" t="s">
        <v>585</v>
      </c>
      <c r="H59" s="424"/>
      <c r="I59" s="424"/>
      <c r="J59" s="424"/>
      <c r="K59" s="424"/>
      <c r="L59" s="424"/>
      <c r="M59" s="424"/>
      <c r="N59" s="424"/>
      <c r="O59" s="424"/>
      <c r="P59" s="424"/>
      <c r="Q59" s="424"/>
      <c r="R59" s="424"/>
      <c r="S59" s="424"/>
      <c r="T59" s="424"/>
      <c r="U59" s="424"/>
      <c r="V59" s="424"/>
      <c r="W59" s="424"/>
      <c r="X59" s="424"/>
      <c r="Y59" s="482" t="s">
        <v>550</v>
      </c>
      <c r="Z59" s="483"/>
      <c r="AA59" s="484"/>
      <c r="AB59" s="485" t="s">
        <v>586</v>
      </c>
      <c r="AC59" s="486"/>
      <c r="AD59" s="487"/>
      <c r="AE59" s="488" t="s">
        <v>257</v>
      </c>
      <c r="AF59" s="488"/>
      <c r="AG59" s="488"/>
      <c r="AH59" s="488"/>
      <c r="AI59" s="488" t="s">
        <v>257</v>
      </c>
      <c r="AJ59" s="488"/>
      <c r="AK59" s="488"/>
      <c r="AL59" s="488"/>
      <c r="AM59" s="488">
        <v>42</v>
      </c>
      <c r="AN59" s="488"/>
      <c r="AO59" s="488"/>
      <c r="AP59" s="488"/>
      <c r="AQ59" s="381">
        <v>39</v>
      </c>
      <c r="AR59" s="374"/>
      <c r="AS59" s="374"/>
      <c r="AT59" s="374"/>
      <c r="AU59" s="374"/>
      <c r="AV59" s="374"/>
      <c r="AW59" s="374"/>
      <c r="AX59" s="375"/>
      <c r="AY59">
        <f>$AY$58</f>
        <v>1</v>
      </c>
    </row>
    <row r="60" spans="1:51" ht="46.5" customHeight="1" x14ac:dyDescent="0.15">
      <c r="A60" s="415"/>
      <c r="B60" s="370"/>
      <c r="C60" s="370"/>
      <c r="D60" s="370"/>
      <c r="E60" s="370"/>
      <c r="F60" s="416"/>
      <c r="G60" s="425"/>
      <c r="H60" s="426"/>
      <c r="I60" s="426"/>
      <c r="J60" s="426"/>
      <c r="K60" s="426"/>
      <c r="L60" s="426"/>
      <c r="M60" s="426"/>
      <c r="N60" s="426"/>
      <c r="O60" s="426"/>
      <c r="P60" s="426"/>
      <c r="Q60" s="426"/>
      <c r="R60" s="426"/>
      <c r="S60" s="426"/>
      <c r="T60" s="426"/>
      <c r="U60" s="426"/>
      <c r="V60" s="426"/>
      <c r="W60" s="426"/>
      <c r="X60" s="426"/>
      <c r="Y60" s="458" t="s">
        <v>552</v>
      </c>
      <c r="Z60" s="475"/>
      <c r="AA60" s="476"/>
      <c r="AB60" s="477" t="s">
        <v>553</v>
      </c>
      <c r="AC60" s="478"/>
      <c r="AD60" s="479"/>
      <c r="AE60" s="480" t="s">
        <v>257</v>
      </c>
      <c r="AF60" s="480"/>
      <c r="AG60" s="480"/>
      <c r="AH60" s="480"/>
      <c r="AI60" s="480" t="s">
        <v>257</v>
      </c>
      <c r="AJ60" s="480"/>
      <c r="AK60" s="480"/>
      <c r="AL60" s="480"/>
      <c r="AM60" s="480" t="s">
        <v>600</v>
      </c>
      <c r="AN60" s="480"/>
      <c r="AO60" s="480"/>
      <c r="AP60" s="480"/>
      <c r="AQ60" s="480" t="s">
        <v>601</v>
      </c>
      <c r="AR60" s="480"/>
      <c r="AS60" s="480"/>
      <c r="AT60" s="480"/>
      <c r="AU60" s="480"/>
      <c r="AV60" s="480"/>
      <c r="AW60" s="480"/>
      <c r="AX60" s="481"/>
      <c r="AY60">
        <f>$AY$58</f>
        <v>1</v>
      </c>
    </row>
    <row r="61" spans="1:51" ht="18.75" customHeight="1" x14ac:dyDescent="0.15">
      <c r="A61" s="373" t="s">
        <v>215</v>
      </c>
      <c r="B61" s="430"/>
      <c r="C61" s="430"/>
      <c r="D61" s="430"/>
      <c r="E61" s="430"/>
      <c r="F61" s="431"/>
      <c r="G61" s="439" t="s">
        <v>131</v>
      </c>
      <c r="H61" s="405"/>
      <c r="I61" s="405"/>
      <c r="J61" s="405"/>
      <c r="K61" s="405"/>
      <c r="L61" s="405"/>
      <c r="M61" s="405"/>
      <c r="N61" s="405"/>
      <c r="O61" s="406"/>
      <c r="P61" s="407" t="s">
        <v>52</v>
      </c>
      <c r="Q61" s="405"/>
      <c r="R61" s="405"/>
      <c r="S61" s="405"/>
      <c r="T61" s="405"/>
      <c r="U61" s="405"/>
      <c r="V61" s="405"/>
      <c r="W61" s="405"/>
      <c r="X61" s="406"/>
      <c r="Y61" s="440"/>
      <c r="Z61" s="441"/>
      <c r="AA61" s="442"/>
      <c r="AB61" s="446" t="s">
        <v>11</v>
      </c>
      <c r="AC61" s="447"/>
      <c r="AD61" s="448"/>
      <c r="AE61" s="133" t="s">
        <v>389</v>
      </c>
      <c r="AF61" s="133"/>
      <c r="AG61" s="133"/>
      <c r="AH61" s="133"/>
      <c r="AI61" s="133" t="s">
        <v>541</v>
      </c>
      <c r="AJ61" s="133"/>
      <c r="AK61" s="133"/>
      <c r="AL61" s="133"/>
      <c r="AM61" s="133" t="s">
        <v>357</v>
      </c>
      <c r="AN61" s="133"/>
      <c r="AO61" s="133"/>
      <c r="AP61" s="133"/>
      <c r="AQ61" s="427" t="s">
        <v>166</v>
      </c>
      <c r="AR61" s="428"/>
      <c r="AS61" s="428"/>
      <c r="AT61" s="429"/>
      <c r="AU61" s="405" t="s">
        <v>121</v>
      </c>
      <c r="AV61" s="405"/>
      <c r="AW61" s="405"/>
      <c r="AX61" s="408"/>
      <c r="AY61">
        <f>COUNTA($G$63)</f>
        <v>1</v>
      </c>
    </row>
    <row r="62" spans="1:51" ht="18.75" customHeight="1" x14ac:dyDescent="0.15">
      <c r="A62" s="432"/>
      <c r="B62" s="433"/>
      <c r="C62" s="433"/>
      <c r="D62" s="433"/>
      <c r="E62" s="433"/>
      <c r="F62" s="434"/>
      <c r="G62" s="389"/>
      <c r="H62" s="370"/>
      <c r="I62" s="370"/>
      <c r="J62" s="370"/>
      <c r="K62" s="370"/>
      <c r="L62" s="370"/>
      <c r="M62" s="370"/>
      <c r="N62" s="370"/>
      <c r="O62" s="371"/>
      <c r="P62" s="369"/>
      <c r="Q62" s="370"/>
      <c r="R62" s="370"/>
      <c r="S62" s="370"/>
      <c r="T62" s="370"/>
      <c r="U62" s="370"/>
      <c r="V62" s="370"/>
      <c r="W62" s="370"/>
      <c r="X62" s="371"/>
      <c r="Y62" s="443"/>
      <c r="Z62" s="444"/>
      <c r="AA62" s="445"/>
      <c r="AB62" s="390"/>
      <c r="AC62" s="391"/>
      <c r="AD62" s="392"/>
      <c r="AE62" s="133"/>
      <c r="AF62" s="133"/>
      <c r="AG62" s="133"/>
      <c r="AH62" s="133"/>
      <c r="AI62" s="133"/>
      <c r="AJ62" s="133"/>
      <c r="AK62" s="133"/>
      <c r="AL62" s="133"/>
      <c r="AM62" s="133"/>
      <c r="AN62" s="133"/>
      <c r="AO62" s="133"/>
      <c r="AP62" s="133"/>
      <c r="AQ62" s="382" t="s">
        <v>595</v>
      </c>
      <c r="AR62" s="383"/>
      <c r="AS62" s="366" t="s">
        <v>167</v>
      </c>
      <c r="AT62" s="367"/>
      <c r="AU62" s="386">
        <v>7</v>
      </c>
      <c r="AV62" s="386"/>
      <c r="AW62" s="370" t="s">
        <v>158</v>
      </c>
      <c r="AX62" s="395"/>
      <c r="AY62">
        <f t="shared" ref="AY62:AY67" si="1">$AY$61</f>
        <v>1</v>
      </c>
    </row>
    <row r="63" spans="1:51" ht="29.45" customHeight="1" x14ac:dyDescent="0.15">
      <c r="A63" s="435"/>
      <c r="B63" s="433"/>
      <c r="C63" s="433"/>
      <c r="D63" s="433"/>
      <c r="E63" s="433"/>
      <c r="F63" s="434"/>
      <c r="G63" s="449" t="s">
        <v>602</v>
      </c>
      <c r="H63" s="450"/>
      <c r="I63" s="450"/>
      <c r="J63" s="450"/>
      <c r="K63" s="450"/>
      <c r="L63" s="450"/>
      <c r="M63" s="450"/>
      <c r="N63" s="450"/>
      <c r="O63" s="451"/>
      <c r="P63" s="232" t="s">
        <v>603</v>
      </c>
      <c r="Q63" s="232"/>
      <c r="R63" s="232"/>
      <c r="S63" s="232"/>
      <c r="T63" s="232"/>
      <c r="U63" s="232"/>
      <c r="V63" s="232"/>
      <c r="W63" s="232"/>
      <c r="X63" s="354"/>
      <c r="Y63" s="458" t="s">
        <v>12</v>
      </c>
      <c r="Z63" s="459"/>
      <c r="AA63" s="460"/>
      <c r="AB63" s="394" t="s">
        <v>584</v>
      </c>
      <c r="AC63" s="394"/>
      <c r="AD63" s="394"/>
      <c r="AE63" s="381" t="s">
        <v>257</v>
      </c>
      <c r="AF63" s="374"/>
      <c r="AG63" s="374"/>
      <c r="AH63" s="374"/>
      <c r="AI63" s="381" t="s">
        <v>257</v>
      </c>
      <c r="AJ63" s="374"/>
      <c r="AK63" s="374"/>
      <c r="AL63" s="374"/>
      <c r="AM63" s="381">
        <v>1</v>
      </c>
      <c r="AN63" s="374"/>
      <c r="AO63" s="374"/>
      <c r="AP63" s="374"/>
      <c r="AQ63" s="376" t="s">
        <v>257</v>
      </c>
      <c r="AR63" s="377"/>
      <c r="AS63" s="377"/>
      <c r="AT63" s="378"/>
      <c r="AU63" s="374" t="s">
        <v>257</v>
      </c>
      <c r="AV63" s="374"/>
      <c r="AW63" s="374"/>
      <c r="AX63" s="375"/>
      <c r="AY63">
        <f t="shared" si="1"/>
        <v>1</v>
      </c>
    </row>
    <row r="64" spans="1:51" ht="29.45" customHeight="1" x14ac:dyDescent="0.15">
      <c r="A64" s="436"/>
      <c r="B64" s="437"/>
      <c r="C64" s="437"/>
      <c r="D64" s="437"/>
      <c r="E64" s="437"/>
      <c r="F64" s="438"/>
      <c r="G64" s="452"/>
      <c r="H64" s="453"/>
      <c r="I64" s="453"/>
      <c r="J64" s="453"/>
      <c r="K64" s="453"/>
      <c r="L64" s="453"/>
      <c r="M64" s="453"/>
      <c r="N64" s="453"/>
      <c r="O64" s="454"/>
      <c r="P64" s="235"/>
      <c r="Q64" s="235"/>
      <c r="R64" s="235"/>
      <c r="S64" s="235"/>
      <c r="T64" s="235"/>
      <c r="U64" s="235"/>
      <c r="V64" s="235"/>
      <c r="W64" s="235"/>
      <c r="X64" s="372"/>
      <c r="Y64" s="409" t="s">
        <v>48</v>
      </c>
      <c r="Z64" s="410"/>
      <c r="AA64" s="411"/>
      <c r="AB64" s="393" t="s">
        <v>584</v>
      </c>
      <c r="AC64" s="393"/>
      <c r="AD64" s="393"/>
      <c r="AE64" s="381" t="s">
        <v>257</v>
      </c>
      <c r="AF64" s="374"/>
      <c r="AG64" s="374"/>
      <c r="AH64" s="374"/>
      <c r="AI64" s="381" t="s">
        <v>257</v>
      </c>
      <c r="AJ64" s="374"/>
      <c r="AK64" s="374"/>
      <c r="AL64" s="374"/>
      <c r="AM64" s="381" t="s">
        <v>257</v>
      </c>
      <c r="AN64" s="374"/>
      <c r="AO64" s="374"/>
      <c r="AP64" s="374"/>
      <c r="AQ64" s="376" t="s">
        <v>257</v>
      </c>
      <c r="AR64" s="377"/>
      <c r="AS64" s="377"/>
      <c r="AT64" s="378"/>
      <c r="AU64" s="374">
        <v>9</v>
      </c>
      <c r="AV64" s="374"/>
      <c r="AW64" s="374"/>
      <c r="AX64" s="375"/>
      <c r="AY64">
        <f t="shared" si="1"/>
        <v>1</v>
      </c>
    </row>
    <row r="65" spans="1:51" ht="29.45" customHeight="1" x14ac:dyDescent="0.15">
      <c r="A65" s="435"/>
      <c r="B65" s="433"/>
      <c r="C65" s="433"/>
      <c r="D65" s="433"/>
      <c r="E65" s="433"/>
      <c r="F65" s="434"/>
      <c r="G65" s="455"/>
      <c r="H65" s="456"/>
      <c r="I65" s="456"/>
      <c r="J65" s="456"/>
      <c r="K65" s="456"/>
      <c r="L65" s="456"/>
      <c r="M65" s="456"/>
      <c r="N65" s="456"/>
      <c r="O65" s="457"/>
      <c r="P65" s="219"/>
      <c r="Q65" s="219"/>
      <c r="R65" s="219"/>
      <c r="S65" s="219"/>
      <c r="T65" s="219"/>
      <c r="U65" s="219"/>
      <c r="V65" s="219"/>
      <c r="W65" s="219"/>
      <c r="X65" s="356"/>
      <c r="Y65" s="409" t="s">
        <v>13</v>
      </c>
      <c r="Z65" s="410"/>
      <c r="AA65" s="411"/>
      <c r="AB65" s="461" t="s">
        <v>14</v>
      </c>
      <c r="AC65" s="461"/>
      <c r="AD65" s="461"/>
      <c r="AE65" s="381" t="s">
        <v>257</v>
      </c>
      <c r="AF65" s="374"/>
      <c r="AG65" s="374"/>
      <c r="AH65" s="374"/>
      <c r="AI65" s="381" t="s">
        <v>257</v>
      </c>
      <c r="AJ65" s="374"/>
      <c r="AK65" s="374"/>
      <c r="AL65" s="374"/>
      <c r="AM65" s="381">
        <v>11</v>
      </c>
      <c r="AN65" s="374"/>
      <c r="AO65" s="374"/>
      <c r="AP65" s="374"/>
      <c r="AQ65" s="376" t="s">
        <v>257</v>
      </c>
      <c r="AR65" s="377"/>
      <c r="AS65" s="377"/>
      <c r="AT65" s="378"/>
      <c r="AU65" s="374">
        <v>100</v>
      </c>
      <c r="AV65" s="374"/>
      <c r="AW65" s="374"/>
      <c r="AX65" s="375"/>
      <c r="AY65">
        <f t="shared" si="1"/>
        <v>1</v>
      </c>
    </row>
    <row r="66" spans="1:51" ht="23.25" customHeight="1" x14ac:dyDescent="0.15">
      <c r="A66" s="397" t="s">
        <v>235</v>
      </c>
      <c r="B66" s="387"/>
      <c r="C66" s="387"/>
      <c r="D66" s="387"/>
      <c r="E66" s="387"/>
      <c r="F66" s="340"/>
      <c r="G66" s="399" t="s">
        <v>604</v>
      </c>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1"/>
      <c r="AY66">
        <f t="shared" si="1"/>
        <v>1</v>
      </c>
    </row>
    <row r="67" spans="1:51" ht="23.25" customHeight="1" thickBot="1" x14ac:dyDescent="0.2">
      <c r="A67" s="398"/>
      <c r="B67" s="396"/>
      <c r="C67" s="396"/>
      <c r="D67" s="396"/>
      <c r="E67" s="396"/>
      <c r="F67" s="343"/>
      <c r="G67" s="402"/>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4"/>
      <c r="AY67">
        <f t="shared" si="1"/>
        <v>1</v>
      </c>
    </row>
    <row r="68" spans="1:51" ht="47.25" customHeight="1" x14ac:dyDescent="0.15">
      <c r="A68" s="499" t="s">
        <v>548</v>
      </c>
      <c r="B68" s="500"/>
      <c r="C68" s="500"/>
      <c r="D68" s="500"/>
      <c r="E68" s="500"/>
      <c r="F68" s="501"/>
      <c r="G68" s="514" t="s">
        <v>605</v>
      </c>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3"/>
      <c r="AY68">
        <f>COUNTA($G$68)</f>
        <v>1</v>
      </c>
    </row>
    <row r="69" spans="1:51" ht="31.5" customHeight="1" x14ac:dyDescent="0.15">
      <c r="A69" s="504" t="s">
        <v>549</v>
      </c>
      <c r="B69" s="388"/>
      <c r="C69" s="388"/>
      <c r="D69" s="388"/>
      <c r="E69" s="388"/>
      <c r="F69" s="341"/>
      <c r="G69" s="505" t="s">
        <v>545</v>
      </c>
      <c r="H69" s="506"/>
      <c r="I69" s="506"/>
      <c r="J69" s="506"/>
      <c r="K69" s="506"/>
      <c r="L69" s="506"/>
      <c r="M69" s="506"/>
      <c r="N69" s="506"/>
      <c r="O69" s="506"/>
      <c r="P69" s="507" t="s">
        <v>544</v>
      </c>
      <c r="Q69" s="506"/>
      <c r="R69" s="506"/>
      <c r="S69" s="506"/>
      <c r="T69" s="506"/>
      <c r="U69" s="506"/>
      <c r="V69" s="506"/>
      <c r="W69" s="506"/>
      <c r="X69" s="508"/>
      <c r="Y69" s="509"/>
      <c r="Z69" s="510"/>
      <c r="AA69" s="511"/>
      <c r="AB69" s="512" t="s">
        <v>11</v>
      </c>
      <c r="AC69" s="512"/>
      <c r="AD69" s="512"/>
      <c r="AE69" s="133" t="s">
        <v>389</v>
      </c>
      <c r="AF69" s="133"/>
      <c r="AG69" s="133"/>
      <c r="AH69" s="133"/>
      <c r="AI69" s="133" t="s">
        <v>541</v>
      </c>
      <c r="AJ69" s="133"/>
      <c r="AK69" s="133"/>
      <c r="AL69" s="133"/>
      <c r="AM69" s="133" t="s">
        <v>357</v>
      </c>
      <c r="AN69" s="133"/>
      <c r="AO69" s="133"/>
      <c r="AP69" s="133"/>
      <c r="AQ69" s="495" t="s">
        <v>388</v>
      </c>
      <c r="AR69" s="496"/>
      <c r="AS69" s="496"/>
      <c r="AT69" s="497"/>
      <c r="AU69" s="495" t="s">
        <v>557</v>
      </c>
      <c r="AV69" s="496"/>
      <c r="AW69" s="496"/>
      <c r="AX69" s="498"/>
      <c r="AY69">
        <f>COUNTA($G$70)</f>
        <v>1</v>
      </c>
    </row>
    <row r="70" spans="1:51" ht="33" customHeight="1" x14ac:dyDescent="0.15">
      <c r="A70" s="504"/>
      <c r="B70" s="388"/>
      <c r="C70" s="388"/>
      <c r="D70" s="388"/>
      <c r="E70" s="388"/>
      <c r="F70" s="341"/>
      <c r="G70" s="513" t="s">
        <v>606</v>
      </c>
      <c r="H70" s="462"/>
      <c r="I70" s="462"/>
      <c r="J70" s="462"/>
      <c r="K70" s="462"/>
      <c r="L70" s="462"/>
      <c r="M70" s="462"/>
      <c r="N70" s="462"/>
      <c r="O70" s="462"/>
      <c r="P70" s="231" t="s">
        <v>607</v>
      </c>
      <c r="Q70" s="465"/>
      <c r="R70" s="465"/>
      <c r="S70" s="465"/>
      <c r="T70" s="465"/>
      <c r="U70" s="465"/>
      <c r="V70" s="465"/>
      <c r="W70" s="465"/>
      <c r="X70" s="466"/>
      <c r="Y70" s="470" t="s">
        <v>49</v>
      </c>
      <c r="Z70" s="471"/>
      <c r="AA70" s="472"/>
      <c r="AB70" s="394" t="s">
        <v>584</v>
      </c>
      <c r="AC70" s="473"/>
      <c r="AD70" s="473"/>
      <c r="AE70" s="488" t="s">
        <v>257</v>
      </c>
      <c r="AF70" s="474"/>
      <c r="AG70" s="474"/>
      <c r="AH70" s="474"/>
      <c r="AI70" s="488" t="s">
        <v>257</v>
      </c>
      <c r="AJ70" s="474"/>
      <c r="AK70" s="474"/>
      <c r="AL70" s="474"/>
      <c r="AM70" s="474">
        <v>6</v>
      </c>
      <c r="AN70" s="474"/>
      <c r="AO70" s="474"/>
      <c r="AP70" s="474"/>
      <c r="AQ70" s="488"/>
      <c r="AR70" s="474"/>
      <c r="AS70" s="474"/>
      <c r="AT70" s="474"/>
      <c r="AU70" s="381"/>
      <c r="AV70" s="490"/>
      <c r="AW70" s="490"/>
      <c r="AX70" s="491"/>
      <c r="AY70">
        <f>$AY$69</f>
        <v>1</v>
      </c>
    </row>
    <row r="71" spans="1:51" ht="33" customHeight="1" x14ac:dyDescent="0.15">
      <c r="A71" s="398"/>
      <c r="B71" s="396"/>
      <c r="C71" s="396"/>
      <c r="D71" s="396"/>
      <c r="E71" s="396"/>
      <c r="F71" s="343"/>
      <c r="G71" s="463"/>
      <c r="H71" s="464"/>
      <c r="I71" s="464"/>
      <c r="J71" s="464"/>
      <c r="K71" s="464"/>
      <c r="L71" s="464"/>
      <c r="M71" s="464"/>
      <c r="N71" s="464"/>
      <c r="O71" s="464"/>
      <c r="P71" s="467"/>
      <c r="Q71" s="468"/>
      <c r="R71" s="468"/>
      <c r="S71" s="468"/>
      <c r="T71" s="468"/>
      <c r="U71" s="468"/>
      <c r="V71" s="468"/>
      <c r="W71" s="468"/>
      <c r="X71" s="469"/>
      <c r="Y71" s="492" t="s">
        <v>50</v>
      </c>
      <c r="Z71" s="493"/>
      <c r="AA71" s="494"/>
      <c r="AB71" s="394" t="s">
        <v>584</v>
      </c>
      <c r="AC71" s="473"/>
      <c r="AD71" s="473"/>
      <c r="AE71" s="488" t="s">
        <v>257</v>
      </c>
      <c r="AF71" s="474"/>
      <c r="AG71" s="474"/>
      <c r="AH71" s="474"/>
      <c r="AI71" s="488" t="s">
        <v>257</v>
      </c>
      <c r="AJ71" s="474"/>
      <c r="AK71" s="474"/>
      <c r="AL71" s="474"/>
      <c r="AM71" s="474">
        <v>4</v>
      </c>
      <c r="AN71" s="474"/>
      <c r="AO71" s="474"/>
      <c r="AP71" s="474"/>
      <c r="AQ71" s="474">
        <v>4</v>
      </c>
      <c r="AR71" s="474"/>
      <c r="AS71" s="474"/>
      <c r="AT71" s="474"/>
      <c r="AU71" s="381"/>
      <c r="AV71" s="490"/>
      <c r="AW71" s="490"/>
      <c r="AX71" s="491"/>
      <c r="AY71">
        <f>$AY$69</f>
        <v>1</v>
      </c>
    </row>
    <row r="72" spans="1:51" ht="23.25" customHeight="1" x14ac:dyDescent="0.15">
      <c r="A72" s="397" t="s">
        <v>550</v>
      </c>
      <c r="B72" s="368"/>
      <c r="C72" s="368"/>
      <c r="D72" s="368"/>
      <c r="E72" s="368"/>
      <c r="F72" s="412"/>
      <c r="G72" s="410" t="s">
        <v>551</v>
      </c>
      <c r="H72" s="410"/>
      <c r="I72" s="410"/>
      <c r="J72" s="410"/>
      <c r="K72" s="410"/>
      <c r="L72" s="410"/>
      <c r="M72" s="410"/>
      <c r="N72" s="410"/>
      <c r="O72" s="410"/>
      <c r="P72" s="410"/>
      <c r="Q72" s="410"/>
      <c r="R72" s="410"/>
      <c r="S72" s="410"/>
      <c r="T72" s="410"/>
      <c r="U72" s="410"/>
      <c r="V72" s="410"/>
      <c r="W72" s="410"/>
      <c r="X72" s="411"/>
      <c r="Y72" s="417"/>
      <c r="Z72" s="418"/>
      <c r="AA72" s="419"/>
      <c r="AB72" s="409" t="s">
        <v>11</v>
      </c>
      <c r="AC72" s="410"/>
      <c r="AD72" s="411"/>
      <c r="AE72" s="133" t="s">
        <v>389</v>
      </c>
      <c r="AF72" s="133"/>
      <c r="AG72" s="133"/>
      <c r="AH72" s="133"/>
      <c r="AI72" s="133" t="s">
        <v>541</v>
      </c>
      <c r="AJ72" s="133"/>
      <c r="AK72" s="133"/>
      <c r="AL72" s="133"/>
      <c r="AM72" s="133" t="s">
        <v>357</v>
      </c>
      <c r="AN72" s="133"/>
      <c r="AO72" s="133"/>
      <c r="AP72" s="133"/>
      <c r="AQ72" s="420" t="s">
        <v>558</v>
      </c>
      <c r="AR72" s="421"/>
      <c r="AS72" s="421"/>
      <c r="AT72" s="421"/>
      <c r="AU72" s="421"/>
      <c r="AV72" s="421"/>
      <c r="AW72" s="421"/>
      <c r="AX72" s="422"/>
      <c r="AY72">
        <f>IF(SUBSTITUTE(SUBSTITUTE($G$73,"／",""),"　","")="",0,1)</f>
        <v>1</v>
      </c>
    </row>
    <row r="73" spans="1:51" ht="23.25" customHeight="1" x14ac:dyDescent="0.15">
      <c r="A73" s="413"/>
      <c r="B73" s="405"/>
      <c r="C73" s="405"/>
      <c r="D73" s="405"/>
      <c r="E73" s="405"/>
      <c r="F73" s="414"/>
      <c r="G73" s="423" t="s">
        <v>585</v>
      </c>
      <c r="H73" s="424"/>
      <c r="I73" s="424"/>
      <c r="J73" s="424"/>
      <c r="K73" s="424"/>
      <c r="L73" s="424"/>
      <c r="M73" s="424"/>
      <c r="N73" s="424"/>
      <c r="O73" s="424"/>
      <c r="P73" s="424"/>
      <c r="Q73" s="424"/>
      <c r="R73" s="424"/>
      <c r="S73" s="424"/>
      <c r="T73" s="424"/>
      <c r="U73" s="424"/>
      <c r="V73" s="424"/>
      <c r="W73" s="424"/>
      <c r="X73" s="424"/>
      <c r="Y73" s="482" t="s">
        <v>550</v>
      </c>
      <c r="Z73" s="483"/>
      <c r="AA73" s="484"/>
      <c r="AB73" s="485" t="s">
        <v>586</v>
      </c>
      <c r="AC73" s="486"/>
      <c r="AD73" s="487"/>
      <c r="AE73" s="488" t="s">
        <v>257</v>
      </c>
      <c r="AF73" s="488"/>
      <c r="AG73" s="488"/>
      <c r="AH73" s="488"/>
      <c r="AI73" s="488" t="s">
        <v>257</v>
      </c>
      <c r="AJ73" s="488"/>
      <c r="AK73" s="488"/>
      <c r="AL73" s="488"/>
      <c r="AM73" s="488">
        <v>30</v>
      </c>
      <c r="AN73" s="488"/>
      <c r="AO73" s="488"/>
      <c r="AP73" s="488"/>
      <c r="AQ73" s="381">
        <v>19</v>
      </c>
      <c r="AR73" s="374"/>
      <c r="AS73" s="374"/>
      <c r="AT73" s="374"/>
      <c r="AU73" s="374"/>
      <c r="AV73" s="374"/>
      <c r="AW73" s="374"/>
      <c r="AX73" s="375"/>
      <c r="AY73">
        <f>$AY$72</f>
        <v>1</v>
      </c>
    </row>
    <row r="74" spans="1:51" ht="46.5" customHeight="1" x14ac:dyDescent="0.15">
      <c r="A74" s="415"/>
      <c r="B74" s="370"/>
      <c r="C74" s="370"/>
      <c r="D74" s="370"/>
      <c r="E74" s="370"/>
      <c r="F74" s="416"/>
      <c r="G74" s="425"/>
      <c r="H74" s="426"/>
      <c r="I74" s="426"/>
      <c r="J74" s="426"/>
      <c r="K74" s="426"/>
      <c r="L74" s="426"/>
      <c r="M74" s="426"/>
      <c r="N74" s="426"/>
      <c r="O74" s="426"/>
      <c r="P74" s="426"/>
      <c r="Q74" s="426"/>
      <c r="R74" s="426"/>
      <c r="S74" s="426"/>
      <c r="T74" s="426"/>
      <c r="U74" s="426"/>
      <c r="V74" s="426"/>
      <c r="W74" s="426"/>
      <c r="X74" s="426"/>
      <c r="Y74" s="458" t="s">
        <v>552</v>
      </c>
      <c r="Z74" s="475"/>
      <c r="AA74" s="476"/>
      <c r="AB74" s="477" t="s">
        <v>553</v>
      </c>
      <c r="AC74" s="478"/>
      <c r="AD74" s="479"/>
      <c r="AE74" s="480" t="s">
        <v>257</v>
      </c>
      <c r="AF74" s="480"/>
      <c r="AG74" s="480"/>
      <c r="AH74" s="480"/>
      <c r="AI74" s="480" t="s">
        <v>257</v>
      </c>
      <c r="AJ74" s="480"/>
      <c r="AK74" s="480"/>
      <c r="AL74" s="480"/>
      <c r="AM74" s="480" t="s">
        <v>608</v>
      </c>
      <c r="AN74" s="480"/>
      <c r="AO74" s="480"/>
      <c r="AP74" s="480"/>
      <c r="AQ74" s="480" t="s">
        <v>609</v>
      </c>
      <c r="AR74" s="480"/>
      <c r="AS74" s="480"/>
      <c r="AT74" s="480"/>
      <c r="AU74" s="480"/>
      <c r="AV74" s="480"/>
      <c r="AW74" s="480"/>
      <c r="AX74" s="481"/>
      <c r="AY74">
        <f>$AY$72</f>
        <v>1</v>
      </c>
    </row>
    <row r="75" spans="1:51" ht="18.75" customHeight="1" x14ac:dyDescent="0.15">
      <c r="A75" s="373" t="s">
        <v>215</v>
      </c>
      <c r="B75" s="430"/>
      <c r="C75" s="430"/>
      <c r="D75" s="430"/>
      <c r="E75" s="430"/>
      <c r="F75" s="431"/>
      <c r="G75" s="439" t="s">
        <v>131</v>
      </c>
      <c r="H75" s="405"/>
      <c r="I75" s="405"/>
      <c r="J75" s="405"/>
      <c r="K75" s="405"/>
      <c r="L75" s="405"/>
      <c r="M75" s="405"/>
      <c r="N75" s="405"/>
      <c r="O75" s="406"/>
      <c r="P75" s="407" t="s">
        <v>52</v>
      </c>
      <c r="Q75" s="405"/>
      <c r="R75" s="405"/>
      <c r="S75" s="405"/>
      <c r="T75" s="405"/>
      <c r="U75" s="405"/>
      <c r="V75" s="405"/>
      <c r="W75" s="405"/>
      <c r="X75" s="406"/>
      <c r="Y75" s="440"/>
      <c r="Z75" s="441"/>
      <c r="AA75" s="442"/>
      <c r="AB75" s="446" t="s">
        <v>11</v>
      </c>
      <c r="AC75" s="447"/>
      <c r="AD75" s="448"/>
      <c r="AE75" s="133" t="s">
        <v>389</v>
      </c>
      <c r="AF75" s="133"/>
      <c r="AG75" s="133"/>
      <c r="AH75" s="133"/>
      <c r="AI75" s="133" t="s">
        <v>541</v>
      </c>
      <c r="AJ75" s="133"/>
      <c r="AK75" s="133"/>
      <c r="AL75" s="133"/>
      <c r="AM75" s="133" t="s">
        <v>357</v>
      </c>
      <c r="AN75" s="133"/>
      <c r="AO75" s="133"/>
      <c r="AP75" s="133"/>
      <c r="AQ75" s="427" t="s">
        <v>166</v>
      </c>
      <c r="AR75" s="428"/>
      <c r="AS75" s="428"/>
      <c r="AT75" s="429"/>
      <c r="AU75" s="405" t="s">
        <v>121</v>
      </c>
      <c r="AV75" s="405"/>
      <c r="AW75" s="405"/>
      <c r="AX75" s="408"/>
      <c r="AY75">
        <f>COUNTA($G$77)</f>
        <v>1</v>
      </c>
    </row>
    <row r="76" spans="1:51" ht="18.75" customHeight="1" x14ac:dyDescent="0.15">
      <c r="A76" s="432"/>
      <c r="B76" s="433"/>
      <c r="C76" s="433"/>
      <c r="D76" s="433"/>
      <c r="E76" s="433"/>
      <c r="F76" s="434"/>
      <c r="G76" s="389"/>
      <c r="H76" s="370"/>
      <c r="I76" s="370"/>
      <c r="J76" s="370"/>
      <c r="K76" s="370"/>
      <c r="L76" s="370"/>
      <c r="M76" s="370"/>
      <c r="N76" s="370"/>
      <c r="O76" s="371"/>
      <c r="P76" s="369"/>
      <c r="Q76" s="370"/>
      <c r="R76" s="370"/>
      <c r="S76" s="370"/>
      <c r="T76" s="370"/>
      <c r="U76" s="370"/>
      <c r="V76" s="370"/>
      <c r="W76" s="370"/>
      <c r="X76" s="371"/>
      <c r="Y76" s="443"/>
      <c r="Z76" s="444"/>
      <c r="AA76" s="445"/>
      <c r="AB76" s="390"/>
      <c r="AC76" s="391"/>
      <c r="AD76" s="392"/>
      <c r="AE76" s="133"/>
      <c r="AF76" s="133"/>
      <c r="AG76" s="133"/>
      <c r="AH76" s="133"/>
      <c r="AI76" s="133"/>
      <c r="AJ76" s="133"/>
      <c r="AK76" s="133"/>
      <c r="AL76" s="133"/>
      <c r="AM76" s="133"/>
      <c r="AN76" s="133"/>
      <c r="AO76" s="133"/>
      <c r="AP76" s="133"/>
      <c r="AQ76" s="382" t="s">
        <v>595</v>
      </c>
      <c r="AR76" s="383"/>
      <c r="AS76" s="366" t="s">
        <v>167</v>
      </c>
      <c r="AT76" s="367"/>
      <c r="AU76" s="386">
        <v>7</v>
      </c>
      <c r="AV76" s="386"/>
      <c r="AW76" s="370" t="s">
        <v>158</v>
      </c>
      <c r="AX76" s="395"/>
      <c r="AY76">
        <f t="shared" ref="AY76:AY81" si="2">$AY$75</f>
        <v>1</v>
      </c>
    </row>
    <row r="77" spans="1:51" ht="23.25" customHeight="1" x14ac:dyDescent="0.15">
      <c r="A77" s="435"/>
      <c r="B77" s="433"/>
      <c r="C77" s="433"/>
      <c r="D77" s="433"/>
      <c r="E77" s="433"/>
      <c r="F77" s="434"/>
      <c r="G77" s="449" t="s">
        <v>610</v>
      </c>
      <c r="H77" s="450"/>
      <c r="I77" s="450"/>
      <c r="J77" s="450"/>
      <c r="K77" s="450"/>
      <c r="L77" s="450"/>
      <c r="M77" s="450"/>
      <c r="N77" s="450"/>
      <c r="O77" s="451"/>
      <c r="P77" s="232" t="s">
        <v>611</v>
      </c>
      <c r="Q77" s="232"/>
      <c r="R77" s="232"/>
      <c r="S77" s="232"/>
      <c r="T77" s="232"/>
      <c r="U77" s="232"/>
      <c r="V77" s="232"/>
      <c r="W77" s="232"/>
      <c r="X77" s="354"/>
      <c r="Y77" s="458" t="s">
        <v>12</v>
      </c>
      <c r="Z77" s="459"/>
      <c r="AA77" s="460"/>
      <c r="AB77" s="394" t="s">
        <v>584</v>
      </c>
      <c r="AC77" s="394"/>
      <c r="AD77" s="394"/>
      <c r="AE77" s="381" t="s">
        <v>257</v>
      </c>
      <c r="AF77" s="374"/>
      <c r="AG77" s="374"/>
      <c r="AH77" s="374"/>
      <c r="AI77" s="381" t="s">
        <v>257</v>
      </c>
      <c r="AJ77" s="374"/>
      <c r="AK77" s="374"/>
      <c r="AL77" s="374"/>
      <c r="AM77" s="381">
        <v>2</v>
      </c>
      <c r="AN77" s="374"/>
      <c r="AO77" s="374"/>
      <c r="AP77" s="374"/>
      <c r="AQ77" s="376" t="s">
        <v>257</v>
      </c>
      <c r="AR77" s="377"/>
      <c r="AS77" s="377"/>
      <c r="AT77" s="378"/>
      <c r="AU77" s="374" t="s">
        <v>257</v>
      </c>
      <c r="AV77" s="374"/>
      <c r="AW77" s="374"/>
      <c r="AX77" s="375"/>
      <c r="AY77">
        <f t="shared" si="2"/>
        <v>1</v>
      </c>
    </row>
    <row r="78" spans="1:51" ht="23.25" customHeight="1" x14ac:dyDescent="0.15">
      <c r="A78" s="436"/>
      <c r="B78" s="437"/>
      <c r="C78" s="437"/>
      <c r="D78" s="437"/>
      <c r="E78" s="437"/>
      <c r="F78" s="438"/>
      <c r="G78" s="452"/>
      <c r="H78" s="453"/>
      <c r="I78" s="453"/>
      <c r="J78" s="453"/>
      <c r="K78" s="453"/>
      <c r="L78" s="453"/>
      <c r="M78" s="453"/>
      <c r="N78" s="453"/>
      <c r="O78" s="454"/>
      <c r="P78" s="235"/>
      <c r="Q78" s="235"/>
      <c r="R78" s="235"/>
      <c r="S78" s="235"/>
      <c r="T78" s="235"/>
      <c r="U78" s="235"/>
      <c r="V78" s="235"/>
      <c r="W78" s="235"/>
      <c r="X78" s="372"/>
      <c r="Y78" s="409" t="s">
        <v>48</v>
      </c>
      <c r="Z78" s="410"/>
      <c r="AA78" s="411"/>
      <c r="AB78" s="393" t="s">
        <v>584</v>
      </c>
      <c r="AC78" s="393"/>
      <c r="AD78" s="393"/>
      <c r="AE78" s="381" t="s">
        <v>257</v>
      </c>
      <c r="AF78" s="374"/>
      <c r="AG78" s="374"/>
      <c r="AH78" s="374"/>
      <c r="AI78" s="381" t="s">
        <v>257</v>
      </c>
      <c r="AJ78" s="374"/>
      <c r="AK78" s="374"/>
      <c r="AL78" s="374"/>
      <c r="AM78" s="381" t="s">
        <v>257</v>
      </c>
      <c r="AN78" s="374"/>
      <c r="AO78" s="374"/>
      <c r="AP78" s="374"/>
      <c r="AQ78" s="376" t="s">
        <v>257</v>
      </c>
      <c r="AR78" s="377"/>
      <c r="AS78" s="377"/>
      <c r="AT78" s="378"/>
      <c r="AU78" s="374">
        <v>5</v>
      </c>
      <c r="AV78" s="374"/>
      <c r="AW78" s="374"/>
      <c r="AX78" s="375"/>
      <c r="AY78">
        <f t="shared" si="2"/>
        <v>1</v>
      </c>
    </row>
    <row r="79" spans="1:51" ht="23.25" customHeight="1" x14ac:dyDescent="0.15">
      <c r="A79" s="435"/>
      <c r="B79" s="433"/>
      <c r="C79" s="433"/>
      <c r="D79" s="433"/>
      <c r="E79" s="433"/>
      <c r="F79" s="434"/>
      <c r="G79" s="455"/>
      <c r="H79" s="456"/>
      <c r="I79" s="456"/>
      <c r="J79" s="456"/>
      <c r="K79" s="456"/>
      <c r="L79" s="456"/>
      <c r="M79" s="456"/>
      <c r="N79" s="456"/>
      <c r="O79" s="457"/>
      <c r="P79" s="219"/>
      <c r="Q79" s="219"/>
      <c r="R79" s="219"/>
      <c r="S79" s="219"/>
      <c r="T79" s="219"/>
      <c r="U79" s="219"/>
      <c r="V79" s="219"/>
      <c r="W79" s="219"/>
      <c r="X79" s="356"/>
      <c r="Y79" s="409" t="s">
        <v>13</v>
      </c>
      <c r="Z79" s="410"/>
      <c r="AA79" s="411"/>
      <c r="AB79" s="461" t="s">
        <v>14</v>
      </c>
      <c r="AC79" s="461"/>
      <c r="AD79" s="461"/>
      <c r="AE79" s="381" t="s">
        <v>257</v>
      </c>
      <c r="AF79" s="374"/>
      <c r="AG79" s="374"/>
      <c r="AH79" s="374"/>
      <c r="AI79" s="381" t="s">
        <v>257</v>
      </c>
      <c r="AJ79" s="374"/>
      <c r="AK79" s="374"/>
      <c r="AL79" s="374"/>
      <c r="AM79" s="381">
        <v>40</v>
      </c>
      <c r="AN79" s="374"/>
      <c r="AO79" s="374"/>
      <c r="AP79" s="374"/>
      <c r="AQ79" s="376" t="s">
        <v>257</v>
      </c>
      <c r="AR79" s="377"/>
      <c r="AS79" s="377"/>
      <c r="AT79" s="378"/>
      <c r="AU79" s="374" t="s">
        <v>257</v>
      </c>
      <c r="AV79" s="374"/>
      <c r="AW79" s="374"/>
      <c r="AX79" s="375"/>
      <c r="AY79">
        <f t="shared" si="2"/>
        <v>1</v>
      </c>
    </row>
    <row r="80" spans="1:51" ht="23.25" customHeight="1" x14ac:dyDescent="0.15">
      <c r="A80" s="397" t="s">
        <v>235</v>
      </c>
      <c r="B80" s="387"/>
      <c r="C80" s="387"/>
      <c r="D80" s="387"/>
      <c r="E80" s="387"/>
      <c r="F80" s="340"/>
      <c r="G80" s="399" t="s">
        <v>612</v>
      </c>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1"/>
      <c r="AY80">
        <f t="shared" si="2"/>
        <v>1</v>
      </c>
    </row>
    <row r="81" spans="1:51" ht="23.25" customHeight="1" thickBot="1" x14ac:dyDescent="0.2">
      <c r="A81" s="398"/>
      <c r="B81" s="396"/>
      <c r="C81" s="396"/>
      <c r="D81" s="396"/>
      <c r="E81" s="396"/>
      <c r="F81" s="343"/>
      <c r="G81" s="402"/>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c r="AY81">
        <f t="shared" si="2"/>
        <v>1</v>
      </c>
    </row>
    <row r="82" spans="1:51" ht="45" customHeight="1" x14ac:dyDescent="0.15">
      <c r="A82" s="344" t="s">
        <v>256</v>
      </c>
      <c r="B82" s="345"/>
      <c r="C82" s="347" t="s">
        <v>168</v>
      </c>
      <c r="D82" s="345"/>
      <c r="E82" s="348" t="s">
        <v>181</v>
      </c>
      <c r="F82" s="349"/>
      <c r="G82" s="350" t="s">
        <v>613</v>
      </c>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2"/>
    </row>
    <row r="83" spans="1:51" ht="32.25" customHeight="1" x14ac:dyDescent="0.15">
      <c r="A83" s="346"/>
      <c r="B83" s="338"/>
      <c r="C83" s="337"/>
      <c r="D83" s="338"/>
      <c r="E83" s="339" t="s">
        <v>180</v>
      </c>
      <c r="F83" s="340"/>
      <c r="G83" s="353" t="s">
        <v>614</v>
      </c>
      <c r="H83" s="232"/>
      <c r="I83" s="232"/>
      <c r="J83" s="232"/>
      <c r="K83" s="232"/>
      <c r="L83" s="232"/>
      <c r="M83" s="232"/>
      <c r="N83" s="232"/>
      <c r="O83" s="232"/>
      <c r="P83" s="232"/>
      <c r="Q83" s="232"/>
      <c r="R83" s="232"/>
      <c r="S83" s="232"/>
      <c r="T83" s="232"/>
      <c r="U83" s="232"/>
      <c r="V83" s="354"/>
      <c r="W83" s="357" t="s">
        <v>554</v>
      </c>
      <c r="X83" s="358"/>
      <c r="Y83" s="358"/>
      <c r="Z83" s="358"/>
      <c r="AA83" s="359"/>
      <c r="AB83" s="360" t="s">
        <v>615</v>
      </c>
      <c r="AC83" s="361"/>
      <c r="AD83" s="361"/>
      <c r="AE83" s="361"/>
      <c r="AF83" s="361"/>
      <c r="AG83" s="361"/>
      <c r="AH83" s="361"/>
      <c r="AI83" s="361"/>
      <c r="AJ83" s="361"/>
      <c r="AK83" s="361"/>
      <c r="AL83" s="361"/>
      <c r="AM83" s="361"/>
      <c r="AN83" s="361"/>
      <c r="AO83" s="361"/>
      <c r="AP83" s="361"/>
      <c r="AQ83" s="361"/>
      <c r="AR83" s="361"/>
      <c r="AS83" s="361"/>
      <c r="AT83" s="361"/>
      <c r="AU83" s="361"/>
      <c r="AV83" s="361"/>
      <c r="AW83" s="361"/>
      <c r="AX83" s="362"/>
    </row>
    <row r="84" spans="1:51" ht="21" customHeight="1" thickBot="1" x14ac:dyDescent="0.2">
      <c r="A84" s="346"/>
      <c r="B84" s="338"/>
      <c r="C84" s="337"/>
      <c r="D84" s="338"/>
      <c r="E84" s="342"/>
      <c r="F84" s="343"/>
      <c r="G84" s="355"/>
      <c r="H84" s="219"/>
      <c r="I84" s="219"/>
      <c r="J84" s="219"/>
      <c r="K84" s="219"/>
      <c r="L84" s="219"/>
      <c r="M84" s="219"/>
      <c r="N84" s="219"/>
      <c r="O84" s="219"/>
      <c r="P84" s="219"/>
      <c r="Q84" s="219"/>
      <c r="R84" s="219"/>
      <c r="S84" s="219"/>
      <c r="T84" s="219"/>
      <c r="U84" s="219"/>
      <c r="V84" s="356"/>
      <c r="W84" s="363" t="s">
        <v>555</v>
      </c>
      <c r="X84" s="364"/>
      <c r="Y84" s="364"/>
      <c r="Z84" s="364"/>
      <c r="AA84" s="365"/>
      <c r="AB84" s="360" t="s">
        <v>616</v>
      </c>
      <c r="AC84" s="361"/>
      <c r="AD84" s="361"/>
      <c r="AE84" s="361"/>
      <c r="AF84" s="361"/>
      <c r="AG84" s="361"/>
      <c r="AH84" s="361"/>
      <c r="AI84" s="361"/>
      <c r="AJ84" s="361"/>
      <c r="AK84" s="361"/>
      <c r="AL84" s="361"/>
      <c r="AM84" s="361"/>
      <c r="AN84" s="361"/>
      <c r="AO84" s="361"/>
      <c r="AP84" s="361"/>
      <c r="AQ84" s="361"/>
      <c r="AR84" s="361"/>
      <c r="AS84" s="361"/>
      <c r="AT84" s="361"/>
      <c r="AU84" s="361"/>
      <c r="AV84" s="361"/>
      <c r="AW84" s="361"/>
      <c r="AX84" s="362"/>
    </row>
    <row r="85" spans="1:51" ht="27" customHeight="1" x14ac:dyDescent="0.15">
      <c r="A85" s="301" t="s">
        <v>44</v>
      </c>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3"/>
    </row>
    <row r="86" spans="1:51" ht="27" customHeight="1" x14ac:dyDescent="0.15">
      <c r="A86" s="5"/>
      <c r="B86" s="6"/>
      <c r="C86" s="304" t="s">
        <v>30</v>
      </c>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6"/>
      <c r="AD86" s="305" t="s">
        <v>33</v>
      </c>
      <c r="AE86" s="305"/>
      <c r="AF86" s="305"/>
      <c r="AG86" s="307" t="s">
        <v>29</v>
      </c>
      <c r="AH86" s="305"/>
      <c r="AI86" s="305"/>
      <c r="AJ86" s="305"/>
      <c r="AK86" s="305"/>
      <c r="AL86" s="305"/>
      <c r="AM86" s="305"/>
      <c r="AN86" s="305"/>
      <c r="AO86" s="305"/>
      <c r="AP86" s="305"/>
      <c r="AQ86" s="305"/>
      <c r="AR86" s="305"/>
      <c r="AS86" s="305"/>
      <c r="AT86" s="305"/>
      <c r="AU86" s="305"/>
      <c r="AV86" s="305"/>
      <c r="AW86" s="305"/>
      <c r="AX86" s="308"/>
    </row>
    <row r="87" spans="1:51" ht="27" customHeight="1" x14ac:dyDescent="0.15">
      <c r="A87" s="309" t="s">
        <v>126</v>
      </c>
      <c r="B87" s="310"/>
      <c r="C87" s="315" t="s">
        <v>127</v>
      </c>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7"/>
      <c r="AD87" s="318" t="s">
        <v>575</v>
      </c>
      <c r="AE87" s="319"/>
      <c r="AF87" s="319"/>
      <c r="AG87" s="320" t="s">
        <v>617</v>
      </c>
      <c r="AH87" s="321"/>
      <c r="AI87" s="321"/>
      <c r="AJ87" s="321"/>
      <c r="AK87" s="321"/>
      <c r="AL87" s="321"/>
      <c r="AM87" s="321"/>
      <c r="AN87" s="321"/>
      <c r="AO87" s="321"/>
      <c r="AP87" s="321"/>
      <c r="AQ87" s="321"/>
      <c r="AR87" s="321"/>
      <c r="AS87" s="321"/>
      <c r="AT87" s="321"/>
      <c r="AU87" s="321"/>
      <c r="AV87" s="321"/>
      <c r="AW87" s="321"/>
      <c r="AX87" s="322"/>
    </row>
    <row r="88" spans="1:51" ht="57.95" customHeight="1" x14ac:dyDescent="0.15">
      <c r="A88" s="311"/>
      <c r="B88" s="312"/>
      <c r="C88" s="323" t="s">
        <v>34</v>
      </c>
      <c r="D88" s="324"/>
      <c r="E88" s="324"/>
      <c r="F88" s="324"/>
      <c r="G88" s="324"/>
      <c r="H88" s="324"/>
      <c r="I88" s="324"/>
      <c r="J88" s="324"/>
      <c r="K88" s="324"/>
      <c r="L88" s="324"/>
      <c r="M88" s="324"/>
      <c r="N88" s="324"/>
      <c r="O88" s="324"/>
      <c r="P88" s="324"/>
      <c r="Q88" s="324"/>
      <c r="R88" s="324"/>
      <c r="S88" s="324"/>
      <c r="T88" s="324"/>
      <c r="U88" s="324"/>
      <c r="V88" s="324"/>
      <c r="W88" s="324"/>
      <c r="X88" s="324"/>
      <c r="Y88" s="324"/>
      <c r="Z88" s="324"/>
      <c r="AA88" s="324"/>
      <c r="AB88" s="324"/>
      <c r="AC88" s="215"/>
      <c r="AD88" s="216" t="s">
        <v>575</v>
      </c>
      <c r="AE88" s="217"/>
      <c r="AF88" s="217"/>
      <c r="AG88" s="264" t="s">
        <v>618</v>
      </c>
      <c r="AH88" s="265"/>
      <c r="AI88" s="265"/>
      <c r="AJ88" s="265"/>
      <c r="AK88" s="265"/>
      <c r="AL88" s="265"/>
      <c r="AM88" s="265"/>
      <c r="AN88" s="265"/>
      <c r="AO88" s="265"/>
      <c r="AP88" s="265"/>
      <c r="AQ88" s="265"/>
      <c r="AR88" s="265"/>
      <c r="AS88" s="265"/>
      <c r="AT88" s="265"/>
      <c r="AU88" s="265"/>
      <c r="AV88" s="265"/>
      <c r="AW88" s="265"/>
      <c r="AX88" s="266"/>
    </row>
    <row r="89" spans="1:51" ht="57.95" customHeight="1" x14ac:dyDescent="0.15">
      <c r="A89" s="313"/>
      <c r="B89" s="314"/>
      <c r="C89" s="286" t="s">
        <v>128</v>
      </c>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8"/>
      <c r="AD89" s="268" t="s">
        <v>575</v>
      </c>
      <c r="AE89" s="269"/>
      <c r="AF89" s="269"/>
      <c r="AG89" s="234" t="s">
        <v>619</v>
      </c>
      <c r="AH89" s="235"/>
      <c r="AI89" s="235"/>
      <c r="AJ89" s="235"/>
      <c r="AK89" s="235"/>
      <c r="AL89" s="235"/>
      <c r="AM89" s="235"/>
      <c r="AN89" s="235"/>
      <c r="AO89" s="235"/>
      <c r="AP89" s="235"/>
      <c r="AQ89" s="235"/>
      <c r="AR89" s="235"/>
      <c r="AS89" s="235"/>
      <c r="AT89" s="235"/>
      <c r="AU89" s="235"/>
      <c r="AV89" s="235"/>
      <c r="AW89" s="235"/>
      <c r="AX89" s="236"/>
    </row>
    <row r="90" spans="1:51" ht="27" customHeight="1" x14ac:dyDescent="0.15">
      <c r="A90" s="244" t="s">
        <v>36</v>
      </c>
      <c r="B90" s="289"/>
      <c r="C90" s="291" t="s">
        <v>38</v>
      </c>
      <c r="D90" s="227"/>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3"/>
      <c r="AD90" s="228" t="s">
        <v>575</v>
      </c>
      <c r="AE90" s="229"/>
      <c r="AF90" s="229"/>
      <c r="AG90" s="231" t="s">
        <v>621</v>
      </c>
      <c r="AH90" s="232"/>
      <c r="AI90" s="232"/>
      <c r="AJ90" s="232"/>
      <c r="AK90" s="232"/>
      <c r="AL90" s="232"/>
      <c r="AM90" s="232"/>
      <c r="AN90" s="232"/>
      <c r="AO90" s="232"/>
      <c r="AP90" s="232"/>
      <c r="AQ90" s="232"/>
      <c r="AR90" s="232"/>
      <c r="AS90" s="232"/>
      <c r="AT90" s="232"/>
      <c r="AU90" s="232"/>
      <c r="AV90" s="232"/>
      <c r="AW90" s="232"/>
      <c r="AX90" s="233"/>
    </row>
    <row r="91" spans="1:51" ht="39.950000000000003" customHeight="1" x14ac:dyDescent="0.15">
      <c r="A91" s="246"/>
      <c r="B91" s="290"/>
      <c r="C91" s="294"/>
      <c r="D91" s="295"/>
      <c r="E91" s="298" t="s">
        <v>236</v>
      </c>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300"/>
      <c r="AD91" s="216" t="s">
        <v>620</v>
      </c>
      <c r="AE91" s="217"/>
      <c r="AF91" s="278"/>
      <c r="AG91" s="234"/>
      <c r="AH91" s="235"/>
      <c r="AI91" s="235"/>
      <c r="AJ91" s="235"/>
      <c r="AK91" s="235"/>
      <c r="AL91" s="235"/>
      <c r="AM91" s="235"/>
      <c r="AN91" s="235"/>
      <c r="AO91" s="235"/>
      <c r="AP91" s="235"/>
      <c r="AQ91" s="235"/>
      <c r="AR91" s="235"/>
      <c r="AS91" s="235"/>
      <c r="AT91" s="235"/>
      <c r="AU91" s="235"/>
      <c r="AV91" s="235"/>
      <c r="AW91" s="235"/>
      <c r="AX91" s="236"/>
    </row>
    <row r="92" spans="1:51" ht="39.950000000000003" customHeight="1" x14ac:dyDescent="0.15">
      <c r="A92" s="246"/>
      <c r="B92" s="290"/>
      <c r="C92" s="296"/>
      <c r="D92" s="297"/>
      <c r="E92" s="279" t="s">
        <v>201</v>
      </c>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1"/>
      <c r="AD92" s="282" t="s">
        <v>620</v>
      </c>
      <c r="AE92" s="283"/>
      <c r="AF92" s="283"/>
      <c r="AG92" s="234"/>
      <c r="AH92" s="235"/>
      <c r="AI92" s="235"/>
      <c r="AJ92" s="235"/>
      <c r="AK92" s="235"/>
      <c r="AL92" s="235"/>
      <c r="AM92" s="235"/>
      <c r="AN92" s="235"/>
      <c r="AO92" s="235"/>
      <c r="AP92" s="235"/>
      <c r="AQ92" s="235"/>
      <c r="AR92" s="235"/>
      <c r="AS92" s="235"/>
      <c r="AT92" s="235"/>
      <c r="AU92" s="235"/>
      <c r="AV92" s="235"/>
      <c r="AW92" s="235"/>
      <c r="AX92" s="236"/>
    </row>
    <row r="93" spans="1:51" ht="26.25" customHeight="1" x14ac:dyDescent="0.15">
      <c r="A93" s="246"/>
      <c r="B93" s="247"/>
      <c r="C93" s="284" t="s">
        <v>39</v>
      </c>
      <c r="D93" s="285"/>
      <c r="E93" s="285"/>
      <c r="F93" s="285"/>
      <c r="G93" s="285"/>
      <c r="H93" s="285"/>
      <c r="I93" s="285"/>
      <c r="J93" s="285"/>
      <c r="K93" s="285"/>
      <c r="L93" s="285"/>
      <c r="M93" s="285"/>
      <c r="N93" s="285"/>
      <c r="O93" s="285"/>
      <c r="P93" s="285"/>
      <c r="Q93" s="285"/>
      <c r="R93" s="285"/>
      <c r="S93" s="285"/>
      <c r="T93" s="285"/>
      <c r="U93" s="285"/>
      <c r="V93" s="285"/>
      <c r="W93" s="285"/>
      <c r="X93" s="285"/>
      <c r="Y93" s="285"/>
      <c r="Z93" s="285"/>
      <c r="AA93" s="285"/>
      <c r="AB93" s="285"/>
      <c r="AC93" s="285"/>
      <c r="AD93" s="253" t="s">
        <v>622</v>
      </c>
      <c r="AE93" s="254"/>
      <c r="AF93" s="254"/>
      <c r="AG93" s="256"/>
      <c r="AH93" s="257"/>
      <c r="AI93" s="257"/>
      <c r="AJ93" s="257"/>
      <c r="AK93" s="257"/>
      <c r="AL93" s="257"/>
      <c r="AM93" s="257"/>
      <c r="AN93" s="257"/>
      <c r="AO93" s="257"/>
      <c r="AP93" s="257"/>
      <c r="AQ93" s="257"/>
      <c r="AR93" s="257"/>
      <c r="AS93" s="257"/>
      <c r="AT93" s="257"/>
      <c r="AU93" s="257"/>
      <c r="AV93" s="257"/>
      <c r="AW93" s="257"/>
      <c r="AX93" s="258"/>
    </row>
    <row r="94" spans="1:51" ht="39" customHeight="1" x14ac:dyDescent="0.15">
      <c r="A94" s="246"/>
      <c r="B94" s="247"/>
      <c r="C94" s="214" t="s">
        <v>129</v>
      </c>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6" t="s">
        <v>575</v>
      </c>
      <c r="AE94" s="217"/>
      <c r="AF94" s="217"/>
      <c r="AG94" s="264" t="s">
        <v>623</v>
      </c>
      <c r="AH94" s="265"/>
      <c r="AI94" s="265"/>
      <c r="AJ94" s="265"/>
      <c r="AK94" s="265"/>
      <c r="AL94" s="265"/>
      <c r="AM94" s="265"/>
      <c r="AN94" s="265"/>
      <c r="AO94" s="265"/>
      <c r="AP94" s="265"/>
      <c r="AQ94" s="265"/>
      <c r="AR94" s="265"/>
      <c r="AS94" s="265"/>
      <c r="AT94" s="265"/>
      <c r="AU94" s="265"/>
      <c r="AV94" s="265"/>
      <c r="AW94" s="265"/>
      <c r="AX94" s="266"/>
    </row>
    <row r="95" spans="1:51" ht="26.25" customHeight="1" x14ac:dyDescent="0.15">
      <c r="A95" s="246"/>
      <c r="B95" s="247"/>
      <c r="C95" s="214" t="s">
        <v>35</v>
      </c>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6" t="s">
        <v>622</v>
      </c>
      <c r="AE95" s="217"/>
      <c r="AF95" s="217"/>
      <c r="AG95" s="264"/>
      <c r="AH95" s="265"/>
      <c r="AI95" s="265"/>
      <c r="AJ95" s="265"/>
      <c r="AK95" s="265"/>
      <c r="AL95" s="265"/>
      <c r="AM95" s="265"/>
      <c r="AN95" s="265"/>
      <c r="AO95" s="265"/>
      <c r="AP95" s="265"/>
      <c r="AQ95" s="265"/>
      <c r="AR95" s="265"/>
      <c r="AS95" s="265"/>
      <c r="AT95" s="265"/>
      <c r="AU95" s="265"/>
      <c r="AV95" s="265"/>
      <c r="AW95" s="265"/>
      <c r="AX95" s="266"/>
    </row>
    <row r="96" spans="1:51" ht="26.25" customHeight="1" x14ac:dyDescent="0.15">
      <c r="A96" s="246"/>
      <c r="B96" s="247"/>
      <c r="C96" s="214" t="s">
        <v>40</v>
      </c>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67"/>
      <c r="AD96" s="216" t="s">
        <v>575</v>
      </c>
      <c r="AE96" s="217"/>
      <c r="AF96" s="217"/>
      <c r="AG96" s="264" t="s">
        <v>624</v>
      </c>
      <c r="AH96" s="265"/>
      <c r="AI96" s="265"/>
      <c r="AJ96" s="265"/>
      <c r="AK96" s="265"/>
      <c r="AL96" s="265"/>
      <c r="AM96" s="265"/>
      <c r="AN96" s="265"/>
      <c r="AO96" s="265"/>
      <c r="AP96" s="265"/>
      <c r="AQ96" s="265"/>
      <c r="AR96" s="265"/>
      <c r="AS96" s="265"/>
      <c r="AT96" s="265"/>
      <c r="AU96" s="265"/>
      <c r="AV96" s="265"/>
      <c r="AW96" s="265"/>
      <c r="AX96" s="266"/>
    </row>
    <row r="97" spans="1:51" ht="26.25" customHeight="1" x14ac:dyDescent="0.15">
      <c r="A97" s="246"/>
      <c r="B97" s="247"/>
      <c r="C97" s="214" t="s">
        <v>213</v>
      </c>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67"/>
      <c r="AD97" s="268" t="s">
        <v>622</v>
      </c>
      <c r="AE97" s="269"/>
      <c r="AF97" s="269"/>
      <c r="AG97" s="270"/>
      <c r="AH97" s="271"/>
      <c r="AI97" s="271"/>
      <c r="AJ97" s="271"/>
      <c r="AK97" s="271"/>
      <c r="AL97" s="271"/>
      <c r="AM97" s="271"/>
      <c r="AN97" s="271"/>
      <c r="AO97" s="271"/>
      <c r="AP97" s="271"/>
      <c r="AQ97" s="271"/>
      <c r="AR97" s="271"/>
      <c r="AS97" s="271"/>
      <c r="AT97" s="271"/>
      <c r="AU97" s="271"/>
      <c r="AV97" s="271"/>
      <c r="AW97" s="271"/>
      <c r="AX97" s="272"/>
    </row>
    <row r="98" spans="1:51" ht="26.25" customHeight="1" x14ac:dyDescent="0.15">
      <c r="A98" s="246"/>
      <c r="B98" s="247"/>
      <c r="C98" s="325" t="s">
        <v>214</v>
      </c>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7"/>
      <c r="AD98" s="216" t="s">
        <v>575</v>
      </c>
      <c r="AE98" s="217"/>
      <c r="AF98" s="278"/>
      <c r="AG98" s="264" t="s">
        <v>625</v>
      </c>
      <c r="AH98" s="265"/>
      <c r="AI98" s="265"/>
      <c r="AJ98" s="265"/>
      <c r="AK98" s="265"/>
      <c r="AL98" s="265"/>
      <c r="AM98" s="265"/>
      <c r="AN98" s="265"/>
      <c r="AO98" s="265"/>
      <c r="AP98" s="265"/>
      <c r="AQ98" s="265"/>
      <c r="AR98" s="265"/>
      <c r="AS98" s="265"/>
      <c r="AT98" s="265"/>
      <c r="AU98" s="265"/>
      <c r="AV98" s="265"/>
      <c r="AW98" s="265"/>
      <c r="AX98" s="266"/>
    </row>
    <row r="99" spans="1:51" ht="26.25" customHeight="1" x14ac:dyDescent="0.15">
      <c r="A99" s="248"/>
      <c r="B99" s="249"/>
      <c r="C99" s="328" t="s">
        <v>205</v>
      </c>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30"/>
      <c r="AD99" s="331" t="s">
        <v>575</v>
      </c>
      <c r="AE99" s="332"/>
      <c r="AF99" s="333"/>
      <c r="AG99" s="334" t="s">
        <v>626</v>
      </c>
      <c r="AH99" s="335"/>
      <c r="AI99" s="335"/>
      <c r="AJ99" s="335"/>
      <c r="AK99" s="335"/>
      <c r="AL99" s="335"/>
      <c r="AM99" s="335"/>
      <c r="AN99" s="335"/>
      <c r="AO99" s="335"/>
      <c r="AP99" s="335"/>
      <c r="AQ99" s="335"/>
      <c r="AR99" s="335"/>
      <c r="AS99" s="335"/>
      <c r="AT99" s="335"/>
      <c r="AU99" s="335"/>
      <c r="AV99" s="335"/>
      <c r="AW99" s="335"/>
      <c r="AX99" s="336"/>
    </row>
    <row r="100" spans="1:51" ht="27" customHeight="1" x14ac:dyDescent="0.15">
      <c r="A100" s="244" t="s">
        <v>37</v>
      </c>
      <c r="B100" s="245"/>
      <c r="C100" s="250" t="s">
        <v>206</v>
      </c>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2"/>
      <c r="AD100" s="253" t="s">
        <v>575</v>
      </c>
      <c r="AE100" s="254"/>
      <c r="AF100" s="255"/>
      <c r="AG100" s="256" t="s">
        <v>627</v>
      </c>
      <c r="AH100" s="257"/>
      <c r="AI100" s="257"/>
      <c r="AJ100" s="257"/>
      <c r="AK100" s="257"/>
      <c r="AL100" s="257"/>
      <c r="AM100" s="257"/>
      <c r="AN100" s="257"/>
      <c r="AO100" s="257"/>
      <c r="AP100" s="257"/>
      <c r="AQ100" s="257"/>
      <c r="AR100" s="257"/>
      <c r="AS100" s="257"/>
      <c r="AT100" s="257"/>
      <c r="AU100" s="257"/>
      <c r="AV100" s="257"/>
      <c r="AW100" s="257"/>
      <c r="AX100" s="258"/>
    </row>
    <row r="101" spans="1:51" ht="41.1" customHeight="1" x14ac:dyDescent="0.15">
      <c r="A101" s="246"/>
      <c r="B101" s="247"/>
      <c r="C101" s="259" t="s">
        <v>42</v>
      </c>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1"/>
      <c r="AD101" s="262" t="s">
        <v>575</v>
      </c>
      <c r="AE101" s="263"/>
      <c r="AF101" s="263"/>
      <c r="AG101" s="264" t="s">
        <v>628</v>
      </c>
      <c r="AH101" s="265"/>
      <c r="AI101" s="265"/>
      <c r="AJ101" s="265"/>
      <c r="AK101" s="265"/>
      <c r="AL101" s="265"/>
      <c r="AM101" s="265"/>
      <c r="AN101" s="265"/>
      <c r="AO101" s="265"/>
      <c r="AP101" s="265"/>
      <c r="AQ101" s="265"/>
      <c r="AR101" s="265"/>
      <c r="AS101" s="265"/>
      <c r="AT101" s="265"/>
      <c r="AU101" s="265"/>
      <c r="AV101" s="265"/>
      <c r="AW101" s="265"/>
      <c r="AX101" s="266"/>
    </row>
    <row r="102" spans="1:51" ht="27" customHeight="1" x14ac:dyDescent="0.15">
      <c r="A102" s="246"/>
      <c r="B102" s="247"/>
      <c r="C102" s="214" t="s">
        <v>169</v>
      </c>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6" t="s">
        <v>575</v>
      </c>
      <c r="AE102" s="217"/>
      <c r="AF102" s="217"/>
      <c r="AG102" s="264" t="s">
        <v>629</v>
      </c>
      <c r="AH102" s="265"/>
      <c r="AI102" s="265"/>
      <c r="AJ102" s="265"/>
      <c r="AK102" s="265"/>
      <c r="AL102" s="265"/>
      <c r="AM102" s="265"/>
      <c r="AN102" s="265"/>
      <c r="AO102" s="265"/>
      <c r="AP102" s="265"/>
      <c r="AQ102" s="265"/>
      <c r="AR102" s="265"/>
      <c r="AS102" s="265"/>
      <c r="AT102" s="265"/>
      <c r="AU102" s="265"/>
      <c r="AV102" s="265"/>
      <c r="AW102" s="265"/>
      <c r="AX102" s="266"/>
    </row>
    <row r="103" spans="1:51" ht="27" customHeight="1" x14ac:dyDescent="0.15">
      <c r="A103" s="248"/>
      <c r="B103" s="249"/>
      <c r="C103" s="214" t="s">
        <v>41</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6" t="s">
        <v>575</v>
      </c>
      <c r="AE103" s="217"/>
      <c r="AF103" s="217"/>
      <c r="AG103" s="218" t="s">
        <v>630</v>
      </c>
      <c r="AH103" s="219"/>
      <c r="AI103" s="219"/>
      <c r="AJ103" s="219"/>
      <c r="AK103" s="219"/>
      <c r="AL103" s="219"/>
      <c r="AM103" s="219"/>
      <c r="AN103" s="219"/>
      <c r="AO103" s="219"/>
      <c r="AP103" s="219"/>
      <c r="AQ103" s="219"/>
      <c r="AR103" s="219"/>
      <c r="AS103" s="219"/>
      <c r="AT103" s="219"/>
      <c r="AU103" s="219"/>
      <c r="AV103" s="219"/>
      <c r="AW103" s="219"/>
      <c r="AX103" s="220"/>
    </row>
    <row r="104" spans="1:51" ht="41.25" customHeight="1" x14ac:dyDescent="0.15">
      <c r="A104" s="221" t="s">
        <v>51</v>
      </c>
      <c r="B104" s="222"/>
      <c r="C104" s="225" t="s">
        <v>130</v>
      </c>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7"/>
      <c r="AD104" s="228" t="s">
        <v>575</v>
      </c>
      <c r="AE104" s="229"/>
      <c r="AF104" s="230"/>
      <c r="AG104" s="231" t="s">
        <v>632</v>
      </c>
      <c r="AH104" s="232"/>
      <c r="AI104" s="232"/>
      <c r="AJ104" s="232"/>
      <c r="AK104" s="232"/>
      <c r="AL104" s="232"/>
      <c r="AM104" s="232"/>
      <c r="AN104" s="232"/>
      <c r="AO104" s="232"/>
      <c r="AP104" s="232"/>
      <c r="AQ104" s="232"/>
      <c r="AR104" s="232"/>
      <c r="AS104" s="232"/>
      <c r="AT104" s="232"/>
      <c r="AU104" s="232"/>
      <c r="AV104" s="232"/>
      <c r="AW104" s="232"/>
      <c r="AX104" s="233"/>
    </row>
    <row r="105" spans="1:51" ht="19.7" customHeight="1" x14ac:dyDescent="0.15">
      <c r="A105" s="223"/>
      <c r="B105" s="224"/>
      <c r="C105" s="237" t="s">
        <v>0</v>
      </c>
      <c r="D105" s="238"/>
      <c r="E105" s="238"/>
      <c r="F105" s="238"/>
      <c r="G105" s="238"/>
      <c r="H105" s="238"/>
      <c r="I105" s="238"/>
      <c r="J105" s="238"/>
      <c r="K105" s="238"/>
      <c r="L105" s="238"/>
      <c r="M105" s="238"/>
      <c r="N105" s="238"/>
      <c r="O105" s="239" t="s">
        <v>23</v>
      </c>
      <c r="P105" s="240"/>
      <c r="Q105" s="240"/>
      <c r="R105" s="240"/>
      <c r="S105" s="240"/>
      <c r="T105" s="240"/>
      <c r="U105" s="240"/>
      <c r="V105" s="240"/>
      <c r="W105" s="240"/>
      <c r="X105" s="240"/>
      <c r="Y105" s="240"/>
      <c r="Z105" s="240"/>
      <c r="AA105" s="240"/>
      <c r="AB105" s="240"/>
      <c r="AC105" s="240"/>
      <c r="AD105" s="240"/>
      <c r="AE105" s="240"/>
      <c r="AF105" s="241"/>
      <c r="AG105" s="234"/>
      <c r="AH105" s="235"/>
      <c r="AI105" s="235"/>
      <c r="AJ105" s="235"/>
      <c r="AK105" s="235"/>
      <c r="AL105" s="235"/>
      <c r="AM105" s="235"/>
      <c r="AN105" s="235"/>
      <c r="AO105" s="235"/>
      <c r="AP105" s="235"/>
      <c r="AQ105" s="235"/>
      <c r="AR105" s="235"/>
      <c r="AS105" s="235"/>
      <c r="AT105" s="235"/>
      <c r="AU105" s="235"/>
      <c r="AV105" s="235"/>
      <c r="AW105" s="235"/>
      <c r="AX105" s="236"/>
    </row>
    <row r="106" spans="1:51" ht="24.75" customHeight="1" thickBot="1" x14ac:dyDescent="0.2">
      <c r="A106" s="223"/>
      <c r="B106" s="224"/>
      <c r="C106" s="242"/>
      <c r="D106" s="243"/>
      <c r="E106" s="200"/>
      <c r="F106" s="200"/>
      <c r="G106" s="200"/>
      <c r="H106" s="201"/>
      <c r="I106" s="201"/>
      <c r="J106" s="273"/>
      <c r="K106" s="273"/>
      <c r="L106" s="273"/>
      <c r="M106" s="201"/>
      <c r="N106" s="274"/>
      <c r="O106" s="275" t="s">
        <v>631</v>
      </c>
      <c r="P106" s="276"/>
      <c r="Q106" s="276"/>
      <c r="R106" s="276"/>
      <c r="S106" s="276"/>
      <c r="T106" s="276"/>
      <c r="U106" s="276"/>
      <c r="V106" s="276"/>
      <c r="W106" s="276"/>
      <c r="X106" s="276"/>
      <c r="Y106" s="276"/>
      <c r="Z106" s="276"/>
      <c r="AA106" s="276"/>
      <c r="AB106" s="276"/>
      <c r="AC106" s="276"/>
      <c r="AD106" s="276"/>
      <c r="AE106" s="276"/>
      <c r="AF106" s="277"/>
      <c r="AG106" s="234"/>
      <c r="AH106" s="235"/>
      <c r="AI106" s="235"/>
      <c r="AJ106" s="235"/>
      <c r="AK106" s="235"/>
      <c r="AL106" s="235"/>
      <c r="AM106" s="235"/>
      <c r="AN106" s="235"/>
      <c r="AO106" s="235"/>
      <c r="AP106" s="235"/>
      <c r="AQ106" s="235"/>
      <c r="AR106" s="235"/>
      <c r="AS106" s="235"/>
      <c r="AT106" s="235"/>
      <c r="AU106" s="235"/>
      <c r="AV106" s="235"/>
      <c r="AW106" s="235"/>
      <c r="AX106" s="236"/>
    </row>
    <row r="107" spans="1:51" ht="24.75" customHeight="1" x14ac:dyDescent="0.15">
      <c r="A107" s="202" t="s">
        <v>32</v>
      </c>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3"/>
      <c r="AF107" s="203"/>
      <c r="AG107" s="203"/>
      <c r="AH107" s="203"/>
      <c r="AI107" s="203"/>
      <c r="AJ107" s="203"/>
      <c r="AK107" s="203"/>
      <c r="AL107" s="203"/>
      <c r="AM107" s="203"/>
      <c r="AN107" s="203"/>
      <c r="AO107" s="203"/>
      <c r="AP107" s="203"/>
      <c r="AQ107" s="203"/>
      <c r="AR107" s="203"/>
      <c r="AS107" s="203"/>
      <c r="AT107" s="203"/>
      <c r="AU107" s="203"/>
      <c r="AV107" s="203"/>
      <c r="AW107" s="203"/>
      <c r="AX107" s="204"/>
    </row>
    <row r="108" spans="1:51" ht="42.95" customHeight="1" thickBot="1" x14ac:dyDescent="0.2">
      <c r="A108" s="205"/>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7"/>
    </row>
    <row r="109" spans="1:51" ht="24.75" customHeight="1" x14ac:dyDescent="0.15">
      <c r="A109" s="208" t="s">
        <v>216</v>
      </c>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10"/>
    </row>
    <row r="110" spans="1:51" ht="24.75" customHeight="1" x14ac:dyDescent="0.15">
      <c r="A110" s="211" t="s">
        <v>251</v>
      </c>
      <c r="B110" s="212"/>
      <c r="C110" s="212"/>
      <c r="D110" s="213"/>
      <c r="E110" s="196" t="s">
        <v>633</v>
      </c>
      <c r="F110" s="197"/>
      <c r="G110" s="197"/>
      <c r="H110" s="197"/>
      <c r="I110" s="197"/>
      <c r="J110" s="197"/>
      <c r="K110" s="197"/>
      <c r="L110" s="197"/>
      <c r="M110" s="197"/>
      <c r="N110" s="197"/>
      <c r="O110" s="197"/>
      <c r="P110" s="198"/>
      <c r="Q110" s="196"/>
      <c r="R110" s="197"/>
      <c r="S110" s="197"/>
      <c r="T110" s="197"/>
      <c r="U110" s="197"/>
      <c r="V110" s="197"/>
      <c r="W110" s="197"/>
      <c r="X110" s="197"/>
      <c r="Y110" s="197"/>
      <c r="Z110" s="197"/>
      <c r="AA110" s="197"/>
      <c r="AB110" s="198"/>
      <c r="AC110" s="196"/>
      <c r="AD110" s="197"/>
      <c r="AE110" s="197"/>
      <c r="AF110" s="197"/>
      <c r="AG110" s="197"/>
      <c r="AH110" s="197"/>
      <c r="AI110" s="197"/>
      <c r="AJ110" s="197"/>
      <c r="AK110" s="197"/>
      <c r="AL110" s="197"/>
      <c r="AM110" s="197"/>
      <c r="AN110" s="198"/>
      <c r="AO110" s="196"/>
      <c r="AP110" s="197"/>
      <c r="AQ110" s="197"/>
      <c r="AR110" s="197"/>
      <c r="AS110" s="197"/>
      <c r="AT110" s="197"/>
      <c r="AU110" s="197"/>
      <c r="AV110" s="197"/>
      <c r="AW110" s="197"/>
      <c r="AX110" s="199"/>
      <c r="AY110" s="81"/>
    </row>
    <row r="111" spans="1:51" ht="24.75" customHeight="1" x14ac:dyDescent="0.15">
      <c r="A111" s="132" t="s">
        <v>250</v>
      </c>
      <c r="B111" s="132"/>
      <c r="C111" s="132"/>
      <c r="D111" s="132"/>
      <c r="E111" s="196" t="s">
        <v>634</v>
      </c>
      <c r="F111" s="197"/>
      <c r="G111" s="197"/>
      <c r="H111" s="197"/>
      <c r="I111" s="197"/>
      <c r="J111" s="197"/>
      <c r="K111" s="197"/>
      <c r="L111" s="197"/>
      <c r="M111" s="197"/>
      <c r="N111" s="197"/>
      <c r="O111" s="197"/>
      <c r="P111" s="198"/>
      <c r="Q111" s="196"/>
      <c r="R111" s="197"/>
      <c r="S111" s="197"/>
      <c r="T111" s="197"/>
      <c r="U111" s="197"/>
      <c r="V111" s="197"/>
      <c r="W111" s="197"/>
      <c r="X111" s="197"/>
      <c r="Y111" s="197"/>
      <c r="Z111" s="197"/>
      <c r="AA111" s="197"/>
      <c r="AB111" s="198"/>
      <c r="AC111" s="196"/>
      <c r="AD111" s="197"/>
      <c r="AE111" s="197"/>
      <c r="AF111" s="197"/>
      <c r="AG111" s="197"/>
      <c r="AH111" s="197"/>
      <c r="AI111" s="197"/>
      <c r="AJ111" s="197"/>
      <c r="AK111" s="197"/>
      <c r="AL111" s="197"/>
      <c r="AM111" s="197"/>
      <c r="AN111" s="198"/>
      <c r="AO111" s="196"/>
      <c r="AP111" s="197"/>
      <c r="AQ111" s="197"/>
      <c r="AR111" s="197"/>
      <c r="AS111" s="197"/>
      <c r="AT111" s="197"/>
      <c r="AU111" s="197"/>
      <c r="AV111" s="197"/>
      <c r="AW111" s="197"/>
      <c r="AX111" s="199"/>
    </row>
    <row r="112" spans="1:51" ht="24.75" customHeight="1" x14ac:dyDescent="0.15">
      <c r="A112" s="132" t="s">
        <v>249</v>
      </c>
      <c r="B112" s="132"/>
      <c r="C112" s="132"/>
      <c r="D112" s="132"/>
      <c r="E112" s="196" t="s">
        <v>635</v>
      </c>
      <c r="F112" s="197"/>
      <c r="G112" s="197"/>
      <c r="H112" s="197"/>
      <c r="I112" s="197"/>
      <c r="J112" s="197"/>
      <c r="K112" s="197"/>
      <c r="L112" s="197"/>
      <c r="M112" s="197"/>
      <c r="N112" s="197"/>
      <c r="O112" s="197"/>
      <c r="P112" s="198"/>
      <c r="Q112" s="196"/>
      <c r="R112" s="197"/>
      <c r="S112" s="197"/>
      <c r="T112" s="197"/>
      <c r="U112" s="197"/>
      <c r="V112" s="197"/>
      <c r="W112" s="197"/>
      <c r="X112" s="197"/>
      <c r="Y112" s="197"/>
      <c r="Z112" s="197"/>
      <c r="AA112" s="197"/>
      <c r="AB112" s="198"/>
      <c r="AC112" s="196"/>
      <c r="AD112" s="197"/>
      <c r="AE112" s="197"/>
      <c r="AF112" s="197"/>
      <c r="AG112" s="197"/>
      <c r="AH112" s="197"/>
      <c r="AI112" s="197"/>
      <c r="AJ112" s="197"/>
      <c r="AK112" s="197"/>
      <c r="AL112" s="197"/>
      <c r="AM112" s="197"/>
      <c r="AN112" s="198"/>
      <c r="AO112" s="196"/>
      <c r="AP112" s="197"/>
      <c r="AQ112" s="197"/>
      <c r="AR112" s="197"/>
      <c r="AS112" s="197"/>
      <c r="AT112" s="197"/>
      <c r="AU112" s="197"/>
      <c r="AV112" s="197"/>
      <c r="AW112" s="197"/>
      <c r="AX112" s="199"/>
    </row>
    <row r="113" spans="1:50" ht="24.75" customHeight="1" x14ac:dyDescent="0.15">
      <c r="A113" s="132" t="s">
        <v>248</v>
      </c>
      <c r="B113" s="132"/>
      <c r="C113" s="132"/>
      <c r="D113" s="132"/>
      <c r="E113" s="196" t="s">
        <v>636</v>
      </c>
      <c r="F113" s="197"/>
      <c r="G113" s="197"/>
      <c r="H113" s="197"/>
      <c r="I113" s="197"/>
      <c r="J113" s="197"/>
      <c r="K113" s="197"/>
      <c r="L113" s="197"/>
      <c r="M113" s="197"/>
      <c r="N113" s="197"/>
      <c r="O113" s="197"/>
      <c r="P113" s="198"/>
      <c r="Q113" s="196" t="s">
        <v>637</v>
      </c>
      <c r="R113" s="197"/>
      <c r="S113" s="197"/>
      <c r="T113" s="197"/>
      <c r="U113" s="197"/>
      <c r="V113" s="197"/>
      <c r="W113" s="197"/>
      <c r="X113" s="197"/>
      <c r="Y113" s="197"/>
      <c r="Z113" s="197"/>
      <c r="AA113" s="197"/>
      <c r="AB113" s="198"/>
      <c r="AC113" s="196"/>
      <c r="AD113" s="197"/>
      <c r="AE113" s="197"/>
      <c r="AF113" s="197"/>
      <c r="AG113" s="197"/>
      <c r="AH113" s="197"/>
      <c r="AI113" s="197"/>
      <c r="AJ113" s="197"/>
      <c r="AK113" s="197"/>
      <c r="AL113" s="197"/>
      <c r="AM113" s="197"/>
      <c r="AN113" s="198"/>
      <c r="AO113" s="196"/>
      <c r="AP113" s="197"/>
      <c r="AQ113" s="197"/>
      <c r="AR113" s="197"/>
      <c r="AS113" s="197"/>
      <c r="AT113" s="197"/>
      <c r="AU113" s="197"/>
      <c r="AV113" s="197"/>
      <c r="AW113" s="197"/>
      <c r="AX113" s="199"/>
    </row>
    <row r="114" spans="1:50" ht="24.75" customHeight="1" x14ac:dyDescent="0.15">
      <c r="A114" s="132" t="s">
        <v>247</v>
      </c>
      <c r="B114" s="132"/>
      <c r="C114" s="132"/>
      <c r="D114" s="132"/>
      <c r="E114" s="196" t="s">
        <v>638</v>
      </c>
      <c r="F114" s="197"/>
      <c r="G114" s="197"/>
      <c r="H114" s="197"/>
      <c r="I114" s="197"/>
      <c r="J114" s="197"/>
      <c r="K114" s="197"/>
      <c r="L114" s="197"/>
      <c r="M114" s="197"/>
      <c r="N114" s="197"/>
      <c r="O114" s="197"/>
      <c r="P114" s="198"/>
      <c r="Q114" s="196"/>
      <c r="R114" s="197"/>
      <c r="S114" s="197"/>
      <c r="T114" s="197"/>
      <c r="U114" s="197"/>
      <c r="V114" s="197"/>
      <c r="W114" s="197"/>
      <c r="X114" s="197"/>
      <c r="Y114" s="197"/>
      <c r="Z114" s="197"/>
      <c r="AA114" s="197"/>
      <c r="AB114" s="198"/>
      <c r="AC114" s="196"/>
      <c r="AD114" s="197"/>
      <c r="AE114" s="197"/>
      <c r="AF114" s="197"/>
      <c r="AG114" s="197"/>
      <c r="AH114" s="197"/>
      <c r="AI114" s="197"/>
      <c r="AJ114" s="197"/>
      <c r="AK114" s="197"/>
      <c r="AL114" s="197"/>
      <c r="AM114" s="197"/>
      <c r="AN114" s="198"/>
      <c r="AO114" s="196"/>
      <c r="AP114" s="197"/>
      <c r="AQ114" s="197"/>
      <c r="AR114" s="197"/>
      <c r="AS114" s="197"/>
      <c r="AT114" s="197"/>
      <c r="AU114" s="197"/>
      <c r="AV114" s="197"/>
      <c r="AW114" s="197"/>
      <c r="AX114" s="199"/>
    </row>
    <row r="115" spans="1:50" ht="24.75" customHeight="1" x14ac:dyDescent="0.15">
      <c r="A115" s="132" t="s">
        <v>246</v>
      </c>
      <c r="B115" s="132"/>
      <c r="C115" s="132"/>
      <c r="D115" s="132"/>
      <c r="E115" s="196" t="s">
        <v>639</v>
      </c>
      <c r="F115" s="197"/>
      <c r="G115" s="197"/>
      <c r="H115" s="197"/>
      <c r="I115" s="197"/>
      <c r="J115" s="197"/>
      <c r="K115" s="197"/>
      <c r="L115" s="197"/>
      <c r="M115" s="197"/>
      <c r="N115" s="197"/>
      <c r="O115" s="197"/>
      <c r="P115" s="198"/>
      <c r="Q115" s="196"/>
      <c r="R115" s="197"/>
      <c r="S115" s="197"/>
      <c r="T115" s="197"/>
      <c r="U115" s="197"/>
      <c r="V115" s="197"/>
      <c r="W115" s="197"/>
      <c r="X115" s="197"/>
      <c r="Y115" s="197"/>
      <c r="Z115" s="197"/>
      <c r="AA115" s="197"/>
      <c r="AB115" s="198"/>
      <c r="AC115" s="196"/>
      <c r="AD115" s="197"/>
      <c r="AE115" s="197"/>
      <c r="AF115" s="197"/>
      <c r="AG115" s="197"/>
      <c r="AH115" s="197"/>
      <c r="AI115" s="197"/>
      <c r="AJ115" s="197"/>
      <c r="AK115" s="197"/>
      <c r="AL115" s="197"/>
      <c r="AM115" s="197"/>
      <c r="AN115" s="198"/>
      <c r="AO115" s="196"/>
      <c r="AP115" s="197"/>
      <c r="AQ115" s="197"/>
      <c r="AR115" s="197"/>
      <c r="AS115" s="197"/>
      <c r="AT115" s="197"/>
      <c r="AU115" s="197"/>
      <c r="AV115" s="197"/>
      <c r="AW115" s="197"/>
      <c r="AX115" s="199"/>
    </row>
    <row r="116" spans="1:50" ht="24.75" customHeight="1" x14ac:dyDescent="0.15">
      <c r="A116" s="132" t="s">
        <v>245</v>
      </c>
      <c r="B116" s="132"/>
      <c r="C116" s="132"/>
      <c r="D116" s="132"/>
      <c r="E116" s="196" t="s">
        <v>639</v>
      </c>
      <c r="F116" s="197"/>
      <c r="G116" s="197"/>
      <c r="H116" s="197"/>
      <c r="I116" s="197"/>
      <c r="J116" s="197"/>
      <c r="K116" s="197"/>
      <c r="L116" s="197"/>
      <c r="M116" s="197"/>
      <c r="N116" s="197"/>
      <c r="O116" s="197"/>
      <c r="P116" s="198"/>
      <c r="Q116" s="196"/>
      <c r="R116" s="197"/>
      <c r="S116" s="197"/>
      <c r="T116" s="197"/>
      <c r="U116" s="197"/>
      <c r="V116" s="197"/>
      <c r="W116" s="197"/>
      <c r="X116" s="197"/>
      <c r="Y116" s="197"/>
      <c r="Z116" s="197"/>
      <c r="AA116" s="197"/>
      <c r="AB116" s="198"/>
      <c r="AC116" s="196"/>
      <c r="AD116" s="197"/>
      <c r="AE116" s="197"/>
      <c r="AF116" s="197"/>
      <c r="AG116" s="197"/>
      <c r="AH116" s="197"/>
      <c r="AI116" s="197"/>
      <c r="AJ116" s="197"/>
      <c r="AK116" s="197"/>
      <c r="AL116" s="197"/>
      <c r="AM116" s="197"/>
      <c r="AN116" s="198"/>
      <c r="AO116" s="196"/>
      <c r="AP116" s="197"/>
      <c r="AQ116" s="197"/>
      <c r="AR116" s="197"/>
      <c r="AS116" s="197"/>
      <c r="AT116" s="197"/>
      <c r="AU116" s="197"/>
      <c r="AV116" s="197"/>
      <c r="AW116" s="197"/>
      <c r="AX116" s="199"/>
    </row>
    <row r="117" spans="1:50" ht="24.75" customHeight="1" x14ac:dyDescent="0.15">
      <c r="A117" s="132" t="s">
        <v>244</v>
      </c>
      <c r="B117" s="132"/>
      <c r="C117" s="132"/>
      <c r="D117" s="132"/>
      <c r="E117" s="196" t="s">
        <v>639</v>
      </c>
      <c r="F117" s="197"/>
      <c r="G117" s="197"/>
      <c r="H117" s="197"/>
      <c r="I117" s="197"/>
      <c r="J117" s="197"/>
      <c r="K117" s="197"/>
      <c r="L117" s="197"/>
      <c r="M117" s="197"/>
      <c r="N117" s="197"/>
      <c r="O117" s="197"/>
      <c r="P117" s="198"/>
      <c r="Q117" s="196"/>
      <c r="R117" s="197"/>
      <c r="S117" s="197"/>
      <c r="T117" s="197"/>
      <c r="U117" s="197"/>
      <c r="V117" s="197"/>
      <c r="W117" s="197"/>
      <c r="X117" s="197"/>
      <c r="Y117" s="197"/>
      <c r="Z117" s="197"/>
      <c r="AA117" s="197"/>
      <c r="AB117" s="198"/>
      <c r="AC117" s="196"/>
      <c r="AD117" s="197"/>
      <c r="AE117" s="197"/>
      <c r="AF117" s="197"/>
      <c r="AG117" s="197"/>
      <c r="AH117" s="197"/>
      <c r="AI117" s="197"/>
      <c r="AJ117" s="197"/>
      <c r="AK117" s="197"/>
      <c r="AL117" s="197"/>
      <c r="AM117" s="197"/>
      <c r="AN117" s="198"/>
      <c r="AO117" s="196"/>
      <c r="AP117" s="197"/>
      <c r="AQ117" s="197"/>
      <c r="AR117" s="197"/>
      <c r="AS117" s="197"/>
      <c r="AT117" s="197"/>
      <c r="AU117" s="197"/>
      <c r="AV117" s="197"/>
      <c r="AW117" s="197"/>
      <c r="AX117" s="199"/>
    </row>
    <row r="118" spans="1:50" ht="24.75" customHeight="1" x14ac:dyDescent="0.15">
      <c r="A118" s="132" t="s">
        <v>389</v>
      </c>
      <c r="B118" s="132"/>
      <c r="C118" s="132"/>
      <c r="D118" s="132"/>
      <c r="E118" s="195" t="s">
        <v>571</v>
      </c>
      <c r="F118" s="176"/>
      <c r="G118" s="176"/>
      <c r="H118" s="84" t="str">
        <f>IF(E118="","","-")</f>
        <v>-</v>
      </c>
      <c r="I118" s="176"/>
      <c r="J118" s="176"/>
      <c r="K118" s="84" t="str">
        <f>IF(I118="","","-")</f>
        <v/>
      </c>
      <c r="L118" s="178">
        <v>48</v>
      </c>
      <c r="M118" s="178"/>
      <c r="N118" s="84" t="str">
        <f>IF(O118="","","-")</f>
        <v/>
      </c>
      <c r="O118" s="193"/>
      <c r="P118" s="194"/>
      <c r="Q118" s="195"/>
      <c r="R118" s="176"/>
      <c r="S118" s="176"/>
      <c r="T118" s="84" t="str">
        <f>IF(Q118="","","-")</f>
        <v/>
      </c>
      <c r="U118" s="176"/>
      <c r="V118" s="176"/>
      <c r="W118" s="84" t="str">
        <f>IF(U118="","","-")</f>
        <v/>
      </c>
      <c r="X118" s="178"/>
      <c r="Y118" s="178"/>
      <c r="Z118" s="84" t="str">
        <f>IF(AA118="","","-")</f>
        <v/>
      </c>
      <c r="AA118" s="193"/>
      <c r="AB118" s="194"/>
      <c r="AC118" s="195"/>
      <c r="AD118" s="176"/>
      <c r="AE118" s="176"/>
      <c r="AF118" s="84" t="str">
        <f>IF(AC118="","","-")</f>
        <v/>
      </c>
      <c r="AG118" s="176"/>
      <c r="AH118" s="176"/>
      <c r="AI118" s="84" t="str">
        <f>IF(AG118="","","-")</f>
        <v/>
      </c>
      <c r="AJ118" s="178"/>
      <c r="AK118" s="178"/>
      <c r="AL118" s="84" t="str">
        <f>IF(AM118="","","-")</f>
        <v/>
      </c>
      <c r="AM118" s="193"/>
      <c r="AN118" s="194"/>
      <c r="AO118" s="195"/>
      <c r="AP118" s="176"/>
      <c r="AQ118" s="84" t="str">
        <f>IF(AO118="","","-")</f>
        <v/>
      </c>
      <c r="AR118" s="176"/>
      <c r="AS118" s="176"/>
      <c r="AT118" s="84" t="str">
        <f>IF(AR118="","","-")</f>
        <v/>
      </c>
      <c r="AU118" s="178"/>
      <c r="AV118" s="178"/>
      <c r="AW118" s="84" t="str">
        <f>IF(AX118="","","-")</f>
        <v/>
      </c>
      <c r="AX118" s="87"/>
    </row>
    <row r="119" spans="1:50" ht="24.75" customHeight="1" x14ac:dyDescent="0.15">
      <c r="A119" s="132" t="s">
        <v>559</v>
      </c>
      <c r="B119" s="132"/>
      <c r="C119" s="132"/>
      <c r="D119" s="132"/>
      <c r="E119" s="195" t="s">
        <v>571</v>
      </c>
      <c r="F119" s="176"/>
      <c r="G119" s="176"/>
      <c r="H119" s="84"/>
      <c r="I119" s="176"/>
      <c r="J119" s="176"/>
      <c r="K119" s="84"/>
      <c r="L119" s="178">
        <v>47</v>
      </c>
      <c r="M119" s="178"/>
      <c r="N119" s="84" t="str">
        <f>IF(O119="","","-")</f>
        <v/>
      </c>
      <c r="O119" s="193"/>
      <c r="P119" s="194"/>
      <c r="Q119" s="195"/>
      <c r="R119" s="176"/>
      <c r="S119" s="176"/>
      <c r="T119" s="84" t="str">
        <f>IF(Q119="","","-")</f>
        <v/>
      </c>
      <c r="U119" s="176"/>
      <c r="V119" s="176"/>
      <c r="W119" s="84" t="str">
        <f>IF(U119="","","-")</f>
        <v/>
      </c>
      <c r="X119" s="178"/>
      <c r="Y119" s="178"/>
      <c r="Z119" s="84" t="str">
        <f>IF(AA119="","","-")</f>
        <v/>
      </c>
      <c r="AA119" s="193"/>
      <c r="AB119" s="194"/>
      <c r="AC119" s="195"/>
      <c r="AD119" s="176"/>
      <c r="AE119" s="176"/>
      <c r="AF119" s="84" t="str">
        <f>IF(AC119="","","-")</f>
        <v/>
      </c>
      <c r="AG119" s="176"/>
      <c r="AH119" s="176"/>
      <c r="AI119" s="84" t="str">
        <f>IF(AG119="","","-")</f>
        <v/>
      </c>
      <c r="AJ119" s="178"/>
      <c r="AK119" s="178"/>
      <c r="AL119" s="84" t="str">
        <f>IF(AM119="","","-")</f>
        <v/>
      </c>
      <c r="AM119" s="193"/>
      <c r="AN119" s="194"/>
      <c r="AO119" s="195"/>
      <c r="AP119" s="176"/>
      <c r="AQ119" s="84" t="str">
        <f>IF(AO119="","","-")</f>
        <v/>
      </c>
      <c r="AR119" s="176"/>
      <c r="AS119" s="176"/>
      <c r="AT119" s="84" t="str">
        <f>IF(AR119="","","-")</f>
        <v/>
      </c>
      <c r="AU119" s="178"/>
      <c r="AV119" s="178"/>
      <c r="AW119" s="84" t="str">
        <f>IF(AX119="","","-")</f>
        <v/>
      </c>
      <c r="AX119" s="87"/>
    </row>
    <row r="120" spans="1:50" ht="24.75" customHeight="1" x14ac:dyDescent="0.15">
      <c r="A120" s="132" t="s">
        <v>357</v>
      </c>
      <c r="B120" s="132"/>
      <c r="C120" s="132"/>
      <c r="D120" s="132"/>
      <c r="E120" s="191">
        <v>2021</v>
      </c>
      <c r="F120" s="177"/>
      <c r="G120" s="176" t="s">
        <v>570</v>
      </c>
      <c r="H120" s="176"/>
      <c r="I120" s="176"/>
      <c r="J120" s="177">
        <v>20</v>
      </c>
      <c r="K120" s="177"/>
      <c r="L120" s="178">
        <v>59</v>
      </c>
      <c r="M120" s="178"/>
      <c r="N120" s="178"/>
      <c r="O120" s="177"/>
      <c r="P120" s="177"/>
      <c r="Q120" s="191"/>
      <c r="R120" s="177"/>
      <c r="S120" s="176"/>
      <c r="T120" s="176"/>
      <c r="U120" s="176"/>
      <c r="V120" s="177"/>
      <c r="W120" s="177"/>
      <c r="X120" s="178"/>
      <c r="Y120" s="178"/>
      <c r="Z120" s="178"/>
      <c r="AA120" s="177"/>
      <c r="AB120" s="192"/>
      <c r="AC120" s="191"/>
      <c r="AD120" s="177"/>
      <c r="AE120" s="176"/>
      <c r="AF120" s="176"/>
      <c r="AG120" s="176"/>
      <c r="AH120" s="177"/>
      <c r="AI120" s="177"/>
      <c r="AJ120" s="178"/>
      <c r="AK120" s="178"/>
      <c r="AL120" s="178"/>
      <c r="AM120" s="177"/>
      <c r="AN120" s="192"/>
      <c r="AO120" s="191"/>
      <c r="AP120" s="177"/>
      <c r="AQ120" s="176"/>
      <c r="AR120" s="176"/>
      <c r="AS120" s="176"/>
      <c r="AT120" s="177"/>
      <c r="AU120" s="177"/>
      <c r="AV120" s="178"/>
      <c r="AW120" s="178"/>
      <c r="AX120" s="87"/>
    </row>
    <row r="121" spans="1:50" ht="28.35" customHeight="1" x14ac:dyDescent="0.15">
      <c r="A121" s="179" t="s">
        <v>238</v>
      </c>
      <c r="B121" s="180"/>
      <c r="C121" s="180"/>
      <c r="D121" s="180"/>
      <c r="E121" s="180"/>
      <c r="F121" s="181"/>
      <c r="G121" s="72" t="s">
        <v>560</v>
      </c>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15">
      <c r="A122" s="179"/>
      <c r="B122" s="180"/>
      <c r="C122" s="180"/>
      <c r="D122" s="180"/>
      <c r="E122" s="180"/>
      <c r="F122" s="181"/>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8.35" customHeight="1" x14ac:dyDescent="0.15">
      <c r="A123" s="179"/>
      <c r="B123" s="180"/>
      <c r="C123" s="180"/>
      <c r="D123" s="180"/>
      <c r="E123" s="180"/>
      <c r="F123" s="181"/>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28.35" customHeight="1" x14ac:dyDescent="0.15">
      <c r="A124" s="179"/>
      <c r="B124" s="180"/>
      <c r="C124" s="180"/>
      <c r="D124" s="180"/>
      <c r="E124" s="180"/>
      <c r="F124" s="181"/>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27.75" customHeight="1" x14ac:dyDescent="0.15">
      <c r="A125" s="179"/>
      <c r="B125" s="180"/>
      <c r="C125" s="180"/>
      <c r="D125" s="180"/>
      <c r="E125" s="180"/>
      <c r="F125" s="181"/>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28.35" customHeight="1" x14ac:dyDescent="0.15">
      <c r="A126" s="179"/>
      <c r="B126" s="180"/>
      <c r="C126" s="180"/>
      <c r="D126" s="180"/>
      <c r="E126" s="180"/>
      <c r="F126" s="181"/>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8.35" customHeight="1" x14ac:dyDescent="0.15">
      <c r="A127" s="179"/>
      <c r="B127" s="180"/>
      <c r="C127" s="180"/>
      <c r="D127" s="180"/>
      <c r="E127" s="180"/>
      <c r="F127" s="181"/>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7.75" customHeight="1" x14ac:dyDescent="0.15">
      <c r="A128" s="179"/>
      <c r="B128" s="180"/>
      <c r="C128" s="180"/>
      <c r="D128" s="180"/>
      <c r="E128" s="180"/>
      <c r="F128" s="181"/>
      <c r="G128" s="39"/>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0" ht="28.35" customHeight="1" x14ac:dyDescent="0.15">
      <c r="A129" s="179"/>
      <c r="B129" s="180"/>
      <c r="C129" s="180"/>
      <c r="D129" s="180"/>
      <c r="E129" s="180"/>
      <c r="F129" s="181"/>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0" ht="28.35" customHeight="1" x14ac:dyDescent="0.15">
      <c r="A130" s="179"/>
      <c r="B130" s="180"/>
      <c r="C130" s="180"/>
      <c r="D130" s="180"/>
      <c r="E130" s="180"/>
      <c r="F130" s="181"/>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0" ht="28.35" customHeight="1" x14ac:dyDescent="0.15">
      <c r="A131" s="179"/>
      <c r="B131" s="180"/>
      <c r="C131" s="180"/>
      <c r="D131" s="180"/>
      <c r="E131" s="180"/>
      <c r="F131" s="181"/>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0" ht="28.35" customHeight="1" x14ac:dyDescent="0.15">
      <c r="A132" s="179"/>
      <c r="B132" s="180"/>
      <c r="C132" s="180"/>
      <c r="D132" s="180"/>
      <c r="E132" s="180"/>
      <c r="F132" s="181"/>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0" ht="28.35" customHeight="1" x14ac:dyDescent="0.15">
      <c r="A133" s="179"/>
      <c r="B133" s="180"/>
      <c r="C133" s="180"/>
      <c r="D133" s="180"/>
      <c r="E133" s="180"/>
      <c r="F133" s="181"/>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0" ht="27.75" customHeight="1" x14ac:dyDescent="0.15">
      <c r="A134" s="179"/>
      <c r="B134" s="180"/>
      <c r="C134" s="180"/>
      <c r="D134" s="180"/>
      <c r="E134" s="180"/>
      <c r="F134" s="181"/>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0" ht="28.35" customHeight="1" x14ac:dyDescent="0.15">
      <c r="A135" s="179"/>
      <c r="B135" s="180"/>
      <c r="C135" s="180"/>
      <c r="D135" s="180"/>
      <c r="E135" s="180"/>
      <c r="F135" s="181"/>
      <c r="G135" s="39"/>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0" ht="28.35" customHeight="1" x14ac:dyDescent="0.15">
      <c r="A136" s="179"/>
      <c r="B136" s="180"/>
      <c r="C136" s="180"/>
      <c r="D136" s="180"/>
      <c r="E136" s="180"/>
      <c r="F136" s="181"/>
      <c r="G136" s="39"/>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1"/>
    </row>
    <row r="137" spans="1:50" ht="28.35" customHeight="1" x14ac:dyDescent="0.15">
      <c r="A137" s="179"/>
      <c r="B137" s="180"/>
      <c r="C137" s="180"/>
      <c r="D137" s="180"/>
      <c r="E137" s="180"/>
      <c r="F137" s="181"/>
      <c r="G137" s="39"/>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1"/>
    </row>
    <row r="138" spans="1:50" ht="25.5" customHeight="1" x14ac:dyDescent="0.15">
      <c r="A138" s="179"/>
      <c r="B138" s="180"/>
      <c r="C138" s="180"/>
      <c r="D138" s="180"/>
      <c r="E138" s="180"/>
      <c r="F138" s="181"/>
      <c r="G138" s="39"/>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1"/>
    </row>
    <row r="139" spans="1:50" ht="52.5" customHeight="1" x14ac:dyDescent="0.15">
      <c r="A139" s="179"/>
      <c r="B139" s="180"/>
      <c r="C139" s="180"/>
      <c r="D139" s="180"/>
      <c r="E139" s="180"/>
      <c r="F139" s="181"/>
      <c r="G139" s="39"/>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1"/>
    </row>
    <row r="140" spans="1:50" ht="52.5" customHeight="1" x14ac:dyDescent="0.15">
      <c r="A140" s="179"/>
      <c r="B140" s="180"/>
      <c r="C140" s="180"/>
      <c r="D140" s="180"/>
      <c r="E140" s="180"/>
      <c r="F140" s="181"/>
      <c r="G140" s="39"/>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1"/>
    </row>
    <row r="141" spans="1:50" ht="29.25" customHeight="1" x14ac:dyDescent="0.15">
      <c r="A141" s="179"/>
      <c r="B141" s="180"/>
      <c r="C141" s="180"/>
      <c r="D141" s="180"/>
      <c r="E141" s="180"/>
      <c r="F141" s="181"/>
      <c r="G141" s="39"/>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1"/>
    </row>
    <row r="142" spans="1:50" ht="31.5" customHeight="1" x14ac:dyDescent="0.15">
      <c r="A142" s="179"/>
      <c r="B142" s="180"/>
      <c r="C142" s="180"/>
      <c r="D142" s="180"/>
      <c r="E142" s="180"/>
      <c r="F142" s="181"/>
      <c r="G142" s="39"/>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1"/>
    </row>
    <row r="143" spans="1:50" ht="35.25" customHeight="1" x14ac:dyDescent="0.15">
      <c r="A143" s="179"/>
      <c r="B143" s="180"/>
      <c r="C143" s="180"/>
      <c r="D143" s="180"/>
      <c r="E143" s="180"/>
      <c r="F143" s="181"/>
      <c r="G143" s="39"/>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1"/>
    </row>
    <row r="144" spans="1:50" ht="30" customHeight="1" x14ac:dyDescent="0.15">
      <c r="A144" s="179"/>
      <c r="B144" s="180"/>
      <c r="C144" s="180"/>
      <c r="D144" s="180"/>
      <c r="E144" s="180"/>
      <c r="F144" s="181"/>
      <c r="G144" s="39"/>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1"/>
    </row>
    <row r="145" spans="1:51" ht="24.75" customHeight="1" x14ac:dyDescent="0.15">
      <c r="A145" s="179"/>
      <c r="B145" s="180"/>
      <c r="C145" s="180"/>
      <c r="D145" s="180"/>
      <c r="E145" s="180"/>
      <c r="F145" s="181"/>
      <c r="G145" s="39"/>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1"/>
    </row>
    <row r="146" spans="1:51" ht="24.75" customHeight="1" x14ac:dyDescent="0.15">
      <c r="A146" s="179"/>
      <c r="B146" s="180"/>
      <c r="C146" s="180"/>
      <c r="D146" s="180"/>
      <c r="E146" s="180"/>
      <c r="F146" s="181"/>
      <c r="G146" s="39"/>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1"/>
    </row>
    <row r="147" spans="1:51" ht="24.75" customHeight="1" x14ac:dyDescent="0.15">
      <c r="A147" s="179"/>
      <c r="B147" s="180"/>
      <c r="C147" s="180"/>
      <c r="D147" s="180"/>
      <c r="E147" s="180"/>
      <c r="F147" s="181"/>
      <c r="G147" s="39"/>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1"/>
    </row>
    <row r="148" spans="1:51" ht="24.75" customHeight="1" x14ac:dyDescent="0.15">
      <c r="A148" s="179"/>
      <c r="B148" s="180"/>
      <c r="C148" s="180"/>
      <c r="D148" s="180"/>
      <c r="E148" s="180"/>
      <c r="F148" s="181"/>
      <c r="G148" s="39"/>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1"/>
    </row>
    <row r="149" spans="1:51" ht="24.75" customHeight="1" x14ac:dyDescent="0.15">
      <c r="A149" s="179"/>
      <c r="B149" s="180"/>
      <c r="C149" s="180"/>
      <c r="D149" s="180"/>
      <c r="E149" s="180"/>
      <c r="F149" s="181"/>
      <c r="G149" s="39"/>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1"/>
    </row>
    <row r="150" spans="1:51" ht="24.75" customHeight="1" x14ac:dyDescent="0.15">
      <c r="A150" s="179"/>
      <c r="B150" s="180"/>
      <c r="C150" s="180"/>
      <c r="D150" s="180"/>
      <c r="E150" s="180"/>
      <c r="F150" s="181"/>
      <c r="G150" s="39"/>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1"/>
    </row>
    <row r="151" spans="1:51" ht="24.75" customHeight="1" x14ac:dyDescent="0.15">
      <c r="A151" s="179"/>
      <c r="B151" s="180"/>
      <c r="C151" s="180"/>
      <c r="D151" s="180"/>
      <c r="E151" s="180"/>
      <c r="F151" s="181"/>
      <c r="G151" s="39"/>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1"/>
    </row>
    <row r="152" spans="1:51" ht="24.75" customHeight="1" x14ac:dyDescent="0.15">
      <c r="A152" s="179"/>
      <c r="B152" s="180"/>
      <c r="C152" s="180"/>
      <c r="D152" s="180"/>
      <c r="E152" s="180"/>
      <c r="F152" s="181"/>
      <c r="G152" s="39"/>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1"/>
    </row>
    <row r="153" spans="1:51" ht="24.75" customHeight="1" x14ac:dyDescent="0.15">
      <c r="A153" s="179"/>
      <c r="B153" s="180"/>
      <c r="C153" s="180"/>
      <c r="D153" s="180"/>
      <c r="E153" s="180"/>
      <c r="F153" s="181"/>
      <c r="G153" s="39"/>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1"/>
    </row>
    <row r="154" spans="1:51" ht="24.75" customHeight="1" x14ac:dyDescent="0.15">
      <c r="A154" s="179"/>
      <c r="B154" s="180"/>
      <c r="C154" s="180"/>
      <c r="D154" s="180"/>
      <c r="E154" s="180"/>
      <c r="F154" s="181"/>
      <c r="G154" s="39"/>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1"/>
    </row>
    <row r="155" spans="1:51" ht="24.75" customHeight="1" thickBot="1" x14ac:dyDescent="0.2">
      <c r="A155" s="182"/>
      <c r="B155" s="183"/>
      <c r="C155" s="183"/>
      <c r="D155" s="183"/>
      <c r="E155" s="183"/>
      <c r="F155" s="184"/>
      <c r="G155" s="42"/>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4"/>
    </row>
    <row r="156" spans="1:51" ht="24.75" customHeight="1" x14ac:dyDescent="0.15">
      <c r="A156" s="185" t="s">
        <v>240</v>
      </c>
      <c r="B156" s="186"/>
      <c r="C156" s="186"/>
      <c r="D156" s="186"/>
      <c r="E156" s="186"/>
      <c r="F156" s="187"/>
      <c r="G156" s="163" t="s">
        <v>640</v>
      </c>
      <c r="H156" s="164"/>
      <c r="I156" s="164"/>
      <c r="J156" s="164"/>
      <c r="K156" s="164"/>
      <c r="L156" s="164"/>
      <c r="M156" s="164"/>
      <c r="N156" s="164"/>
      <c r="O156" s="164"/>
      <c r="P156" s="164"/>
      <c r="Q156" s="164"/>
      <c r="R156" s="164"/>
      <c r="S156" s="164"/>
      <c r="T156" s="164"/>
      <c r="U156" s="164"/>
      <c r="V156" s="164"/>
      <c r="W156" s="164"/>
      <c r="X156" s="164"/>
      <c r="Y156" s="164"/>
      <c r="Z156" s="164"/>
      <c r="AA156" s="164"/>
      <c r="AB156" s="165"/>
      <c r="AC156" s="163" t="s">
        <v>641</v>
      </c>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6"/>
    </row>
    <row r="157" spans="1:51" ht="24.75" customHeight="1" x14ac:dyDescent="0.15">
      <c r="A157" s="188"/>
      <c r="B157" s="189"/>
      <c r="C157" s="189"/>
      <c r="D157" s="189"/>
      <c r="E157" s="189"/>
      <c r="F157" s="190"/>
      <c r="G157" s="167" t="s">
        <v>15</v>
      </c>
      <c r="H157" s="168"/>
      <c r="I157" s="168"/>
      <c r="J157" s="168"/>
      <c r="K157" s="168"/>
      <c r="L157" s="169" t="s">
        <v>16</v>
      </c>
      <c r="M157" s="168"/>
      <c r="N157" s="168"/>
      <c r="O157" s="168"/>
      <c r="P157" s="168"/>
      <c r="Q157" s="168"/>
      <c r="R157" s="168"/>
      <c r="S157" s="168"/>
      <c r="T157" s="168"/>
      <c r="U157" s="168"/>
      <c r="V157" s="168"/>
      <c r="W157" s="168"/>
      <c r="X157" s="170"/>
      <c r="Y157" s="171" t="s">
        <v>17</v>
      </c>
      <c r="Z157" s="172"/>
      <c r="AA157" s="172"/>
      <c r="AB157" s="173"/>
      <c r="AC157" s="167" t="s">
        <v>15</v>
      </c>
      <c r="AD157" s="168"/>
      <c r="AE157" s="168"/>
      <c r="AF157" s="168"/>
      <c r="AG157" s="168"/>
      <c r="AH157" s="169" t="s">
        <v>16</v>
      </c>
      <c r="AI157" s="168"/>
      <c r="AJ157" s="168"/>
      <c r="AK157" s="168"/>
      <c r="AL157" s="168"/>
      <c r="AM157" s="168"/>
      <c r="AN157" s="168"/>
      <c r="AO157" s="168"/>
      <c r="AP157" s="168"/>
      <c r="AQ157" s="168"/>
      <c r="AR157" s="168"/>
      <c r="AS157" s="168"/>
      <c r="AT157" s="170"/>
      <c r="AU157" s="171" t="s">
        <v>17</v>
      </c>
      <c r="AV157" s="172"/>
      <c r="AW157" s="172"/>
      <c r="AX157" s="174"/>
    </row>
    <row r="158" spans="1:51" ht="24.75" customHeight="1" x14ac:dyDescent="0.15">
      <c r="A158" s="188"/>
      <c r="B158" s="189"/>
      <c r="C158" s="189"/>
      <c r="D158" s="189"/>
      <c r="E158" s="189"/>
      <c r="F158" s="190"/>
      <c r="G158" s="154" t="s">
        <v>642</v>
      </c>
      <c r="H158" s="155"/>
      <c r="I158" s="155"/>
      <c r="J158" s="155"/>
      <c r="K158" s="156"/>
      <c r="L158" s="157" t="s">
        <v>643</v>
      </c>
      <c r="M158" s="158"/>
      <c r="N158" s="158"/>
      <c r="O158" s="158"/>
      <c r="P158" s="158"/>
      <c r="Q158" s="158"/>
      <c r="R158" s="158"/>
      <c r="S158" s="158"/>
      <c r="T158" s="158"/>
      <c r="U158" s="158"/>
      <c r="V158" s="158"/>
      <c r="W158" s="158"/>
      <c r="X158" s="159"/>
      <c r="Y158" s="160">
        <v>66</v>
      </c>
      <c r="Z158" s="161"/>
      <c r="AA158" s="161"/>
      <c r="AB158" s="175"/>
      <c r="AC158" s="154" t="s">
        <v>642</v>
      </c>
      <c r="AD158" s="155"/>
      <c r="AE158" s="155"/>
      <c r="AF158" s="155"/>
      <c r="AG158" s="156"/>
      <c r="AH158" s="157" t="s">
        <v>644</v>
      </c>
      <c r="AI158" s="158"/>
      <c r="AJ158" s="158"/>
      <c r="AK158" s="158"/>
      <c r="AL158" s="158"/>
      <c r="AM158" s="158"/>
      <c r="AN158" s="158"/>
      <c r="AO158" s="158"/>
      <c r="AP158" s="158"/>
      <c r="AQ158" s="158"/>
      <c r="AR158" s="158"/>
      <c r="AS158" s="158"/>
      <c r="AT158" s="159"/>
      <c r="AU158" s="160">
        <v>41.811</v>
      </c>
      <c r="AV158" s="161"/>
      <c r="AW158" s="161"/>
      <c r="AX158" s="162"/>
    </row>
    <row r="159" spans="1:51" ht="24.75" customHeight="1" thickBot="1" x14ac:dyDescent="0.2">
      <c r="A159" s="188"/>
      <c r="B159" s="189"/>
      <c r="C159" s="189"/>
      <c r="D159" s="189"/>
      <c r="E159" s="189"/>
      <c r="F159" s="190"/>
      <c r="G159" s="145" t="s">
        <v>18</v>
      </c>
      <c r="H159" s="146"/>
      <c r="I159" s="146"/>
      <c r="J159" s="146"/>
      <c r="K159" s="146"/>
      <c r="L159" s="147"/>
      <c r="M159" s="148"/>
      <c r="N159" s="148"/>
      <c r="O159" s="148"/>
      <c r="P159" s="148"/>
      <c r="Q159" s="148"/>
      <c r="R159" s="148"/>
      <c r="S159" s="148"/>
      <c r="T159" s="148"/>
      <c r="U159" s="148"/>
      <c r="V159" s="148"/>
      <c r="W159" s="148"/>
      <c r="X159" s="149"/>
      <c r="Y159" s="150">
        <f>SUM(Y158:AB158)</f>
        <v>66</v>
      </c>
      <c r="Z159" s="151"/>
      <c r="AA159" s="151"/>
      <c r="AB159" s="152"/>
      <c r="AC159" s="145" t="s">
        <v>18</v>
      </c>
      <c r="AD159" s="146"/>
      <c r="AE159" s="146"/>
      <c r="AF159" s="146"/>
      <c r="AG159" s="146"/>
      <c r="AH159" s="147"/>
      <c r="AI159" s="148"/>
      <c r="AJ159" s="148"/>
      <c r="AK159" s="148"/>
      <c r="AL159" s="148"/>
      <c r="AM159" s="148"/>
      <c r="AN159" s="148"/>
      <c r="AO159" s="148"/>
      <c r="AP159" s="148"/>
      <c r="AQ159" s="148"/>
      <c r="AR159" s="148"/>
      <c r="AS159" s="148"/>
      <c r="AT159" s="149"/>
      <c r="AU159" s="150">
        <f>SUM(AU158:AX158)</f>
        <v>41.811</v>
      </c>
      <c r="AV159" s="151"/>
      <c r="AW159" s="151"/>
      <c r="AX159" s="153"/>
    </row>
    <row r="160" spans="1:51" ht="24.75" customHeight="1" x14ac:dyDescent="0.15">
      <c r="A160" s="188"/>
      <c r="B160" s="189"/>
      <c r="C160" s="189"/>
      <c r="D160" s="189"/>
      <c r="E160" s="189"/>
      <c r="F160" s="190"/>
      <c r="G160" s="163" t="s">
        <v>645</v>
      </c>
      <c r="H160" s="164"/>
      <c r="I160" s="164"/>
      <c r="J160" s="164"/>
      <c r="K160" s="164"/>
      <c r="L160" s="164"/>
      <c r="M160" s="164"/>
      <c r="N160" s="164"/>
      <c r="O160" s="164"/>
      <c r="P160" s="164"/>
      <c r="Q160" s="164"/>
      <c r="R160" s="164"/>
      <c r="S160" s="164"/>
      <c r="T160" s="164"/>
      <c r="U160" s="164"/>
      <c r="V160" s="164"/>
      <c r="W160" s="164"/>
      <c r="X160" s="164"/>
      <c r="Y160" s="164"/>
      <c r="Z160" s="164"/>
      <c r="AA160" s="164"/>
      <c r="AB160" s="165"/>
      <c r="AC160" s="163" t="s">
        <v>646</v>
      </c>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c r="AX160" s="166"/>
      <c r="AY160">
        <f>COUNTA($G$162,$AC$162)</f>
        <v>2</v>
      </c>
    </row>
    <row r="161" spans="1:52" ht="24.75" customHeight="1" x14ac:dyDescent="0.15">
      <c r="A161" s="188"/>
      <c r="B161" s="189"/>
      <c r="C161" s="189"/>
      <c r="D161" s="189"/>
      <c r="E161" s="189"/>
      <c r="F161" s="190"/>
      <c r="G161" s="167" t="s">
        <v>15</v>
      </c>
      <c r="H161" s="168"/>
      <c r="I161" s="168"/>
      <c r="J161" s="168"/>
      <c r="K161" s="168"/>
      <c r="L161" s="169" t="s">
        <v>16</v>
      </c>
      <c r="M161" s="168"/>
      <c r="N161" s="168"/>
      <c r="O161" s="168"/>
      <c r="P161" s="168"/>
      <c r="Q161" s="168"/>
      <c r="R161" s="168"/>
      <c r="S161" s="168"/>
      <c r="T161" s="168"/>
      <c r="U161" s="168"/>
      <c r="V161" s="168"/>
      <c r="W161" s="168"/>
      <c r="X161" s="170"/>
      <c r="Y161" s="171" t="s">
        <v>17</v>
      </c>
      <c r="Z161" s="172"/>
      <c r="AA161" s="172"/>
      <c r="AB161" s="173"/>
      <c r="AC161" s="167" t="s">
        <v>15</v>
      </c>
      <c r="AD161" s="168"/>
      <c r="AE161" s="168"/>
      <c r="AF161" s="168"/>
      <c r="AG161" s="168"/>
      <c r="AH161" s="169" t="s">
        <v>16</v>
      </c>
      <c r="AI161" s="168"/>
      <c r="AJ161" s="168"/>
      <c r="AK161" s="168"/>
      <c r="AL161" s="168"/>
      <c r="AM161" s="168"/>
      <c r="AN161" s="168"/>
      <c r="AO161" s="168"/>
      <c r="AP161" s="168"/>
      <c r="AQ161" s="168"/>
      <c r="AR161" s="168"/>
      <c r="AS161" s="168"/>
      <c r="AT161" s="170"/>
      <c r="AU161" s="171" t="s">
        <v>17</v>
      </c>
      <c r="AV161" s="172"/>
      <c r="AW161" s="172"/>
      <c r="AX161" s="174"/>
      <c r="AY161">
        <f>$AY$160</f>
        <v>2</v>
      </c>
    </row>
    <row r="162" spans="1:52" ht="24.75" customHeight="1" x14ac:dyDescent="0.15">
      <c r="A162" s="188"/>
      <c r="B162" s="189"/>
      <c r="C162" s="189"/>
      <c r="D162" s="189"/>
      <c r="E162" s="189"/>
      <c r="F162" s="190"/>
      <c r="G162" s="154" t="s">
        <v>642</v>
      </c>
      <c r="H162" s="155"/>
      <c r="I162" s="155"/>
      <c r="J162" s="155"/>
      <c r="K162" s="156"/>
      <c r="L162" s="157" t="s">
        <v>647</v>
      </c>
      <c r="M162" s="158"/>
      <c r="N162" s="158"/>
      <c r="O162" s="158"/>
      <c r="P162" s="158"/>
      <c r="Q162" s="158"/>
      <c r="R162" s="158"/>
      <c r="S162" s="158"/>
      <c r="T162" s="158"/>
      <c r="U162" s="158"/>
      <c r="V162" s="158"/>
      <c r="W162" s="158"/>
      <c r="X162" s="159"/>
      <c r="Y162" s="160">
        <v>33.543999999999997</v>
      </c>
      <c r="Z162" s="161"/>
      <c r="AA162" s="161"/>
      <c r="AB162" s="175"/>
      <c r="AC162" s="154" t="s">
        <v>642</v>
      </c>
      <c r="AD162" s="155"/>
      <c r="AE162" s="155"/>
      <c r="AF162" s="155"/>
      <c r="AG162" s="156"/>
      <c r="AH162" s="157" t="s">
        <v>648</v>
      </c>
      <c r="AI162" s="158"/>
      <c r="AJ162" s="158"/>
      <c r="AK162" s="158"/>
      <c r="AL162" s="158"/>
      <c r="AM162" s="158"/>
      <c r="AN162" s="158"/>
      <c r="AO162" s="158"/>
      <c r="AP162" s="158"/>
      <c r="AQ162" s="158"/>
      <c r="AR162" s="158"/>
      <c r="AS162" s="158"/>
      <c r="AT162" s="159"/>
      <c r="AU162" s="160">
        <v>4.5759999999999996</v>
      </c>
      <c r="AV162" s="161"/>
      <c r="AW162" s="161"/>
      <c r="AX162" s="175"/>
      <c r="AY162">
        <f>$AY$160</f>
        <v>2</v>
      </c>
    </row>
    <row r="163" spans="1:52" ht="24.75" customHeight="1" thickBot="1" x14ac:dyDescent="0.2">
      <c r="A163" s="188"/>
      <c r="B163" s="189"/>
      <c r="C163" s="189"/>
      <c r="D163" s="189"/>
      <c r="E163" s="189"/>
      <c r="F163" s="190"/>
      <c r="G163" s="145" t="s">
        <v>18</v>
      </c>
      <c r="H163" s="146"/>
      <c r="I163" s="146"/>
      <c r="J163" s="146"/>
      <c r="K163" s="146"/>
      <c r="L163" s="147"/>
      <c r="M163" s="148"/>
      <c r="N163" s="148"/>
      <c r="O163" s="148"/>
      <c r="P163" s="148"/>
      <c r="Q163" s="148"/>
      <c r="R163" s="148"/>
      <c r="S163" s="148"/>
      <c r="T163" s="148"/>
      <c r="U163" s="148"/>
      <c r="V163" s="148"/>
      <c r="W163" s="148"/>
      <c r="X163" s="149"/>
      <c r="Y163" s="150">
        <f>SUM(Y162:AB162)</f>
        <v>33.543999999999997</v>
      </c>
      <c r="Z163" s="151"/>
      <c r="AA163" s="151"/>
      <c r="AB163" s="152"/>
      <c r="AC163" s="145" t="s">
        <v>18</v>
      </c>
      <c r="AD163" s="146"/>
      <c r="AE163" s="146"/>
      <c r="AF163" s="146"/>
      <c r="AG163" s="146"/>
      <c r="AH163" s="147"/>
      <c r="AI163" s="148"/>
      <c r="AJ163" s="148"/>
      <c r="AK163" s="148"/>
      <c r="AL163" s="148"/>
      <c r="AM163" s="148"/>
      <c r="AN163" s="148"/>
      <c r="AO163" s="148"/>
      <c r="AP163" s="148"/>
      <c r="AQ163" s="148"/>
      <c r="AR163" s="148"/>
      <c r="AS163" s="148"/>
      <c r="AT163" s="149"/>
      <c r="AU163" s="150">
        <f>SUM(AU162:AX162)</f>
        <v>4.5759999999999996</v>
      </c>
      <c r="AV163" s="151"/>
      <c r="AW163" s="151"/>
      <c r="AX163" s="153"/>
      <c r="AY163">
        <f>$AY$160</f>
        <v>2</v>
      </c>
    </row>
    <row r="164" spans="1:52" ht="24.75" customHeight="1" x14ac:dyDescent="0.15">
      <c r="A164" s="188"/>
      <c r="B164" s="189"/>
      <c r="C164" s="189"/>
      <c r="D164" s="189"/>
      <c r="E164" s="189"/>
      <c r="F164" s="190"/>
      <c r="G164" s="163" t="s">
        <v>649</v>
      </c>
      <c r="H164" s="164"/>
      <c r="I164" s="164"/>
      <c r="J164" s="164"/>
      <c r="K164" s="164"/>
      <c r="L164" s="164"/>
      <c r="M164" s="164"/>
      <c r="N164" s="164"/>
      <c r="O164" s="164"/>
      <c r="P164" s="164"/>
      <c r="Q164" s="164"/>
      <c r="R164" s="164"/>
      <c r="S164" s="164"/>
      <c r="T164" s="164"/>
      <c r="U164" s="164"/>
      <c r="V164" s="164"/>
      <c r="W164" s="164"/>
      <c r="X164" s="164"/>
      <c r="Y164" s="164"/>
      <c r="Z164" s="164"/>
      <c r="AA164" s="164"/>
      <c r="AB164" s="165"/>
      <c r="AC164" s="163" t="s">
        <v>650</v>
      </c>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6"/>
      <c r="AY164">
        <f>COUNTA($G$166,$AC$166)</f>
        <v>2</v>
      </c>
    </row>
    <row r="165" spans="1:52" ht="24.75" customHeight="1" x14ac:dyDescent="0.15">
      <c r="A165" s="188"/>
      <c r="B165" s="189"/>
      <c r="C165" s="189"/>
      <c r="D165" s="189"/>
      <c r="E165" s="189"/>
      <c r="F165" s="190"/>
      <c r="G165" s="167" t="s">
        <v>15</v>
      </c>
      <c r="H165" s="168"/>
      <c r="I165" s="168"/>
      <c r="J165" s="168"/>
      <c r="K165" s="168"/>
      <c r="L165" s="169" t="s">
        <v>16</v>
      </c>
      <c r="M165" s="168"/>
      <c r="N165" s="168"/>
      <c r="O165" s="168"/>
      <c r="P165" s="168"/>
      <c r="Q165" s="168"/>
      <c r="R165" s="168"/>
      <c r="S165" s="168"/>
      <c r="T165" s="168"/>
      <c r="U165" s="168"/>
      <c r="V165" s="168"/>
      <c r="W165" s="168"/>
      <c r="X165" s="170"/>
      <c r="Y165" s="171" t="s">
        <v>17</v>
      </c>
      <c r="Z165" s="172"/>
      <c r="AA165" s="172"/>
      <c r="AB165" s="173"/>
      <c r="AC165" s="167" t="s">
        <v>15</v>
      </c>
      <c r="AD165" s="168"/>
      <c r="AE165" s="168"/>
      <c r="AF165" s="168"/>
      <c r="AG165" s="168"/>
      <c r="AH165" s="169" t="s">
        <v>16</v>
      </c>
      <c r="AI165" s="168"/>
      <c r="AJ165" s="168"/>
      <c r="AK165" s="168"/>
      <c r="AL165" s="168"/>
      <c r="AM165" s="168"/>
      <c r="AN165" s="168"/>
      <c r="AO165" s="168"/>
      <c r="AP165" s="168"/>
      <c r="AQ165" s="168"/>
      <c r="AR165" s="168"/>
      <c r="AS165" s="168"/>
      <c r="AT165" s="170"/>
      <c r="AU165" s="171" t="s">
        <v>17</v>
      </c>
      <c r="AV165" s="172"/>
      <c r="AW165" s="172"/>
      <c r="AX165" s="174"/>
      <c r="AY165">
        <f>$AY$164</f>
        <v>2</v>
      </c>
    </row>
    <row r="166" spans="1:52" ht="37.5" customHeight="1" x14ac:dyDescent="0.15">
      <c r="A166" s="188"/>
      <c r="B166" s="189"/>
      <c r="C166" s="189"/>
      <c r="D166" s="189"/>
      <c r="E166" s="189"/>
      <c r="F166" s="190"/>
      <c r="G166" s="154" t="s">
        <v>642</v>
      </c>
      <c r="H166" s="155"/>
      <c r="I166" s="155"/>
      <c r="J166" s="155"/>
      <c r="K166" s="156"/>
      <c r="L166" s="157" t="s">
        <v>651</v>
      </c>
      <c r="M166" s="158"/>
      <c r="N166" s="158"/>
      <c r="O166" s="158"/>
      <c r="P166" s="158"/>
      <c r="Q166" s="158"/>
      <c r="R166" s="158"/>
      <c r="S166" s="158"/>
      <c r="T166" s="158"/>
      <c r="U166" s="158"/>
      <c r="V166" s="158"/>
      <c r="W166" s="158"/>
      <c r="X166" s="159"/>
      <c r="Y166" s="160">
        <v>6.16</v>
      </c>
      <c r="Z166" s="161"/>
      <c r="AA166" s="161"/>
      <c r="AB166" s="162"/>
      <c r="AC166" s="154" t="s">
        <v>642</v>
      </c>
      <c r="AD166" s="155"/>
      <c r="AE166" s="155"/>
      <c r="AF166" s="155"/>
      <c r="AG166" s="156"/>
      <c r="AH166" s="157" t="s">
        <v>652</v>
      </c>
      <c r="AI166" s="158"/>
      <c r="AJ166" s="158"/>
      <c r="AK166" s="158"/>
      <c r="AL166" s="158"/>
      <c r="AM166" s="158"/>
      <c r="AN166" s="158"/>
      <c r="AO166" s="158"/>
      <c r="AP166" s="158"/>
      <c r="AQ166" s="158"/>
      <c r="AR166" s="158"/>
      <c r="AS166" s="158"/>
      <c r="AT166" s="159"/>
      <c r="AU166" s="160">
        <v>2.31</v>
      </c>
      <c r="AV166" s="161"/>
      <c r="AW166" s="161"/>
      <c r="AX166" s="175"/>
      <c r="AY166">
        <f>$AY$164</f>
        <v>2</v>
      </c>
    </row>
    <row r="167" spans="1:52" ht="24.75" customHeight="1" thickBot="1" x14ac:dyDescent="0.2">
      <c r="A167" s="188"/>
      <c r="B167" s="189"/>
      <c r="C167" s="189"/>
      <c r="D167" s="189"/>
      <c r="E167" s="189"/>
      <c r="F167" s="190"/>
      <c r="G167" s="145" t="s">
        <v>18</v>
      </c>
      <c r="H167" s="146"/>
      <c r="I167" s="146"/>
      <c r="J167" s="146"/>
      <c r="K167" s="146"/>
      <c r="L167" s="147"/>
      <c r="M167" s="148"/>
      <c r="N167" s="148"/>
      <c r="O167" s="148"/>
      <c r="P167" s="148"/>
      <c r="Q167" s="148"/>
      <c r="R167" s="148"/>
      <c r="S167" s="148"/>
      <c r="T167" s="148"/>
      <c r="U167" s="148"/>
      <c r="V167" s="148"/>
      <c r="W167" s="148"/>
      <c r="X167" s="149"/>
      <c r="Y167" s="150">
        <f>SUM(Y166:AB166)</f>
        <v>6.16</v>
      </c>
      <c r="Z167" s="151"/>
      <c r="AA167" s="151"/>
      <c r="AB167" s="152"/>
      <c r="AC167" s="145" t="s">
        <v>18</v>
      </c>
      <c r="AD167" s="146"/>
      <c r="AE167" s="146"/>
      <c r="AF167" s="146"/>
      <c r="AG167" s="146"/>
      <c r="AH167" s="147"/>
      <c r="AI167" s="148"/>
      <c r="AJ167" s="148"/>
      <c r="AK167" s="148"/>
      <c r="AL167" s="148"/>
      <c r="AM167" s="148"/>
      <c r="AN167" s="148"/>
      <c r="AO167" s="148"/>
      <c r="AP167" s="148"/>
      <c r="AQ167" s="148"/>
      <c r="AR167" s="148"/>
      <c r="AS167" s="148"/>
      <c r="AT167" s="149"/>
      <c r="AU167" s="150">
        <f>SUM(AU166:AX166)</f>
        <v>2.31</v>
      </c>
      <c r="AV167" s="151"/>
      <c r="AW167" s="151"/>
      <c r="AX167" s="153"/>
      <c r="AY167">
        <f>$AY$164</f>
        <v>2</v>
      </c>
    </row>
    <row r="168" spans="1:52" ht="24.75" customHeight="1" x14ac:dyDescent="0.15">
      <c r="A168" s="188"/>
      <c r="B168" s="189"/>
      <c r="C168" s="189"/>
      <c r="D168" s="189"/>
      <c r="E168" s="189"/>
      <c r="F168" s="190"/>
      <c r="G168" s="163" t="s">
        <v>653</v>
      </c>
      <c r="H168" s="164"/>
      <c r="I168" s="164"/>
      <c r="J168" s="164"/>
      <c r="K168" s="164"/>
      <c r="L168" s="164"/>
      <c r="M168" s="164"/>
      <c r="N168" s="164"/>
      <c r="O168" s="164"/>
      <c r="P168" s="164"/>
      <c r="Q168" s="164"/>
      <c r="R168" s="164"/>
      <c r="S168" s="164"/>
      <c r="T168" s="164"/>
      <c r="U168" s="164"/>
      <c r="V168" s="164"/>
      <c r="W168" s="164"/>
      <c r="X168" s="164"/>
      <c r="Y168" s="164"/>
      <c r="Z168" s="164"/>
      <c r="AA168" s="164"/>
      <c r="AB168" s="165"/>
      <c r="AC168" s="163" t="s">
        <v>654</v>
      </c>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6"/>
      <c r="AY168">
        <f>COUNTA($G$170,$AC$170)</f>
        <v>2</v>
      </c>
    </row>
    <row r="169" spans="1:52" ht="24.75" customHeight="1" x14ac:dyDescent="0.15">
      <c r="A169" s="188"/>
      <c r="B169" s="189"/>
      <c r="C169" s="189"/>
      <c r="D169" s="189"/>
      <c r="E169" s="189"/>
      <c r="F169" s="190"/>
      <c r="G169" s="167" t="s">
        <v>15</v>
      </c>
      <c r="H169" s="168"/>
      <c r="I169" s="168"/>
      <c r="J169" s="168"/>
      <c r="K169" s="168"/>
      <c r="L169" s="169" t="s">
        <v>16</v>
      </c>
      <c r="M169" s="168"/>
      <c r="N169" s="168"/>
      <c r="O169" s="168"/>
      <c r="P169" s="168"/>
      <c r="Q169" s="168"/>
      <c r="R169" s="168"/>
      <c r="S169" s="168"/>
      <c r="T169" s="168"/>
      <c r="U169" s="168"/>
      <c r="V169" s="168"/>
      <c r="W169" s="168"/>
      <c r="X169" s="170"/>
      <c r="Y169" s="171" t="s">
        <v>17</v>
      </c>
      <c r="Z169" s="172"/>
      <c r="AA169" s="172"/>
      <c r="AB169" s="173"/>
      <c r="AC169" s="167" t="s">
        <v>15</v>
      </c>
      <c r="AD169" s="168"/>
      <c r="AE169" s="168"/>
      <c r="AF169" s="168"/>
      <c r="AG169" s="168"/>
      <c r="AH169" s="169" t="s">
        <v>16</v>
      </c>
      <c r="AI169" s="168"/>
      <c r="AJ169" s="168"/>
      <c r="AK169" s="168"/>
      <c r="AL169" s="168"/>
      <c r="AM169" s="168"/>
      <c r="AN169" s="168"/>
      <c r="AO169" s="168"/>
      <c r="AP169" s="168"/>
      <c r="AQ169" s="168"/>
      <c r="AR169" s="168"/>
      <c r="AS169" s="168"/>
      <c r="AT169" s="170"/>
      <c r="AU169" s="171" t="s">
        <v>17</v>
      </c>
      <c r="AV169" s="172"/>
      <c r="AW169" s="172"/>
      <c r="AX169" s="174"/>
      <c r="AY169">
        <f>$AY$168</f>
        <v>2</v>
      </c>
    </row>
    <row r="170" spans="1:52" s="15" customFormat="1" ht="24.75" customHeight="1" x14ac:dyDescent="0.15">
      <c r="A170" s="188"/>
      <c r="B170" s="189"/>
      <c r="C170" s="189"/>
      <c r="D170" s="189"/>
      <c r="E170" s="189"/>
      <c r="F170" s="190"/>
      <c r="G170" s="154" t="s">
        <v>642</v>
      </c>
      <c r="H170" s="155"/>
      <c r="I170" s="155"/>
      <c r="J170" s="155"/>
      <c r="K170" s="156"/>
      <c r="L170" s="157" t="s">
        <v>655</v>
      </c>
      <c r="M170" s="158"/>
      <c r="N170" s="158"/>
      <c r="O170" s="158"/>
      <c r="P170" s="158"/>
      <c r="Q170" s="158"/>
      <c r="R170" s="158"/>
      <c r="S170" s="158"/>
      <c r="T170" s="158"/>
      <c r="U170" s="158"/>
      <c r="V170" s="158"/>
      <c r="W170" s="158"/>
      <c r="X170" s="159"/>
      <c r="Y170" s="160">
        <v>8.7779109999999996</v>
      </c>
      <c r="Z170" s="161"/>
      <c r="AA170" s="161"/>
      <c r="AB170" s="162"/>
      <c r="AC170" s="154" t="s">
        <v>656</v>
      </c>
      <c r="AD170" s="155"/>
      <c r="AE170" s="155"/>
      <c r="AF170" s="155"/>
      <c r="AG170" s="156"/>
      <c r="AH170" s="157" t="s">
        <v>657</v>
      </c>
      <c r="AI170" s="158"/>
      <c r="AJ170" s="158"/>
      <c r="AK170" s="158"/>
      <c r="AL170" s="158"/>
      <c r="AM170" s="158"/>
      <c r="AN170" s="158"/>
      <c r="AO170" s="158"/>
      <c r="AP170" s="158"/>
      <c r="AQ170" s="158"/>
      <c r="AR170" s="158"/>
      <c r="AS170" s="158"/>
      <c r="AT170" s="159"/>
      <c r="AU170" s="160">
        <v>6.6440000000000001</v>
      </c>
      <c r="AV170" s="161"/>
      <c r="AW170" s="161"/>
      <c r="AX170" s="162"/>
      <c r="AY170">
        <f>$AY$168</f>
        <v>2</v>
      </c>
      <c r="AZ170"/>
    </row>
    <row r="171" spans="1:52" ht="24.75" customHeight="1" x14ac:dyDescent="0.15">
      <c r="A171" s="188"/>
      <c r="B171" s="189"/>
      <c r="C171" s="189"/>
      <c r="D171" s="189"/>
      <c r="E171" s="189"/>
      <c r="F171" s="190"/>
      <c r="G171" s="145" t="s">
        <v>18</v>
      </c>
      <c r="H171" s="146"/>
      <c r="I171" s="146"/>
      <c r="J171" s="146"/>
      <c r="K171" s="146"/>
      <c r="L171" s="147"/>
      <c r="M171" s="148"/>
      <c r="N171" s="148"/>
      <c r="O171" s="148"/>
      <c r="P171" s="148"/>
      <c r="Q171" s="148"/>
      <c r="R171" s="148"/>
      <c r="S171" s="148"/>
      <c r="T171" s="148"/>
      <c r="U171" s="148"/>
      <c r="V171" s="148"/>
      <c r="W171" s="148"/>
      <c r="X171" s="149"/>
      <c r="Y171" s="150">
        <f>SUM(Y170:AB170)</f>
        <v>8.7779109999999996</v>
      </c>
      <c r="Z171" s="151"/>
      <c r="AA171" s="151"/>
      <c r="AB171" s="152"/>
      <c r="AC171" s="145" t="s">
        <v>18</v>
      </c>
      <c r="AD171" s="146"/>
      <c r="AE171" s="146"/>
      <c r="AF171" s="146"/>
      <c r="AG171" s="146"/>
      <c r="AH171" s="147"/>
      <c r="AI171" s="148"/>
      <c r="AJ171" s="148"/>
      <c r="AK171" s="148"/>
      <c r="AL171" s="148"/>
      <c r="AM171" s="148"/>
      <c r="AN171" s="148"/>
      <c r="AO171" s="148"/>
      <c r="AP171" s="148"/>
      <c r="AQ171" s="148"/>
      <c r="AR171" s="148"/>
      <c r="AS171" s="148"/>
      <c r="AT171" s="149"/>
      <c r="AU171" s="150">
        <f>SUM(AU170:AX170)</f>
        <v>6.6440000000000001</v>
      </c>
      <c r="AV171" s="151"/>
      <c r="AW171" s="151"/>
      <c r="AX171" s="153"/>
      <c r="AY171">
        <f>$AY$168</f>
        <v>2</v>
      </c>
    </row>
    <row r="172" spans="1:52" ht="24.75" customHeight="1" thickBot="1" x14ac:dyDescent="0.2">
      <c r="A172" s="140" t="s">
        <v>546</v>
      </c>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t="s">
        <v>212</v>
      </c>
      <c r="AM172" s="144"/>
      <c r="AN172" s="144"/>
      <c r="AO172" s="86" t="s">
        <v>658</v>
      </c>
      <c r="AP172" s="20"/>
      <c r="AQ172" s="20"/>
      <c r="AR172" s="20"/>
      <c r="AS172" s="20"/>
      <c r="AT172" s="20"/>
      <c r="AU172" s="20"/>
      <c r="AV172" s="20"/>
      <c r="AW172" s="20"/>
      <c r="AX172" s="21"/>
      <c r="AY172">
        <f>COUNTIF($AO$172,"☑")</f>
        <v>1</v>
      </c>
    </row>
    <row r="173" spans="1:52" ht="24.75" customHeight="1" x14ac:dyDescent="0.15">
      <c r="A173" s="4"/>
      <c r="B173" s="4"/>
      <c r="C173" s="4"/>
      <c r="D173" s="4"/>
      <c r="E173" s="4"/>
      <c r="F173" s="4"/>
      <c r="G173" s="7"/>
      <c r="H173" s="7"/>
      <c r="I173" s="7"/>
      <c r="J173" s="7"/>
      <c r="K173" s="7"/>
      <c r="L173" s="3"/>
      <c r="M173" s="7"/>
      <c r="N173" s="7"/>
      <c r="O173" s="7"/>
      <c r="P173" s="7"/>
      <c r="Q173" s="7"/>
      <c r="R173" s="7"/>
      <c r="S173" s="7"/>
      <c r="T173" s="7"/>
      <c r="U173" s="7"/>
      <c r="V173" s="7"/>
      <c r="W173" s="7"/>
      <c r="X173" s="7"/>
      <c r="Y173" s="8"/>
      <c r="Z173" s="8"/>
      <c r="AA173" s="8"/>
      <c r="AB173" s="8"/>
      <c r="AC173" s="7"/>
      <c r="AD173" s="7"/>
      <c r="AE173" s="7"/>
      <c r="AF173" s="7"/>
      <c r="AG173" s="7"/>
      <c r="AH173" s="3"/>
      <c r="AI173" s="7"/>
      <c r="AJ173" s="7"/>
      <c r="AK173" s="7"/>
      <c r="AL173" s="7"/>
      <c r="AM173" s="7"/>
      <c r="AN173" s="7"/>
      <c r="AO173" s="7"/>
      <c r="AP173" s="7"/>
      <c r="AQ173" s="7"/>
      <c r="AR173" s="7"/>
      <c r="AS173" s="7"/>
      <c r="AT173" s="7"/>
      <c r="AU173" s="8"/>
      <c r="AV173" s="8"/>
      <c r="AW173" s="8"/>
      <c r="AX173" s="8"/>
    </row>
    <row r="174" spans="1:52" ht="24.75" customHeight="1" x14ac:dyDescent="0.15"/>
    <row r="175" spans="1:52" ht="24.75" customHeight="1" x14ac:dyDescent="0.15">
      <c r="A175" s="9"/>
      <c r="B175" s="1" t="s">
        <v>27</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spans="1:52" ht="24.75" customHeight="1" x14ac:dyDescent="0.15">
      <c r="A176" s="9"/>
      <c r="B176" s="45" t="s">
        <v>221</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spans="1:51" ht="59.25" customHeight="1" x14ac:dyDescent="0.15">
      <c r="A177" s="131"/>
      <c r="B177" s="131"/>
      <c r="C177" s="131" t="s">
        <v>24</v>
      </c>
      <c r="D177" s="131"/>
      <c r="E177" s="131"/>
      <c r="F177" s="131"/>
      <c r="G177" s="131"/>
      <c r="H177" s="131"/>
      <c r="I177" s="131"/>
      <c r="J177" s="107" t="s">
        <v>184</v>
      </c>
      <c r="K177" s="132"/>
      <c r="L177" s="132"/>
      <c r="M177" s="132"/>
      <c r="N177" s="132"/>
      <c r="O177" s="132"/>
      <c r="P177" s="133" t="s">
        <v>25</v>
      </c>
      <c r="Q177" s="133"/>
      <c r="R177" s="133"/>
      <c r="S177" s="133"/>
      <c r="T177" s="133"/>
      <c r="U177" s="133"/>
      <c r="V177" s="133"/>
      <c r="W177" s="133"/>
      <c r="X177" s="133"/>
      <c r="Y177" s="134" t="s">
        <v>183</v>
      </c>
      <c r="Z177" s="135"/>
      <c r="AA177" s="135"/>
      <c r="AB177" s="135"/>
      <c r="AC177" s="107" t="s">
        <v>211</v>
      </c>
      <c r="AD177" s="107"/>
      <c r="AE177" s="107"/>
      <c r="AF177" s="107"/>
      <c r="AG177" s="107"/>
      <c r="AH177" s="134" t="s">
        <v>226</v>
      </c>
      <c r="AI177" s="131"/>
      <c r="AJ177" s="131"/>
      <c r="AK177" s="131"/>
      <c r="AL177" s="131" t="s">
        <v>19</v>
      </c>
      <c r="AM177" s="131"/>
      <c r="AN177" s="131"/>
      <c r="AO177" s="136"/>
      <c r="AP177" s="108" t="s">
        <v>185</v>
      </c>
      <c r="AQ177" s="108"/>
      <c r="AR177" s="108"/>
      <c r="AS177" s="108"/>
      <c r="AT177" s="108"/>
      <c r="AU177" s="108"/>
      <c r="AV177" s="108"/>
      <c r="AW177" s="108"/>
      <c r="AX177" s="108"/>
    </row>
    <row r="178" spans="1:51" ht="39.950000000000003" customHeight="1" x14ac:dyDescent="0.15">
      <c r="A178" s="100">
        <v>1</v>
      </c>
      <c r="B178" s="100">
        <v>1</v>
      </c>
      <c r="C178" s="115" t="s">
        <v>659</v>
      </c>
      <c r="D178" s="114"/>
      <c r="E178" s="114"/>
      <c r="F178" s="114"/>
      <c r="G178" s="114"/>
      <c r="H178" s="114"/>
      <c r="I178" s="114"/>
      <c r="J178" s="101">
        <v>2010001034531</v>
      </c>
      <c r="K178" s="102"/>
      <c r="L178" s="102"/>
      <c r="M178" s="102"/>
      <c r="N178" s="102"/>
      <c r="O178" s="102"/>
      <c r="P178" s="116" t="s">
        <v>643</v>
      </c>
      <c r="Q178" s="103"/>
      <c r="R178" s="103"/>
      <c r="S178" s="103"/>
      <c r="T178" s="103"/>
      <c r="U178" s="103"/>
      <c r="V178" s="103"/>
      <c r="W178" s="103"/>
      <c r="X178" s="103"/>
      <c r="Y178" s="104">
        <v>66</v>
      </c>
      <c r="Z178" s="105"/>
      <c r="AA178" s="105"/>
      <c r="AB178" s="106"/>
      <c r="AC178" s="89" t="s">
        <v>228</v>
      </c>
      <c r="AD178" s="90"/>
      <c r="AE178" s="90"/>
      <c r="AF178" s="90"/>
      <c r="AG178" s="90"/>
      <c r="AH178" s="120">
        <v>1</v>
      </c>
      <c r="AI178" s="121"/>
      <c r="AJ178" s="121"/>
      <c r="AK178" s="121"/>
      <c r="AL178" s="93" t="s">
        <v>257</v>
      </c>
      <c r="AM178" s="94"/>
      <c r="AN178" s="94"/>
      <c r="AO178" s="95"/>
      <c r="AP178" s="96"/>
      <c r="AQ178" s="96"/>
      <c r="AR178" s="96"/>
      <c r="AS178" s="96"/>
      <c r="AT178" s="96"/>
      <c r="AU178" s="96"/>
      <c r="AV178" s="96"/>
      <c r="AW178" s="96"/>
      <c r="AX178" s="96"/>
    </row>
    <row r="179" spans="1:51" ht="39.950000000000003" customHeight="1" x14ac:dyDescent="0.15">
      <c r="A179" s="100">
        <v>2</v>
      </c>
      <c r="B179" s="100">
        <v>1</v>
      </c>
      <c r="C179" s="115" t="s">
        <v>660</v>
      </c>
      <c r="D179" s="114"/>
      <c r="E179" s="114"/>
      <c r="F179" s="114"/>
      <c r="G179" s="114"/>
      <c r="H179" s="114"/>
      <c r="I179" s="114"/>
      <c r="J179" s="101">
        <v>9010001031943</v>
      </c>
      <c r="K179" s="102"/>
      <c r="L179" s="102"/>
      <c r="M179" s="102"/>
      <c r="N179" s="102"/>
      <c r="O179" s="102"/>
      <c r="P179" s="116" t="s">
        <v>661</v>
      </c>
      <c r="Q179" s="103"/>
      <c r="R179" s="103"/>
      <c r="S179" s="103"/>
      <c r="T179" s="103"/>
      <c r="U179" s="103"/>
      <c r="V179" s="103"/>
      <c r="W179" s="103"/>
      <c r="X179" s="103"/>
      <c r="Y179" s="104">
        <v>35.75</v>
      </c>
      <c r="Z179" s="105"/>
      <c r="AA179" s="105"/>
      <c r="AB179" s="106"/>
      <c r="AC179" s="89" t="s">
        <v>228</v>
      </c>
      <c r="AD179" s="90"/>
      <c r="AE179" s="90"/>
      <c r="AF179" s="90"/>
      <c r="AG179" s="90"/>
      <c r="AH179" s="120">
        <v>3</v>
      </c>
      <c r="AI179" s="121"/>
      <c r="AJ179" s="121"/>
      <c r="AK179" s="121"/>
      <c r="AL179" s="93" t="s">
        <v>257</v>
      </c>
      <c r="AM179" s="94"/>
      <c r="AN179" s="94"/>
      <c r="AO179" s="95"/>
      <c r="AP179" s="96"/>
      <c r="AQ179" s="96"/>
      <c r="AR179" s="96"/>
      <c r="AS179" s="96"/>
      <c r="AT179" s="96"/>
      <c r="AU179" s="96"/>
      <c r="AV179" s="96"/>
      <c r="AW179" s="96"/>
      <c r="AX179" s="96"/>
      <c r="AY179">
        <f>COUNTA($C$179)</f>
        <v>1</v>
      </c>
    </row>
    <row r="180" spans="1:51" ht="39.6" customHeight="1" x14ac:dyDescent="0.15">
      <c r="A180" s="100">
        <v>3</v>
      </c>
      <c r="B180" s="100">
        <v>1</v>
      </c>
      <c r="C180" s="115" t="s">
        <v>662</v>
      </c>
      <c r="D180" s="114"/>
      <c r="E180" s="114"/>
      <c r="F180" s="114"/>
      <c r="G180" s="114"/>
      <c r="H180" s="114"/>
      <c r="I180" s="114"/>
      <c r="J180" s="101">
        <v>7010001012532</v>
      </c>
      <c r="K180" s="102"/>
      <c r="L180" s="102"/>
      <c r="M180" s="102"/>
      <c r="N180" s="102"/>
      <c r="O180" s="102"/>
      <c r="P180" s="116" t="s">
        <v>663</v>
      </c>
      <c r="Q180" s="103"/>
      <c r="R180" s="103"/>
      <c r="S180" s="103"/>
      <c r="T180" s="103"/>
      <c r="U180" s="103"/>
      <c r="V180" s="103"/>
      <c r="W180" s="103"/>
      <c r="X180" s="103"/>
      <c r="Y180" s="104">
        <v>30.8</v>
      </c>
      <c r="Z180" s="105"/>
      <c r="AA180" s="105"/>
      <c r="AB180" s="106"/>
      <c r="AC180" s="89" t="s">
        <v>228</v>
      </c>
      <c r="AD180" s="90"/>
      <c r="AE180" s="90"/>
      <c r="AF180" s="90"/>
      <c r="AG180" s="90"/>
      <c r="AH180" s="91">
        <v>1</v>
      </c>
      <c r="AI180" s="92"/>
      <c r="AJ180" s="92"/>
      <c r="AK180" s="92"/>
      <c r="AL180" s="93" t="s">
        <v>257</v>
      </c>
      <c r="AM180" s="94"/>
      <c r="AN180" s="94"/>
      <c r="AO180" s="95"/>
      <c r="AP180" s="96"/>
      <c r="AQ180" s="96"/>
      <c r="AR180" s="96"/>
      <c r="AS180" s="96"/>
      <c r="AT180" s="96"/>
      <c r="AU180" s="96"/>
      <c r="AV180" s="96"/>
      <c r="AW180" s="96"/>
      <c r="AX180" s="96"/>
      <c r="AY180">
        <f>COUNTA($C$180)</f>
        <v>1</v>
      </c>
    </row>
    <row r="181" spans="1:51" ht="53.1" customHeight="1" x14ac:dyDescent="0.15">
      <c r="A181" s="100">
        <v>4</v>
      </c>
      <c r="B181" s="100">
        <v>1</v>
      </c>
      <c r="C181" s="115" t="s">
        <v>659</v>
      </c>
      <c r="D181" s="114"/>
      <c r="E181" s="114"/>
      <c r="F181" s="114"/>
      <c r="G181" s="114"/>
      <c r="H181" s="114"/>
      <c r="I181" s="114"/>
      <c r="J181" s="101">
        <v>2010001034531</v>
      </c>
      <c r="K181" s="102"/>
      <c r="L181" s="102"/>
      <c r="M181" s="102"/>
      <c r="N181" s="102"/>
      <c r="O181" s="102"/>
      <c r="P181" s="116" t="s">
        <v>664</v>
      </c>
      <c r="Q181" s="103"/>
      <c r="R181" s="103"/>
      <c r="S181" s="103"/>
      <c r="T181" s="103"/>
      <c r="U181" s="103"/>
      <c r="V181" s="103"/>
      <c r="W181" s="103"/>
      <c r="X181" s="103"/>
      <c r="Y181" s="104">
        <v>22</v>
      </c>
      <c r="Z181" s="105"/>
      <c r="AA181" s="105"/>
      <c r="AB181" s="106"/>
      <c r="AC181" s="89" t="s">
        <v>228</v>
      </c>
      <c r="AD181" s="90"/>
      <c r="AE181" s="90"/>
      <c r="AF181" s="90"/>
      <c r="AG181" s="90"/>
      <c r="AH181" s="91">
        <v>1</v>
      </c>
      <c r="AI181" s="92"/>
      <c r="AJ181" s="92"/>
      <c r="AK181" s="92"/>
      <c r="AL181" s="93" t="s">
        <v>257</v>
      </c>
      <c r="AM181" s="94"/>
      <c r="AN181" s="94"/>
      <c r="AO181" s="95"/>
      <c r="AP181" s="96"/>
      <c r="AQ181" s="96"/>
      <c r="AR181" s="96"/>
      <c r="AS181" s="96"/>
      <c r="AT181" s="96"/>
      <c r="AU181" s="96"/>
      <c r="AV181" s="96"/>
      <c r="AW181" s="96"/>
      <c r="AX181" s="96"/>
      <c r="AY181">
        <f>COUNTA($C$181)</f>
        <v>1</v>
      </c>
    </row>
    <row r="182" spans="1:51" ht="40.5" customHeight="1" x14ac:dyDescent="0.15">
      <c r="A182" s="100">
        <v>5</v>
      </c>
      <c r="B182" s="100">
        <v>1</v>
      </c>
      <c r="C182" s="115" t="s">
        <v>662</v>
      </c>
      <c r="D182" s="114"/>
      <c r="E182" s="114"/>
      <c r="F182" s="114"/>
      <c r="G182" s="114"/>
      <c r="H182" s="114"/>
      <c r="I182" s="114"/>
      <c r="J182" s="101">
        <v>7010001012532</v>
      </c>
      <c r="K182" s="102"/>
      <c r="L182" s="102"/>
      <c r="M182" s="102"/>
      <c r="N182" s="102"/>
      <c r="O182" s="102"/>
      <c r="P182" s="116" t="s">
        <v>665</v>
      </c>
      <c r="Q182" s="103"/>
      <c r="R182" s="103"/>
      <c r="S182" s="103"/>
      <c r="T182" s="103"/>
      <c r="U182" s="103"/>
      <c r="V182" s="103"/>
      <c r="W182" s="103"/>
      <c r="X182" s="103"/>
      <c r="Y182" s="104">
        <v>20.9</v>
      </c>
      <c r="Z182" s="105"/>
      <c r="AA182" s="105"/>
      <c r="AB182" s="106"/>
      <c r="AC182" s="89" t="s">
        <v>228</v>
      </c>
      <c r="AD182" s="90"/>
      <c r="AE182" s="90"/>
      <c r="AF182" s="90"/>
      <c r="AG182" s="90"/>
      <c r="AH182" s="91">
        <v>1</v>
      </c>
      <c r="AI182" s="92"/>
      <c r="AJ182" s="92"/>
      <c r="AK182" s="92"/>
      <c r="AL182" s="93" t="s">
        <v>257</v>
      </c>
      <c r="AM182" s="94"/>
      <c r="AN182" s="94"/>
      <c r="AO182" s="95"/>
      <c r="AP182" s="96"/>
      <c r="AQ182" s="96"/>
      <c r="AR182" s="96"/>
      <c r="AS182" s="96"/>
      <c r="AT182" s="96"/>
      <c r="AU182" s="96"/>
      <c r="AV182" s="96"/>
      <c r="AW182" s="96"/>
      <c r="AX182" s="96"/>
      <c r="AY182">
        <f>COUNTA($C$182)</f>
        <v>1</v>
      </c>
    </row>
    <row r="183" spans="1:51" ht="40.5" customHeight="1" x14ac:dyDescent="0.15">
      <c r="A183" s="100">
        <v>6</v>
      </c>
      <c r="B183" s="100">
        <v>1</v>
      </c>
      <c r="C183" s="115" t="s">
        <v>662</v>
      </c>
      <c r="D183" s="114"/>
      <c r="E183" s="114"/>
      <c r="F183" s="114"/>
      <c r="G183" s="114"/>
      <c r="H183" s="114"/>
      <c r="I183" s="114"/>
      <c r="J183" s="101">
        <v>7010001012532</v>
      </c>
      <c r="K183" s="102"/>
      <c r="L183" s="102"/>
      <c r="M183" s="102"/>
      <c r="N183" s="102"/>
      <c r="O183" s="102"/>
      <c r="P183" s="116" t="s">
        <v>666</v>
      </c>
      <c r="Q183" s="103"/>
      <c r="R183" s="103"/>
      <c r="S183" s="103"/>
      <c r="T183" s="103"/>
      <c r="U183" s="103"/>
      <c r="V183" s="103"/>
      <c r="W183" s="103"/>
      <c r="X183" s="103"/>
      <c r="Y183" s="104">
        <v>18.7</v>
      </c>
      <c r="Z183" s="105"/>
      <c r="AA183" s="105"/>
      <c r="AB183" s="106"/>
      <c r="AC183" s="89" t="s">
        <v>228</v>
      </c>
      <c r="AD183" s="90"/>
      <c r="AE183" s="90"/>
      <c r="AF183" s="90"/>
      <c r="AG183" s="90"/>
      <c r="AH183" s="91">
        <v>1</v>
      </c>
      <c r="AI183" s="92"/>
      <c r="AJ183" s="92"/>
      <c r="AK183" s="92"/>
      <c r="AL183" s="93" t="s">
        <v>257</v>
      </c>
      <c r="AM183" s="94"/>
      <c r="AN183" s="94"/>
      <c r="AO183" s="95"/>
      <c r="AP183" s="96"/>
      <c r="AQ183" s="96"/>
      <c r="AR183" s="96"/>
      <c r="AS183" s="96"/>
      <c r="AT183" s="96"/>
      <c r="AU183" s="96"/>
      <c r="AV183" s="96"/>
      <c r="AW183" s="96"/>
      <c r="AX183" s="96"/>
      <c r="AY183">
        <f>COUNTA($C$183)</f>
        <v>1</v>
      </c>
    </row>
    <row r="184" spans="1:51" ht="41.1" customHeight="1" x14ac:dyDescent="0.15">
      <c r="A184" s="100">
        <v>7</v>
      </c>
      <c r="B184" s="100">
        <v>1</v>
      </c>
      <c r="C184" s="115" t="s">
        <v>662</v>
      </c>
      <c r="D184" s="114"/>
      <c r="E184" s="114"/>
      <c r="F184" s="114"/>
      <c r="G184" s="114"/>
      <c r="H184" s="114"/>
      <c r="I184" s="114"/>
      <c r="J184" s="101">
        <v>7010001012532</v>
      </c>
      <c r="K184" s="102"/>
      <c r="L184" s="102"/>
      <c r="M184" s="102"/>
      <c r="N184" s="102"/>
      <c r="O184" s="102"/>
      <c r="P184" s="116" t="s">
        <v>667</v>
      </c>
      <c r="Q184" s="103"/>
      <c r="R184" s="103"/>
      <c r="S184" s="103"/>
      <c r="T184" s="103"/>
      <c r="U184" s="103"/>
      <c r="V184" s="103"/>
      <c r="W184" s="103"/>
      <c r="X184" s="103"/>
      <c r="Y184" s="104">
        <v>16.5</v>
      </c>
      <c r="Z184" s="105"/>
      <c r="AA184" s="105"/>
      <c r="AB184" s="106"/>
      <c r="AC184" s="89" t="s">
        <v>228</v>
      </c>
      <c r="AD184" s="90"/>
      <c r="AE184" s="90"/>
      <c r="AF184" s="90"/>
      <c r="AG184" s="90"/>
      <c r="AH184" s="91">
        <v>1</v>
      </c>
      <c r="AI184" s="92"/>
      <c r="AJ184" s="92"/>
      <c r="AK184" s="92"/>
      <c r="AL184" s="93" t="s">
        <v>257</v>
      </c>
      <c r="AM184" s="94"/>
      <c r="AN184" s="94"/>
      <c r="AO184" s="95"/>
      <c r="AP184" s="96"/>
      <c r="AQ184" s="96"/>
      <c r="AR184" s="96"/>
      <c r="AS184" s="96"/>
      <c r="AT184" s="96"/>
      <c r="AU184" s="96"/>
      <c r="AV184" s="96"/>
      <c r="AW184" s="96"/>
      <c r="AX184" s="96"/>
      <c r="AY184">
        <f>COUNTA($C$184)</f>
        <v>1</v>
      </c>
    </row>
    <row r="185" spans="1:51" ht="53.45" customHeight="1" x14ac:dyDescent="0.15">
      <c r="A185" s="100">
        <v>8</v>
      </c>
      <c r="B185" s="100">
        <v>1</v>
      </c>
      <c r="C185" s="115" t="s">
        <v>662</v>
      </c>
      <c r="D185" s="114"/>
      <c r="E185" s="114"/>
      <c r="F185" s="114"/>
      <c r="G185" s="114"/>
      <c r="H185" s="114"/>
      <c r="I185" s="114"/>
      <c r="J185" s="101">
        <v>7010001012532</v>
      </c>
      <c r="K185" s="102"/>
      <c r="L185" s="102"/>
      <c r="M185" s="102"/>
      <c r="N185" s="102"/>
      <c r="O185" s="102"/>
      <c r="P185" s="116" t="s">
        <v>668</v>
      </c>
      <c r="Q185" s="103"/>
      <c r="R185" s="103"/>
      <c r="S185" s="103"/>
      <c r="T185" s="103"/>
      <c r="U185" s="103"/>
      <c r="V185" s="103"/>
      <c r="W185" s="103"/>
      <c r="X185" s="103"/>
      <c r="Y185" s="104">
        <v>12.9635</v>
      </c>
      <c r="Z185" s="105"/>
      <c r="AA185" s="105"/>
      <c r="AB185" s="106"/>
      <c r="AC185" s="89" t="s">
        <v>228</v>
      </c>
      <c r="AD185" s="90"/>
      <c r="AE185" s="90"/>
      <c r="AF185" s="90"/>
      <c r="AG185" s="90"/>
      <c r="AH185" s="91">
        <v>1</v>
      </c>
      <c r="AI185" s="92"/>
      <c r="AJ185" s="92"/>
      <c r="AK185" s="92"/>
      <c r="AL185" s="93" t="s">
        <v>257</v>
      </c>
      <c r="AM185" s="94"/>
      <c r="AN185" s="94"/>
      <c r="AO185" s="95"/>
      <c r="AP185" s="96"/>
      <c r="AQ185" s="96"/>
      <c r="AR185" s="96"/>
      <c r="AS185" s="96"/>
      <c r="AT185" s="96"/>
      <c r="AU185" s="96"/>
      <c r="AV185" s="96"/>
      <c r="AW185" s="96"/>
      <c r="AX185" s="96"/>
      <c r="AY185">
        <f>COUNTA($C$185)</f>
        <v>1</v>
      </c>
    </row>
    <row r="186" spans="1:51" ht="41.45" customHeight="1" x14ac:dyDescent="0.15">
      <c r="A186" s="100">
        <v>9</v>
      </c>
      <c r="B186" s="100">
        <v>1</v>
      </c>
      <c r="C186" s="115" t="s">
        <v>669</v>
      </c>
      <c r="D186" s="114"/>
      <c r="E186" s="114"/>
      <c r="F186" s="114"/>
      <c r="G186" s="114"/>
      <c r="H186" s="114"/>
      <c r="I186" s="114"/>
      <c r="J186" s="101">
        <v>5010001056928</v>
      </c>
      <c r="K186" s="102"/>
      <c r="L186" s="102"/>
      <c r="M186" s="102"/>
      <c r="N186" s="102"/>
      <c r="O186" s="102"/>
      <c r="P186" s="116" t="s">
        <v>670</v>
      </c>
      <c r="Q186" s="103"/>
      <c r="R186" s="103"/>
      <c r="S186" s="103"/>
      <c r="T186" s="103"/>
      <c r="U186" s="103"/>
      <c r="V186" s="103"/>
      <c r="W186" s="103"/>
      <c r="X186" s="103"/>
      <c r="Y186" s="104">
        <v>3.74</v>
      </c>
      <c r="Z186" s="105"/>
      <c r="AA186" s="105"/>
      <c r="AB186" s="106"/>
      <c r="AC186" s="89" t="s">
        <v>227</v>
      </c>
      <c r="AD186" s="90"/>
      <c r="AE186" s="90"/>
      <c r="AF186" s="90"/>
      <c r="AG186" s="90"/>
      <c r="AH186" s="91">
        <v>6</v>
      </c>
      <c r="AI186" s="92"/>
      <c r="AJ186" s="92"/>
      <c r="AK186" s="92"/>
      <c r="AL186" s="93" t="s">
        <v>257</v>
      </c>
      <c r="AM186" s="94"/>
      <c r="AN186" s="94"/>
      <c r="AO186" s="95"/>
      <c r="AP186" s="96"/>
      <c r="AQ186" s="96"/>
      <c r="AR186" s="96"/>
      <c r="AS186" s="96"/>
      <c r="AT186" s="96"/>
      <c r="AU186" s="96"/>
      <c r="AV186" s="96"/>
      <c r="AW186" s="96"/>
      <c r="AX186" s="96"/>
      <c r="AY186">
        <f>COUNTA($C$186)</f>
        <v>1</v>
      </c>
    </row>
    <row r="187" spans="1:51" ht="24.75" customHeight="1" x14ac:dyDescent="0.15">
      <c r="A187" s="50"/>
      <c r="B187" s="50"/>
      <c r="C187" s="50"/>
      <c r="D187" s="50"/>
      <c r="E187" s="50"/>
      <c r="F187" s="50"/>
      <c r="G187" s="50"/>
      <c r="H187" s="50"/>
      <c r="I187" s="50"/>
      <c r="J187" s="51"/>
      <c r="K187" s="51"/>
      <c r="L187" s="51"/>
      <c r="M187" s="51"/>
      <c r="N187" s="51"/>
      <c r="O187" s="51"/>
      <c r="P187" s="52"/>
      <c r="Q187" s="52"/>
      <c r="R187" s="52"/>
      <c r="S187" s="52"/>
      <c r="T187" s="52"/>
      <c r="U187" s="52"/>
      <c r="V187" s="52"/>
      <c r="W187" s="52"/>
      <c r="X187" s="52"/>
      <c r="Y187" s="53"/>
      <c r="Z187" s="53"/>
      <c r="AA187" s="53"/>
      <c r="AB187" s="53"/>
      <c r="AC187" s="53"/>
      <c r="AD187" s="53"/>
      <c r="AE187" s="53"/>
      <c r="AF187" s="53"/>
      <c r="AG187" s="53"/>
      <c r="AH187" s="53"/>
      <c r="AI187" s="53"/>
      <c r="AJ187" s="53"/>
      <c r="AK187" s="53"/>
      <c r="AL187" s="53"/>
      <c r="AM187" s="53"/>
      <c r="AN187" s="53"/>
      <c r="AO187" s="53"/>
      <c r="AP187" s="52"/>
      <c r="AQ187" s="52"/>
      <c r="AR187" s="52"/>
      <c r="AS187" s="52"/>
      <c r="AT187" s="52"/>
      <c r="AU187" s="52"/>
      <c r="AV187" s="52"/>
      <c r="AW187" s="52"/>
      <c r="AX187" s="52"/>
      <c r="AY187">
        <f>COUNTA($C$190)</f>
        <v>1</v>
      </c>
    </row>
    <row r="188" spans="1:51" ht="24.75" customHeight="1" x14ac:dyDescent="0.15">
      <c r="A188" s="50"/>
      <c r="B188" s="54" t="s">
        <v>159</v>
      </c>
      <c r="C188" s="50"/>
      <c r="D188" s="50"/>
      <c r="E188" s="50"/>
      <c r="F188" s="50"/>
      <c r="G188" s="50"/>
      <c r="H188" s="50"/>
      <c r="I188" s="50"/>
      <c r="J188" s="50"/>
      <c r="K188" s="50"/>
      <c r="L188" s="50"/>
      <c r="M188" s="50"/>
      <c r="N188" s="50"/>
      <c r="O188" s="50"/>
      <c r="P188" s="55"/>
      <c r="Q188" s="55"/>
      <c r="R188" s="55"/>
      <c r="S188" s="55"/>
      <c r="T188" s="55"/>
      <c r="U188" s="55"/>
      <c r="V188" s="55"/>
      <c r="W188" s="55"/>
      <c r="X188" s="55"/>
      <c r="Y188" s="56"/>
      <c r="Z188" s="56"/>
      <c r="AA188" s="56"/>
      <c r="AB188" s="56"/>
      <c r="AC188" s="56"/>
      <c r="AD188" s="56"/>
      <c r="AE188" s="56"/>
      <c r="AF188" s="56"/>
      <c r="AG188" s="56"/>
      <c r="AH188" s="56"/>
      <c r="AI188" s="56"/>
      <c r="AJ188" s="56"/>
      <c r="AK188" s="56"/>
      <c r="AL188" s="56"/>
      <c r="AM188" s="56"/>
      <c r="AN188" s="56"/>
      <c r="AO188" s="56"/>
      <c r="AP188" s="55"/>
      <c r="AQ188" s="55"/>
      <c r="AR188" s="55"/>
      <c r="AS188" s="55"/>
      <c r="AT188" s="55"/>
      <c r="AU188" s="55"/>
      <c r="AV188" s="55"/>
      <c r="AW188" s="55"/>
      <c r="AX188" s="55"/>
      <c r="AY188">
        <f>$AY$187</f>
        <v>1</v>
      </c>
    </row>
    <row r="189" spans="1:51" ht="59.25" customHeight="1" x14ac:dyDescent="0.15">
      <c r="A189" s="131"/>
      <c r="B189" s="131"/>
      <c r="C189" s="131" t="s">
        <v>24</v>
      </c>
      <c r="D189" s="131"/>
      <c r="E189" s="131"/>
      <c r="F189" s="131"/>
      <c r="G189" s="131"/>
      <c r="H189" s="131"/>
      <c r="I189" s="131"/>
      <c r="J189" s="107" t="s">
        <v>184</v>
      </c>
      <c r="K189" s="132"/>
      <c r="L189" s="132"/>
      <c r="M189" s="132"/>
      <c r="N189" s="132"/>
      <c r="O189" s="132"/>
      <c r="P189" s="133" t="s">
        <v>25</v>
      </c>
      <c r="Q189" s="133"/>
      <c r="R189" s="133"/>
      <c r="S189" s="133"/>
      <c r="T189" s="133"/>
      <c r="U189" s="133"/>
      <c r="V189" s="133"/>
      <c r="W189" s="133"/>
      <c r="X189" s="133"/>
      <c r="Y189" s="134" t="s">
        <v>183</v>
      </c>
      <c r="Z189" s="135"/>
      <c r="AA189" s="135"/>
      <c r="AB189" s="135"/>
      <c r="AC189" s="107" t="s">
        <v>211</v>
      </c>
      <c r="AD189" s="107"/>
      <c r="AE189" s="107"/>
      <c r="AF189" s="107"/>
      <c r="AG189" s="107"/>
      <c r="AH189" s="134" t="s">
        <v>226</v>
      </c>
      <c r="AI189" s="131"/>
      <c r="AJ189" s="131"/>
      <c r="AK189" s="131"/>
      <c r="AL189" s="131" t="s">
        <v>19</v>
      </c>
      <c r="AM189" s="131"/>
      <c r="AN189" s="131"/>
      <c r="AO189" s="136"/>
      <c r="AP189" s="108" t="s">
        <v>185</v>
      </c>
      <c r="AQ189" s="108"/>
      <c r="AR189" s="108"/>
      <c r="AS189" s="108"/>
      <c r="AT189" s="108"/>
      <c r="AU189" s="108"/>
      <c r="AV189" s="108"/>
      <c r="AW189" s="108"/>
      <c r="AX189" s="108"/>
      <c r="AY189">
        <f>$AY$187</f>
        <v>1</v>
      </c>
    </row>
    <row r="190" spans="1:51" ht="41.1" customHeight="1" x14ac:dyDescent="0.15">
      <c r="A190" s="100">
        <v>1</v>
      </c>
      <c r="B190" s="100">
        <v>1</v>
      </c>
      <c r="C190" s="115" t="s">
        <v>671</v>
      </c>
      <c r="D190" s="114"/>
      <c r="E190" s="114"/>
      <c r="F190" s="114"/>
      <c r="G190" s="114"/>
      <c r="H190" s="114"/>
      <c r="I190" s="114"/>
      <c r="J190" s="101">
        <v>3011101024462</v>
      </c>
      <c r="K190" s="102"/>
      <c r="L190" s="102"/>
      <c r="M190" s="102"/>
      <c r="N190" s="102"/>
      <c r="O190" s="102"/>
      <c r="P190" s="116" t="s">
        <v>644</v>
      </c>
      <c r="Q190" s="103"/>
      <c r="R190" s="103"/>
      <c r="S190" s="103"/>
      <c r="T190" s="103"/>
      <c r="U190" s="103"/>
      <c r="V190" s="103"/>
      <c r="W190" s="103"/>
      <c r="X190" s="103"/>
      <c r="Y190" s="104">
        <v>41.811</v>
      </c>
      <c r="Z190" s="105"/>
      <c r="AA190" s="105"/>
      <c r="AB190" s="106"/>
      <c r="AC190" s="89" t="s">
        <v>228</v>
      </c>
      <c r="AD190" s="90"/>
      <c r="AE190" s="90"/>
      <c r="AF190" s="90"/>
      <c r="AG190" s="90"/>
      <c r="AH190" s="120">
        <v>1</v>
      </c>
      <c r="AI190" s="121"/>
      <c r="AJ190" s="121"/>
      <c r="AK190" s="121"/>
      <c r="AL190" s="93" t="s">
        <v>257</v>
      </c>
      <c r="AM190" s="94"/>
      <c r="AN190" s="94"/>
      <c r="AO190" s="95"/>
      <c r="AP190" s="96"/>
      <c r="AQ190" s="96"/>
      <c r="AR190" s="96"/>
      <c r="AS190" s="96"/>
      <c r="AT190" s="96"/>
      <c r="AU190" s="96"/>
      <c r="AV190" s="96"/>
      <c r="AW190" s="96"/>
      <c r="AX190" s="96"/>
      <c r="AY190">
        <f>$AY$187</f>
        <v>1</v>
      </c>
    </row>
    <row r="191" spans="1:51" ht="53.1" customHeight="1" x14ac:dyDescent="0.15">
      <c r="A191" s="100">
        <v>2</v>
      </c>
      <c r="B191" s="100">
        <v>1</v>
      </c>
      <c r="C191" s="115" t="s">
        <v>672</v>
      </c>
      <c r="D191" s="114"/>
      <c r="E191" s="114"/>
      <c r="F191" s="114"/>
      <c r="G191" s="114"/>
      <c r="H191" s="114"/>
      <c r="I191" s="114"/>
      <c r="J191" s="101">
        <v>7010001042703</v>
      </c>
      <c r="K191" s="102"/>
      <c r="L191" s="102"/>
      <c r="M191" s="102"/>
      <c r="N191" s="102"/>
      <c r="O191" s="102"/>
      <c r="P191" s="116" t="s">
        <v>673</v>
      </c>
      <c r="Q191" s="103"/>
      <c r="R191" s="103"/>
      <c r="S191" s="103"/>
      <c r="T191" s="103"/>
      <c r="U191" s="103"/>
      <c r="V191" s="103"/>
      <c r="W191" s="103"/>
      <c r="X191" s="103"/>
      <c r="Y191" s="104">
        <v>38.5</v>
      </c>
      <c r="Z191" s="105"/>
      <c r="AA191" s="105"/>
      <c r="AB191" s="106"/>
      <c r="AC191" s="89" t="s">
        <v>228</v>
      </c>
      <c r="AD191" s="90"/>
      <c r="AE191" s="90"/>
      <c r="AF191" s="90"/>
      <c r="AG191" s="90"/>
      <c r="AH191" s="120">
        <v>2</v>
      </c>
      <c r="AI191" s="121"/>
      <c r="AJ191" s="121"/>
      <c r="AK191" s="121"/>
      <c r="AL191" s="93" t="s">
        <v>257</v>
      </c>
      <c r="AM191" s="94"/>
      <c r="AN191" s="94"/>
      <c r="AO191" s="95"/>
      <c r="AP191" s="96"/>
      <c r="AQ191" s="96"/>
      <c r="AR191" s="96"/>
      <c r="AS191" s="96"/>
      <c r="AT191" s="96"/>
      <c r="AU191" s="96"/>
      <c r="AV191" s="96"/>
      <c r="AW191" s="96"/>
      <c r="AX191" s="96"/>
      <c r="AY191">
        <f>COUNTA($C$191)</f>
        <v>1</v>
      </c>
    </row>
    <row r="192" spans="1:51" ht="54" customHeight="1" x14ac:dyDescent="0.15">
      <c r="A192" s="100">
        <v>3</v>
      </c>
      <c r="B192" s="100">
        <v>1</v>
      </c>
      <c r="C192" s="115" t="s">
        <v>672</v>
      </c>
      <c r="D192" s="114"/>
      <c r="E192" s="114"/>
      <c r="F192" s="114"/>
      <c r="G192" s="114"/>
      <c r="H192" s="114"/>
      <c r="I192" s="114"/>
      <c r="J192" s="101">
        <v>7010001042703</v>
      </c>
      <c r="K192" s="102"/>
      <c r="L192" s="102"/>
      <c r="M192" s="102"/>
      <c r="N192" s="102"/>
      <c r="O192" s="102"/>
      <c r="P192" s="116" t="s">
        <v>674</v>
      </c>
      <c r="Q192" s="103"/>
      <c r="R192" s="103"/>
      <c r="S192" s="103"/>
      <c r="T192" s="103"/>
      <c r="U192" s="103"/>
      <c r="V192" s="103"/>
      <c r="W192" s="103"/>
      <c r="X192" s="103"/>
      <c r="Y192" s="104">
        <v>29.7</v>
      </c>
      <c r="Z192" s="105"/>
      <c r="AA192" s="105"/>
      <c r="AB192" s="106"/>
      <c r="AC192" s="89" t="s">
        <v>228</v>
      </c>
      <c r="AD192" s="90"/>
      <c r="AE192" s="90"/>
      <c r="AF192" s="90"/>
      <c r="AG192" s="90"/>
      <c r="AH192" s="91">
        <v>2</v>
      </c>
      <c r="AI192" s="92"/>
      <c r="AJ192" s="92"/>
      <c r="AK192" s="92"/>
      <c r="AL192" s="93" t="s">
        <v>257</v>
      </c>
      <c r="AM192" s="94"/>
      <c r="AN192" s="94"/>
      <c r="AO192" s="95"/>
      <c r="AP192" s="96"/>
      <c r="AQ192" s="96"/>
      <c r="AR192" s="96"/>
      <c r="AS192" s="96"/>
      <c r="AT192" s="96"/>
      <c r="AU192" s="96"/>
      <c r="AV192" s="96"/>
      <c r="AW192" s="96"/>
      <c r="AX192" s="96"/>
      <c r="AY192">
        <f>COUNTA($C$192)</f>
        <v>1</v>
      </c>
    </row>
    <row r="193" spans="1:51" ht="67.5" customHeight="1" x14ac:dyDescent="0.15">
      <c r="A193" s="100">
        <v>4</v>
      </c>
      <c r="B193" s="100">
        <v>1</v>
      </c>
      <c r="C193" s="115" t="s">
        <v>675</v>
      </c>
      <c r="D193" s="114"/>
      <c r="E193" s="114"/>
      <c r="F193" s="114"/>
      <c r="G193" s="114"/>
      <c r="H193" s="114"/>
      <c r="I193" s="114"/>
      <c r="J193" s="101">
        <v>7010001042703</v>
      </c>
      <c r="K193" s="102"/>
      <c r="L193" s="102"/>
      <c r="M193" s="102"/>
      <c r="N193" s="102"/>
      <c r="O193" s="102"/>
      <c r="P193" s="116" t="s">
        <v>676</v>
      </c>
      <c r="Q193" s="103"/>
      <c r="R193" s="103"/>
      <c r="S193" s="103"/>
      <c r="T193" s="103"/>
      <c r="U193" s="103"/>
      <c r="V193" s="103"/>
      <c r="W193" s="103"/>
      <c r="X193" s="103"/>
      <c r="Y193" s="104">
        <v>23.1</v>
      </c>
      <c r="Z193" s="105"/>
      <c r="AA193" s="105"/>
      <c r="AB193" s="106"/>
      <c r="AC193" s="89" t="s">
        <v>228</v>
      </c>
      <c r="AD193" s="90"/>
      <c r="AE193" s="90"/>
      <c r="AF193" s="90"/>
      <c r="AG193" s="90"/>
      <c r="AH193" s="91">
        <v>3</v>
      </c>
      <c r="AI193" s="92"/>
      <c r="AJ193" s="92"/>
      <c r="AK193" s="92"/>
      <c r="AL193" s="93" t="s">
        <v>257</v>
      </c>
      <c r="AM193" s="94"/>
      <c r="AN193" s="94"/>
      <c r="AO193" s="95"/>
      <c r="AP193" s="96"/>
      <c r="AQ193" s="96"/>
      <c r="AR193" s="96"/>
      <c r="AS193" s="96"/>
      <c r="AT193" s="96"/>
      <c r="AU193" s="96"/>
      <c r="AV193" s="96"/>
      <c r="AW193" s="96"/>
      <c r="AX193" s="96"/>
      <c r="AY193">
        <f>COUNTA($C$193)</f>
        <v>1</v>
      </c>
    </row>
    <row r="194" spans="1:51" ht="66" customHeight="1" x14ac:dyDescent="0.15">
      <c r="A194" s="100">
        <v>5</v>
      </c>
      <c r="B194" s="100">
        <v>1</v>
      </c>
      <c r="C194" s="115" t="s">
        <v>675</v>
      </c>
      <c r="D194" s="114"/>
      <c r="E194" s="114"/>
      <c r="F194" s="114"/>
      <c r="G194" s="114"/>
      <c r="H194" s="114"/>
      <c r="I194" s="114"/>
      <c r="J194" s="101">
        <v>7010001042703</v>
      </c>
      <c r="K194" s="102"/>
      <c r="L194" s="102"/>
      <c r="M194" s="102"/>
      <c r="N194" s="102"/>
      <c r="O194" s="102"/>
      <c r="P194" s="116" t="s">
        <v>676</v>
      </c>
      <c r="Q194" s="103"/>
      <c r="R194" s="103"/>
      <c r="S194" s="103"/>
      <c r="T194" s="103"/>
      <c r="U194" s="103"/>
      <c r="V194" s="103"/>
      <c r="W194" s="103"/>
      <c r="X194" s="103"/>
      <c r="Y194" s="104">
        <v>23.1</v>
      </c>
      <c r="Z194" s="105"/>
      <c r="AA194" s="105"/>
      <c r="AB194" s="106"/>
      <c r="AC194" s="89" t="s">
        <v>228</v>
      </c>
      <c r="AD194" s="90"/>
      <c r="AE194" s="90"/>
      <c r="AF194" s="90"/>
      <c r="AG194" s="90"/>
      <c r="AH194" s="91">
        <v>3</v>
      </c>
      <c r="AI194" s="92"/>
      <c r="AJ194" s="92"/>
      <c r="AK194" s="92"/>
      <c r="AL194" s="93" t="s">
        <v>257</v>
      </c>
      <c r="AM194" s="94"/>
      <c r="AN194" s="94"/>
      <c r="AO194" s="95"/>
      <c r="AP194" s="96"/>
      <c r="AQ194" s="96"/>
      <c r="AR194" s="96"/>
      <c r="AS194" s="96"/>
      <c r="AT194" s="96"/>
      <c r="AU194" s="96"/>
      <c r="AV194" s="96"/>
      <c r="AW194" s="96"/>
      <c r="AX194" s="96"/>
      <c r="AY194">
        <f>COUNTA($C$194)</f>
        <v>1</v>
      </c>
    </row>
    <row r="195" spans="1:51" ht="24.75" customHeight="1" x14ac:dyDescent="0.15">
      <c r="A195" s="57"/>
      <c r="B195" s="57"/>
      <c r="C195" s="57"/>
      <c r="D195" s="57"/>
      <c r="E195" s="57"/>
      <c r="F195" s="57"/>
      <c r="G195" s="57"/>
      <c r="H195" s="57"/>
      <c r="I195" s="57"/>
      <c r="J195" s="57"/>
      <c r="K195" s="57"/>
      <c r="L195" s="57"/>
      <c r="M195" s="57"/>
      <c r="N195" s="57"/>
      <c r="O195" s="57"/>
      <c r="P195" s="58"/>
      <c r="Q195" s="58"/>
      <c r="R195" s="58"/>
      <c r="S195" s="58"/>
      <c r="T195" s="58"/>
      <c r="U195" s="58"/>
      <c r="V195" s="58"/>
      <c r="W195" s="58"/>
      <c r="X195" s="58"/>
      <c r="Y195" s="59"/>
      <c r="Z195" s="59"/>
      <c r="AA195" s="59"/>
      <c r="AB195" s="59"/>
      <c r="AC195" s="59"/>
      <c r="AD195" s="59"/>
      <c r="AE195" s="59"/>
      <c r="AF195" s="59"/>
      <c r="AG195" s="59"/>
      <c r="AH195" s="59"/>
      <c r="AI195" s="59"/>
      <c r="AJ195" s="59"/>
      <c r="AK195" s="59"/>
      <c r="AL195" s="59"/>
      <c r="AM195" s="59"/>
      <c r="AN195" s="59"/>
      <c r="AO195" s="59"/>
      <c r="AP195" s="58"/>
      <c r="AQ195" s="58"/>
      <c r="AR195" s="58"/>
      <c r="AS195" s="58"/>
      <c r="AT195" s="58"/>
      <c r="AU195" s="58"/>
      <c r="AV195" s="58"/>
      <c r="AW195" s="58"/>
      <c r="AX195" s="58"/>
      <c r="AY195">
        <f>COUNTA($C$198)</f>
        <v>1</v>
      </c>
    </row>
    <row r="196" spans="1:51" ht="24.75" customHeight="1" x14ac:dyDescent="0.15">
      <c r="A196" s="50"/>
      <c r="B196" s="54" t="s">
        <v>202</v>
      </c>
      <c r="C196" s="50"/>
      <c r="D196" s="50"/>
      <c r="E196" s="50"/>
      <c r="F196" s="50"/>
      <c r="G196" s="50"/>
      <c r="H196" s="50"/>
      <c r="I196" s="50"/>
      <c r="J196" s="50"/>
      <c r="K196" s="50"/>
      <c r="L196" s="50"/>
      <c r="M196" s="50"/>
      <c r="N196" s="50"/>
      <c r="O196" s="50"/>
      <c r="P196" s="55"/>
      <c r="Q196" s="55"/>
      <c r="R196" s="55"/>
      <c r="S196" s="55"/>
      <c r="T196" s="55"/>
      <c r="U196" s="55"/>
      <c r="V196" s="55"/>
      <c r="W196" s="55"/>
      <c r="X196" s="55"/>
      <c r="Y196" s="56"/>
      <c r="Z196" s="56"/>
      <c r="AA196" s="56"/>
      <c r="AB196" s="56"/>
      <c r="AC196" s="56"/>
      <c r="AD196" s="56"/>
      <c r="AE196" s="56"/>
      <c r="AF196" s="56"/>
      <c r="AG196" s="56"/>
      <c r="AH196" s="56"/>
      <c r="AI196" s="56"/>
      <c r="AJ196" s="56"/>
      <c r="AK196" s="56"/>
      <c r="AL196" s="56"/>
      <c r="AM196" s="56"/>
      <c r="AN196" s="56"/>
      <c r="AO196" s="56"/>
      <c r="AP196" s="55"/>
      <c r="AQ196" s="55"/>
      <c r="AR196" s="55"/>
      <c r="AS196" s="55"/>
      <c r="AT196" s="55"/>
      <c r="AU196" s="55"/>
      <c r="AV196" s="55"/>
      <c r="AW196" s="55"/>
      <c r="AX196" s="55"/>
      <c r="AY196">
        <f>$AY$195</f>
        <v>1</v>
      </c>
    </row>
    <row r="197" spans="1:51" ht="59.25" customHeight="1" x14ac:dyDescent="0.15">
      <c r="A197" s="131"/>
      <c r="B197" s="131"/>
      <c r="C197" s="131" t="s">
        <v>24</v>
      </c>
      <c r="D197" s="131"/>
      <c r="E197" s="131"/>
      <c r="F197" s="131"/>
      <c r="G197" s="131"/>
      <c r="H197" s="131"/>
      <c r="I197" s="131"/>
      <c r="J197" s="107" t="s">
        <v>184</v>
      </c>
      <c r="K197" s="132"/>
      <c r="L197" s="132"/>
      <c r="M197" s="132"/>
      <c r="N197" s="132"/>
      <c r="O197" s="132"/>
      <c r="P197" s="133" t="s">
        <v>25</v>
      </c>
      <c r="Q197" s="133"/>
      <c r="R197" s="133"/>
      <c r="S197" s="133"/>
      <c r="T197" s="133"/>
      <c r="U197" s="133"/>
      <c r="V197" s="133"/>
      <c r="W197" s="133"/>
      <c r="X197" s="133"/>
      <c r="Y197" s="134" t="s">
        <v>183</v>
      </c>
      <c r="Z197" s="135"/>
      <c r="AA197" s="135"/>
      <c r="AB197" s="135"/>
      <c r="AC197" s="107" t="s">
        <v>211</v>
      </c>
      <c r="AD197" s="107"/>
      <c r="AE197" s="107"/>
      <c r="AF197" s="107"/>
      <c r="AG197" s="107"/>
      <c r="AH197" s="134" t="s">
        <v>226</v>
      </c>
      <c r="AI197" s="131"/>
      <c r="AJ197" s="131"/>
      <c r="AK197" s="131"/>
      <c r="AL197" s="131" t="s">
        <v>19</v>
      </c>
      <c r="AM197" s="131"/>
      <c r="AN197" s="131"/>
      <c r="AO197" s="136"/>
      <c r="AP197" s="108" t="s">
        <v>185</v>
      </c>
      <c r="AQ197" s="108"/>
      <c r="AR197" s="108"/>
      <c r="AS197" s="108"/>
      <c r="AT197" s="108"/>
      <c r="AU197" s="108"/>
      <c r="AV197" s="108"/>
      <c r="AW197" s="108"/>
      <c r="AX197" s="108"/>
      <c r="AY197">
        <f>$AY$195</f>
        <v>1</v>
      </c>
    </row>
    <row r="198" spans="1:51" ht="40.5" customHeight="1" x14ac:dyDescent="0.15">
      <c r="A198" s="100">
        <v>1</v>
      </c>
      <c r="B198" s="100">
        <v>1</v>
      </c>
      <c r="C198" s="115" t="s">
        <v>672</v>
      </c>
      <c r="D198" s="114"/>
      <c r="E198" s="114"/>
      <c r="F198" s="114"/>
      <c r="G198" s="114"/>
      <c r="H198" s="114"/>
      <c r="I198" s="114"/>
      <c r="J198" s="101">
        <v>7010001042703</v>
      </c>
      <c r="K198" s="102"/>
      <c r="L198" s="102"/>
      <c r="M198" s="102"/>
      <c r="N198" s="102"/>
      <c r="O198" s="102"/>
      <c r="P198" s="116" t="s">
        <v>647</v>
      </c>
      <c r="Q198" s="103"/>
      <c r="R198" s="103"/>
      <c r="S198" s="103"/>
      <c r="T198" s="103"/>
      <c r="U198" s="103"/>
      <c r="V198" s="103"/>
      <c r="W198" s="103"/>
      <c r="X198" s="103"/>
      <c r="Y198" s="104">
        <v>33.594000000000001</v>
      </c>
      <c r="Z198" s="105"/>
      <c r="AA198" s="105"/>
      <c r="AB198" s="106"/>
      <c r="AC198" s="89" t="s">
        <v>228</v>
      </c>
      <c r="AD198" s="90"/>
      <c r="AE198" s="90"/>
      <c r="AF198" s="90"/>
      <c r="AG198" s="90"/>
      <c r="AH198" s="120">
        <v>1</v>
      </c>
      <c r="AI198" s="121"/>
      <c r="AJ198" s="121"/>
      <c r="AK198" s="121"/>
      <c r="AL198" s="93" t="s">
        <v>257</v>
      </c>
      <c r="AM198" s="94"/>
      <c r="AN198" s="94"/>
      <c r="AO198" s="95"/>
      <c r="AP198" s="96"/>
      <c r="AQ198" s="96"/>
      <c r="AR198" s="96"/>
      <c r="AS198" s="96"/>
      <c r="AT198" s="96"/>
      <c r="AU198" s="96"/>
      <c r="AV198" s="96"/>
      <c r="AW198" s="96"/>
      <c r="AX198" s="96"/>
      <c r="AY198">
        <f>$AY$195</f>
        <v>1</v>
      </c>
    </row>
    <row r="199" spans="1:51" ht="42.95" customHeight="1" x14ac:dyDescent="0.15">
      <c r="A199" s="100">
        <v>2</v>
      </c>
      <c r="B199" s="100">
        <v>1</v>
      </c>
      <c r="C199" s="115" t="s">
        <v>677</v>
      </c>
      <c r="D199" s="114"/>
      <c r="E199" s="114"/>
      <c r="F199" s="114"/>
      <c r="G199" s="114"/>
      <c r="H199" s="114"/>
      <c r="I199" s="114"/>
      <c r="J199" s="101">
        <v>8070001006008</v>
      </c>
      <c r="K199" s="102"/>
      <c r="L199" s="102"/>
      <c r="M199" s="102"/>
      <c r="N199" s="102"/>
      <c r="O199" s="102"/>
      <c r="P199" s="116" t="s">
        <v>678</v>
      </c>
      <c r="Q199" s="103"/>
      <c r="R199" s="103"/>
      <c r="S199" s="103"/>
      <c r="T199" s="103"/>
      <c r="U199" s="103"/>
      <c r="V199" s="103"/>
      <c r="W199" s="103"/>
      <c r="X199" s="103"/>
      <c r="Y199" s="104">
        <v>31.35</v>
      </c>
      <c r="Z199" s="105"/>
      <c r="AA199" s="105"/>
      <c r="AB199" s="106"/>
      <c r="AC199" s="89" t="s">
        <v>228</v>
      </c>
      <c r="AD199" s="90"/>
      <c r="AE199" s="90"/>
      <c r="AF199" s="90"/>
      <c r="AG199" s="90"/>
      <c r="AH199" s="120">
        <v>3</v>
      </c>
      <c r="AI199" s="121"/>
      <c r="AJ199" s="121"/>
      <c r="AK199" s="121"/>
      <c r="AL199" s="93" t="s">
        <v>257</v>
      </c>
      <c r="AM199" s="94"/>
      <c r="AN199" s="94"/>
      <c r="AO199" s="95"/>
      <c r="AP199" s="96"/>
      <c r="AQ199" s="96"/>
      <c r="AR199" s="96"/>
      <c r="AS199" s="96"/>
      <c r="AT199" s="96"/>
      <c r="AU199" s="96"/>
      <c r="AV199" s="96"/>
      <c r="AW199" s="96"/>
      <c r="AX199" s="96"/>
      <c r="AY199">
        <f>COUNTA($C$199)</f>
        <v>1</v>
      </c>
    </row>
    <row r="200" spans="1:51" ht="30" customHeight="1" x14ac:dyDescent="0.15">
      <c r="A200" s="100">
        <v>3</v>
      </c>
      <c r="B200" s="100">
        <v>1</v>
      </c>
      <c r="C200" s="115" t="s">
        <v>679</v>
      </c>
      <c r="D200" s="114"/>
      <c r="E200" s="114"/>
      <c r="F200" s="114"/>
      <c r="G200" s="114"/>
      <c r="H200" s="114"/>
      <c r="I200" s="114"/>
      <c r="J200" s="101">
        <v>6013301007970</v>
      </c>
      <c r="K200" s="102"/>
      <c r="L200" s="102"/>
      <c r="M200" s="102"/>
      <c r="N200" s="102"/>
      <c r="O200" s="102"/>
      <c r="P200" s="116" t="s">
        <v>680</v>
      </c>
      <c r="Q200" s="103"/>
      <c r="R200" s="103"/>
      <c r="S200" s="103"/>
      <c r="T200" s="103"/>
      <c r="U200" s="103"/>
      <c r="V200" s="103"/>
      <c r="W200" s="103"/>
      <c r="X200" s="103"/>
      <c r="Y200" s="104">
        <v>25.3</v>
      </c>
      <c r="Z200" s="105"/>
      <c r="AA200" s="105"/>
      <c r="AB200" s="106"/>
      <c r="AC200" s="89" t="s">
        <v>228</v>
      </c>
      <c r="AD200" s="90"/>
      <c r="AE200" s="90"/>
      <c r="AF200" s="90"/>
      <c r="AG200" s="90"/>
      <c r="AH200" s="91">
        <v>1</v>
      </c>
      <c r="AI200" s="92"/>
      <c r="AJ200" s="92"/>
      <c r="AK200" s="92"/>
      <c r="AL200" s="93" t="s">
        <v>257</v>
      </c>
      <c r="AM200" s="94"/>
      <c r="AN200" s="94"/>
      <c r="AO200" s="95"/>
      <c r="AP200" s="96"/>
      <c r="AQ200" s="96"/>
      <c r="AR200" s="96"/>
      <c r="AS200" s="96"/>
      <c r="AT200" s="96"/>
      <c r="AU200" s="96"/>
      <c r="AV200" s="96"/>
      <c r="AW200" s="96"/>
      <c r="AX200" s="96"/>
      <c r="AY200">
        <f>COUNTA($C$200)</f>
        <v>1</v>
      </c>
    </row>
    <row r="201" spans="1:51" ht="41.1" customHeight="1" x14ac:dyDescent="0.15">
      <c r="A201" s="100">
        <v>4</v>
      </c>
      <c r="B201" s="100">
        <v>1</v>
      </c>
      <c r="C201" s="115" t="s">
        <v>681</v>
      </c>
      <c r="D201" s="114"/>
      <c r="E201" s="114"/>
      <c r="F201" s="114"/>
      <c r="G201" s="114"/>
      <c r="H201" s="114"/>
      <c r="I201" s="114"/>
      <c r="J201" s="101">
        <v>8011601011138</v>
      </c>
      <c r="K201" s="102"/>
      <c r="L201" s="102"/>
      <c r="M201" s="102"/>
      <c r="N201" s="102"/>
      <c r="O201" s="102"/>
      <c r="P201" s="116" t="s">
        <v>682</v>
      </c>
      <c r="Q201" s="103"/>
      <c r="R201" s="103"/>
      <c r="S201" s="103"/>
      <c r="T201" s="103"/>
      <c r="U201" s="103"/>
      <c r="V201" s="103"/>
      <c r="W201" s="103"/>
      <c r="X201" s="103"/>
      <c r="Y201" s="104">
        <v>4.5119490000000004</v>
      </c>
      <c r="Z201" s="105"/>
      <c r="AA201" s="105"/>
      <c r="AB201" s="106"/>
      <c r="AC201" s="89" t="s">
        <v>227</v>
      </c>
      <c r="AD201" s="90"/>
      <c r="AE201" s="90"/>
      <c r="AF201" s="90"/>
      <c r="AG201" s="90"/>
      <c r="AH201" s="91">
        <v>5</v>
      </c>
      <c r="AI201" s="92"/>
      <c r="AJ201" s="92"/>
      <c r="AK201" s="92"/>
      <c r="AL201" s="93" t="s">
        <v>257</v>
      </c>
      <c r="AM201" s="94"/>
      <c r="AN201" s="94"/>
      <c r="AO201" s="95"/>
      <c r="AP201" s="96"/>
      <c r="AQ201" s="96"/>
      <c r="AR201" s="96"/>
      <c r="AS201" s="96"/>
      <c r="AT201" s="96"/>
      <c r="AU201" s="96"/>
      <c r="AV201" s="96"/>
      <c r="AW201" s="96"/>
      <c r="AX201" s="96"/>
      <c r="AY201">
        <f>COUNTA($C$201)</f>
        <v>1</v>
      </c>
    </row>
    <row r="202" spans="1:51" ht="30" customHeight="1" x14ac:dyDescent="0.15">
      <c r="A202" s="100">
        <v>5</v>
      </c>
      <c r="B202" s="100">
        <v>1</v>
      </c>
      <c r="C202" s="115" t="s">
        <v>683</v>
      </c>
      <c r="D202" s="114"/>
      <c r="E202" s="114"/>
      <c r="F202" s="114"/>
      <c r="G202" s="114"/>
      <c r="H202" s="114"/>
      <c r="I202" s="114"/>
      <c r="J202" s="101">
        <v>6010901000777</v>
      </c>
      <c r="K202" s="102"/>
      <c r="L202" s="102"/>
      <c r="M202" s="102"/>
      <c r="N202" s="102"/>
      <c r="O202" s="102"/>
      <c r="P202" s="116" t="s">
        <v>684</v>
      </c>
      <c r="Q202" s="103"/>
      <c r="R202" s="103"/>
      <c r="S202" s="103"/>
      <c r="T202" s="103"/>
      <c r="U202" s="103"/>
      <c r="V202" s="103"/>
      <c r="W202" s="103"/>
      <c r="X202" s="103"/>
      <c r="Y202" s="104">
        <v>2.2538999999999998</v>
      </c>
      <c r="Z202" s="105"/>
      <c r="AA202" s="105"/>
      <c r="AB202" s="106"/>
      <c r="AC202" s="89" t="s">
        <v>233</v>
      </c>
      <c r="AD202" s="90"/>
      <c r="AE202" s="90"/>
      <c r="AF202" s="90"/>
      <c r="AG202" s="90"/>
      <c r="AH202" s="91" t="s">
        <v>257</v>
      </c>
      <c r="AI202" s="92"/>
      <c r="AJ202" s="92"/>
      <c r="AK202" s="92"/>
      <c r="AL202" s="93" t="s">
        <v>257</v>
      </c>
      <c r="AM202" s="94"/>
      <c r="AN202" s="94"/>
      <c r="AO202" s="95"/>
      <c r="AP202" s="96"/>
      <c r="AQ202" s="96"/>
      <c r="AR202" s="96"/>
      <c r="AS202" s="96"/>
      <c r="AT202" s="96"/>
      <c r="AU202" s="96"/>
      <c r="AV202" s="96"/>
      <c r="AW202" s="96"/>
      <c r="AX202" s="96"/>
      <c r="AY202">
        <f>COUNTA($C$202)</f>
        <v>1</v>
      </c>
    </row>
    <row r="203" spans="1:51" ht="41.45" customHeight="1" x14ac:dyDescent="0.15">
      <c r="A203" s="100">
        <v>6</v>
      </c>
      <c r="B203" s="100">
        <v>1</v>
      </c>
      <c r="C203" s="115" t="s">
        <v>685</v>
      </c>
      <c r="D203" s="114"/>
      <c r="E203" s="114"/>
      <c r="F203" s="114"/>
      <c r="G203" s="114"/>
      <c r="H203" s="114"/>
      <c r="I203" s="114"/>
      <c r="J203" s="101">
        <v>9010001072822</v>
      </c>
      <c r="K203" s="102"/>
      <c r="L203" s="102"/>
      <c r="M203" s="102"/>
      <c r="N203" s="102"/>
      <c r="O203" s="102"/>
      <c r="P203" s="116" t="s">
        <v>686</v>
      </c>
      <c r="Q203" s="103"/>
      <c r="R203" s="103"/>
      <c r="S203" s="103"/>
      <c r="T203" s="103"/>
      <c r="U203" s="103"/>
      <c r="V203" s="103"/>
      <c r="W203" s="103"/>
      <c r="X203" s="103"/>
      <c r="Y203" s="104">
        <v>1.8104359999999999</v>
      </c>
      <c r="Z203" s="105"/>
      <c r="AA203" s="105"/>
      <c r="AB203" s="106"/>
      <c r="AC203" s="89" t="s">
        <v>227</v>
      </c>
      <c r="AD203" s="90"/>
      <c r="AE203" s="90"/>
      <c r="AF203" s="90"/>
      <c r="AG203" s="90"/>
      <c r="AH203" s="91">
        <v>10</v>
      </c>
      <c r="AI203" s="92"/>
      <c r="AJ203" s="92"/>
      <c r="AK203" s="92"/>
      <c r="AL203" s="93" t="s">
        <v>257</v>
      </c>
      <c r="AM203" s="94"/>
      <c r="AN203" s="94"/>
      <c r="AO203" s="95"/>
      <c r="AP203" s="96"/>
      <c r="AQ203" s="96"/>
      <c r="AR203" s="96"/>
      <c r="AS203" s="96"/>
      <c r="AT203" s="96"/>
      <c r="AU203" s="96"/>
      <c r="AV203" s="96"/>
      <c r="AW203" s="96"/>
      <c r="AX203" s="96"/>
      <c r="AY203">
        <f>COUNTA($C$203)</f>
        <v>1</v>
      </c>
    </row>
    <row r="204" spans="1:51" ht="24.75" customHeight="1" x14ac:dyDescent="0.15">
      <c r="A204" s="57"/>
      <c r="B204" s="57"/>
      <c r="C204" s="57"/>
      <c r="D204" s="57"/>
      <c r="E204" s="57"/>
      <c r="F204" s="57"/>
      <c r="G204" s="57"/>
      <c r="H204" s="57"/>
      <c r="I204" s="57"/>
      <c r="J204" s="57"/>
      <c r="K204" s="57"/>
      <c r="L204" s="57"/>
      <c r="M204" s="57"/>
      <c r="N204" s="57"/>
      <c r="O204" s="57"/>
      <c r="P204" s="58"/>
      <c r="Q204" s="58"/>
      <c r="R204" s="58"/>
      <c r="S204" s="58"/>
      <c r="T204" s="58"/>
      <c r="U204" s="58"/>
      <c r="V204" s="58"/>
      <c r="W204" s="58"/>
      <c r="X204" s="58"/>
      <c r="Y204" s="59"/>
      <c r="Z204" s="59"/>
      <c r="AA204" s="59"/>
      <c r="AB204" s="59"/>
      <c r="AC204" s="59"/>
      <c r="AD204" s="59"/>
      <c r="AE204" s="59"/>
      <c r="AF204" s="59"/>
      <c r="AG204" s="59"/>
      <c r="AH204" s="59"/>
      <c r="AI204" s="59"/>
      <c r="AJ204" s="59"/>
      <c r="AK204" s="59"/>
      <c r="AL204" s="59"/>
      <c r="AM204" s="59"/>
      <c r="AN204" s="59"/>
      <c r="AO204" s="59"/>
      <c r="AP204" s="58"/>
      <c r="AQ204" s="58"/>
      <c r="AR204" s="58"/>
      <c r="AS204" s="58"/>
      <c r="AT204" s="58"/>
      <c r="AU204" s="58"/>
      <c r="AV204" s="58"/>
      <c r="AW204" s="58"/>
      <c r="AX204" s="58"/>
      <c r="AY204">
        <f>COUNTA($C$207)</f>
        <v>1</v>
      </c>
    </row>
    <row r="205" spans="1:51" ht="24.75" customHeight="1" x14ac:dyDescent="0.15">
      <c r="A205" s="50"/>
      <c r="B205" s="54" t="s">
        <v>160</v>
      </c>
      <c r="C205" s="50"/>
      <c r="D205" s="50"/>
      <c r="E205" s="50"/>
      <c r="F205" s="50"/>
      <c r="G205" s="50"/>
      <c r="H205" s="50"/>
      <c r="I205" s="50"/>
      <c r="J205" s="50"/>
      <c r="K205" s="50"/>
      <c r="L205" s="50"/>
      <c r="M205" s="50"/>
      <c r="N205" s="50"/>
      <c r="O205" s="50"/>
      <c r="P205" s="55"/>
      <c r="Q205" s="55"/>
      <c r="R205" s="55"/>
      <c r="S205" s="55"/>
      <c r="T205" s="55"/>
      <c r="U205" s="55"/>
      <c r="V205" s="55"/>
      <c r="W205" s="55"/>
      <c r="X205" s="55"/>
      <c r="Y205" s="56"/>
      <c r="Z205" s="56"/>
      <c r="AA205" s="56"/>
      <c r="AB205" s="56"/>
      <c r="AC205" s="56"/>
      <c r="AD205" s="56"/>
      <c r="AE205" s="56"/>
      <c r="AF205" s="56"/>
      <c r="AG205" s="56"/>
      <c r="AH205" s="56"/>
      <c r="AI205" s="56"/>
      <c r="AJ205" s="56"/>
      <c r="AK205" s="56"/>
      <c r="AL205" s="56"/>
      <c r="AM205" s="56"/>
      <c r="AN205" s="56"/>
      <c r="AO205" s="56"/>
      <c r="AP205" s="55"/>
      <c r="AQ205" s="55"/>
      <c r="AR205" s="55"/>
      <c r="AS205" s="55"/>
      <c r="AT205" s="55"/>
      <c r="AU205" s="55"/>
      <c r="AV205" s="55"/>
      <c r="AW205" s="55"/>
      <c r="AX205" s="55"/>
      <c r="AY205">
        <f>$AY$204</f>
        <v>1</v>
      </c>
    </row>
    <row r="206" spans="1:51" ht="59.25" customHeight="1" x14ac:dyDescent="0.15">
      <c r="A206" s="131"/>
      <c r="B206" s="131"/>
      <c r="C206" s="131" t="s">
        <v>24</v>
      </c>
      <c r="D206" s="131"/>
      <c r="E206" s="131"/>
      <c r="F206" s="131"/>
      <c r="G206" s="131"/>
      <c r="H206" s="131"/>
      <c r="I206" s="131"/>
      <c r="J206" s="107" t="s">
        <v>184</v>
      </c>
      <c r="K206" s="132"/>
      <c r="L206" s="132"/>
      <c r="M206" s="132"/>
      <c r="N206" s="132"/>
      <c r="O206" s="132"/>
      <c r="P206" s="133" t="s">
        <v>25</v>
      </c>
      <c r="Q206" s="133"/>
      <c r="R206" s="133"/>
      <c r="S206" s="133"/>
      <c r="T206" s="133"/>
      <c r="U206" s="133"/>
      <c r="V206" s="133"/>
      <c r="W206" s="133"/>
      <c r="X206" s="133"/>
      <c r="Y206" s="134" t="s">
        <v>183</v>
      </c>
      <c r="Z206" s="135"/>
      <c r="AA206" s="135"/>
      <c r="AB206" s="135"/>
      <c r="AC206" s="107" t="s">
        <v>211</v>
      </c>
      <c r="AD206" s="107"/>
      <c r="AE206" s="107"/>
      <c r="AF206" s="107"/>
      <c r="AG206" s="107"/>
      <c r="AH206" s="134" t="s">
        <v>226</v>
      </c>
      <c r="AI206" s="131"/>
      <c r="AJ206" s="131"/>
      <c r="AK206" s="131"/>
      <c r="AL206" s="131" t="s">
        <v>19</v>
      </c>
      <c r="AM206" s="131"/>
      <c r="AN206" s="131"/>
      <c r="AO206" s="136"/>
      <c r="AP206" s="108" t="s">
        <v>185</v>
      </c>
      <c r="AQ206" s="108"/>
      <c r="AR206" s="108"/>
      <c r="AS206" s="108"/>
      <c r="AT206" s="108"/>
      <c r="AU206" s="108"/>
      <c r="AV206" s="108"/>
      <c r="AW206" s="108"/>
      <c r="AX206" s="108"/>
      <c r="AY206">
        <f>$AY$204</f>
        <v>1</v>
      </c>
    </row>
    <row r="207" spans="1:51" ht="30" customHeight="1" x14ac:dyDescent="0.15">
      <c r="A207" s="100">
        <v>1</v>
      </c>
      <c r="B207" s="100">
        <v>1</v>
      </c>
      <c r="C207" s="115" t="s">
        <v>687</v>
      </c>
      <c r="D207" s="114"/>
      <c r="E207" s="114"/>
      <c r="F207" s="114"/>
      <c r="G207" s="114"/>
      <c r="H207" s="114"/>
      <c r="I207" s="114"/>
      <c r="J207" s="101">
        <v>1210001011627</v>
      </c>
      <c r="K207" s="102"/>
      <c r="L207" s="102"/>
      <c r="M207" s="102"/>
      <c r="N207" s="102"/>
      <c r="O207" s="102"/>
      <c r="P207" s="116" t="s">
        <v>648</v>
      </c>
      <c r="Q207" s="103"/>
      <c r="R207" s="103"/>
      <c r="S207" s="103"/>
      <c r="T207" s="103"/>
      <c r="U207" s="103"/>
      <c r="V207" s="103"/>
      <c r="W207" s="103"/>
      <c r="X207" s="103"/>
      <c r="Y207" s="104">
        <v>4.5759999999999996</v>
      </c>
      <c r="Z207" s="105"/>
      <c r="AA207" s="105"/>
      <c r="AB207" s="106"/>
      <c r="AC207" s="89" t="s">
        <v>228</v>
      </c>
      <c r="AD207" s="90"/>
      <c r="AE207" s="90"/>
      <c r="AF207" s="90"/>
      <c r="AG207" s="90"/>
      <c r="AH207" s="120">
        <v>3</v>
      </c>
      <c r="AI207" s="121"/>
      <c r="AJ207" s="121"/>
      <c r="AK207" s="121"/>
      <c r="AL207" s="93" t="s">
        <v>257</v>
      </c>
      <c r="AM207" s="94"/>
      <c r="AN207" s="94"/>
      <c r="AO207" s="95"/>
      <c r="AP207" s="96"/>
      <c r="AQ207" s="96"/>
      <c r="AR207" s="96"/>
      <c r="AS207" s="96"/>
      <c r="AT207" s="96"/>
      <c r="AU207" s="96"/>
      <c r="AV207" s="96"/>
      <c r="AW207" s="96"/>
      <c r="AX207" s="96"/>
      <c r="AY207">
        <f>$AY$204</f>
        <v>1</v>
      </c>
    </row>
    <row r="208" spans="1:51" ht="24.75" customHeight="1" x14ac:dyDescent="0.15">
      <c r="A208" s="57"/>
      <c r="B208" s="57"/>
      <c r="C208" s="57"/>
      <c r="D208" s="57"/>
      <c r="E208" s="57"/>
      <c r="F208" s="57"/>
      <c r="G208" s="57"/>
      <c r="H208" s="57"/>
      <c r="I208" s="57"/>
      <c r="J208" s="57"/>
      <c r="K208" s="57"/>
      <c r="L208" s="57"/>
      <c r="M208" s="57"/>
      <c r="N208" s="57"/>
      <c r="O208" s="57"/>
      <c r="P208" s="58"/>
      <c r="Q208" s="58"/>
      <c r="R208" s="58"/>
      <c r="S208" s="58"/>
      <c r="T208" s="58"/>
      <c r="U208" s="58"/>
      <c r="V208" s="58"/>
      <c r="W208" s="58"/>
      <c r="X208" s="58"/>
      <c r="Y208" s="59"/>
      <c r="Z208" s="59"/>
      <c r="AA208" s="59"/>
      <c r="AB208" s="59"/>
      <c r="AC208" s="59"/>
      <c r="AD208" s="59"/>
      <c r="AE208" s="59"/>
      <c r="AF208" s="59"/>
      <c r="AG208" s="59"/>
      <c r="AH208" s="59"/>
      <c r="AI208" s="59"/>
      <c r="AJ208" s="59"/>
      <c r="AK208" s="59"/>
      <c r="AL208" s="59"/>
      <c r="AM208" s="59"/>
      <c r="AN208" s="59"/>
      <c r="AO208" s="59"/>
      <c r="AP208" s="58"/>
      <c r="AQ208" s="58"/>
      <c r="AR208" s="58"/>
      <c r="AS208" s="58"/>
      <c r="AT208" s="58"/>
      <c r="AU208" s="58"/>
      <c r="AV208" s="58"/>
      <c r="AW208" s="58"/>
      <c r="AX208" s="58"/>
      <c r="AY208">
        <f>COUNTA($C$211)</f>
        <v>1</v>
      </c>
    </row>
    <row r="209" spans="1:51" ht="24.75" customHeight="1" x14ac:dyDescent="0.15">
      <c r="A209" s="50"/>
      <c r="B209" s="54" t="s">
        <v>161</v>
      </c>
      <c r="C209" s="50"/>
      <c r="D209" s="50"/>
      <c r="E209" s="50"/>
      <c r="F209" s="50"/>
      <c r="G209" s="50"/>
      <c r="H209" s="50"/>
      <c r="I209" s="50"/>
      <c r="J209" s="50"/>
      <c r="K209" s="50"/>
      <c r="L209" s="50"/>
      <c r="M209" s="50"/>
      <c r="N209" s="50"/>
      <c r="O209" s="50"/>
      <c r="P209" s="55"/>
      <c r="Q209" s="55"/>
      <c r="R209" s="55"/>
      <c r="S209" s="55"/>
      <c r="T209" s="55"/>
      <c r="U209" s="55"/>
      <c r="V209" s="55"/>
      <c r="W209" s="55"/>
      <c r="X209" s="55"/>
      <c r="Y209" s="56"/>
      <c r="Z209" s="56"/>
      <c r="AA209" s="56"/>
      <c r="AB209" s="56"/>
      <c r="AC209" s="56"/>
      <c r="AD209" s="56"/>
      <c r="AE209" s="56"/>
      <c r="AF209" s="56"/>
      <c r="AG209" s="56"/>
      <c r="AH209" s="56"/>
      <c r="AI209" s="56"/>
      <c r="AJ209" s="56"/>
      <c r="AK209" s="56"/>
      <c r="AL209" s="56"/>
      <c r="AM209" s="56"/>
      <c r="AN209" s="56"/>
      <c r="AO209" s="56"/>
      <c r="AP209" s="55"/>
      <c r="AQ209" s="55"/>
      <c r="AR209" s="55"/>
      <c r="AS209" s="55"/>
      <c r="AT209" s="55"/>
      <c r="AU209" s="55"/>
      <c r="AV209" s="55"/>
      <c r="AW209" s="55"/>
      <c r="AX209" s="55"/>
      <c r="AY209">
        <f>$AY$208</f>
        <v>1</v>
      </c>
    </row>
    <row r="210" spans="1:51" ht="59.25" customHeight="1" x14ac:dyDescent="0.15">
      <c r="A210" s="131"/>
      <c r="B210" s="131"/>
      <c r="C210" s="131" t="s">
        <v>24</v>
      </c>
      <c r="D210" s="131"/>
      <c r="E210" s="131"/>
      <c r="F210" s="131"/>
      <c r="G210" s="131"/>
      <c r="H210" s="131"/>
      <c r="I210" s="131"/>
      <c r="J210" s="107" t="s">
        <v>184</v>
      </c>
      <c r="K210" s="132"/>
      <c r="L210" s="132"/>
      <c r="M210" s="132"/>
      <c r="N210" s="132"/>
      <c r="O210" s="132"/>
      <c r="P210" s="133" t="s">
        <v>25</v>
      </c>
      <c r="Q210" s="133"/>
      <c r="R210" s="133"/>
      <c r="S210" s="133"/>
      <c r="T210" s="133"/>
      <c r="U210" s="133"/>
      <c r="V210" s="133"/>
      <c r="W210" s="133"/>
      <c r="X210" s="133"/>
      <c r="Y210" s="134" t="s">
        <v>183</v>
      </c>
      <c r="Z210" s="135"/>
      <c r="AA210" s="135"/>
      <c r="AB210" s="135"/>
      <c r="AC210" s="107" t="s">
        <v>211</v>
      </c>
      <c r="AD210" s="107"/>
      <c r="AE210" s="107"/>
      <c r="AF210" s="107"/>
      <c r="AG210" s="107"/>
      <c r="AH210" s="134" t="s">
        <v>226</v>
      </c>
      <c r="AI210" s="131"/>
      <c r="AJ210" s="131"/>
      <c r="AK210" s="131"/>
      <c r="AL210" s="131" t="s">
        <v>19</v>
      </c>
      <c r="AM210" s="131"/>
      <c r="AN210" s="131"/>
      <c r="AO210" s="136"/>
      <c r="AP210" s="108" t="s">
        <v>185</v>
      </c>
      <c r="AQ210" s="108"/>
      <c r="AR210" s="108"/>
      <c r="AS210" s="108"/>
      <c r="AT210" s="108"/>
      <c r="AU210" s="108"/>
      <c r="AV210" s="108"/>
      <c r="AW210" s="108"/>
      <c r="AX210" s="108"/>
      <c r="AY210">
        <f>$AY$208</f>
        <v>1</v>
      </c>
    </row>
    <row r="211" spans="1:51" ht="53.1" customHeight="1" x14ac:dyDescent="0.15">
      <c r="A211" s="100">
        <v>1</v>
      </c>
      <c r="B211" s="100">
        <v>1</v>
      </c>
      <c r="C211" s="115" t="s">
        <v>689</v>
      </c>
      <c r="D211" s="114"/>
      <c r="E211" s="114"/>
      <c r="F211" s="114"/>
      <c r="G211" s="114"/>
      <c r="H211" s="114"/>
      <c r="I211" s="114"/>
      <c r="J211" s="101">
        <v>3013301015869</v>
      </c>
      <c r="K211" s="102"/>
      <c r="L211" s="102"/>
      <c r="M211" s="102"/>
      <c r="N211" s="102"/>
      <c r="O211" s="102"/>
      <c r="P211" s="116" t="s">
        <v>651</v>
      </c>
      <c r="Q211" s="103"/>
      <c r="R211" s="103"/>
      <c r="S211" s="103"/>
      <c r="T211" s="103"/>
      <c r="U211" s="103"/>
      <c r="V211" s="103"/>
      <c r="W211" s="103"/>
      <c r="X211" s="103"/>
      <c r="Y211" s="104">
        <v>6.16</v>
      </c>
      <c r="Z211" s="105"/>
      <c r="AA211" s="105"/>
      <c r="AB211" s="106"/>
      <c r="AC211" s="89" t="s">
        <v>227</v>
      </c>
      <c r="AD211" s="90"/>
      <c r="AE211" s="90"/>
      <c r="AF211" s="90"/>
      <c r="AG211" s="90"/>
      <c r="AH211" s="120">
        <v>5</v>
      </c>
      <c r="AI211" s="121"/>
      <c r="AJ211" s="121"/>
      <c r="AK211" s="121"/>
      <c r="AL211" s="93" t="s">
        <v>257</v>
      </c>
      <c r="AM211" s="94"/>
      <c r="AN211" s="94"/>
      <c r="AO211" s="95"/>
      <c r="AP211" s="96"/>
      <c r="AQ211" s="96"/>
      <c r="AR211" s="96"/>
      <c r="AS211" s="96"/>
      <c r="AT211" s="96"/>
      <c r="AU211" s="96"/>
      <c r="AV211" s="96"/>
      <c r="AW211" s="96"/>
      <c r="AX211" s="96"/>
      <c r="AY211">
        <f>$AY$208</f>
        <v>1</v>
      </c>
    </row>
    <row r="212" spans="1:51" ht="24.75" customHeight="1" x14ac:dyDescent="0.15">
      <c r="A212" s="57"/>
      <c r="B212" s="57"/>
      <c r="C212" s="57"/>
      <c r="D212" s="57"/>
      <c r="E212" s="57"/>
      <c r="F212" s="57"/>
      <c r="G212" s="57"/>
      <c r="H212" s="57"/>
      <c r="I212" s="57"/>
      <c r="J212" s="57"/>
      <c r="K212" s="57"/>
      <c r="L212" s="57"/>
      <c r="M212" s="57"/>
      <c r="N212" s="57"/>
      <c r="O212" s="57"/>
      <c r="P212" s="58"/>
      <c r="Q212" s="58"/>
      <c r="R212" s="58"/>
      <c r="S212" s="58"/>
      <c r="T212" s="58"/>
      <c r="U212" s="58"/>
      <c r="V212" s="58"/>
      <c r="W212" s="58"/>
      <c r="X212" s="58"/>
      <c r="Y212" s="59"/>
      <c r="Z212" s="59"/>
      <c r="AA212" s="59"/>
      <c r="AB212" s="59"/>
      <c r="AC212" s="59"/>
      <c r="AD212" s="59"/>
      <c r="AE212" s="59"/>
      <c r="AF212" s="59"/>
      <c r="AG212" s="59"/>
      <c r="AH212" s="59"/>
      <c r="AI212" s="59"/>
      <c r="AJ212" s="59"/>
      <c r="AK212" s="59"/>
      <c r="AL212" s="59"/>
      <c r="AM212" s="59"/>
      <c r="AN212" s="59"/>
      <c r="AO212" s="59"/>
      <c r="AP212" s="58"/>
      <c r="AQ212" s="58"/>
      <c r="AR212" s="58"/>
      <c r="AS212" s="58"/>
      <c r="AT212" s="58"/>
      <c r="AU212" s="58"/>
      <c r="AV212" s="58"/>
      <c r="AW212" s="58"/>
      <c r="AX212" s="58"/>
      <c r="AY212">
        <f>COUNTA($C$215)</f>
        <v>1</v>
      </c>
    </row>
    <row r="213" spans="1:51" ht="24.75" customHeight="1" x14ac:dyDescent="0.15">
      <c r="A213" s="50"/>
      <c r="B213" s="54" t="s">
        <v>162</v>
      </c>
      <c r="C213" s="50"/>
      <c r="D213" s="50"/>
      <c r="E213" s="50"/>
      <c r="F213" s="50"/>
      <c r="G213" s="50"/>
      <c r="H213" s="50"/>
      <c r="I213" s="50"/>
      <c r="J213" s="50"/>
      <c r="K213" s="50"/>
      <c r="L213" s="50"/>
      <c r="M213" s="50"/>
      <c r="N213" s="50"/>
      <c r="O213" s="50"/>
      <c r="P213" s="55"/>
      <c r="Q213" s="55"/>
      <c r="R213" s="55"/>
      <c r="S213" s="55"/>
      <c r="T213" s="55"/>
      <c r="U213" s="55"/>
      <c r="V213" s="55"/>
      <c r="W213" s="55"/>
      <c r="X213" s="55"/>
      <c r="Y213" s="56"/>
      <c r="Z213" s="56"/>
      <c r="AA213" s="56"/>
      <c r="AB213" s="56"/>
      <c r="AC213" s="56"/>
      <c r="AD213" s="56"/>
      <c r="AE213" s="56"/>
      <c r="AF213" s="56"/>
      <c r="AG213" s="56"/>
      <c r="AH213" s="56"/>
      <c r="AI213" s="56"/>
      <c r="AJ213" s="56"/>
      <c r="AK213" s="56"/>
      <c r="AL213" s="56"/>
      <c r="AM213" s="56"/>
      <c r="AN213" s="56"/>
      <c r="AO213" s="56"/>
      <c r="AP213" s="55"/>
      <c r="AQ213" s="55"/>
      <c r="AR213" s="55"/>
      <c r="AS213" s="55"/>
      <c r="AT213" s="55"/>
      <c r="AU213" s="55"/>
      <c r="AV213" s="55"/>
      <c r="AW213" s="55"/>
      <c r="AX213" s="55"/>
      <c r="AY213">
        <f>$AY$212</f>
        <v>1</v>
      </c>
    </row>
    <row r="214" spans="1:51" ht="59.25" customHeight="1" x14ac:dyDescent="0.15">
      <c r="A214" s="131"/>
      <c r="B214" s="131"/>
      <c r="C214" s="131" t="s">
        <v>24</v>
      </c>
      <c r="D214" s="131"/>
      <c r="E214" s="131"/>
      <c r="F214" s="131"/>
      <c r="G214" s="131"/>
      <c r="H214" s="131"/>
      <c r="I214" s="131"/>
      <c r="J214" s="107" t="s">
        <v>184</v>
      </c>
      <c r="K214" s="132"/>
      <c r="L214" s="132"/>
      <c r="M214" s="132"/>
      <c r="N214" s="132"/>
      <c r="O214" s="132"/>
      <c r="P214" s="133" t="s">
        <v>25</v>
      </c>
      <c r="Q214" s="133"/>
      <c r="R214" s="133"/>
      <c r="S214" s="133"/>
      <c r="T214" s="133"/>
      <c r="U214" s="133"/>
      <c r="V214" s="133"/>
      <c r="W214" s="133"/>
      <c r="X214" s="133"/>
      <c r="Y214" s="134" t="s">
        <v>183</v>
      </c>
      <c r="Z214" s="135"/>
      <c r="AA214" s="135"/>
      <c r="AB214" s="135"/>
      <c r="AC214" s="107" t="s">
        <v>211</v>
      </c>
      <c r="AD214" s="107"/>
      <c r="AE214" s="107"/>
      <c r="AF214" s="107"/>
      <c r="AG214" s="107"/>
      <c r="AH214" s="134" t="s">
        <v>226</v>
      </c>
      <c r="AI214" s="131"/>
      <c r="AJ214" s="131"/>
      <c r="AK214" s="131"/>
      <c r="AL214" s="131" t="s">
        <v>19</v>
      </c>
      <c r="AM214" s="131"/>
      <c r="AN214" s="131"/>
      <c r="AO214" s="136"/>
      <c r="AP214" s="108" t="s">
        <v>185</v>
      </c>
      <c r="AQ214" s="108"/>
      <c r="AR214" s="108"/>
      <c r="AS214" s="108"/>
      <c r="AT214" s="108"/>
      <c r="AU214" s="108"/>
      <c r="AV214" s="108"/>
      <c r="AW214" s="108"/>
      <c r="AX214" s="108"/>
      <c r="AY214">
        <f>$AY$212</f>
        <v>1</v>
      </c>
    </row>
    <row r="215" spans="1:51" ht="53.45" customHeight="1" x14ac:dyDescent="0.15">
      <c r="A215" s="100">
        <v>1</v>
      </c>
      <c r="B215" s="100">
        <v>1</v>
      </c>
      <c r="C215" s="115" t="s">
        <v>688</v>
      </c>
      <c r="D215" s="114"/>
      <c r="E215" s="114"/>
      <c r="F215" s="114"/>
      <c r="G215" s="114"/>
      <c r="H215" s="114"/>
      <c r="I215" s="114"/>
      <c r="J215" s="101">
        <v>4013201004021</v>
      </c>
      <c r="K215" s="102"/>
      <c r="L215" s="102"/>
      <c r="M215" s="102"/>
      <c r="N215" s="102"/>
      <c r="O215" s="102"/>
      <c r="P215" s="116" t="s">
        <v>652</v>
      </c>
      <c r="Q215" s="103"/>
      <c r="R215" s="103"/>
      <c r="S215" s="103"/>
      <c r="T215" s="103"/>
      <c r="U215" s="103"/>
      <c r="V215" s="103"/>
      <c r="W215" s="103"/>
      <c r="X215" s="103"/>
      <c r="Y215" s="104">
        <v>2.31</v>
      </c>
      <c r="Z215" s="105"/>
      <c r="AA215" s="105"/>
      <c r="AB215" s="106"/>
      <c r="AC215" s="89" t="s">
        <v>227</v>
      </c>
      <c r="AD215" s="90"/>
      <c r="AE215" s="90"/>
      <c r="AF215" s="90"/>
      <c r="AG215" s="90"/>
      <c r="AH215" s="120">
        <v>10</v>
      </c>
      <c r="AI215" s="121"/>
      <c r="AJ215" s="121"/>
      <c r="AK215" s="121"/>
      <c r="AL215" s="93" t="s">
        <v>257</v>
      </c>
      <c r="AM215" s="94"/>
      <c r="AN215" s="94"/>
      <c r="AO215" s="95"/>
      <c r="AP215" s="96"/>
      <c r="AQ215" s="96"/>
      <c r="AR215" s="96"/>
      <c r="AS215" s="96"/>
      <c r="AT215" s="96"/>
      <c r="AU215" s="96"/>
      <c r="AV215" s="96"/>
      <c r="AW215" s="96"/>
      <c r="AX215" s="96"/>
      <c r="AY215">
        <f>$AY$212</f>
        <v>1</v>
      </c>
    </row>
    <row r="216" spans="1:51" ht="24.75" customHeight="1" x14ac:dyDescent="0.15">
      <c r="A216" s="57"/>
      <c r="B216" s="57"/>
      <c r="C216" s="57"/>
      <c r="D216" s="57"/>
      <c r="E216" s="57"/>
      <c r="F216" s="57"/>
      <c r="G216" s="57"/>
      <c r="H216" s="57"/>
      <c r="I216" s="57"/>
      <c r="J216" s="57"/>
      <c r="K216" s="57"/>
      <c r="L216" s="57"/>
      <c r="M216" s="57"/>
      <c r="N216" s="57"/>
      <c r="O216" s="57"/>
      <c r="P216" s="58"/>
      <c r="Q216" s="58"/>
      <c r="R216" s="58"/>
      <c r="S216" s="58"/>
      <c r="T216" s="58"/>
      <c r="U216" s="58"/>
      <c r="V216" s="58"/>
      <c r="W216" s="58"/>
      <c r="X216" s="58"/>
      <c r="Y216" s="59"/>
      <c r="Z216" s="59"/>
      <c r="AA216" s="59"/>
      <c r="AB216" s="59"/>
      <c r="AC216" s="59"/>
      <c r="AD216" s="59"/>
      <c r="AE216" s="59"/>
      <c r="AF216" s="59"/>
      <c r="AG216" s="59"/>
      <c r="AH216" s="59"/>
      <c r="AI216" s="59"/>
      <c r="AJ216" s="59"/>
      <c r="AK216" s="59"/>
      <c r="AL216" s="59"/>
      <c r="AM216" s="59"/>
      <c r="AN216" s="59"/>
      <c r="AO216" s="59"/>
      <c r="AP216" s="58"/>
      <c r="AQ216" s="58"/>
      <c r="AR216" s="58"/>
      <c r="AS216" s="58"/>
      <c r="AT216" s="58"/>
      <c r="AU216" s="58"/>
      <c r="AV216" s="58"/>
      <c r="AW216" s="58"/>
      <c r="AX216" s="58"/>
      <c r="AY216">
        <f>COUNTA($C$219)</f>
        <v>1</v>
      </c>
    </row>
    <row r="217" spans="1:51" ht="24.75" customHeight="1" x14ac:dyDescent="0.15">
      <c r="A217" s="50"/>
      <c r="B217" s="54" t="s">
        <v>163</v>
      </c>
      <c r="C217" s="50"/>
      <c r="D217" s="50"/>
      <c r="E217" s="50"/>
      <c r="F217" s="50"/>
      <c r="G217" s="50"/>
      <c r="H217" s="50"/>
      <c r="I217" s="50"/>
      <c r="J217" s="50"/>
      <c r="K217" s="50"/>
      <c r="L217" s="50"/>
      <c r="M217" s="50"/>
      <c r="N217" s="50"/>
      <c r="O217" s="50"/>
      <c r="P217" s="55"/>
      <c r="Q217" s="55"/>
      <c r="R217" s="55"/>
      <c r="S217" s="55"/>
      <c r="T217" s="55"/>
      <c r="U217" s="55"/>
      <c r="V217" s="55"/>
      <c r="W217" s="55"/>
      <c r="X217" s="55"/>
      <c r="Y217" s="56"/>
      <c r="Z217" s="56"/>
      <c r="AA217" s="56"/>
      <c r="AB217" s="56"/>
      <c r="AC217" s="56"/>
      <c r="AD217" s="56"/>
      <c r="AE217" s="56"/>
      <c r="AF217" s="56"/>
      <c r="AG217" s="56"/>
      <c r="AH217" s="56"/>
      <c r="AI217" s="56"/>
      <c r="AJ217" s="56"/>
      <c r="AK217" s="56"/>
      <c r="AL217" s="56"/>
      <c r="AM217" s="56"/>
      <c r="AN217" s="56"/>
      <c r="AO217" s="56"/>
      <c r="AP217" s="55"/>
      <c r="AQ217" s="55"/>
      <c r="AR217" s="55"/>
      <c r="AS217" s="55"/>
      <c r="AT217" s="55"/>
      <c r="AU217" s="55"/>
      <c r="AV217" s="55"/>
      <c r="AW217" s="55"/>
      <c r="AX217" s="55"/>
      <c r="AY217">
        <f>$AY$216</f>
        <v>1</v>
      </c>
    </row>
    <row r="218" spans="1:51" ht="59.25" customHeight="1" x14ac:dyDescent="0.15">
      <c r="A218" s="131"/>
      <c r="B218" s="131"/>
      <c r="C218" s="131" t="s">
        <v>24</v>
      </c>
      <c r="D218" s="131"/>
      <c r="E218" s="131"/>
      <c r="F218" s="131"/>
      <c r="G218" s="131"/>
      <c r="H218" s="131"/>
      <c r="I218" s="131"/>
      <c r="J218" s="107" t="s">
        <v>184</v>
      </c>
      <c r="K218" s="132"/>
      <c r="L218" s="132"/>
      <c r="M218" s="132"/>
      <c r="N218" s="132"/>
      <c r="O218" s="132"/>
      <c r="P218" s="133" t="s">
        <v>25</v>
      </c>
      <c r="Q218" s="133"/>
      <c r="R218" s="133"/>
      <c r="S218" s="133"/>
      <c r="T218" s="133"/>
      <c r="U218" s="133"/>
      <c r="V218" s="133"/>
      <c r="W218" s="133"/>
      <c r="X218" s="133"/>
      <c r="Y218" s="134" t="s">
        <v>183</v>
      </c>
      <c r="Z218" s="135"/>
      <c r="AA218" s="135"/>
      <c r="AB218" s="135"/>
      <c r="AC218" s="107" t="s">
        <v>211</v>
      </c>
      <c r="AD218" s="107"/>
      <c r="AE218" s="107"/>
      <c r="AF218" s="107"/>
      <c r="AG218" s="107"/>
      <c r="AH218" s="134" t="s">
        <v>226</v>
      </c>
      <c r="AI218" s="131"/>
      <c r="AJ218" s="131"/>
      <c r="AK218" s="131"/>
      <c r="AL218" s="131" t="s">
        <v>19</v>
      </c>
      <c r="AM218" s="131"/>
      <c r="AN218" s="131"/>
      <c r="AO218" s="136"/>
      <c r="AP218" s="108" t="s">
        <v>185</v>
      </c>
      <c r="AQ218" s="108"/>
      <c r="AR218" s="108"/>
      <c r="AS218" s="108"/>
      <c r="AT218" s="108"/>
      <c r="AU218" s="108"/>
      <c r="AV218" s="108"/>
      <c r="AW218" s="108"/>
      <c r="AX218" s="108"/>
      <c r="AY218">
        <f>$AY$216</f>
        <v>1</v>
      </c>
    </row>
    <row r="219" spans="1:51" ht="30" customHeight="1" x14ac:dyDescent="0.15">
      <c r="A219" s="100">
        <v>1</v>
      </c>
      <c r="B219" s="100">
        <v>1</v>
      </c>
      <c r="C219" s="122" t="s">
        <v>690</v>
      </c>
      <c r="D219" s="123"/>
      <c r="E219" s="123"/>
      <c r="F219" s="123"/>
      <c r="G219" s="123"/>
      <c r="H219" s="123"/>
      <c r="I219" s="124"/>
      <c r="J219" s="137">
        <v>7012401001123</v>
      </c>
      <c r="K219" s="138"/>
      <c r="L219" s="138"/>
      <c r="M219" s="138"/>
      <c r="N219" s="138"/>
      <c r="O219" s="139"/>
      <c r="P219" s="125" t="s">
        <v>691</v>
      </c>
      <c r="Q219" s="126"/>
      <c r="R219" s="126"/>
      <c r="S219" s="126"/>
      <c r="T219" s="126"/>
      <c r="U219" s="126"/>
      <c r="V219" s="126"/>
      <c r="W219" s="126"/>
      <c r="X219" s="127"/>
      <c r="Y219" s="104">
        <v>8.7779109999999996</v>
      </c>
      <c r="Z219" s="105"/>
      <c r="AA219" s="105"/>
      <c r="AB219" s="106"/>
      <c r="AC219" s="128" t="s">
        <v>228</v>
      </c>
      <c r="AD219" s="129"/>
      <c r="AE219" s="129"/>
      <c r="AF219" s="129"/>
      <c r="AG219" s="130"/>
      <c r="AH219" s="117">
        <v>1</v>
      </c>
      <c r="AI219" s="118"/>
      <c r="AJ219" s="118"/>
      <c r="AK219" s="119"/>
      <c r="AL219" s="93" t="s">
        <v>257</v>
      </c>
      <c r="AM219" s="94"/>
      <c r="AN219" s="94"/>
      <c r="AO219" s="95"/>
      <c r="AP219" s="96"/>
      <c r="AQ219" s="96"/>
      <c r="AR219" s="96"/>
      <c r="AS219" s="96"/>
      <c r="AT219" s="96"/>
      <c r="AU219" s="96"/>
      <c r="AV219" s="96"/>
      <c r="AW219" s="96"/>
      <c r="AX219" s="96"/>
      <c r="AY219">
        <f>$AY$216</f>
        <v>1</v>
      </c>
    </row>
    <row r="220" spans="1:51" ht="40.5" customHeight="1" x14ac:dyDescent="0.15">
      <c r="A220" s="100">
        <v>2</v>
      </c>
      <c r="B220" s="100">
        <v>1</v>
      </c>
      <c r="C220" s="122" t="s">
        <v>692</v>
      </c>
      <c r="D220" s="123"/>
      <c r="E220" s="123"/>
      <c r="F220" s="123"/>
      <c r="G220" s="123"/>
      <c r="H220" s="123"/>
      <c r="I220" s="124"/>
      <c r="J220" s="101">
        <v>1210001011627</v>
      </c>
      <c r="K220" s="102"/>
      <c r="L220" s="102"/>
      <c r="M220" s="102"/>
      <c r="N220" s="102"/>
      <c r="O220" s="102"/>
      <c r="P220" s="125" t="s">
        <v>693</v>
      </c>
      <c r="Q220" s="126"/>
      <c r="R220" s="126"/>
      <c r="S220" s="126"/>
      <c r="T220" s="126"/>
      <c r="U220" s="126"/>
      <c r="V220" s="126"/>
      <c r="W220" s="126"/>
      <c r="X220" s="127"/>
      <c r="Y220" s="104">
        <v>7.8979999999999997</v>
      </c>
      <c r="Z220" s="105"/>
      <c r="AA220" s="105"/>
      <c r="AB220" s="106"/>
      <c r="AC220" s="128" t="s">
        <v>228</v>
      </c>
      <c r="AD220" s="129"/>
      <c r="AE220" s="129"/>
      <c r="AF220" s="129"/>
      <c r="AG220" s="130"/>
      <c r="AH220" s="117">
        <v>2</v>
      </c>
      <c r="AI220" s="118"/>
      <c r="AJ220" s="118"/>
      <c r="AK220" s="119"/>
      <c r="AL220" s="93" t="s">
        <v>257</v>
      </c>
      <c r="AM220" s="94"/>
      <c r="AN220" s="94"/>
      <c r="AO220" s="95"/>
      <c r="AP220" s="96"/>
      <c r="AQ220" s="96"/>
      <c r="AR220" s="96"/>
      <c r="AS220" s="96"/>
      <c r="AT220" s="96"/>
      <c r="AU220" s="96"/>
      <c r="AV220" s="96"/>
      <c r="AW220" s="96"/>
      <c r="AX220" s="96"/>
      <c r="AY220">
        <f>COUNTA($C$220)</f>
        <v>1</v>
      </c>
    </row>
    <row r="221" spans="1:51" ht="24.75" customHeight="1" x14ac:dyDescent="0.15">
      <c r="A221" s="57"/>
      <c r="B221" s="57"/>
      <c r="C221" s="57"/>
      <c r="D221" s="57"/>
      <c r="E221" s="57"/>
      <c r="F221" s="57"/>
      <c r="G221" s="57"/>
      <c r="H221" s="57"/>
      <c r="I221" s="57"/>
      <c r="J221" s="57"/>
      <c r="K221" s="57"/>
      <c r="L221" s="57"/>
      <c r="M221" s="57"/>
      <c r="N221" s="57"/>
      <c r="O221" s="57"/>
      <c r="P221" s="58"/>
      <c r="Q221" s="58"/>
      <c r="R221" s="58"/>
      <c r="S221" s="58"/>
      <c r="T221" s="58"/>
      <c r="U221" s="58"/>
      <c r="V221" s="58"/>
      <c r="W221" s="58"/>
      <c r="X221" s="58"/>
      <c r="Y221" s="59"/>
      <c r="Z221" s="59"/>
      <c r="AA221" s="59"/>
      <c r="AB221" s="59"/>
      <c r="AC221" s="59"/>
      <c r="AD221" s="59"/>
      <c r="AE221" s="59"/>
      <c r="AF221" s="59"/>
      <c r="AG221" s="59"/>
      <c r="AH221" s="59"/>
      <c r="AI221" s="59"/>
      <c r="AJ221" s="59"/>
      <c r="AK221" s="59"/>
      <c r="AL221" s="59"/>
      <c r="AM221" s="59"/>
      <c r="AN221" s="59"/>
      <c r="AO221" s="59"/>
      <c r="AP221" s="58"/>
      <c r="AQ221" s="58"/>
      <c r="AR221" s="58"/>
      <c r="AS221" s="58"/>
      <c r="AT221" s="58"/>
      <c r="AU221" s="58"/>
      <c r="AV221" s="58"/>
      <c r="AW221" s="58"/>
      <c r="AX221" s="58"/>
      <c r="AY221">
        <f>COUNTA($C$224)</f>
        <v>1</v>
      </c>
    </row>
    <row r="222" spans="1:51" ht="24.75" customHeight="1" x14ac:dyDescent="0.15">
      <c r="A222" s="50"/>
      <c r="B222" s="54" t="s">
        <v>164</v>
      </c>
      <c r="C222" s="50"/>
      <c r="D222" s="50"/>
      <c r="E222" s="50"/>
      <c r="F222" s="50"/>
      <c r="G222" s="50"/>
      <c r="H222" s="50"/>
      <c r="I222" s="50"/>
      <c r="J222" s="50"/>
      <c r="K222" s="50"/>
      <c r="L222" s="50"/>
      <c r="M222" s="50"/>
      <c r="N222" s="50"/>
      <c r="O222" s="50"/>
      <c r="P222" s="55"/>
      <c r="Q222" s="55"/>
      <c r="R222" s="55"/>
      <c r="S222" s="55"/>
      <c r="T222" s="55"/>
      <c r="U222" s="55"/>
      <c r="V222" s="55"/>
      <c r="W222" s="55"/>
      <c r="X222" s="55"/>
      <c r="Y222" s="56"/>
      <c r="Z222" s="56"/>
      <c r="AA222" s="56"/>
      <c r="AB222" s="56"/>
      <c r="AC222" s="56"/>
      <c r="AD222" s="56"/>
      <c r="AE222" s="56"/>
      <c r="AF222" s="56"/>
      <c r="AG222" s="56"/>
      <c r="AH222" s="56"/>
      <c r="AI222" s="56"/>
      <c r="AJ222" s="56"/>
      <c r="AK222" s="56"/>
      <c r="AL222" s="56"/>
      <c r="AM222" s="56"/>
      <c r="AN222" s="56"/>
      <c r="AO222" s="56"/>
      <c r="AP222" s="55"/>
      <c r="AQ222" s="55"/>
      <c r="AR222" s="55"/>
      <c r="AS222" s="55"/>
      <c r="AT222" s="55"/>
      <c r="AU222" s="55"/>
      <c r="AV222" s="55"/>
      <c r="AW222" s="55"/>
      <c r="AX222" s="55"/>
      <c r="AY222">
        <f>$AY$221</f>
        <v>1</v>
      </c>
    </row>
    <row r="223" spans="1:51" ht="59.25" customHeight="1" x14ac:dyDescent="0.15">
      <c r="A223" s="131"/>
      <c r="B223" s="131"/>
      <c r="C223" s="131" t="s">
        <v>24</v>
      </c>
      <c r="D223" s="131"/>
      <c r="E223" s="131"/>
      <c r="F223" s="131"/>
      <c r="G223" s="131"/>
      <c r="H223" s="131"/>
      <c r="I223" s="131"/>
      <c r="J223" s="107" t="s">
        <v>184</v>
      </c>
      <c r="K223" s="132"/>
      <c r="L223" s="132"/>
      <c r="M223" s="132"/>
      <c r="N223" s="132"/>
      <c r="O223" s="132"/>
      <c r="P223" s="133" t="s">
        <v>25</v>
      </c>
      <c r="Q223" s="133"/>
      <c r="R223" s="133"/>
      <c r="S223" s="133"/>
      <c r="T223" s="133"/>
      <c r="U223" s="133"/>
      <c r="V223" s="133"/>
      <c r="W223" s="133"/>
      <c r="X223" s="133"/>
      <c r="Y223" s="134" t="s">
        <v>183</v>
      </c>
      <c r="Z223" s="135"/>
      <c r="AA223" s="135"/>
      <c r="AB223" s="135"/>
      <c r="AC223" s="107" t="s">
        <v>211</v>
      </c>
      <c r="AD223" s="107"/>
      <c r="AE223" s="107"/>
      <c r="AF223" s="107"/>
      <c r="AG223" s="107"/>
      <c r="AH223" s="134" t="s">
        <v>226</v>
      </c>
      <c r="AI223" s="131"/>
      <c r="AJ223" s="131"/>
      <c r="AK223" s="131"/>
      <c r="AL223" s="131" t="s">
        <v>19</v>
      </c>
      <c r="AM223" s="131"/>
      <c r="AN223" s="131"/>
      <c r="AO223" s="136"/>
      <c r="AP223" s="108" t="s">
        <v>185</v>
      </c>
      <c r="AQ223" s="108"/>
      <c r="AR223" s="108"/>
      <c r="AS223" s="108"/>
      <c r="AT223" s="108"/>
      <c r="AU223" s="108"/>
      <c r="AV223" s="108"/>
      <c r="AW223" s="108"/>
      <c r="AX223" s="108"/>
      <c r="AY223">
        <f>$AY$221</f>
        <v>1</v>
      </c>
    </row>
    <row r="224" spans="1:51" ht="42" customHeight="1" x14ac:dyDescent="0.15">
      <c r="A224" s="100">
        <v>1</v>
      </c>
      <c r="B224" s="100">
        <v>1</v>
      </c>
      <c r="C224" s="122" t="s">
        <v>694</v>
      </c>
      <c r="D224" s="123"/>
      <c r="E224" s="123"/>
      <c r="F224" s="123"/>
      <c r="G224" s="123"/>
      <c r="H224" s="123"/>
      <c r="I224" s="124"/>
      <c r="J224" s="101">
        <v>7210001004022</v>
      </c>
      <c r="K224" s="102"/>
      <c r="L224" s="102"/>
      <c r="M224" s="102"/>
      <c r="N224" s="102"/>
      <c r="O224" s="102"/>
      <c r="P224" s="125" t="s">
        <v>657</v>
      </c>
      <c r="Q224" s="126"/>
      <c r="R224" s="126"/>
      <c r="S224" s="126"/>
      <c r="T224" s="126"/>
      <c r="U224" s="126"/>
      <c r="V224" s="126"/>
      <c r="W224" s="126"/>
      <c r="X224" s="127"/>
      <c r="Y224" s="104">
        <v>6.6440000000000001</v>
      </c>
      <c r="Z224" s="105"/>
      <c r="AA224" s="105"/>
      <c r="AB224" s="106"/>
      <c r="AC224" s="128" t="s">
        <v>227</v>
      </c>
      <c r="AD224" s="129"/>
      <c r="AE224" s="129"/>
      <c r="AF224" s="129"/>
      <c r="AG224" s="130"/>
      <c r="AH224" s="117">
        <v>1</v>
      </c>
      <c r="AI224" s="118"/>
      <c r="AJ224" s="118"/>
      <c r="AK224" s="119"/>
      <c r="AL224" s="93" t="s">
        <v>257</v>
      </c>
      <c r="AM224" s="94"/>
      <c r="AN224" s="94"/>
      <c r="AO224" s="95"/>
      <c r="AP224" s="96"/>
      <c r="AQ224" s="96"/>
      <c r="AR224" s="96"/>
      <c r="AS224" s="96"/>
      <c r="AT224" s="96"/>
      <c r="AU224" s="96"/>
      <c r="AV224" s="96"/>
      <c r="AW224" s="96"/>
      <c r="AX224" s="96"/>
      <c r="AY224">
        <f>$AY$221</f>
        <v>1</v>
      </c>
    </row>
    <row r="225" spans="1:51" ht="24.75" customHeight="1" x14ac:dyDescent="0.15">
      <c r="A225" s="109" t="s">
        <v>547</v>
      </c>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1"/>
      <c r="AL225" s="112" t="s">
        <v>212</v>
      </c>
      <c r="AM225" s="113"/>
      <c r="AN225" s="113"/>
      <c r="AO225" s="69" t="s">
        <v>658</v>
      </c>
      <c r="AP225" s="60"/>
      <c r="AQ225" s="60"/>
      <c r="AR225" s="60"/>
      <c r="AS225" s="60"/>
      <c r="AT225" s="60"/>
      <c r="AU225" s="60"/>
      <c r="AV225" s="60"/>
      <c r="AW225" s="60"/>
      <c r="AX225" s="61"/>
      <c r="AY225">
        <f>COUNTIF($AO$225,"☑")</f>
        <v>1</v>
      </c>
    </row>
    <row r="226" spans="1:51" ht="24.75" customHeight="1" x14ac:dyDescent="0.15">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62"/>
      <c r="AM226" s="62"/>
      <c r="AN226" s="62"/>
      <c r="AO226" s="62"/>
      <c r="AP226" s="62"/>
      <c r="AQ226" s="62"/>
      <c r="AR226" s="62"/>
      <c r="AS226" s="62"/>
      <c r="AT226" s="62"/>
      <c r="AU226" s="62"/>
      <c r="AV226" s="62"/>
      <c r="AW226" s="62"/>
      <c r="AX226" s="62"/>
    </row>
  </sheetData>
  <sheetProtection formatRows="0"/>
  <dataConsolidate link="1"/>
  <mergeCells count="10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8:F39"/>
    <mergeCell ref="G38:AX39"/>
    <mergeCell ref="A40:F40"/>
    <mergeCell ref="G40:AX40"/>
    <mergeCell ref="A41:F43"/>
    <mergeCell ref="G41:O41"/>
    <mergeCell ref="P41:X41"/>
    <mergeCell ref="Y41:AA41"/>
    <mergeCell ref="AB41:AD41"/>
    <mergeCell ref="AI42:AL42"/>
    <mergeCell ref="AM42:AP42"/>
    <mergeCell ref="AQ42:AT42"/>
    <mergeCell ref="AU42:AX42"/>
    <mergeCell ref="Y43:AA43"/>
    <mergeCell ref="AB43:AD43"/>
    <mergeCell ref="AE43:AH43"/>
    <mergeCell ref="AI43:AL43"/>
    <mergeCell ref="AM43:AP43"/>
    <mergeCell ref="AQ43:AT43"/>
    <mergeCell ref="AE41:AH41"/>
    <mergeCell ref="AI41:AL41"/>
    <mergeCell ref="AM41:AP41"/>
    <mergeCell ref="AQ41:AT41"/>
    <mergeCell ref="AU41:AX41"/>
    <mergeCell ref="G42:O43"/>
    <mergeCell ref="P42:X43"/>
    <mergeCell ref="Y42:AA42"/>
    <mergeCell ref="AB42:AD42"/>
    <mergeCell ref="AE42:AH42"/>
    <mergeCell ref="Y46:AA46"/>
    <mergeCell ref="AB46:AD46"/>
    <mergeCell ref="AE46:AH46"/>
    <mergeCell ref="AI46:AL46"/>
    <mergeCell ref="AM46:AP46"/>
    <mergeCell ref="AQ46:AX46"/>
    <mergeCell ref="Y45:AA45"/>
    <mergeCell ref="AB45:AD45"/>
    <mergeCell ref="AE45:AH45"/>
    <mergeCell ref="AI45:AL45"/>
    <mergeCell ref="AM45:AP45"/>
    <mergeCell ref="AQ45:AX45"/>
    <mergeCell ref="AU43:AX43"/>
    <mergeCell ref="A44:F46"/>
    <mergeCell ref="G44:X44"/>
    <mergeCell ref="Y44:AA44"/>
    <mergeCell ref="AB44:AD44"/>
    <mergeCell ref="AE44:AH44"/>
    <mergeCell ref="AI44:AL44"/>
    <mergeCell ref="AM44:AP44"/>
    <mergeCell ref="AQ44:AX44"/>
    <mergeCell ref="G45:X46"/>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AI51:AL51"/>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52:F53"/>
    <mergeCell ref="G52:AX53"/>
    <mergeCell ref="A54:F54"/>
    <mergeCell ref="G54:AX54"/>
    <mergeCell ref="A55:F57"/>
    <mergeCell ref="G55:O55"/>
    <mergeCell ref="P55:X55"/>
    <mergeCell ref="Y55:AA55"/>
    <mergeCell ref="AB55:AD55"/>
    <mergeCell ref="AI56:AL56"/>
    <mergeCell ref="AM56:AP56"/>
    <mergeCell ref="AQ56:AT56"/>
    <mergeCell ref="AU56:AX56"/>
    <mergeCell ref="Y57:AA57"/>
    <mergeCell ref="AB57:AD57"/>
    <mergeCell ref="AE57:AH57"/>
    <mergeCell ref="AI57:AL57"/>
    <mergeCell ref="AM57:AP57"/>
    <mergeCell ref="AQ57:AT57"/>
    <mergeCell ref="AE55:AH55"/>
    <mergeCell ref="AI55:AL55"/>
    <mergeCell ref="AM55:AP55"/>
    <mergeCell ref="AQ55:AT55"/>
    <mergeCell ref="AU55:AX55"/>
    <mergeCell ref="G56:O57"/>
    <mergeCell ref="P56:X57"/>
    <mergeCell ref="Y56:AA56"/>
    <mergeCell ref="AB56:AD56"/>
    <mergeCell ref="AE56:AH56"/>
    <mergeCell ref="Y60:AA60"/>
    <mergeCell ref="AB60:AD60"/>
    <mergeCell ref="AE60:AH60"/>
    <mergeCell ref="AI60:AL60"/>
    <mergeCell ref="AM60:AP60"/>
    <mergeCell ref="AQ60:AX60"/>
    <mergeCell ref="Y59:AA59"/>
    <mergeCell ref="AB59:AD59"/>
    <mergeCell ref="AE59:AH59"/>
    <mergeCell ref="AI59:AL59"/>
    <mergeCell ref="AM59:AP59"/>
    <mergeCell ref="AQ59:AX59"/>
    <mergeCell ref="AU57:AX57"/>
    <mergeCell ref="A58:F60"/>
    <mergeCell ref="G58:X58"/>
    <mergeCell ref="Y58:AA58"/>
    <mergeCell ref="AB58:AD58"/>
    <mergeCell ref="AE58:AH58"/>
    <mergeCell ref="AI58:AL58"/>
    <mergeCell ref="AM58:AP58"/>
    <mergeCell ref="AQ58:AX58"/>
    <mergeCell ref="G59:X60"/>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B63:AD63"/>
    <mergeCell ref="AQ64:AT64"/>
    <mergeCell ref="AU64:AX64"/>
    <mergeCell ref="Y65:AA65"/>
    <mergeCell ref="AB65:AD65"/>
    <mergeCell ref="AE65:AH65"/>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A66:F67"/>
    <mergeCell ref="G66:AX67"/>
    <mergeCell ref="A68:F68"/>
    <mergeCell ref="G68:AX68"/>
    <mergeCell ref="A69:F71"/>
    <mergeCell ref="G69:O69"/>
    <mergeCell ref="P69:X69"/>
    <mergeCell ref="Y69:AA69"/>
    <mergeCell ref="AB69:AD69"/>
    <mergeCell ref="AI70:AL70"/>
    <mergeCell ref="AM70:AP70"/>
    <mergeCell ref="AQ70:AT70"/>
    <mergeCell ref="AU70:AX70"/>
    <mergeCell ref="Y71:AA71"/>
    <mergeCell ref="AB71:AD71"/>
    <mergeCell ref="AE71:AH71"/>
    <mergeCell ref="AI71:AL71"/>
    <mergeCell ref="AM71:AP71"/>
    <mergeCell ref="AQ71:AT71"/>
    <mergeCell ref="AE69:AH69"/>
    <mergeCell ref="AI69:AL69"/>
    <mergeCell ref="AM69:AP69"/>
    <mergeCell ref="AQ69:AT69"/>
    <mergeCell ref="AU69:AX69"/>
    <mergeCell ref="G70:O71"/>
    <mergeCell ref="P70:X71"/>
    <mergeCell ref="Y70:AA70"/>
    <mergeCell ref="AB70:AD70"/>
    <mergeCell ref="AE70:AH70"/>
    <mergeCell ref="Y74:AA74"/>
    <mergeCell ref="AB74:AD74"/>
    <mergeCell ref="AE74:AH74"/>
    <mergeCell ref="AI74:AL74"/>
    <mergeCell ref="AM74:AP74"/>
    <mergeCell ref="AQ74:AX74"/>
    <mergeCell ref="Y73:AA73"/>
    <mergeCell ref="AB73:AD73"/>
    <mergeCell ref="AE73:AH73"/>
    <mergeCell ref="AI73:AL73"/>
    <mergeCell ref="AM73:AP73"/>
    <mergeCell ref="AQ73:AX73"/>
    <mergeCell ref="AU71:AX71"/>
    <mergeCell ref="A72:F74"/>
    <mergeCell ref="G72:X72"/>
    <mergeCell ref="Y72:AA72"/>
    <mergeCell ref="AB72:AD72"/>
    <mergeCell ref="AE72:AH72"/>
    <mergeCell ref="AI72:AL72"/>
    <mergeCell ref="AM72:AP72"/>
    <mergeCell ref="AQ72:AX72"/>
    <mergeCell ref="G73:X74"/>
    <mergeCell ref="AI75:AL76"/>
    <mergeCell ref="AM75:AP76"/>
    <mergeCell ref="AQ75:AT75"/>
    <mergeCell ref="AU75:AX75"/>
    <mergeCell ref="AQ76:AR76"/>
    <mergeCell ref="AS76:AT76"/>
    <mergeCell ref="AU76:AV76"/>
    <mergeCell ref="AW76:AX76"/>
    <mergeCell ref="A75:F79"/>
    <mergeCell ref="G75:O76"/>
    <mergeCell ref="P75:X76"/>
    <mergeCell ref="Y75:AA76"/>
    <mergeCell ref="AB75:AD76"/>
    <mergeCell ref="AE75:AH76"/>
    <mergeCell ref="G77:O79"/>
    <mergeCell ref="P77:X79"/>
    <mergeCell ref="Y77:AA77"/>
    <mergeCell ref="AB77:AD77"/>
    <mergeCell ref="AQ78:AT78"/>
    <mergeCell ref="AU78:AX78"/>
    <mergeCell ref="Y79:AA79"/>
    <mergeCell ref="AB79:AD79"/>
    <mergeCell ref="AE79:AH79"/>
    <mergeCell ref="AI79:AL79"/>
    <mergeCell ref="AM79:AP79"/>
    <mergeCell ref="AQ79:AT79"/>
    <mergeCell ref="AU79:AX79"/>
    <mergeCell ref="AE77:AH77"/>
    <mergeCell ref="AI77:AL77"/>
    <mergeCell ref="AM77:AP77"/>
    <mergeCell ref="AQ77:AT77"/>
    <mergeCell ref="AU77:AX77"/>
    <mergeCell ref="Y78:AA78"/>
    <mergeCell ref="AB78:AD78"/>
    <mergeCell ref="AE78:AH78"/>
    <mergeCell ref="AI78:AL78"/>
    <mergeCell ref="AM78:AP78"/>
    <mergeCell ref="A80:F81"/>
    <mergeCell ref="G80:AX81"/>
    <mergeCell ref="A82:B84"/>
    <mergeCell ref="C82:D84"/>
    <mergeCell ref="E82:F82"/>
    <mergeCell ref="G82:AX82"/>
    <mergeCell ref="E83:F84"/>
    <mergeCell ref="G83:V84"/>
    <mergeCell ref="W83:AA83"/>
    <mergeCell ref="AB83:AX83"/>
    <mergeCell ref="W84:AA84"/>
    <mergeCell ref="AB84:AX84"/>
    <mergeCell ref="AD91:AF91"/>
    <mergeCell ref="E92:AC92"/>
    <mergeCell ref="AD92:AF92"/>
    <mergeCell ref="C93:AC93"/>
    <mergeCell ref="AD93:AF93"/>
    <mergeCell ref="AG93:AX93"/>
    <mergeCell ref="AG88:AX88"/>
    <mergeCell ref="C89:AC89"/>
    <mergeCell ref="AD89:AF89"/>
    <mergeCell ref="AG89:AX89"/>
    <mergeCell ref="A90:B99"/>
    <mergeCell ref="C90:AC90"/>
    <mergeCell ref="AD90:AF90"/>
    <mergeCell ref="AG90:AX92"/>
    <mergeCell ref="C91:D92"/>
    <mergeCell ref="E91:AC91"/>
    <mergeCell ref="A85:AX85"/>
    <mergeCell ref="C86:AC86"/>
    <mergeCell ref="AD86:AF86"/>
    <mergeCell ref="AG86:AX86"/>
    <mergeCell ref="A87:B89"/>
    <mergeCell ref="C87:AC87"/>
    <mergeCell ref="AD87:AF87"/>
    <mergeCell ref="AG87:AX87"/>
    <mergeCell ref="C88:AC88"/>
    <mergeCell ref="AD88:AF88"/>
    <mergeCell ref="C98:AC98"/>
    <mergeCell ref="AD98:AF98"/>
    <mergeCell ref="AG98:AX98"/>
    <mergeCell ref="C99:AC99"/>
    <mergeCell ref="AD99:AF99"/>
    <mergeCell ref="AG99:AX99"/>
    <mergeCell ref="C96:AC96"/>
    <mergeCell ref="AD96:AF96"/>
    <mergeCell ref="AG96:AX96"/>
    <mergeCell ref="C97:AC97"/>
    <mergeCell ref="AD97:AF97"/>
    <mergeCell ref="AG97:AX97"/>
    <mergeCell ref="C94:AC94"/>
    <mergeCell ref="AD94:AF94"/>
    <mergeCell ref="AG94:AX94"/>
    <mergeCell ref="C95:AC95"/>
    <mergeCell ref="AD95:AF95"/>
    <mergeCell ref="AG95:AX95"/>
    <mergeCell ref="E106:G106"/>
    <mergeCell ref="H106:I106"/>
    <mergeCell ref="J106:L106"/>
    <mergeCell ref="M106:N106"/>
    <mergeCell ref="O106:AF106"/>
    <mergeCell ref="C103:AC103"/>
    <mergeCell ref="AD103:AF103"/>
    <mergeCell ref="AG103:AX103"/>
    <mergeCell ref="A104:B106"/>
    <mergeCell ref="C104:AC104"/>
    <mergeCell ref="AD104:AF104"/>
    <mergeCell ref="AG104:AX106"/>
    <mergeCell ref="C105:N105"/>
    <mergeCell ref="O105:AF105"/>
    <mergeCell ref="C106:D106"/>
    <mergeCell ref="A100:B103"/>
    <mergeCell ref="C100:AC100"/>
    <mergeCell ref="AD100:AF100"/>
    <mergeCell ref="AG100:AX100"/>
    <mergeCell ref="C101:AC101"/>
    <mergeCell ref="AD101:AF101"/>
    <mergeCell ref="AG101:AX101"/>
    <mergeCell ref="C102:AC102"/>
    <mergeCell ref="AD102:AF102"/>
    <mergeCell ref="AG102:AX102"/>
    <mergeCell ref="A111:D111"/>
    <mergeCell ref="E111:P111"/>
    <mergeCell ref="Q111:AB111"/>
    <mergeCell ref="AC111:AN111"/>
    <mergeCell ref="AO111:AX111"/>
    <mergeCell ref="A112:D112"/>
    <mergeCell ref="E112:P112"/>
    <mergeCell ref="Q112:AB112"/>
    <mergeCell ref="AC112:AN112"/>
    <mergeCell ref="AO112:AX112"/>
    <mergeCell ref="A107:AX107"/>
    <mergeCell ref="A108:AX108"/>
    <mergeCell ref="A109:AX109"/>
    <mergeCell ref="A110:D110"/>
    <mergeCell ref="E110:P110"/>
    <mergeCell ref="Q110:AB110"/>
    <mergeCell ref="AC110:AN110"/>
    <mergeCell ref="AO110:AX110"/>
    <mergeCell ref="A115:D115"/>
    <mergeCell ref="E115:P115"/>
    <mergeCell ref="Q115:AB115"/>
    <mergeCell ref="AC115:AN115"/>
    <mergeCell ref="AO115:AX115"/>
    <mergeCell ref="A116:D116"/>
    <mergeCell ref="E116:P116"/>
    <mergeCell ref="Q116:AB116"/>
    <mergeCell ref="AC116:AN116"/>
    <mergeCell ref="AO116:AX116"/>
    <mergeCell ref="A113:D113"/>
    <mergeCell ref="E113:P113"/>
    <mergeCell ref="Q113:AB113"/>
    <mergeCell ref="AC113:AN113"/>
    <mergeCell ref="AO113:AX113"/>
    <mergeCell ref="A114:D114"/>
    <mergeCell ref="E114:P114"/>
    <mergeCell ref="Q114:AB114"/>
    <mergeCell ref="AC114:AN114"/>
    <mergeCell ref="AO114:AX114"/>
    <mergeCell ref="AJ118:AK118"/>
    <mergeCell ref="AM118:AN118"/>
    <mergeCell ref="AO118:AP118"/>
    <mergeCell ref="AR118:AS118"/>
    <mergeCell ref="AU118:AV118"/>
    <mergeCell ref="A119:D119"/>
    <mergeCell ref="E119:G119"/>
    <mergeCell ref="I119:J119"/>
    <mergeCell ref="L119:M119"/>
    <mergeCell ref="O119:P119"/>
    <mergeCell ref="Q118:S118"/>
    <mergeCell ref="U118:V118"/>
    <mergeCell ref="X118:Y118"/>
    <mergeCell ref="AA118:AB118"/>
    <mergeCell ref="AC118:AE118"/>
    <mergeCell ref="AG118:AH118"/>
    <mergeCell ref="A117:D117"/>
    <mergeCell ref="E117:P117"/>
    <mergeCell ref="Q117:AB117"/>
    <mergeCell ref="AC117:AN117"/>
    <mergeCell ref="AO117:AX117"/>
    <mergeCell ref="A118:D118"/>
    <mergeCell ref="E118:G118"/>
    <mergeCell ref="I118:J118"/>
    <mergeCell ref="L118:M118"/>
    <mergeCell ref="O118:P118"/>
    <mergeCell ref="AJ119:AK119"/>
    <mergeCell ref="AM119:AN119"/>
    <mergeCell ref="AO119:AP119"/>
    <mergeCell ref="AR119:AS119"/>
    <mergeCell ref="AU119:AV119"/>
    <mergeCell ref="A120:D120"/>
    <mergeCell ref="E120:F120"/>
    <mergeCell ref="G120:I120"/>
    <mergeCell ref="J120:K120"/>
    <mergeCell ref="L120:N120"/>
    <mergeCell ref="Q119:S119"/>
    <mergeCell ref="U119:V119"/>
    <mergeCell ref="X119:Y119"/>
    <mergeCell ref="AA119:AB119"/>
    <mergeCell ref="AC119:AE119"/>
    <mergeCell ref="AG119:AH119"/>
    <mergeCell ref="AQ120:AS120"/>
    <mergeCell ref="AT120:AU120"/>
    <mergeCell ref="AV120:AW120"/>
    <mergeCell ref="A121:F155"/>
    <mergeCell ref="A156:F171"/>
    <mergeCell ref="G156:AB156"/>
    <mergeCell ref="AC156:AX156"/>
    <mergeCell ref="G157:K157"/>
    <mergeCell ref="L157:X157"/>
    <mergeCell ref="Y157:AB157"/>
    <mergeCell ref="AC120:AD120"/>
    <mergeCell ref="AE120:AG120"/>
    <mergeCell ref="AH120:AI120"/>
    <mergeCell ref="AJ120:AL120"/>
    <mergeCell ref="AM120:AN120"/>
    <mergeCell ref="AO120:AP120"/>
    <mergeCell ref="O120:P120"/>
    <mergeCell ref="Q120:R120"/>
    <mergeCell ref="S120:U120"/>
    <mergeCell ref="V120:W120"/>
    <mergeCell ref="X120:Z120"/>
    <mergeCell ref="AA120:AB120"/>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3:K163"/>
    <mergeCell ref="L163:X163"/>
    <mergeCell ref="Y163:AB163"/>
    <mergeCell ref="AC163:AG163"/>
    <mergeCell ref="AH163:AT163"/>
    <mergeCell ref="AU163:AX163"/>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7:K167"/>
    <mergeCell ref="L167:X167"/>
    <mergeCell ref="Y167:AB167"/>
    <mergeCell ref="AC167:AG167"/>
    <mergeCell ref="AH167:AT167"/>
    <mergeCell ref="AU167:AX167"/>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71:K171"/>
    <mergeCell ref="L171:X171"/>
    <mergeCell ref="Y171:AB171"/>
    <mergeCell ref="AC171:AG171"/>
    <mergeCell ref="AH171:AT171"/>
    <mergeCell ref="AU171:AX171"/>
    <mergeCell ref="AP177:AX177"/>
    <mergeCell ref="A178:B178"/>
    <mergeCell ref="C178:I178"/>
    <mergeCell ref="J178:O178"/>
    <mergeCell ref="P178:X178"/>
    <mergeCell ref="Y178:AB178"/>
    <mergeCell ref="AC178:AG178"/>
    <mergeCell ref="AH178:AK178"/>
    <mergeCell ref="AL178:AO178"/>
    <mergeCell ref="AP178:AX178"/>
    <mergeCell ref="A172:AK172"/>
    <mergeCell ref="AL172:AN172"/>
    <mergeCell ref="A177:B177"/>
    <mergeCell ref="C177:I177"/>
    <mergeCell ref="J177:O177"/>
    <mergeCell ref="P177:X177"/>
    <mergeCell ref="Y177:AB177"/>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189:B189"/>
    <mergeCell ref="C189:I189"/>
    <mergeCell ref="J189:O189"/>
    <mergeCell ref="P189:X189"/>
    <mergeCell ref="Y189:AB189"/>
    <mergeCell ref="AC189:AG189"/>
    <mergeCell ref="AH189:AK189"/>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4:AX194"/>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203:AX203"/>
    <mergeCell ref="AH207:AK207"/>
    <mergeCell ref="AL207:AO207"/>
    <mergeCell ref="AP207:AX207"/>
    <mergeCell ref="A207:B207"/>
    <mergeCell ref="C207:I207"/>
    <mergeCell ref="J207:O207"/>
    <mergeCell ref="P207:X207"/>
    <mergeCell ref="Y207:AB207"/>
    <mergeCell ref="AC207:AG207"/>
    <mergeCell ref="A206:B206"/>
    <mergeCell ref="C206:I206"/>
    <mergeCell ref="J206:O206"/>
    <mergeCell ref="P206:X206"/>
    <mergeCell ref="Y206:AB206"/>
    <mergeCell ref="AC206:AG206"/>
    <mergeCell ref="AH206:AK206"/>
    <mergeCell ref="AL206:AO206"/>
    <mergeCell ref="AP206:AX206"/>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L214:AO214"/>
    <mergeCell ref="AP214:AX214"/>
    <mergeCell ref="A215:B215"/>
    <mergeCell ref="C215:I215"/>
    <mergeCell ref="J215:O215"/>
    <mergeCell ref="P215:X215"/>
    <mergeCell ref="Y215:AB215"/>
    <mergeCell ref="AC215:AG215"/>
    <mergeCell ref="AH215:AK215"/>
    <mergeCell ref="AL215:AO215"/>
    <mergeCell ref="A214:B214"/>
    <mergeCell ref="C214:I214"/>
    <mergeCell ref="J214:O214"/>
    <mergeCell ref="P214:X214"/>
    <mergeCell ref="Y214:AB214"/>
    <mergeCell ref="AC214:AG214"/>
    <mergeCell ref="AH214:AK214"/>
    <mergeCell ref="AP215:AX215"/>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20:AX220"/>
    <mergeCell ref="A223:B223"/>
    <mergeCell ref="C223:I223"/>
    <mergeCell ref="J223:O223"/>
    <mergeCell ref="P223:X223"/>
    <mergeCell ref="Y223:AB223"/>
    <mergeCell ref="AC223:AG223"/>
    <mergeCell ref="AH223:AK223"/>
    <mergeCell ref="AL223:AO223"/>
    <mergeCell ref="AP223:AX223"/>
    <mergeCell ref="AH224:AK224"/>
    <mergeCell ref="AL224:AO224"/>
    <mergeCell ref="AP224:AX224"/>
    <mergeCell ref="A224:B224"/>
    <mergeCell ref="C224:I224"/>
    <mergeCell ref="J224:O224"/>
    <mergeCell ref="P224:X224"/>
    <mergeCell ref="Y224:AB224"/>
    <mergeCell ref="AC224:AG224"/>
    <mergeCell ref="A225:AK225"/>
    <mergeCell ref="AL225:AN225"/>
    <mergeCell ref="P14:V14"/>
    <mergeCell ref="W14:AC14"/>
    <mergeCell ref="AD14:AJ14"/>
    <mergeCell ref="AK14:AQ14"/>
  </mergeCells>
  <phoneticPr fontId="5"/>
  <conditionalFormatting sqref="P15:AQ15 P25:V25 W24">
    <cfRule type="expression" dxfId="403" priority="1171">
      <formula>IF(RIGHT(TEXT(P15,"0.#"),1)=".",FALSE,TRUE)</formula>
    </cfRule>
    <cfRule type="expression" dxfId="402" priority="1172">
      <formula>IF(RIGHT(TEXT(P15,"0.#"),1)=".",TRUE,FALSE)</formula>
    </cfRule>
  </conditionalFormatting>
  <conditionalFormatting sqref="P19:AQ19">
    <cfRule type="expression" dxfId="401" priority="1169">
      <formula>IF(RIGHT(TEXT(P19,"0.#"),1)=".",FALSE,TRUE)</formula>
    </cfRule>
    <cfRule type="expression" dxfId="400" priority="1170">
      <formula>IF(RIGHT(TEXT(P19,"0.#"),1)=".",TRUE,FALSE)</formula>
    </cfRule>
  </conditionalFormatting>
  <conditionalFormatting sqref="Y159">
    <cfRule type="expression" dxfId="399" priority="1165">
      <formula>IF(RIGHT(TEXT(Y159,"0.#"),1)=".",FALSE,TRUE)</formula>
    </cfRule>
    <cfRule type="expression" dxfId="398" priority="1166">
      <formula>IF(RIGHT(TEXT(Y159,"0.#"),1)=".",TRUE,FALSE)</formula>
    </cfRule>
  </conditionalFormatting>
  <conditionalFormatting sqref="AU159">
    <cfRule type="expression" dxfId="397" priority="1153">
      <formula>IF(RIGHT(TEXT(AU159,"0.#"),1)=".",FALSE,TRUE)</formula>
    </cfRule>
    <cfRule type="expression" dxfId="396" priority="1154">
      <formula>IF(RIGHT(TEXT(AU159,"0.#"),1)=".",TRUE,FALSE)</formula>
    </cfRule>
  </conditionalFormatting>
  <conditionalFormatting sqref="Y171 Y167 Y163">
    <cfRule type="expression" dxfId="395" priority="1147">
      <formula>IF(RIGHT(TEXT(Y163,"0.#"),1)=".",FALSE,TRUE)</formula>
    </cfRule>
    <cfRule type="expression" dxfId="394" priority="1148">
      <formula>IF(RIGHT(TEXT(Y163,"0.#"),1)=".",TRUE,FALSE)</formula>
    </cfRule>
  </conditionalFormatting>
  <conditionalFormatting sqref="AU171 AU167 AU163">
    <cfRule type="expression" dxfId="393" priority="1141">
      <formula>IF(RIGHT(TEXT(AU163,"0.#"),1)=".",FALSE,TRUE)</formula>
    </cfRule>
    <cfRule type="expression" dxfId="392" priority="1142">
      <formula>IF(RIGHT(TEXT(AU163,"0.#"),1)=".",TRUE,FALSE)</formula>
    </cfRule>
  </conditionalFormatting>
  <conditionalFormatting sqref="AM37">
    <cfRule type="expression" dxfId="391" priority="923">
      <formula>IF(RIGHT(TEXT(AM37,"0.#"),1)=".",FALSE,TRUE)</formula>
    </cfRule>
    <cfRule type="expression" dxfId="390" priority="924">
      <formula>IF(RIGHT(TEXT(AM37,"0.#"),1)=".",TRUE,FALSE)</formula>
    </cfRule>
  </conditionalFormatting>
  <conditionalFormatting sqref="AQ37">
    <cfRule type="expression" dxfId="389" priority="921">
      <formula>IF(RIGHT(TEXT(AQ37,"0.#"),1)=".",FALSE,TRUE)</formula>
    </cfRule>
    <cfRule type="expression" dxfId="388" priority="922">
      <formula>IF(RIGHT(TEXT(AQ37,"0.#"),1)=".",TRUE,FALSE)</formula>
    </cfRule>
  </conditionalFormatting>
  <conditionalFormatting sqref="AU37">
    <cfRule type="expression" dxfId="387" priority="919">
      <formula>IF(RIGHT(TEXT(AU37,"0.#"),1)=".",FALSE,TRUE)</formula>
    </cfRule>
    <cfRule type="expression" dxfId="386" priority="920">
      <formula>IF(RIGHT(TEXT(AU37,"0.#"),1)=".",TRUE,FALSE)</formula>
    </cfRule>
  </conditionalFormatting>
  <conditionalFormatting sqref="AI37">
    <cfRule type="expression" dxfId="385" priority="933">
      <formula>IF(RIGHT(TEXT(AI37,"0.#"),1)=".",FALSE,TRUE)</formula>
    </cfRule>
    <cfRule type="expression" dxfId="384" priority="934">
      <formula>IF(RIGHT(TEXT(AI37,"0.#"),1)=".",TRUE,FALSE)</formula>
    </cfRule>
  </conditionalFormatting>
  <conditionalFormatting sqref="AE37">
    <cfRule type="expression" dxfId="383" priority="935">
      <formula>IF(RIGHT(TEXT(AE37,"0.#"),1)=".",FALSE,TRUE)</formula>
    </cfRule>
    <cfRule type="expression" dxfId="382" priority="936">
      <formula>IF(RIGHT(TEXT(AE37,"0.#"),1)=".",TRUE,FALSE)</formula>
    </cfRule>
  </conditionalFormatting>
  <conditionalFormatting sqref="P14:AQ14">
    <cfRule type="expression" dxfId="381" priority="365">
      <formula>IF(RIGHT(TEXT(P14,"0.#"),1)=".",FALSE,TRUE)</formula>
    </cfRule>
    <cfRule type="expression" dxfId="380" priority="366">
      <formula>IF(RIGHT(TEXT(P14,"0.#"),1)=".",TRUE,FALSE)</formula>
    </cfRule>
  </conditionalFormatting>
  <conditionalFormatting sqref="P13:AQ13">
    <cfRule type="expression" dxfId="379" priority="363">
      <formula>IF(RIGHT(TEXT(P13,"0.#"),1)=".",FALSE,TRUE)</formula>
    </cfRule>
    <cfRule type="expression" dxfId="378" priority="364">
      <formula>IF(RIGHT(TEXT(P13,"0.#"),1)=".",TRUE,FALSE)</formula>
    </cfRule>
  </conditionalFormatting>
  <conditionalFormatting sqref="P16:AQ18">
    <cfRule type="expression" dxfId="377" priority="361">
      <formula>IF(RIGHT(TEXT(P16,"0.#"),1)=".",FALSE,TRUE)</formula>
    </cfRule>
    <cfRule type="expression" dxfId="376" priority="362">
      <formula>IF(RIGHT(TEXT(P16,"0.#"),1)=".",TRUE,FALSE)</formula>
    </cfRule>
  </conditionalFormatting>
  <conditionalFormatting sqref="P20:AJ20">
    <cfRule type="expression" dxfId="375" priority="359">
      <formula>IF(RIGHT(TEXT(P20,"0.#"),1)=".",FALSE,TRUE)</formula>
    </cfRule>
    <cfRule type="expression" dxfId="374" priority="360">
      <formula>IF(RIGHT(TEXT(P20,"0.#"),1)=".",TRUE,FALSE)</formula>
    </cfRule>
  </conditionalFormatting>
  <conditionalFormatting sqref="P24:V24">
    <cfRule type="expression" dxfId="373" priority="357">
      <formula>IF(RIGHT(TEXT(P24,"0.#"),1)=".",FALSE,TRUE)</formula>
    </cfRule>
    <cfRule type="expression" dxfId="372" priority="358">
      <formula>IF(RIGHT(TEXT(P24,"0.#"),1)=".",TRUE,FALSE)</formula>
    </cfRule>
  </conditionalFormatting>
  <conditionalFormatting sqref="AE28 AQ28">
    <cfRule type="expression" dxfId="371" priority="355">
      <formula>IF(RIGHT(TEXT(AE28,"0.#"),1)=".",FALSE,TRUE)</formula>
    </cfRule>
    <cfRule type="expression" dxfId="370" priority="356">
      <formula>IF(RIGHT(TEXT(AE28,"0.#"),1)=".",TRUE,FALSE)</formula>
    </cfRule>
  </conditionalFormatting>
  <conditionalFormatting sqref="AI28">
    <cfRule type="expression" dxfId="369" priority="353">
      <formula>IF(RIGHT(TEXT(AI28,"0.#"),1)=".",FALSE,TRUE)</formula>
    </cfRule>
    <cfRule type="expression" dxfId="368" priority="354">
      <formula>IF(RIGHT(TEXT(AI28,"0.#"),1)=".",TRUE,FALSE)</formula>
    </cfRule>
  </conditionalFormatting>
  <conditionalFormatting sqref="AM28">
    <cfRule type="expression" dxfId="367" priority="351">
      <formula>IF(RIGHT(TEXT(AM28,"0.#"),1)=".",FALSE,TRUE)</formula>
    </cfRule>
    <cfRule type="expression" dxfId="366" priority="352">
      <formula>IF(RIGHT(TEXT(AM28,"0.#"),1)=".",TRUE,FALSE)</formula>
    </cfRule>
  </conditionalFormatting>
  <conditionalFormatting sqref="AE29">
    <cfRule type="expression" dxfId="365" priority="349">
      <formula>IF(RIGHT(TEXT(AE29,"0.#"),1)=".",FALSE,TRUE)</formula>
    </cfRule>
    <cfRule type="expression" dxfId="364" priority="350">
      <formula>IF(RIGHT(TEXT(AE29,"0.#"),1)=".",TRUE,FALSE)</formula>
    </cfRule>
  </conditionalFormatting>
  <conditionalFormatting sqref="AI29">
    <cfRule type="expression" dxfId="363" priority="347">
      <formula>IF(RIGHT(TEXT(AI29,"0.#"),1)=".",FALSE,TRUE)</formula>
    </cfRule>
    <cfRule type="expression" dxfId="362" priority="348">
      <formula>IF(RIGHT(TEXT(AI29,"0.#"),1)=".",TRUE,FALSE)</formula>
    </cfRule>
  </conditionalFormatting>
  <conditionalFormatting sqref="AM29">
    <cfRule type="expression" dxfId="361" priority="345">
      <formula>IF(RIGHT(TEXT(AM29,"0.#"),1)=".",FALSE,TRUE)</formula>
    </cfRule>
    <cfRule type="expression" dxfId="360" priority="346">
      <formula>IF(RIGHT(TEXT(AM29,"0.#"),1)=".",TRUE,FALSE)</formula>
    </cfRule>
  </conditionalFormatting>
  <conditionalFormatting sqref="AQ29">
    <cfRule type="expression" dxfId="359" priority="343">
      <formula>IF(RIGHT(TEXT(AQ29,"0.#"),1)=".",FALSE,TRUE)</formula>
    </cfRule>
    <cfRule type="expression" dxfId="358" priority="344">
      <formula>IF(RIGHT(TEXT(AQ29,"0.#"),1)=".",TRUE,FALSE)</formula>
    </cfRule>
  </conditionalFormatting>
  <conditionalFormatting sqref="AU29">
    <cfRule type="expression" dxfId="357" priority="339">
      <formula>IF(RIGHT(TEXT(AU29,"0.#"),1)=".",FALSE,TRUE)</formula>
    </cfRule>
    <cfRule type="expression" dxfId="356" priority="340">
      <formula>IF(RIGHT(TEXT(AU29,"0.#"),1)=".",TRUE,FALSE)</formula>
    </cfRule>
  </conditionalFormatting>
  <conditionalFormatting sqref="AU28">
    <cfRule type="expression" dxfId="355" priority="341">
      <formula>IF(RIGHT(TEXT(AU28,"0.#"),1)=".",FALSE,TRUE)</formula>
    </cfRule>
    <cfRule type="expression" dxfId="354" priority="342">
      <formula>IF(RIGHT(TEXT(AU28,"0.#"),1)=".",TRUE,FALSE)</formula>
    </cfRule>
  </conditionalFormatting>
  <conditionalFormatting sqref="AM31">
    <cfRule type="expression" dxfId="353" priority="333">
      <formula>IF(RIGHT(TEXT(AM31,"0.#"),1)=".",FALSE,TRUE)</formula>
    </cfRule>
    <cfRule type="expression" dxfId="352" priority="334">
      <formula>IF(RIGHT(TEXT(AM31,"0.#"),1)=".",TRUE,FALSE)</formula>
    </cfRule>
  </conditionalFormatting>
  <conditionalFormatting sqref="AE31 AQ31">
    <cfRule type="expression" dxfId="351" priority="337">
      <formula>IF(RIGHT(TEXT(AE31,"0.#"),1)=".",FALSE,TRUE)</formula>
    </cfRule>
    <cfRule type="expression" dxfId="350" priority="338">
      <formula>IF(RIGHT(TEXT(AE31,"0.#"),1)=".",TRUE,FALSE)</formula>
    </cfRule>
  </conditionalFormatting>
  <conditionalFormatting sqref="AI31">
    <cfRule type="expression" dxfId="349" priority="335">
      <formula>IF(RIGHT(TEXT(AI31,"0.#"),1)=".",FALSE,TRUE)</formula>
    </cfRule>
    <cfRule type="expression" dxfId="348" priority="336">
      <formula>IF(RIGHT(TEXT(AI31,"0.#"),1)=".",TRUE,FALSE)</formula>
    </cfRule>
  </conditionalFormatting>
  <conditionalFormatting sqref="AE32 AM32">
    <cfRule type="expression" dxfId="347" priority="331">
      <formula>IF(RIGHT(TEXT(AE32,"0.#"),1)=".",FALSE,TRUE)</formula>
    </cfRule>
    <cfRule type="expression" dxfId="346" priority="332">
      <formula>IF(RIGHT(TEXT(AE32,"0.#"),1)=".",TRUE,FALSE)</formula>
    </cfRule>
  </conditionalFormatting>
  <conditionalFormatting sqref="AI32">
    <cfRule type="expression" dxfId="345" priority="329">
      <formula>IF(RIGHT(TEXT(AI32,"0.#"),1)=".",FALSE,TRUE)</formula>
    </cfRule>
    <cfRule type="expression" dxfId="344" priority="330">
      <formula>IF(RIGHT(TEXT(AI32,"0.#"),1)=".",TRUE,FALSE)</formula>
    </cfRule>
  </conditionalFormatting>
  <conditionalFormatting sqref="AQ32">
    <cfRule type="expression" dxfId="343" priority="327">
      <formula>IF(RIGHT(TEXT(AQ32,"0.#"),1)=".",FALSE,TRUE)</formula>
    </cfRule>
    <cfRule type="expression" dxfId="342" priority="328">
      <formula>IF(RIGHT(TEXT(AQ32,"0.#"),1)=".",TRUE,FALSE)</formula>
    </cfRule>
  </conditionalFormatting>
  <conditionalFormatting sqref="AM36">
    <cfRule type="expression" dxfId="341" priority="315">
      <formula>IF(RIGHT(TEXT(AM36,"0.#"),1)=".",FALSE,TRUE)</formula>
    </cfRule>
    <cfRule type="expression" dxfId="340" priority="316">
      <formula>IF(RIGHT(TEXT(AM36,"0.#"),1)=".",TRUE,FALSE)</formula>
    </cfRule>
  </conditionalFormatting>
  <conditionalFormatting sqref="AE35">
    <cfRule type="expression" dxfId="339" priority="325">
      <formula>IF(RIGHT(TEXT(AE35,"0.#"),1)=".",FALSE,TRUE)</formula>
    </cfRule>
    <cfRule type="expression" dxfId="338" priority="326">
      <formula>IF(RIGHT(TEXT(AE35,"0.#"),1)=".",TRUE,FALSE)</formula>
    </cfRule>
  </conditionalFormatting>
  <conditionalFormatting sqref="AQ35:AQ36">
    <cfRule type="expression" dxfId="337" priority="313">
      <formula>IF(RIGHT(TEXT(AQ35,"0.#"),1)=".",FALSE,TRUE)</formula>
    </cfRule>
    <cfRule type="expression" dxfId="336" priority="314">
      <formula>IF(RIGHT(TEXT(AQ35,"0.#"),1)=".",TRUE,FALSE)</formula>
    </cfRule>
  </conditionalFormatting>
  <conditionalFormatting sqref="AU35:AU36">
    <cfRule type="expression" dxfId="335" priority="311">
      <formula>IF(RIGHT(TEXT(AU35,"0.#"),1)=".",FALSE,TRUE)</formula>
    </cfRule>
    <cfRule type="expression" dxfId="334" priority="312">
      <formula>IF(RIGHT(TEXT(AU35,"0.#"),1)=".",TRUE,FALSE)</formula>
    </cfRule>
  </conditionalFormatting>
  <conditionalFormatting sqref="AE36">
    <cfRule type="expression" dxfId="333" priority="323">
      <formula>IF(RIGHT(TEXT(AE36,"0.#"),1)=".",FALSE,TRUE)</formula>
    </cfRule>
    <cfRule type="expression" dxfId="332" priority="324">
      <formula>IF(RIGHT(TEXT(AE36,"0.#"),1)=".",TRUE,FALSE)</formula>
    </cfRule>
  </conditionalFormatting>
  <conditionalFormatting sqref="AM35">
    <cfRule type="expression" dxfId="331" priority="317">
      <formula>IF(RIGHT(TEXT(AM35,"0.#"),1)=".",FALSE,TRUE)</formula>
    </cfRule>
    <cfRule type="expression" dxfId="330" priority="318">
      <formula>IF(RIGHT(TEXT(AM35,"0.#"),1)=".",TRUE,FALSE)</formula>
    </cfRule>
  </conditionalFormatting>
  <conditionalFormatting sqref="AI35">
    <cfRule type="expression" dxfId="329" priority="319">
      <formula>IF(RIGHT(TEXT(AI35,"0.#"),1)=".",FALSE,TRUE)</formula>
    </cfRule>
    <cfRule type="expression" dxfId="328" priority="320">
      <formula>IF(RIGHT(TEXT(AI35,"0.#"),1)=".",TRUE,FALSE)</formula>
    </cfRule>
  </conditionalFormatting>
  <conditionalFormatting sqref="AI36">
    <cfRule type="expression" dxfId="327" priority="321">
      <formula>IF(RIGHT(TEXT(AI36,"0.#"),1)=".",FALSE,TRUE)</formula>
    </cfRule>
    <cfRule type="expression" dxfId="326" priority="322">
      <formula>IF(RIGHT(TEXT(AI36,"0.#"),1)=".",TRUE,FALSE)</formula>
    </cfRule>
  </conditionalFormatting>
  <conditionalFormatting sqref="AE42 AQ42">
    <cfRule type="expression" dxfId="325" priority="309">
      <formula>IF(RIGHT(TEXT(AE42,"0.#"),1)=".",FALSE,TRUE)</formula>
    </cfRule>
    <cfRule type="expression" dxfId="324" priority="310">
      <formula>IF(RIGHT(TEXT(AE42,"0.#"),1)=".",TRUE,FALSE)</formula>
    </cfRule>
  </conditionalFormatting>
  <conditionalFormatting sqref="AI42">
    <cfRule type="expression" dxfId="323" priority="307">
      <formula>IF(RIGHT(TEXT(AI42,"0.#"),1)=".",FALSE,TRUE)</formula>
    </cfRule>
    <cfRule type="expression" dxfId="322" priority="308">
      <formula>IF(RIGHT(TEXT(AI42,"0.#"),1)=".",TRUE,FALSE)</formula>
    </cfRule>
  </conditionalFormatting>
  <conditionalFormatting sqref="AM42">
    <cfRule type="expression" dxfId="321" priority="305">
      <formula>IF(RIGHT(TEXT(AM42,"0.#"),1)=".",FALSE,TRUE)</formula>
    </cfRule>
    <cfRule type="expression" dxfId="320" priority="306">
      <formula>IF(RIGHT(TEXT(AM42,"0.#"),1)=".",TRUE,FALSE)</formula>
    </cfRule>
  </conditionalFormatting>
  <conditionalFormatting sqref="AE43">
    <cfRule type="expression" dxfId="319" priority="303">
      <formula>IF(RIGHT(TEXT(AE43,"0.#"),1)=".",FALSE,TRUE)</formula>
    </cfRule>
    <cfRule type="expression" dxfId="318" priority="304">
      <formula>IF(RIGHT(TEXT(AE43,"0.#"),1)=".",TRUE,FALSE)</formula>
    </cfRule>
  </conditionalFormatting>
  <conditionalFormatting sqref="AI43">
    <cfRule type="expression" dxfId="317" priority="301">
      <formula>IF(RIGHT(TEXT(AI43,"0.#"),1)=".",FALSE,TRUE)</formula>
    </cfRule>
    <cfRule type="expression" dxfId="316" priority="302">
      <formula>IF(RIGHT(TEXT(AI43,"0.#"),1)=".",TRUE,FALSE)</formula>
    </cfRule>
  </conditionalFormatting>
  <conditionalFormatting sqref="AM43">
    <cfRule type="expression" dxfId="315" priority="299">
      <formula>IF(RIGHT(TEXT(AM43,"0.#"),1)=".",FALSE,TRUE)</formula>
    </cfRule>
    <cfRule type="expression" dxfId="314" priority="300">
      <formula>IF(RIGHT(TEXT(AM43,"0.#"),1)=".",TRUE,FALSE)</formula>
    </cfRule>
  </conditionalFormatting>
  <conditionalFormatting sqref="AQ43">
    <cfRule type="expression" dxfId="313" priority="297">
      <formula>IF(RIGHT(TEXT(AQ43,"0.#"),1)=".",FALSE,TRUE)</formula>
    </cfRule>
    <cfRule type="expression" dxfId="312" priority="298">
      <formula>IF(RIGHT(TEXT(AQ43,"0.#"),1)=".",TRUE,FALSE)</formula>
    </cfRule>
  </conditionalFormatting>
  <conditionalFormatting sqref="AU43">
    <cfRule type="expression" dxfId="311" priority="293">
      <formula>IF(RIGHT(TEXT(AU43,"0.#"),1)=".",FALSE,TRUE)</formula>
    </cfRule>
    <cfRule type="expression" dxfId="310" priority="294">
      <formula>IF(RIGHT(TEXT(AU43,"0.#"),1)=".",TRUE,FALSE)</formula>
    </cfRule>
  </conditionalFormatting>
  <conditionalFormatting sqref="AU42">
    <cfRule type="expression" dxfId="309" priority="295">
      <formula>IF(RIGHT(TEXT(AU42,"0.#"),1)=".",FALSE,TRUE)</formula>
    </cfRule>
    <cfRule type="expression" dxfId="308" priority="296">
      <formula>IF(RIGHT(TEXT(AU42,"0.#"),1)=".",TRUE,FALSE)</formula>
    </cfRule>
  </conditionalFormatting>
  <conditionalFormatting sqref="AM45">
    <cfRule type="expression" dxfId="307" priority="287">
      <formula>IF(RIGHT(TEXT(AM45,"0.#"),1)=".",FALSE,TRUE)</formula>
    </cfRule>
    <cfRule type="expression" dxfId="306" priority="288">
      <formula>IF(RIGHT(TEXT(AM45,"0.#"),1)=".",TRUE,FALSE)</formula>
    </cfRule>
  </conditionalFormatting>
  <conditionalFormatting sqref="AE45 AQ45">
    <cfRule type="expression" dxfId="305" priority="291">
      <formula>IF(RIGHT(TEXT(AE45,"0.#"),1)=".",FALSE,TRUE)</formula>
    </cfRule>
    <cfRule type="expression" dxfId="304" priority="292">
      <formula>IF(RIGHT(TEXT(AE45,"0.#"),1)=".",TRUE,FALSE)</formula>
    </cfRule>
  </conditionalFormatting>
  <conditionalFormatting sqref="AI45">
    <cfRule type="expression" dxfId="303" priority="289">
      <formula>IF(RIGHT(TEXT(AI45,"0.#"),1)=".",FALSE,TRUE)</formula>
    </cfRule>
    <cfRule type="expression" dxfId="302" priority="290">
      <formula>IF(RIGHT(TEXT(AI45,"0.#"),1)=".",TRUE,FALSE)</formula>
    </cfRule>
  </conditionalFormatting>
  <conditionalFormatting sqref="AE46 AM46">
    <cfRule type="expression" dxfId="301" priority="285">
      <formula>IF(RIGHT(TEXT(AE46,"0.#"),1)=".",FALSE,TRUE)</formula>
    </cfRule>
    <cfRule type="expression" dxfId="300" priority="286">
      <formula>IF(RIGHT(TEXT(AE46,"0.#"),1)=".",TRUE,FALSE)</formula>
    </cfRule>
  </conditionalFormatting>
  <conditionalFormatting sqref="AI46">
    <cfRule type="expression" dxfId="299" priority="283">
      <formula>IF(RIGHT(TEXT(AI46,"0.#"),1)=".",FALSE,TRUE)</formula>
    </cfRule>
    <cfRule type="expression" dxfId="298" priority="284">
      <formula>IF(RIGHT(TEXT(AI46,"0.#"),1)=".",TRUE,FALSE)</formula>
    </cfRule>
  </conditionalFormatting>
  <conditionalFormatting sqref="AQ46">
    <cfRule type="expression" dxfId="297" priority="281">
      <formula>IF(RIGHT(TEXT(AQ46,"0.#"),1)=".",FALSE,TRUE)</formula>
    </cfRule>
    <cfRule type="expression" dxfId="296" priority="282">
      <formula>IF(RIGHT(TEXT(AQ46,"0.#"),1)=".",TRUE,FALSE)</formula>
    </cfRule>
  </conditionalFormatting>
  <conditionalFormatting sqref="AE49">
    <cfRule type="expression" dxfId="295" priority="279">
      <formula>IF(RIGHT(TEXT(AE49,"0.#"),1)=".",FALSE,TRUE)</formula>
    </cfRule>
    <cfRule type="expression" dxfId="294" priority="280">
      <formula>IF(RIGHT(TEXT(AE49,"0.#"),1)=".",TRUE,FALSE)</formula>
    </cfRule>
  </conditionalFormatting>
  <conditionalFormatting sqref="AE50">
    <cfRule type="expression" dxfId="293" priority="277">
      <formula>IF(RIGHT(TEXT(AE50,"0.#"),1)=".",FALSE,TRUE)</formula>
    </cfRule>
    <cfRule type="expression" dxfId="292" priority="278">
      <formula>IF(RIGHT(TEXT(AE50,"0.#"),1)=".",TRUE,FALSE)</formula>
    </cfRule>
  </conditionalFormatting>
  <conditionalFormatting sqref="AI50">
    <cfRule type="expression" dxfId="291" priority="275">
      <formula>IF(RIGHT(TEXT(AI50,"0.#"),1)=".",FALSE,TRUE)</formula>
    </cfRule>
    <cfRule type="expression" dxfId="290" priority="276">
      <formula>IF(RIGHT(TEXT(AI50,"0.#"),1)=".",TRUE,FALSE)</formula>
    </cfRule>
  </conditionalFormatting>
  <conditionalFormatting sqref="AI49">
    <cfRule type="expression" dxfId="289" priority="273">
      <formula>IF(RIGHT(TEXT(AI49,"0.#"),1)=".",FALSE,TRUE)</formula>
    </cfRule>
    <cfRule type="expression" dxfId="288" priority="274">
      <formula>IF(RIGHT(TEXT(AI49,"0.#"),1)=".",TRUE,FALSE)</formula>
    </cfRule>
  </conditionalFormatting>
  <conditionalFormatting sqref="AM49">
    <cfRule type="expression" dxfId="287" priority="271">
      <formula>IF(RIGHT(TEXT(AM49,"0.#"),1)=".",FALSE,TRUE)</formula>
    </cfRule>
    <cfRule type="expression" dxfId="286" priority="272">
      <formula>IF(RIGHT(TEXT(AM49,"0.#"),1)=".",TRUE,FALSE)</formula>
    </cfRule>
  </conditionalFormatting>
  <conditionalFormatting sqref="AM50">
    <cfRule type="expression" dxfId="285" priority="269">
      <formula>IF(RIGHT(TEXT(AM50,"0.#"),1)=".",FALSE,TRUE)</formula>
    </cfRule>
    <cfRule type="expression" dxfId="284" priority="270">
      <formula>IF(RIGHT(TEXT(AM50,"0.#"),1)=".",TRUE,FALSE)</formula>
    </cfRule>
  </conditionalFormatting>
  <conditionalFormatting sqref="AQ49:AQ50">
    <cfRule type="expression" dxfId="283" priority="267">
      <formula>IF(RIGHT(TEXT(AQ49,"0.#"),1)=".",FALSE,TRUE)</formula>
    </cfRule>
    <cfRule type="expression" dxfId="282" priority="268">
      <formula>IF(RIGHT(TEXT(AQ49,"0.#"),1)=".",TRUE,FALSE)</formula>
    </cfRule>
  </conditionalFormatting>
  <conditionalFormatting sqref="AU49:AU50">
    <cfRule type="expression" dxfId="281" priority="265">
      <formula>IF(RIGHT(TEXT(AU49,"0.#"),1)=".",FALSE,TRUE)</formula>
    </cfRule>
    <cfRule type="expression" dxfId="280" priority="266">
      <formula>IF(RIGHT(TEXT(AU49,"0.#"),1)=".",TRUE,FALSE)</formula>
    </cfRule>
  </conditionalFormatting>
  <conditionalFormatting sqref="AM51">
    <cfRule type="expression" dxfId="279" priority="259">
      <formula>IF(RIGHT(TEXT(AM51,"0.#"),1)=".",FALSE,TRUE)</formula>
    </cfRule>
    <cfRule type="expression" dxfId="278" priority="260">
      <formula>IF(RIGHT(TEXT(AM51,"0.#"),1)=".",TRUE,FALSE)</formula>
    </cfRule>
  </conditionalFormatting>
  <conditionalFormatting sqref="AE51">
    <cfRule type="expression" dxfId="277" priority="263">
      <formula>IF(RIGHT(TEXT(AE51,"0.#"),1)=".",FALSE,TRUE)</formula>
    </cfRule>
    <cfRule type="expression" dxfId="276" priority="264">
      <formula>IF(RIGHT(TEXT(AE51,"0.#"),1)=".",TRUE,FALSE)</formula>
    </cfRule>
  </conditionalFormatting>
  <conditionalFormatting sqref="AI51">
    <cfRule type="expression" dxfId="275" priority="261">
      <formula>IF(RIGHT(TEXT(AI51,"0.#"),1)=".",FALSE,TRUE)</formula>
    </cfRule>
    <cfRule type="expression" dxfId="274" priority="262">
      <formula>IF(RIGHT(TEXT(AI51,"0.#"),1)=".",TRUE,FALSE)</formula>
    </cfRule>
  </conditionalFormatting>
  <conditionalFormatting sqref="AQ51">
    <cfRule type="expression" dxfId="273" priority="257">
      <formula>IF(RIGHT(TEXT(AQ51,"0.#"),1)=".",FALSE,TRUE)</formula>
    </cfRule>
    <cfRule type="expression" dxfId="272" priority="258">
      <formula>IF(RIGHT(TEXT(AQ51,"0.#"),1)=".",TRUE,FALSE)</formula>
    </cfRule>
  </conditionalFormatting>
  <conditionalFormatting sqref="AU51">
    <cfRule type="expression" dxfId="271" priority="255">
      <formula>IF(RIGHT(TEXT(AU51,"0.#"),1)=".",FALSE,TRUE)</formula>
    </cfRule>
    <cfRule type="expression" dxfId="270" priority="256">
      <formula>IF(RIGHT(TEXT(AU51,"0.#"),1)=".",TRUE,FALSE)</formula>
    </cfRule>
  </conditionalFormatting>
  <conditionalFormatting sqref="AU56">
    <cfRule type="expression" dxfId="269" priority="253">
      <formula>IF(RIGHT(TEXT(AU56,"0.#"),1)=".",FALSE,TRUE)</formula>
    </cfRule>
    <cfRule type="expression" dxfId="268" priority="254">
      <formula>IF(RIGHT(TEXT(AU56,"0.#"),1)=".",TRUE,FALSE)</formula>
    </cfRule>
  </conditionalFormatting>
  <conditionalFormatting sqref="AU57">
    <cfRule type="expression" dxfId="267" priority="251">
      <formula>IF(RIGHT(TEXT(AU57,"0.#"),1)=".",FALSE,TRUE)</formula>
    </cfRule>
    <cfRule type="expression" dxfId="266" priority="252">
      <formula>IF(RIGHT(TEXT(AU57,"0.#"),1)=".",TRUE,FALSE)</formula>
    </cfRule>
  </conditionalFormatting>
  <conditionalFormatting sqref="AE56 AQ56">
    <cfRule type="expression" dxfId="265" priority="249">
      <formula>IF(RIGHT(TEXT(AE56,"0.#"),1)=".",FALSE,TRUE)</formula>
    </cfRule>
    <cfRule type="expression" dxfId="264" priority="250">
      <formula>IF(RIGHT(TEXT(AE56,"0.#"),1)=".",TRUE,FALSE)</formula>
    </cfRule>
  </conditionalFormatting>
  <conditionalFormatting sqref="AI56">
    <cfRule type="expression" dxfId="263" priority="247">
      <formula>IF(RIGHT(TEXT(AI56,"0.#"),1)=".",FALSE,TRUE)</formula>
    </cfRule>
    <cfRule type="expression" dxfId="262" priority="248">
      <formula>IF(RIGHT(TEXT(AI56,"0.#"),1)=".",TRUE,FALSE)</formula>
    </cfRule>
  </conditionalFormatting>
  <conditionalFormatting sqref="AM56">
    <cfRule type="expression" dxfId="261" priority="245">
      <formula>IF(RIGHT(TEXT(AM56,"0.#"),1)=".",FALSE,TRUE)</formula>
    </cfRule>
    <cfRule type="expression" dxfId="260" priority="246">
      <formula>IF(RIGHT(TEXT(AM56,"0.#"),1)=".",TRUE,FALSE)</formula>
    </cfRule>
  </conditionalFormatting>
  <conditionalFormatting sqref="AE57">
    <cfRule type="expression" dxfId="259" priority="243">
      <formula>IF(RIGHT(TEXT(AE57,"0.#"),1)=".",FALSE,TRUE)</formula>
    </cfRule>
    <cfRule type="expression" dxfId="258" priority="244">
      <formula>IF(RIGHT(TEXT(AE57,"0.#"),1)=".",TRUE,FALSE)</formula>
    </cfRule>
  </conditionalFormatting>
  <conditionalFormatting sqref="AI57">
    <cfRule type="expression" dxfId="257" priority="241">
      <formula>IF(RIGHT(TEXT(AI57,"0.#"),1)=".",FALSE,TRUE)</formula>
    </cfRule>
    <cfRule type="expression" dxfId="256" priority="242">
      <formula>IF(RIGHT(TEXT(AI57,"0.#"),1)=".",TRUE,FALSE)</formula>
    </cfRule>
  </conditionalFormatting>
  <conditionalFormatting sqref="AM57">
    <cfRule type="expression" dxfId="255" priority="239">
      <formula>IF(RIGHT(TEXT(AM57,"0.#"),1)=".",FALSE,TRUE)</formula>
    </cfRule>
    <cfRule type="expression" dxfId="254" priority="240">
      <formula>IF(RIGHT(TEXT(AM57,"0.#"),1)=".",TRUE,FALSE)</formula>
    </cfRule>
  </conditionalFormatting>
  <conditionalFormatting sqref="AQ57">
    <cfRule type="expression" dxfId="253" priority="237">
      <formula>IF(RIGHT(TEXT(AQ57,"0.#"),1)=".",FALSE,TRUE)</formula>
    </cfRule>
    <cfRule type="expression" dxfId="252" priority="238">
      <formula>IF(RIGHT(TEXT(AQ57,"0.#"),1)=".",TRUE,FALSE)</formula>
    </cfRule>
  </conditionalFormatting>
  <conditionalFormatting sqref="AM59">
    <cfRule type="expression" dxfId="251" priority="231">
      <formula>IF(RIGHT(TEXT(AM59,"0.#"),1)=".",FALSE,TRUE)</formula>
    </cfRule>
    <cfRule type="expression" dxfId="250" priority="232">
      <formula>IF(RIGHT(TEXT(AM59,"0.#"),1)=".",TRUE,FALSE)</formula>
    </cfRule>
  </conditionalFormatting>
  <conditionalFormatting sqref="AE59 AQ59">
    <cfRule type="expression" dxfId="249" priority="235">
      <formula>IF(RIGHT(TEXT(AE59,"0.#"),1)=".",FALSE,TRUE)</formula>
    </cfRule>
    <cfRule type="expression" dxfId="248" priority="236">
      <formula>IF(RIGHT(TEXT(AE59,"0.#"),1)=".",TRUE,FALSE)</formula>
    </cfRule>
  </conditionalFormatting>
  <conditionalFormatting sqref="AI59">
    <cfRule type="expression" dxfId="247" priority="233">
      <formula>IF(RIGHT(TEXT(AI59,"0.#"),1)=".",FALSE,TRUE)</formula>
    </cfRule>
    <cfRule type="expression" dxfId="246" priority="234">
      <formula>IF(RIGHT(TEXT(AI59,"0.#"),1)=".",TRUE,FALSE)</formula>
    </cfRule>
  </conditionalFormatting>
  <conditionalFormatting sqref="AE60 AM60">
    <cfRule type="expression" dxfId="245" priority="229">
      <formula>IF(RIGHT(TEXT(AE60,"0.#"),1)=".",FALSE,TRUE)</formula>
    </cfRule>
    <cfRule type="expression" dxfId="244" priority="230">
      <formula>IF(RIGHT(TEXT(AE60,"0.#"),1)=".",TRUE,FALSE)</formula>
    </cfRule>
  </conditionalFormatting>
  <conditionalFormatting sqref="AI60">
    <cfRule type="expression" dxfId="243" priority="227">
      <formula>IF(RIGHT(TEXT(AI60,"0.#"),1)=".",FALSE,TRUE)</formula>
    </cfRule>
    <cfRule type="expression" dxfId="242" priority="228">
      <formula>IF(RIGHT(TEXT(AI60,"0.#"),1)=".",TRUE,FALSE)</formula>
    </cfRule>
  </conditionalFormatting>
  <conditionalFormatting sqref="AQ60">
    <cfRule type="expression" dxfId="241" priority="225">
      <formula>IF(RIGHT(TEXT(AQ60,"0.#"),1)=".",FALSE,TRUE)</formula>
    </cfRule>
    <cfRule type="expression" dxfId="240" priority="226">
      <formula>IF(RIGHT(TEXT(AQ60,"0.#"),1)=".",TRUE,FALSE)</formula>
    </cfRule>
  </conditionalFormatting>
  <conditionalFormatting sqref="AE63">
    <cfRule type="expression" dxfId="239" priority="223">
      <formula>IF(RIGHT(TEXT(AE63,"0.#"),1)=".",FALSE,TRUE)</formula>
    </cfRule>
    <cfRule type="expression" dxfId="238" priority="224">
      <formula>IF(RIGHT(TEXT(AE63,"0.#"),1)=".",TRUE,FALSE)</formula>
    </cfRule>
  </conditionalFormatting>
  <conditionalFormatting sqref="AE64">
    <cfRule type="expression" dxfId="237" priority="221">
      <formula>IF(RIGHT(TEXT(AE64,"0.#"),1)=".",FALSE,TRUE)</formula>
    </cfRule>
    <cfRule type="expression" dxfId="236" priority="222">
      <formula>IF(RIGHT(TEXT(AE64,"0.#"),1)=".",TRUE,FALSE)</formula>
    </cfRule>
  </conditionalFormatting>
  <conditionalFormatting sqref="AI64">
    <cfRule type="expression" dxfId="235" priority="219">
      <formula>IF(RIGHT(TEXT(AI64,"0.#"),1)=".",FALSE,TRUE)</formula>
    </cfRule>
    <cfRule type="expression" dxfId="234" priority="220">
      <formula>IF(RIGHT(TEXT(AI64,"0.#"),1)=".",TRUE,FALSE)</formula>
    </cfRule>
  </conditionalFormatting>
  <conditionalFormatting sqref="AI63">
    <cfRule type="expression" dxfId="233" priority="217">
      <formula>IF(RIGHT(TEXT(AI63,"0.#"),1)=".",FALSE,TRUE)</formula>
    </cfRule>
    <cfRule type="expression" dxfId="232" priority="218">
      <formula>IF(RIGHT(TEXT(AI63,"0.#"),1)=".",TRUE,FALSE)</formula>
    </cfRule>
  </conditionalFormatting>
  <conditionalFormatting sqref="AM63">
    <cfRule type="expression" dxfId="231" priority="215">
      <formula>IF(RIGHT(TEXT(AM63,"0.#"),1)=".",FALSE,TRUE)</formula>
    </cfRule>
    <cfRule type="expression" dxfId="230" priority="216">
      <formula>IF(RIGHT(TEXT(AM63,"0.#"),1)=".",TRUE,FALSE)</formula>
    </cfRule>
  </conditionalFormatting>
  <conditionalFormatting sqref="AM64">
    <cfRule type="expression" dxfId="229" priority="213">
      <formula>IF(RIGHT(TEXT(AM64,"0.#"),1)=".",FALSE,TRUE)</formula>
    </cfRule>
    <cfRule type="expression" dxfId="228" priority="214">
      <formula>IF(RIGHT(TEXT(AM64,"0.#"),1)=".",TRUE,FALSE)</formula>
    </cfRule>
  </conditionalFormatting>
  <conditionalFormatting sqref="AQ63:AQ64">
    <cfRule type="expression" dxfId="227" priority="211">
      <formula>IF(RIGHT(TEXT(AQ63,"0.#"),1)=".",FALSE,TRUE)</formula>
    </cfRule>
    <cfRule type="expression" dxfId="226" priority="212">
      <formula>IF(RIGHT(TEXT(AQ63,"0.#"),1)=".",TRUE,FALSE)</formula>
    </cfRule>
  </conditionalFormatting>
  <conditionalFormatting sqref="AU63:AU64">
    <cfRule type="expression" dxfId="225" priority="209">
      <formula>IF(RIGHT(TEXT(AU63,"0.#"),1)=".",FALSE,TRUE)</formula>
    </cfRule>
    <cfRule type="expression" dxfId="224" priority="210">
      <formula>IF(RIGHT(TEXT(AU63,"0.#"),1)=".",TRUE,FALSE)</formula>
    </cfRule>
  </conditionalFormatting>
  <conditionalFormatting sqref="AM65">
    <cfRule type="expression" dxfId="223" priority="203">
      <formula>IF(RIGHT(TEXT(AM65,"0.#"),1)=".",FALSE,TRUE)</formula>
    </cfRule>
    <cfRule type="expression" dxfId="222" priority="204">
      <formula>IF(RIGHT(TEXT(AM65,"0.#"),1)=".",TRUE,FALSE)</formula>
    </cfRule>
  </conditionalFormatting>
  <conditionalFormatting sqref="AE65">
    <cfRule type="expression" dxfId="221" priority="207">
      <formula>IF(RIGHT(TEXT(AE65,"0.#"),1)=".",FALSE,TRUE)</formula>
    </cfRule>
    <cfRule type="expression" dxfId="220" priority="208">
      <formula>IF(RIGHT(TEXT(AE65,"0.#"),1)=".",TRUE,FALSE)</formula>
    </cfRule>
  </conditionalFormatting>
  <conditionalFormatting sqref="AI65">
    <cfRule type="expression" dxfId="219" priority="205">
      <formula>IF(RIGHT(TEXT(AI65,"0.#"),1)=".",FALSE,TRUE)</formula>
    </cfRule>
    <cfRule type="expression" dxfId="218" priority="206">
      <formula>IF(RIGHT(TEXT(AI65,"0.#"),1)=".",TRUE,FALSE)</formula>
    </cfRule>
  </conditionalFormatting>
  <conditionalFormatting sqref="AQ65">
    <cfRule type="expression" dxfId="217" priority="201">
      <formula>IF(RIGHT(TEXT(AQ65,"0.#"),1)=".",FALSE,TRUE)</formula>
    </cfRule>
    <cfRule type="expression" dxfId="216" priority="202">
      <formula>IF(RIGHT(TEXT(AQ65,"0.#"),1)=".",TRUE,FALSE)</formula>
    </cfRule>
  </conditionalFormatting>
  <conditionalFormatting sqref="AU65">
    <cfRule type="expression" dxfId="215" priority="199">
      <formula>IF(RIGHT(TEXT(AU65,"0.#"),1)=".",FALSE,TRUE)</formula>
    </cfRule>
    <cfRule type="expression" dxfId="214" priority="200">
      <formula>IF(RIGHT(TEXT(AU65,"0.#"),1)=".",TRUE,FALSE)</formula>
    </cfRule>
  </conditionalFormatting>
  <conditionalFormatting sqref="AE70 AQ70">
    <cfRule type="expression" dxfId="213" priority="197">
      <formula>IF(RIGHT(TEXT(AE70,"0.#"),1)=".",FALSE,TRUE)</formula>
    </cfRule>
    <cfRule type="expression" dxfId="212" priority="198">
      <formula>IF(RIGHT(TEXT(AE70,"0.#"),1)=".",TRUE,FALSE)</formula>
    </cfRule>
  </conditionalFormatting>
  <conditionalFormatting sqref="AI70">
    <cfRule type="expression" dxfId="211" priority="195">
      <formula>IF(RIGHT(TEXT(AI70,"0.#"),1)=".",FALSE,TRUE)</formula>
    </cfRule>
    <cfRule type="expression" dxfId="210" priority="196">
      <formula>IF(RIGHT(TEXT(AI70,"0.#"),1)=".",TRUE,FALSE)</formula>
    </cfRule>
  </conditionalFormatting>
  <conditionalFormatting sqref="AM70">
    <cfRule type="expression" dxfId="209" priority="193">
      <formula>IF(RIGHT(TEXT(AM70,"0.#"),1)=".",FALSE,TRUE)</formula>
    </cfRule>
    <cfRule type="expression" dxfId="208" priority="194">
      <formula>IF(RIGHT(TEXT(AM70,"0.#"),1)=".",TRUE,FALSE)</formula>
    </cfRule>
  </conditionalFormatting>
  <conditionalFormatting sqref="AE71">
    <cfRule type="expression" dxfId="207" priority="191">
      <formula>IF(RIGHT(TEXT(AE71,"0.#"),1)=".",FALSE,TRUE)</formula>
    </cfRule>
    <cfRule type="expression" dxfId="206" priority="192">
      <formula>IF(RIGHT(TEXT(AE71,"0.#"),1)=".",TRUE,FALSE)</formula>
    </cfRule>
  </conditionalFormatting>
  <conditionalFormatting sqref="AI71">
    <cfRule type="expression" dxfId="205" priority="189">
      <formula>IF(RIGHT(TEXT(AI71,"0.#"),1)=".",FALSE,TRUE)</formula>
    </cfRule>
    <cfRule type="expression" dxfId="204" priority="190">
      <formula>IF(RIGHT(TEXT(AI71,"0.#"),1)=".",TRUE,FALSE)</formula>
    </cfRule>
  </conditionalFormatting>
  <conditionalFormatting sqref="AM71">
    <cfRule type="expression" dxfId="203" priority="187">
      <formula>IF(RIGHT(TEXT(AM71,"0.#"),1)=".",FALSE,TRUE)</formula>
    </cfRule>
    <cfRule type="expression" dxfId="202" priority="188">
      <formula>IF(RIGHT(TEXT(AM71,"0.#"),1)=".",TRUE,FALSE)</formula>
    </cfRule>
  </conditionalFormatting>
  <conditionalFormatting sqref="AQ71">
    <cfRule type="expression" dxfId="201" priority="185">
      <formula>IF(RIGHT(TEXT(AQ71,"0.#"),1)=".",FALSE,TRUE)</formula>
    </cfRule>
    <cfRule type="expression" dxfId="200" priority="186">
      <formula>IF(RIGHT(TEXT(AQ71,"0.#"),1)=".",TRUE,FALSE)</formula>
    </cfRule>
  </conditionalFormatting>
  <conditionalFormatting sqref="AU70">
    <cfRule type="expression" dxfId="199" priority="183">
      <formula>IF(RIGHT(TEXT(AU70,"0.#"),1)=".",FALSE,TRUE)</formula>
    </cfRule>
    <cfRule type="expression" dxfId="198" priority="184">
      <formula>IF(RIGHT(TEXT(AU70,"0.#"),1)=".",TRUE,FALSE)</formula>
    </cfRule>
  </conditionalFormatting>
  <conditionalFormatting sqref="AU71">
    <cfRule type="expression" dxfId="197" priority="181">
      <formula>IF(RIGHT(TEXT(AU71,"0.#"),1)=".",FALSE,TRUE)</formula>
    </cfRule>
    <cfRule type="expression" dxfId="196" priority="182">
      <formula>IF(RIGHT(TEXT(AU71,"0.#"),1)=".",TRUE,FALSE)</formula>
    </cfRule>
  </conditionalFormatting>
  <conditionalFormatting sqref="AM73">
    <cfRule type="expression" dxfId="195" priority="175">
      <formula>IF(RIGHT(TEXT(AM73,"0.#"),1)=".",FALSE,TRUE)</formula>
    </cfRule>
    <cfRule type="expression" dxfId="194" priority="176">
      <formula>IF(RIGHT(TEXT(AM73,"0.#"),1)=".",TRUE,FALSE)</formula>
    </cfRule>
  </conditionalFormatting>
  <conditionalFormatting sqref="AE73 AQ73">
    <cfRule type="expression" dxfId="193" priority="179">
      <formula>IF(RIGHT(TEXT(AE73,"0.#"),1)=".",FALSE,TRUE)</formula>
    </cfRule>
    <cfRule type="expression" dxfId="192" priority="180">
      <formula>IF(RIGHT(TEXT(AE73,"0.#"),1)=".",TRUE,FALSE)</formula>
    </cfRule>
  </conditionalFormatting>
  <conditionalFormatting sqref="AI73">
    <cfRule type="expression" dxfId="191" priority="177">
      <formula>IF(RIGHT(TEXT(AI73,"0.#"),1)=".",FALSE,TRUE)</formula>
    </cfRule>
    <cfRule type="expression" dxfId="190" priority="178">
      <formula>IF(RIGHT(TEXT(AI73,"0.#"),1)=".",TRUE,FALSE)</formula>
    </cfRule>
  </conditionalFormatting>
  <conditionalFormatting sqref="AE74 AM74">
    <cfRule type="expression" dxfId="189" priority="173">
      <formula>IF(RIGHT(TEXT(AE74,"0.#"),1)=".",FALSE,TRUE)</formula>
    </cfRule>
    <cfRule type="expression" dxfId="188" priority="174">
      <formula>IF(RIGHT(TEXT(AE74,"0.#"),1)=".",TRUE,FALSE)</formula>
    </cfRule>
  </conditionalFormatting>
  <conditionalFormatting sqref="AI74">
    <cfRule type="expression" dxfId="187" priority="171">
      <formula>IF(RIGHT(TEXT(AI74,"0.#"),1)=".",FALSE,TRUE)</formula>
    </cfRule>
    <cfRule type="expression" dxfId="186" priority="172">
      <formula>IF(RIGHT(TEXT(AI74,"0.#"),1)=".",TRUE,FALSE)</formula>
    </cfRule>
  </conditionalFormatting>
  <conditionalFormatting sqref="AQ74">
    <cfRule type="expression" dxfId="185" priority="169">
      <formula>IF(RIGHT(TEXT(AQ74,"0.#"),1)=".",FALSE,TRUE)</formula>
    </cfRule>
    <cfRule type="expression" dxfId="184" priority="170">
      <formula>IF(RIGHT(TEXT(AQ74,"0.#"),1)=".",TRUE,FALSE)</formula>
    </cfRule>
  </conditionalFormatting>
  <conditionalFormatting sqref="AE77">
    <cfRule type="expression" dxfId="183" priority="167">
      <formula>IF(RIGHT(TEXT(AE77,"0.#"),1)=".",FALSE,TRUE)</formula>
    </cfRule>
    <cfRule type="expression" dxfId="182" priority="168">
      <formula>IF(RIGHT(TEXT(AE77,"0.#"),1)=".",TRUE,FALSE)</formula>
    </cfRule>
  </conditionalFormatting>
  <conditionalFormatting sqref="AE78">
    <cfRule type="expression" dxfId="181" priority="165">
      <formula>IF(RIGHT(TEXT(AE78,"0.#"),1)=".",FALSE,TRUE)</formula>
    </cfRule>
    <cfRule type="expression" dxfId="180" priority="166">
      <formula>IF(RIGHT(TEXT(AE78,"0.#"),1)=".",TRUE,FALSE)</formula>
    </cfRule>
  </conditionalFormatting>
  <conditionalFormatting sqref="AI78">
    <cfRule type="expression" dxfId="179" priority="163">
      <formula>IF(RIGHT(TEXT(AI78,"0.#"),1)=".",FALSE,TRUE)</formula>
    </cfRule>
    <cfRule type="expression" dxfId="178" priority="164">
      <formula>IF(RIGHT(TEXT(AI78,"0.#"),1)=".",TRUE,FALSE)</formula>
    </cfRule>
  </conditionalFormatting>
  <conditionalFormatting sqref="AI77">
    <cfRule type="expression" dxfId="177" priority="161">
      <formula>IF(RIGHT(TEXT(AI77,"0.#"),1)=".",FALSE,TRUE)</formula>
    </cfRule>
    <cfRule type="expression" dxfId="176" priority="162">
      <formula>IF(RIGHT(TEXT(AI77,"0.#"),1)=".",TRUE,FALSE)</formula>
    </cfRule>
  </conditionalFormatting>
  <conditionalFormatting sqref="AM77">
    <cfRule type="expression" dxfId="175" priority="159">
      <formula>IF(RIGHT(TEXT(AM77,"0.#"),1)=".",FALSE,TRUE)</formula>
    </cfRule>
    <cfRule type="expression" dxfId="174" priority="160">
      <formula>IF(RIGHT(TEXT(AM77,"0.#"),1)=".",TRUE,FALSE)</formula>
    </cfRule>
  </conditionalFormatting>
  <conditionalFormatting sqref="AM78">
    <cfRule type="expression" dxfId="173" priority="157">
      <formula>IF(RIGHT(TEXT(AM78,"0.#"),1)=".",FALSE,TRUE)</formula>
    </cfRule>
    <cfRule type="expression" dxfId="172" priority="158">
      <formula>IF(RIGHT(TEXT(AM78,"0.#"),1)=".",TRUE,FALSE)</formula>
    </cfRule>
  </conditionalFormatting>
  <conditionalFormatting sqref="AQ77:AQ78">
    <cfRule type="expression" dxfId="171" priority="155">
      <formula>IF(RIGHT(TEXT(AQ77,"0.#"),1)=".",FALSE,TRUE)</formula>
    </cfRule>
    <cfRule type="expression" dxfId="170" priority="156">
      <formula>IF(RIGHT(TEXT(AQ77,"0.#"),1)=".",TRUE,FALSE)</formula>
    </cfRule>
  </conditionalFormatting>
  <conditionalFormatting sqref="AU77:AU78">
    <cfRule type="expression" dxfId="169" priority="153">
      <formula>IF(RIGHT(TEXT(AU77,"0.#"),1)=".",FALSE,TRUE)</formula>
    </cfRule>
    <cfRule type="expression" dxfId="168" priority="154">
      <formula>IF(RIGHT(TEXT(AU77,"0.#"),1)=".",TRUE,FALSE)</formula>
    </cfRule>
  </conditionalFormatting>
  <conditionalFormatting sqref="AM79">
    <cfRule type="expression" dxfId="167" priority="147">
      <formula>IF(RIGHT(TEXT(AM79,"0.#"),1)=".",FALSE,TRUE)</formula>
    </cfRule>
    <cfRule type="expression" dxfId="166" priority="148">
      <formula>IF(RIGHT(TEXT(AM79,"0.#"),1)=".",TRUE,FALSE)</formula>
    </cfRule>
  </conditionalFormatting>
  <conditionalFormatting sqref="AE79">
    <cfRule type="expression" dxfId="165" priority="151">
      <formula>IF(RIGHT(TEXT(AE79,"0.#"),1)=".",FALSE,TRUE)</formula>
    </cfRule>
    <cfRule type="expression" dxfId="164" priority="152">
      <formula>IF(RIGHT(TEXT(AE79,"0.#"),1)=".",TRUE,FALSE)</formula>
    </cfRule>
  </conditionalFormatting>
  <conditionalFormatting sqref="AI79">
    <cfRule type="expression" dxfId="163" priority="149">
      <formula>IF(RIGHT(TEXT(AI79,"0.#"),1)=".",FALSE,TRUE)</formula>
    </cfRule>
    <cfRule type="expression" dxfId="162" priority="150">
      <formula>IF(RIGHT(TEXT(AI79,"0.#"),1)=".",TRUE,FALSE)</formula>
    </cfRule>
  </conditionalFormatting>
  <conditionalFormatting sqref="AQ79">
    <cfRule type="expression" dxfId="161" priority="145">
      <formula>IF(RIGHT(TEXT(AQ79,"0.#"),1)=".",FALSE,TRUE)</formula>
    </cfRule>
    <cfRule type="expression" dxfId="160" priority="146">
      <formula>IF(RIGHT(TEXT(AQ79,"0.#"),1)=".",TRUE,FALSE)</formula>
    </cfRule>
  </conditionalFormatting>
  <conditionalFormatting sqref="AU79">
    <cfRule type="expression" dxfId="159" priority="143">
      <formula>IF(RIGHT(TEXT(AU79,"0.#"),1)=".",FALSE,TRUE)</formula>
    </cfRule>
    <cfRule type="expression" dxfId="158" priority="144">
      <formula>IF(RIGHT(TEXT(AU79,"0.#"),1)=".",TRUE,FALSE)</formula>
    </cfRule>
  </conditionalFormatting>
  <conditionalFormatting sqref="Y158">
    <cfRule type="expression" dxfId="157" priority="141">
      <formula>IF(RIGHT(TEXT(Y158,"0.#"),1)=".",FALSE,TRUE)</formula>
    </cfRule>
    <cfRule type="expression" dxfId="156" priority="142">
      <formula>IF(RIGHT(TEXT(Y158,"0.#"),1)=".",TRUE,FALSE)</formula>
    </cfRule>
  </conditionalFormatting>
  <conditionalFormatting sqref="AU158">
    <cfRule type="expression" dxfId="155" priority="139">
      <formula>IF(RIGHT(TEXT(AU158,"0.#"),1)=".",FALSE,TRUE)</formula>
    </cfRule>
    <cfRule type="expression" dxfId="154" priority="140">
      <formula>IF(RIGHT(TEXT(AU158,"0.#"),1)=".",TRUE,FALSE)</formula>
    </cfRule>
  </conditionalFormatting>
  <conditionalFormatting sqref="Y162">
    <cfRule type="expression" dxfId="153" priority="137">
      <formula>IF(RIGHT(TEXT(Y162,"0.#"),1)=".",FALSE,TRUE)</formula>
    </cfRule>
    <cfRule type="expression" dxfId="152" priority="138">
      <formula>IF(RIGHT(TEXT(Y162,"0.#"),1)=".",TRUE,FALSE)</formula>
    </cfRule>
  </conditionalFormatting>
  <conditionalFormatting sqref="AU162">
    <cfRule type="expression" dxfId="151" priority="135">
      <formula>IF(RIGHT(TEXT(AU162,"0.#"),1)=".",FALSE,TRUE)</formula>
    </cfRule>
    <cfRule type="expression" dxfId="150" priority="136">
      <formula>IF(RIGHT(TEXT(AU162,"0.#"),1)=".",TRUE,FALSE)</formula>
    </cfRule>
  </conditionalFormatting>
  <conditionalFormatting sqref="Y166">
    <cfRule type="expression" dxfId="149" priority="133">
      <formula>IF(RIGHT(TEXT(Y166,"0.#"),1)=".",FALSE,TRUE)</formula>
    </cfRule>
    <cfRule type="expression" dxfId="148" priority="134">
      <formula>IF(RIGHT(TEXT(Y166,"0.#"),1)=".",TRUE,FALSE)</formula>
    </cfRule>
  </conditionalFormatting>
  <conditionalFormatting sqref="AU166">
    <cfRule type="expression" dxfId="147" priority="131">
      <formula>IF(RIGHT(TEXT(AU166,"0.#"),1)=".",FALSE,TRUE)</formula>
    </cfRule>
    <cfRule type="expression" dxfId="146" priority="132">
      <formula>IF(RIGHT(TEXT(AU166,"0.#"),1)=".",TRUE,FALSE)</formula>
    </cfRule>
  </conditionalFormatting>
  <conditionalFormatting sqref="Y170">
    <cfRule type="expression" dxfId="145" priority="129">
      <formula>IF(RIGHT(TEXT(Y170,"0.#"),1)=".",FALSE,TRUE)</formula>
    </cfRule>
    <cfRule type="expression" dxfId="144" priority="130">
      <formula>IF(RIGHT(TEXT(Y170,"0.#"),1)=".",TRUE,FALSE)</formula>
    </cfRule>
  </conditionalFormatting>
  <conditionalFormatting sqref="AU170">
    <cfRule type="expression" dxfId="143" priority="127">
      <formula>IF(RIGHT(TEXT(AU170,"0.#"),1)=".",FALSE,TRUE)</formula>
    </cfRule>
    <cfRule type="expression" dxfId="142" priority="128">
      <formula>IF(RIGHT(TEXT(AU170,"0.#"),1)=".",TRUE,FALSE)</formula>
    </cfRule>
  </conditionalFormatting>
  <conditionalFormatting sqref="AL180:AO180 AL184:AO186">
    <cfRule type="expression" dxfId="141" priority="93">
      <formula>IF(AND(AL180&gt;=0, RIGHT(TEXT(AL180,"0.#"),1)&lt;&gt;"."),TRUE,FALSE)</formula>
    </cfRule>
    <cfRule type="expression" dxfId="140" priority="94">
      <formula>IF(AND(AL180&gt;=0, RIGHT(TEXT(AL180,"0.#"),1)="."),TRUE,FALSE)</formula>
    </cfRule>
    <cfRule type="expression" dxfId="139" priority="95">
      <formula>IF(AND(AL180&lt;0, RIGHT(TEXT(AL180,"0.#"),1)&lt;&gt;"."),TRUE,FALSE)</formula>
    </cfRule>
    <cfRule type="expression" dxfId="138" priority="96">
      <formula>IF(AND(AL180&lt;0, RIGHT(TEXT(AL180,"0.#"),1)="."),TRUE,FALSE)</formula>
    </cfRule>
  </conditionalFormatting>
  <conditionalFormatting sqref="Y180 Y184:Y186">
    <cfRule type="expression" dxfId="137" priority="91">
      <formula>IF(RIGHT(TEXT(Y180,"0.#"),1)=".",FALSE,TRUE)</formula>
    </cfRule>
    <cfRule type="expression" dxfId="136" priority="92">
      <formula>IF(RIGHT(TEXT(Y180,"0.#"),1)=".",TRUE,FALSE)</formula>
    </cfRule>
  </conditionalFormatting>
  <conditionalFormatting sqref="AL178:AO179">
    <cfRule type="expression" dxfId="135" priority="87">
      <formula>IF(AND(AL178&gt;=0, RIGHT(TEXT(AL178,"0.#"),1)&lt;&gt;"."),TRUE,FALSE)</formula>
    </cfRule>
    <cfRule type="expression" dxfId="134" priority="88">
      <formula>IF(AND(AL178&gt;=0, RIGHT(TEXT(AL178,"0.#"),1)="."),TRUE,FALSE)</formula>
    </cfRule>
    <cfRule type="expression" dxfId="133" priority="89">
      <formula>IF(AND(AL178&lt;0, RIGHT(TEXT(AL178,"0.#"),1)&lt;&gt;"."),TRUE,FALSE)</formula>
    </cfRule>
    <cfRule type="expression" dxfId="132" priority="90">
      <formula>IF(AND(AL178&lt;0, RIGHT(TEXT(AL178,"0.#"),1)="."),TRUE,FALSE)</formula>
    </cfRule>
  </conditionalFormatting>
  <conditionalFormatting sqref="Y178:Y179">
    <cfRule type="expression" dxfId="131" priority="85">
      <formula>IF(RIGHT(TEXT(Y178,"0.#"),1)=".",FALSE,TRUE)</formula>
    </cfRule>
    <cfRule type="expression" dxfId="130" priority="86">
      <formula>IF(RIGHT(TEXT(Y178,"0.#"),1)=".",TRUE,FALSE)</formula>
    </cfRule>
  </conditionalFormatting>
  <conditionalFormatting sqref="AL183:AO183">
    <cfRule type="expression" dxfId="129" priority="81">
      <formula>IF(AND(AL183&gt;=0, RIGHT(TEXT(AL183,"0.#"),1)&lt;&gt;"."),TRUE,FALSE)</formula>
    </cfRule>
    <cfRule type="expression" dxfId="128" priority="82">
      <formula>IF(AND(AL183&gt;=0, RIGHT(TEXT(AL183,"0.#"),1)="."),TRUE,FALSE)</formula>
    </cfRule>
    <cfRule type="expression" dxfId="127" priority="83">
      <formula>IF(AND(AL183&lt;0, RIGHT(TEXT(AL183,"0.#"),1)&lt;&gt;"."),TRUE,FALSE)</formula>
    </cfRule>
    <cfRule type="expression" dxfId="126" priority="84">
      <formula>IF(AND(AL183&lt;0, RIGHT(TEXT(AL183,"0.#"),1)="."),TRUE,FALSE)</formula>
    </cfRule>
  </conditionalFormatting>
  <conditionalFormatting sqref="Y183">
    <cfRule type="expression" dxfId="125" priority="79">
      <formula>IF(RIGHT(TEXT(Y183,"0.#"),1)=".",FALSE,TRUE)</formula>
    </cfRule>
    <cfRule type="expression" dxfId="124" priority="80">
      <formula>IF(RIGHT(TEXT(Y183,"0.#"),1)=".",TRUE,FALSE)</formula>
    </cfRule>
  </conditionalFormatting>
  <conditionalFormatting sqref="AL182:AO182">
    <cfRule type="expression" dxfId="123" priority="75">
      <formula>IF(AND(AL182&gt;=0, RIGHT(TEXT(AL182,"0.#"),1)&lt;&gt;"."),TRUE,FALSE)</formula>
    </cfRule>
    <cfRule type="expression" dxfId="122" priority="76">
      <formula>IF(AND(AL182&gt;=0, RIGHT(TEXT(AL182,"0.#"),1)="."),TRUE,FALSE)</formula>
    </cfRule>
    <cfRule type="expression" dxfId="121" priority="77">
      <formula>IF(AND(AL182&lt;0, RIGHT(TEXT(AL182,"0.#"),1)&lt;&gt;"."),TRUE,FALSE)</formula>
    </cfRule>
    <cfRule type="expression" dxfId="120" priority="78">
      <formula>IF(AND(AL182&lt;0, RIGHT(TEXT(AL182,"0.#"),1)="."),TRUE,FALSE)</formula>
    </cfRule>
  </conditionalFormatting>
  <conditionalFormatting sqref="Y182">
    <cfRule type="expression" dxfId="119" priority="73">
      <formula>IF(RIGHT(TEXT(Y182,"0.#"),1)=".",FALSE,TRUE)</formula>
    </cfRule>
    <cfRule type="expression" dxfId="118" priority="74">
      <formula>IF(RIGHT(TEXT(Y182,"0.#"),1)=".",TRUE,FALSE)</formula>
    </cfRule>
  </conditionalFormatting>
  <conditionalFormatting sqref="AL181:AO181">
    <cfRule type="expression" dxfId="117" priority="69">
      <formula>IF(AND(AL181&gt;=0, RIGHT(TEXT(AL181,"0.#"),1)&lt;&gt;"."),TRUE,FALSE)</formula>
    </cfRule>
    <cfRule type="expression" dxfId="116" priority="70">
      <formula>IF(AND(AL181&gt;=0, RIGHT(TEXT(AL181,"0.#"),1)="."),TRUE,FALSE)</formula>
    </cfRule>
    <cfRule type="expression" dxfId="115" priority="71">
      <formula>IF(AND(AL181&lt;0, RIGHT(TEXT(AL181,"0.#"),1)&lt;&gt;"."),TRUE,FALSE)</formula>
    </cfRule>
    <cfRule type="expression" dxfId="114" priority="72">
      <formula>IF(AND(AL181&lt;0, RIGHT(TEXT(AL181,"0.#"),1)="."),TRUE,FALSE)</formula>
    </cfRule>
  </conditionalFormatting>
  <conditionalFormatting sqref="Y181">
    <cfRule type="expression" dxfId="113" priority="67">
      <formula>IF(RIGHT(TEXT(Y181,"0.#"),1)=".",FALSE,TRUE)</formula>
    </cfRule>
    <cfRule type="expression" dxfId="112" priority="68">
      <formula>IF(RIGHT(TEXT(Y181,"0.#"),1)=".",TRUE,FALSE)</formula>
    </cfRule>
  </conditionalFormatting>
  <conditionalFormatting sqref="Y192 Y194">
    <cfRule type="expression" dxfId="111" priority="61">
      <formula>IF(RIGHT(TEXT(Y192,"0.#"),1)=".",FALSE,TRUE)</formula>
    </cfRule>
    <cfRule type="expression" dxfId="110" priority="62">
      <formula>IF(RIGHT(TEXT(Y192,"0.#"),1)=".",TRUE,FALSE)</formula>
    </cfRule>
  </conditionalFormatting>
  <conditionalFormatting sqref="Y190:Y191">
    <cfRule type="expression" dxfId="109" priority="55">
      <formula>IF(RIGHT(TEXT(Y190,"0.#"),1)=".",FALSE,TRUE)</formula>
    </cfRule>
    <cfRule type="expression" dxfId="108" priority="56">
      <formula>IF(RIGHT(TEXT(Y190,"0.#"),1)=".",TRUE,FALSE)</formula>
    </cfRule>
  </conditionalFormatting>
  <conditionalFormatting sqref="AL192:AO194">
    <cfRule type="expression" dxfId="107" priority="63">
      <formula>IF(AND(AL192&gt;=0, RIGHT(TEXT(AL192,"0.#"),1)&lt;&gt;"."),TRUE,FALSE)</formula>
    </cfRule>
    <cfRule type="expression" dxfId="106" priority="64">
      <formula>IF(AND(AL192&gt;=0, RIGHT(TEXT(AL192,"0.#"),1)="."),TRUE,FALSE)</formula>
    </cfRule>
    <cfRule type="expression" dxfId="105" priority="65">
      <formula>IF(AND(AL192&lt;0, RIGHT(TEXT(AL192,"0.#"),1)&lt;&gt;"."),TRUE,FALSE)</formula>
    </cfRule>
    <cfRule type="expression" dxfId="104" priority="66">
      <formula>IF(AND(AL192&lt;0, RIGHT(TEXT(AL192,"0.#"),1)="."),TRUE,FALSE)</formula>
    </cfRule>
  </conditionalFormatting>
  <conditionalFormatting sqref="AL190:AO191">
    <cfRule type="expression" dxfId="103" priority="57">
      <formula>IF(AND(AL190&gt;=0, RIGHT(TEXT(AL190,"0.#"),1)&lt;&gt;"."),TRUE,FALSE)</formula>
    </cfRule>
    <cfRule type="expression" dxfId="102" priority="58">
      <formula>IF(AND(AL190&gt;=0, RIGHT(TEXT(AL190,"0.#"),1)="."),TRUE,FALSE)</formula>
    </cfRule>
    <cfRule type="expression" dxfId="101" priority="59">
      <formula>IF(AND(AL190&lt;0, RIGHT(TEXT(AL190,"0.#"),1)&lt;&gt;"."),TRUE,FALSE)</formula>
    </cfRule>
    <cfRule type="expression" dxfId="100" priority="60">
      <formula>IF(AND(AL190&lt;0, RIGHT(TEXT(AL190,"0.#"),1)="."),TRUE,FALSE)</formula>
    </cfRule>
  </conditionalFormatting>
  <conditionalFormatting sqref="Y193">
    <cfRule type="expression" dxfId="99" priority="53">
      <formula>IF(RIGHT(TEXT(Y193,"0.#"),1)=".",FALSE,TRUE)</formula>
    </cfRule>
    <cfRule type="expression" dxfId="98" priority="54">
      <formula>IF(RIGHT(TEXT(Y193,"0.#"),1)=".",TRUE,FALSE)</formula>
    </cfRule>
  </conditionalFormatting>
  <conditionalFormatting sqref="Y200:Y203">
    <cfRule type="expression" dxfId="97" priority="47">
      <formula>IF(RIGHT(TEXT(Y200,"0.#"),1)=".",FALSE,TRUE)</formula>
    </cfRule>
    <cfRule type="expression" dxfId="96" priority="48">
      <formula>IF(RIGHT(TEXT(Y200,"0.#"),1)=".",TRUE,FALSE)</formula>
    </cfRule>
  </conditionalFormatting>
  <conditionalFormatting sqref="Y199">
    <cfRule type="expression" dxfId="95" priority="41">
      <formula>IF(RIGHT(TEXT(Y199,"0.#"),1)=".",FALSE,TRUE)</formula>
    </cfRule>
    <cfRule type="expression" dxfId="94" priority="42">
      <formula>IF(RIGHT(TEXT(Y199,"0.#"),1)=".",TRUE,FALSE)</formula>
    </cfRule>
  </conditionalFormatting>
  <conditionalFormatting sqref="AL200:AO203">
    <cfRule type="expression" dxfId="93" priority="49">
      <formula>IF(AND(AL200&gt;=0, RIGHT(TEXT(AL200,"0.#"),1)&lt;&gt;"."),TRUE,FALSE)</formula>
    </cfRule>
    <cfRule type="expression" dxfId="92" priority="50">
      <formula>IF(AND(AL200&gt;=0, RIGHT(TEXT(AL200,"0.#"),1)="."),TRUE,FALSE)</formula>
    </cfRule>
    <cfRule type="expression" dxfId="91" priority="51">
      <formula>IF(AND(AL200&lt;0, RIGHT(TEXT(AL200,"0.#"),1)&lt;&gt;"."),TRUE,FALSE)</formula>
    </cfRule>
    <cfRule type="expression" dxfId="90" priority="52">
      <formula>IF(AND(AL200&lt;0, RIGHT(TEXT(AL200,"0.#"),1)="."),TRUE,FALSE)</formula>
    </cfRule>
  </conditionalFormatting>
  <conditionalFormatting sqref="AL198:AO199">
    <cfRule type="expression" dxfId="89" priority="43">
      <formula>IF(AND(AL198&gt;=0, RIGHT(TEXT(AL198,"0.#"),1)&lt;&gt;"."),TRUE,FALSE)</formula>
    </cfRule>
    <cfRule type="expression" dxfId="88" priority="44">
      <formula>IF(AND(AL198&gt;=0, RIGHT(TEXT(AL198,"0.#"),1)="."),TRUE,FALSE)</formula>
    </cfRule>
    <cfRule type="expression" dxfId="87" priority="45">
      <formula>IF(AND(AL198&lt;0, RIGHT(TEXT(AL198,"0.#"),1)&lt;&gt;"."),TRUE,FALSE)</formula>
    </cfRule>
    <cfRule type="expression" dxfId="86" priority="46">
      <formula>IF(AND(AL198&lt;0, RIGHT(TEXT(AL198,"0.#"),1)="."),TRUE,FALSE)</formula>
    </cfRule>
  </conditionalFormatting>
  <conditionalFormatting sqref="Y198">
    <cfRule type="expression" dxfId="85" priority="39">
      <formula>IF(RIGHT(TEXT(Y198,"0.#"),1)=".",FALSE,TRUE)</formula>
    </cfRule>
    <cfRule type="expression" dxfId="84" priority="40">
      <formula>IF(RIGHT(TEXT(Y198,"0.#"),1)=".",TRUE,FALSE)</formula>
    </cfRule>
  </conditionalFormatting>
  <conditionalFormatting sqref="AL207:AO207">
    <cfRule type="expression" dxfId="83" priority="35">
      <formula>IF(AND(AL207&gt;=0, RIGHT(TEXT(AL207,"0.#"),1)&lt;&gt;"."),TRUE,FALSE)</formula>
    </cfRule>
    <cfRule type="expression" dxfId="82" priority="36">
      <formula>IF(AND(AL207&gt;=0, RIGHT(TEXT(AL207,"0.#"),1)="."),TRUE,FALSE)</formula>
    </cfRule>
    <cfRule type="expression" dxfId="81" priority="37">
      <formula>IF(AND(AL207&lt;0, RIGHT(TEXT(AL207,"0.#"),1)&lt;&gt;"."),TRUE,FALSE)</formula>
    </cfRule>
    <cfRule type="expression" dxfId="80" priority="38">
      <formula>IF(AND(AL207&lt;0, RIGHT(TEXT(AL207,"0.#"),1)="."),TRUE,FALSE)</formula>
    </cfRule>
  </conditionalFormatting>
  <conditionalFormatting sqref="Y207">
    <cfRule type="expression" dxfId="79" priority="33">
      <formula>IF(RIGHT(TEXT(Y207,"0.#"),1)=".",FALSE,TRUE)</formula>
    </cfRule>
    <cfRule type="expression" dxfId="78" priority="34">
      <formula>IF(RIGHT(TEXT(Y207,"0.#"),1)=".",TRUE,FALSE)</formula>
    </cfRule>
  </conditionalFormatting>
  <conditionalFormatting sqref="AL211:AO211">
    <cfRule type="expression" dxfId="77" priority="23">
      <formula>IF(AND(AL211&gt;=0, RIGHT(TEXT(AL211,"0.#"),1)&lt;&gt;"."),TRUE,FALSE)</formula>
    </cfRule>
    <cfRule type="expression" dxfId="76" priority="24">
      <formula>IF(AND(AL211&gt;=0, RIGHT(TEXT(AL211,"0.#"),1)="."),TRUE,FALSE)</formula>
    </cfRule>
    <cfRule type="expression" dxfId="75" priority="25">
      <formula>IF(AND(AL211&lt;0, RIGHT(TEXT(AL211,"0.#"),1)&lt;&gt;"."),TRUE,FALSE)</formula>
    </cfRule>
    <cfRule type="expression" dxfId="74" priority="26">
      <formula>IF(AND(AL211&lt;0, RIGHT(TEXT(AL211,"0.#"),1)="."),TRUE,FALSE)</formula>
    </cfRule>
  </conditionalFormatting>
  <conditionalFormatting sqref="Y211">
    <cfRule type="expression" dxfId="73" priority="21">
      <formula>IF(RIGHT(TEXT(Y211,"0.#"),1)=".",FALSE,TRUE)</formula>
    </cfRule>
    <cfRule type="expression" dxfId="72" priority="22">
      <formula>IF(RIGHT(TEXT(Y211,"0.#"),1)=".",TRUE,FALSE)</formula>
    </cfRule>
  </conditionalFormatting>
  <conditionalFormatting sqref="AL215:AO215">
    <cfRule type="expression" dxfId="71" priority="17">
      <formula>IF(AND(AL215&gt;=0, RIGHT(TEXT(AL215,"0.#"),1)&lt;&gt;"."),TRUE,FALSE)</formula>
    </cfRule>
    <cfRule type="expression" dxfId="70" priority="18">
      <formula>IF(AND(AL215&gt;=0, RIGHT(TEXT(AL215,"0.#"),1)="."),TRUE,FALSE)</formula>
    </cfRule>
    <cfRule type="expression" dxfId="69" priority="19">
      <formula>IF(AND(AL215&lt;0, RIGHT(TEXT(AL215,"0.#"),1)&lt;&gt;"."),TRUE,FALSE)</formula>
    </cfRule>
    <cfRule type="expression" dxfId="68" priority="20">
      <formula>IF(AND(AL215&lt;0, RIGHT(TEXT(AL215,"0.#"),1)="."),TRUE,FALSE)</formula>
    </cfRule>
  </conditionalFormatting>
  <conditionalFormatting sqref="Y215">
    <cfRule type="expression" dxfId="67" priority="15">
      <formula>IF(RIGHT(TEXT(Y215,"0.#"),1)=".",FALSE,TRUE)</formula>
    </cfRule>
    <cfRule type="expression" dxfId="66" priority="16">
      <formula>IF(RIGHT(TEXT(Y215,"0.#"),1)=".",TRUE,FALSE)</formula>
    </cfRule>
  </conditionalFormatting>
  <conditionalFormatting sqref="AL219:AO220">
    <cfRule type="expression" dxfId="65" priority="11">
      <formula>IF(AND(AL219&gt;=0, RIGHT(TEXT(AL219,"0.#"),1)&lt;&gt;"."),TRUE,FALSE)</formula>
    </cfRule>
    <cfRule type="expression" dxfId="64" priority="12">
      <formula>IF(AND(AL219&gt;=0, RIGHT(TEXT(AL219,"0.#"),1)="."),TRUE,FALSE)</formula>
    </cfRule>
    <cfRule type="expression" dxfId="63" priority="13">
      <formula>IF(AND(AL219&lt;0, RIGHT(TEXT(AL219,"0.#"),1)&lt;&gt;"."),TRUE,FALSE)</formula>
    </cfRule>
    <cfRule type="expression" dxfId="62" priority="14">
      <formula>IF(AND(AL219&lt;0, RIGHT(TEXT(AL219,"0.#"),1)="."),TRUE,FALSE)</formula>
    </cfRule>
  </conditionalFormatting>
  <conditionalFormatting sqref="Y219">
    <cfRule type="expression" dxfId="61" priority="9">
      <formula>IF(RIGHT(TEXT(Y219,"0.#"),1)=".",FALSE,TRUE)</formula>
    </cfRule>
    <cfRule type="expression" dxfId="60" priority="10">
      <formula>IF(RIGHT(TEXT(Y219,"0.#"),1)=".",TRUE,FALSE)</formula>
    </cfRule>
  </conditionalFormatting>
  <conditionalFormatting sqref="Y220">
    <cfRule type="expression" dxfId="59" priority="7">
      <formula>IF(RIGHT(TEXT(Y220,"0.#"),1)=".",FALSE,TRUE)</formula>
    </cfRule>
    <cfRule type="expression" dxfId="58" priority="8">
      <formula>IF(RIGHT(TEXT(Y220,"0.#"),1)=".",TRUE,FALSE)</formula>
    </cfRule>
  </conditionalFormatting>
  <conditionalFormatting sqref="AL224:AO224">
    <cfRule type="expression" dxfId="57" priority="3">
      <formula>IF(AND(AL224&gt;=0, RIGHT(TEXT(AL224,"0.#"),1)&lt;&gt;"."),TRUE,FALSE)</formula>
    </cfRule>
    <cfRule type="expression" dxfId="56" priority="4">
      <formula>IF(AND(AL224&gt;=0, RIGHT(TEXT(AL224,"0.#"),1)="."),TRUE,FALSE)</formula>
    </cfRule>
    <cfRule type="expression" dxfId="55" priority="5">
      <formula>IF(AND(AL224&lt;0, RIGHT(TEXT(AL224,"0.#"),1)&lt;&gt;"."),TRUE,FALSE)</formula>
    </cfRule>
    <cfRule type="expression" dxfId="54" priority="6">
      <formula>IF(AND(AL224&lt;0, RIGHT(TEXT(AL224,"0.#"),1)="."),TRUE,FALSE)</formula>
    </cfRule>
  </conditionalFormatting>
  <conditionalFormatting sqref="Y224">
    <cfRule type="expression" dxfId="53" priority="1">
      <formula>IF(RIGHT(TEXT(Y224,"0.#"),1)=".",FALSE,TRUE)</formula>
    </cfRule>
    <cfRule type="expression" dxfId="52" priority="2">
      <formula>IF(RIGHT(TEXT(Y224,"0.#"),1)=".",TRUE,FALSE)</formula>
    </cfRule>
  </conditionalFormatting>
  <dataValidations count="15">
    <dataValidation type="custom" allowBlank="1" showInputMessage="1" showErrorMessage="1" errorTitle="法人番号チェック" error="法人番号は13桁の数字で入力してください。" sqref="J224:O224 J219:O220 J215:O215 J211:O211 J207:O207 J198:O203 J190:O194 J178:O186">
      <formula1>OR(J178="-",AND(LEN(J178)=13,IFERROR(SEARCH("-",J178),"")="",IFERROR(SEARCH(".",J178),"")="",ISNUMBER(J178)))</formula1>
    </dataValidation>
    <dataValidation type="list" allowBlank="1" showInputMessage="1" showErrorMessage="1" sqref="Q120:R120 AO120:AP120 AC120:AD120">
      <formula1>#REF!</formula1>
    </dataValidation>
    <dataValidation type="custom" imeMode="disabled" allowBlank="1" showInputMessage="1" showErrorMessage="1" sqref="AY24 P13:AQ19 P20:AJ20 Y158:AB158 AU158:AX158 Y162:AB162 AU162:AX162 Y166:AB166 AU166:AX166 Y170:AB170 AU170:AX170 Y178:AB186 AL178:AO186 Y190:AB194 AL190:AO194 Y198:AB203 AL198:AO203 Y207:AB207 AL207:AO207 Y211:AB211 AL211:AO211 Y215:AB215 AL215:AO215 Y219:AB220 AL219:AO220 Y224:AB224 AL224:AO224 AQ34:AR34 AU34:AX34 AE35:AX37 AE45:AX45 AE28:AX29 AE70:AX71 AE56:AX57 AE31:AX31 AE59:AX59 AE73:AX73 AQ48:AR48 AU48:AX48 AE49:AX51 AQ62:AR62 AU62:AX62 AE63:AX65 AQ76:AR76 AU76:AX76 AE77:AX79 AE42:AX43 W24 P24:V25">
      <formula1>OR(ISNUMBER(P13), P13="-")</formula1>
    </dataValidation>
    <dataValidation type="list" allowBlank="1" showInputMessage="1" showErrorMessage="1" sqref="H106:I106">
      <formula1>T事業番号</formula1>
    </dataValidation>
    <dataValidation type="list" allowBlank="1" showInputMessage="1" showErrorMessage="1" sqref="S5:X5">
      <formula1>T終了年度</formula1>
    </dataValidation>
    <dataValidation type="list" allowBlank="1" showInputMessage="1" showErrorMessage="1" sqref="AO172 AO225">
      <formula1>"　, ☑"</formula1>
    </dataValidation>
    <dataValidation type="list" allowBlank="1" showInputMessage="1" showErrorMessage="1" error="プルダウンリストから選択してください。" sqref="AD87:AF90 AD93:AD104 AE93:AF97 AE99:AF104">
      <formula1>"○,△,×,‐"</formula1>
    </dataValidation>
    <dataValidation type="list" allowBlank="1" showInputMessage="1" showErrorMessage="1" error="プルダウンリストから選択してください。" sqref="AD91:AF92">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78:AK186 AH190:AK194 AH198:AK203 AH207:AK207 AH211:AK211 AH215:AK215 AH219:AK220 AH224:AK224">
      <formula1>OR(AND(MOD(IF(ISNUMBER(AH178), AH178, 0.5),1)=0, 0&lt;=AH178), AH178="-")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18:AK119 X118:Y119 AJ120 L118:L120 M118:M119 X120 AU118:AV119 J106">
      <formula1>0</formula1>
      <formula2>9999</formula2>
    </dataValidation>
    <dataValidation type="whole" allowBlank="1" showInputMessage="1" showErrorMessage="1" sqref="O118:P119 AX118:AX120 AA118:AB119 AM118:AN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2" max="49" man="1"/>
    <brk id="68" max="49" man="1"/>
    <brk id="120" max="49" man="1"/>
    <brk id="155" max="49" man="1"/>
    <brk id="187" max="49" man="1"/>
    <brk id="21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S120:U120 AJ2:AM2 E106:G106 AE120:AG120 G120:I120 AQ120:AS120</xm:sqref>
        </x14:dataValidation>
        <x14:dataValidation type="list" allowBlank="1" showInputMessage="1" showErrorMessage="1">
          <x14:formula1>
            <xm:f>入力規則等!$U$49</xm:f>
          </x14:formula1>
          <xm:sqref>C106:D106</xm:sqref>
        </x14:dataValidation>
        <x14:dataValidation type="list" allowBlank="1" showInputMessage="1" showErrorMessage="1">
          <x14:formula1>
            <xm:f>入力規則等!$U$56:$U$58</xm:f>
          </x14:formula1>
          <xm:sqref>J120:K120 AT120:AU120 AH120:AI120 V120:W120</xm:sqref>
        </x14:dataValidation>
        <x14:dataValidation type="list" allowBlank="1" showInputMessage="1" showErrorMessage="1">
          <x14:formula1>
            <xm:f>入力規則等!$U$48</xm:f>
          </x14:formula1>
          <xm:sqref>E120:F120</xm:sqref>
        </x14:dataValidation>
        <x14:dataValidation type="list" allowBlank="1" showInputMessage="1" showErrorMessage="1">
          <x14:formula1>
            <xm:f>入力規則等!$W$2:$W$24</xm:f>
          </x14:formula1>
          <xm:sqref>AO118:AP119 Q118:S119 AC118:AE119 E118:G119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AC178:AG186 AC190:AG194 AC198:AG203 AC207:AG207 AC211:AG211 AC215:AG215 AC219:AG220 AC224:AG224</xm:sqref>
        </x14:dataValidation>
        <x14:dataValidation type="list" allowBlank="1" showInputMessage="1" showErrorMessage="1">
          <x14:formula1>
            <xm:f>入力規則等!$U$40:$U$42</xm:f>
          </x14:formula1>
          <xm:sqref>AG118:AH118 U118:V118 I118:J118 AR118:AS118</xm:sqref>
        </x14:dataValidation>
        <x14:dataValidation type="list" allowBlank="1" showInputMessage="1" showErrorMessage="1">
          <x14:formula1>
            <xm:f>入力規則等!$U$7:$U$9</xm:f>
          </x14:formula1>
          <xm:sqref>U119:V119 I119:J119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125" style="32" customWidth="1"/>
    <col min="29" max="29" width="24.125" style="32" bestFit="1" customWidth="1"/>
    <col min="30" max="30" width="3.875" style="32" customWidth="1"/>
    <col min="31" max="31" width="33.8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72</v>
      </c>
      <c r="B1" s="24" t="s">
        <v>73</v>
      </c>
      <c r="F1" s="25" t="s">
        <v>4</v>
      </c>
      <c r="G1" s="25" t="s">
        <v>62</v>
      </c>
      <c r="K1" s="26" t="s">
        <v>89</v>
      </c>
      <c r="L1" s="24" t="s">
        <v>73</v>
      </c>
      <c r="O1" s="12"/>
      <c r="P1" s="25" t="s">
        <v>5</v>
      </c>
      <c r="Q1" s="25" t="s">
        <v>62</v>
      </c>
      <c r="T1" s="12"/>
      <c r="U1" s="28" t="s">
        <v>152</v>
      </c>
      <c r="W1" s="28" t="s">
        <v>151</v>
      </c>
      <c r="Y1" s="28" t="s">
        <v>70</v>
      </c>
      <c r="Z1" s="28" t="s">
        <v>390</v>
      </c>
      <c r="AA1" s="28" t="s">
        <v>71</v>
      </c>
      <c r="AB1" s="28" t="s">
        <v>391</v>
      </c>
      <c r="AC1" s="28" t="s">
        <v>31</v>
      </c>
      <c r="AD1" s="27"/>
      <c r="AE1" s="28" t="s">
        <v>43</v>
      </c>
      <c r="AF1" s="29"/>
      <c r="AG1" s="46" t="s">
        <v>170</v>
      </c>
      <c r="AI1" s="46" t="s">
        <v>172</v>
      </c>
      <c r="AK1" s="46" t="s">
        <v>177</v>
      </c>
      <c r="AM1" s="71"/>
      <c r="AN1" s="71"/>
      <c r="AP1" s="27" t="s">
        <v>219</v>
      </c>
    </row>
    <row r="2" spans="1:42" ht="13.5" customHeight="1" x14ac:dyDescent="0.15">
      <c r="A2" s="13" t="s">
        <v>74</v>
      </c>
      <c r="B2" s="14"/>
      <c r="C2" s="12" t="str">
        <f>IF(B2="","",A2)</f>
        <v/>
      </c>
      <c r="D2" s="12" t="str">
        <f>IF(C2="","",IF(D1&lt;&gt;"",CONCATENATE(D1,"、",C2),C2))</f>
        <v/>
      </c>
      <c r="F2" s="11" t="s">
        <v>61</v>
      </c>
      <c r="G2" s="16" t="s">
        <v>575</v>
      </c>
      <c r="H2" s="12" t="str">
        <f>IF(G2="","",F2)</f>
        <v>一般会計</v>
      </c>
      <c r="I2" s="12" t="str">
        <f>IF(H2="","",IF(I1&lt;&gt;"",CONCATENATE(I1,"、",H2),H2))</f>
        <v>一般会計</v>
      </c>
      <c r="K2" s="13" t="s">
        <v>90</v>
      </c>
      <c r="L2" s="14"/>
      <c r="M2" s="12" t="str">
        <f>IF(L2="","",K2)</f>
        <v/>
      </c>
      <c r="N2" s="12" t="str">
        <f>IF(M2="","",IF(N1&lt;&gt;"",CONCATENATE(N1,"、",M2),M2))</f>
        <v/>
      </c>
      <c r="O2" s="12"/>
      <c r="P2" s="11" t="s">
        <v>63</v>
      </c>
      <c r="Q2" s="16"/>
      <c r="R2" s="12" t="str">
        <f>IF(Q2="","",P2)</f>
        <v/>
      </c>
      <c r="S2" s="12" t="str">
        <f>IF(R2="","",IF(S1&lt;&gt;"",CONCATENATE(S1,"、",R2),R2))</f>
        <v/>
      </c>
      <c r="T2" s="12"/>
      <c r="U2" s="85">
        <v>21</v>
      </c>
      <c r="W2" s="31" t="s">
        <v>157</v>
      </c>
      <c r="Y2" s="31" t="s">
        <v>57</v>
      </c>
      <c r="Z2" s="31" t="s">
        <v>57</v>
      </c>
      <c r="AA2" s="78" t="s">
        <v>260</v>
      </c>
      <c r="AB2" s="78" t="s">
        <v>485</v>
      </c>
      <c r="AC2" s="79" t="s">
        <v>122</v>
      </c>
      <c r="AD2" s="27"/>
      <c r="AE2" s="38" t="s">
        <v>153</v>
      </c>
      <c r="AF2" s="29"/>
      <c r="AG2" s="48" t="s">
        <v>227</v>
      </c>
      <c r="AI2" s="46" t="s">
        <v>257</v>
      </c>
      <c r="AK2" s="46" t="s">
        <v>178</v>
      </c>
      <c r="AM2" s="71"/>
      <c r="AN2" s="71"/>
      <c r="AP2" s="48" t="s">
        <v>227</v>
      </c>
    </row>
    <row r="3" spans="1:42" ht="13.5" customHeight="1" x14ac:dyDescent="0.15">
      <c r="A3" s="13" t="s">
        <v>75</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
      </c>
      <c r="O3" s="12"/>
      <c r="P3" s="11" t="s">
        <v>64</v>
      </c>
      <c r="Q3" s="16" t="s">
        <v>575</v>
      </c>
      <c r="R3" s="12" t="str">
        <f t="shared" ref="R3:R8" si="3">IF(Q3="","",P3)</f>
        <v>委託・請負</v>
      </c>
      <c r="S3" s="12" t="str">
        <f t="shared" ref="S3:S8" si="4">IF(R3="",S2,IF(S2&lt;&gt;"",CONCATENATE(S2,"、",R3),R3))</f>
        <v>委託・請負</v>
      </c>
      <c r="T3" s="12"/>
      <c r="U3" s="31" t="s">
        <v>516</v>
      </c>
      <c r="W3" s="31" t="s">
        <v>132</v>
      </c>
      <c r="Y3" s="31" t="s">
        <v>58</v>
      </c>
      <c r="Z3" s="31" t="s">
        <v>392</v>
      </c>
      <c r="AA3" s="78" t="s">
        <v>358</v>
      </c>
      <c r="AB3" s="78" t="s">
        <v>486</v>
      </c>
      <c r="AC3" s="79" t="s">
        <v>123</v>
      </c>
      <c r="AD3" s="27"/>
      <c r="AE3" s="38" t="s">
        <v>154</v>
      </c>
      <c r="AF3" s="29"/>
      <c r="AG3" s="48" t="s">
        <v>228</v>
      </c>
      <c r="AI3" s="46" t="s">
        <v>171</v>
      </c>
      <c r="AK3" s="46" t="str">
        <f>CHAR(CODE(AK2)+1)</f>
        <v>B</v>
      </c>
      <c r="AM3" s="71"/>
      <c r="AN3" s="71"/>
      <c r="AP3" s="48" t="s">
        <v>228</v>
      </c>
    </row>
    <row r="4" spans="1:42" ht="13.5" customHeight="1" x14ac:dyDescent="0.15">
      <c r="A4" s="13" t="s">
        <v>76</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
      </c>
      <c r="O4" s="12"/>
      <c r="P4" s="11" t="s">
        <v>65</v>
      </c>
      <c r="Q4" s="16"/>
      <c r="R4" s="12" t="str">
        <f t="shared" si="3"/>
        <v/>
      </c>
      <c r="S4" s="12" t="str">
        <f t="shared" si="4"/>
        <v>委託・請負</v>
      </c>
      <c r="T4" s="12"/>
      <c r="U4" s="31" t="s">
        <v>564</v>
      </c>
      <c r="W4" s="31" t="s">
        <v>133</v>
      </c>
      <c r="Y4" s="31" t="s">
        <v>265</v>
      </c>
      <c r="Z4" s="31" t="s">
        <v>393</v>
      </c>
      <c r="AA4" s="78" t="s">
        <v>359</v>
      </c>
      <c r="AB4" s="78" t="s">
        <v>487</v>
      </c>
      <c r="AC4" s="78" t="s">
        <v>124</v>
      </c>
      <c r="AD4" s="27"/>
      <c r="AE4" s="38" t="s">
        <v>155</v>
      </c>
      <c r="AF4" s="29"/>
      <c r="AG4" s="48" t="s">
        <v>229</v>
      </c>
      <c r="AI4" s="46" t="s">
        <v>173</v>
      </c>
      <c r="AK4" s="46" t="str">
        <f t="shared" ref="AK4:AK49" si="7">CHAR(CODE(AK3)+1)</f>
        <v>C</v>
      </c>
      <c r="AM4" s="71"/>
      <c r="AN4" s="71"/>
      <c r="AP4" s="48" t="s">
        <v>229</v>
      </c>
    </row>
    <row r="5" spans="1:42" ht="13.5" customHeight="1" x14ac:dyDescent="0.15">
      <c r="A5" s="13" t="s">
        <v>77</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
      </c>
      <c r="O5" s="12"/>
      <c r="P5" s="11" t="s">
        <v>66</v>
      </c>
      <c r="Q5" s="16"/>
      <c r="R5" s="12" t="str">
        <f t="shared" si="3"/>
        <v/>
      </c>
      <c r="S5" s="12" t="str">
        <f t="shared" si="4"/>
        <v>委託・請負</v>
      </c>
      <c r="T5" s="12"/>
      <c r="W5" s="31" t="s">
        <v>540</v>
      </c>
      <c r="Y5" s="31" t="s">
        <v>266</v>
      </c>
      <c r="Z5" s="31" t="s">
        <v>394</v>
      </c>
      <c r="AA5" s="78" t="s">
        <v>360</v>
      </c>
      <c r="AB5" s="78" t="s">
        <v>488</v>
      </c>
      <c r="AC5" s="78" t="s">
        <v>156</v>
      </c>
      <c r="AD5" s="30"/>
      <c r="AE5" s="38" t="s">
        <v>239</v>
      </c>
      <c r="AF5" s="29"/>
      <c r="AG5" s="48" t="s">
        <v>230</v>
      </c>
      <c r="AI5" s="46" t="s">
        <v>263</v>
      </c>
      <c r="AK5" s="46" t="str">
        <f t="shared" si="7"/>
        <v>D</v>
      </c>
      <c r="AP5" s="48" t="s">
        <v>230</v>
      </c>
    </row>
    <row r="6" spans="1:42" ht="13.5" customHeight="1" x14ac:dyDescent="0.15">
      <c r="A6" s="13" t="s">
        <v>78</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
      </c>
      <c r="O6" s="12"/>
      <c r="P6" s="11" t="s">
        <v>67</v>
      </c>
      <c r="Q6" s="16"/>
      <c r="R6" s="12" t="str">
        <f t="shared" si="3"/>
        <v/>
      </c>
      <c r="S6" s="12" t="str">
        <f t="shared" si="4"/>
        <v>委託・請負</v>
      </c>
      <c r="T6" s="12"/>
      <c r="U6" s="31" t="s">
        <v>241</v>
      </c>
      <c r="W6" s="31" t="s">
        <v>542</v>
      </c>
      <c r="Y6" s="31" t="s">
        <v>267</v>
      </c>
      <c r="Z6" s="31" t="s">
        <v>395</v>
      </c>
      <c r="AA6" s="78" t="s">
        <v>361</v>
      </c>
      <c r="AB6" s="78" t="s">
        <v>489</v>
      </c>
      <c r="AC6" s="78" t="s">
        <v>125</v>
      </c>
      <c r="AD6" s="30"/>
      <c r="AE6" s="38" t="s">
        <v>237</v>
      </c>
      <c r="AF6" s="29"/>
      <c r="AG6" s="48" t="s">
        <v>231</v>
      </c>
      <c r="AI6" s="46" t="s">
        <v>264</v>
      </c>
      <c r="AK6" s="46" t="str">
        <f>CHAR(CODE(AK5)+1)</f>
        <v>E</v>
      </c>
      <c r="AP6" s="48" t="s">
        <v>231</v>
      </c>
    </row>
    <row r="7" spans="1:42" ht="13.5" customHeight="1" x14ac:dyDescent="0.15">
      <c r="A7" s="13" t="s">
        <v>79</v>
      </c>
      <c r="B7" s="14"/>
      <c r="C7" s="12" t="str">
        <f t="shared" si="0"/>
        <v/>
      </c>
      <c r="D7" s="12" t="str">
        <f t="shared" si="8"/>
        <v/>
      </c>
      <c r="F7" s="17" t="s">
        <v>186</v>
      </c>
      <c r="G7" s="16"/>
      <c r="H7" s="12" t="str">
        <f t="shared" si="1"/>
        <v/>
      </c>
      <c r="I7" s="12" t="str">
        <f t="shared" si="5"/>
        <v>一般会計</v>
      </c>
      <c r="K7" s="13" t="s">
        <v>95</v>
      </c>
      <c r="L7" s="14"/>
      <c r="M7" s="12" t="str">
        <f t="shared" si="2"/>
        <v/>
      </c>
      <c r="N7" s="12" t="str">
        <f t="shared" si="6"/>
        <v/>
      </c>
      <c r="O7" s="12"/>
      <c r="P7" s="11" t="s">
        <v>68</v>
      </c>
      <c r="Q7" s="16"/>
      <c r="R7" s="12" t="str">
        <f t="shared" si="3"/>
        <v/>
      </c>
      <c r="S7" s="12" t="str">
        <f t="shared" si="4"/>
        <v>委託・請負</v>
      </c>
      <c r="T7" s="12"/>
      <c r="U7" s="31"/>
      <c r="W7" s="31" t="s">
        <v>134</v>
      </c>
      <c r="Y7" s="31" t="s">
        <v>268</v>
      </c>
      <c r="Z7" s="31" t="s">
        <v>396</v>
      </c>
      <c r="AA7" s="78" t="s">
        <v>362</v>
      </c>
      <c r="AB7" s="78" t="s">
        <v>490</v>
      </c>
      <c r="AC7" s="30"/>
      <c r="AD7" s="30"/>
      <c r="AE7" s="31" t="s">
        <v>125</v>
      </c>
      <c r="AF7" s="29"/>
      <c r="AG7" s="48" t="s">
        <v>232</v>
      </c>
      <c r="AH7" s="74"/>
      <c r="AI7" s="48" t="s">
        <v>253</v>
      </c>
      <c r="AK7" s="46" t="str">
        <f>CHAR(CODE(AK6)+1)</f>
        <v>F</v>
      </c>
      <c r="AP7" s="48" t="s">
        <v>232</v>
      </c>
    </row>
    <row r="8" spans="1:42" ht="13.5" customHeight="1" x14ac:dyDescent="0.15">
      <c r="A8" s="13" t="s">
        <v>80</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
      </c>
      <c r="O8" s="12"/>
      <c r="P8" s="11" t="s">
        <v>69</v>
      </c>
      <c r="Q8" s="16"/>
      <c r="R8" s="12" t="str">
        <f t="shared" si="3"/>
        <v/>
      </c>
      <c r="S8" s="12" t="str">
        <f t="shared" si="4"/>
        <v>委託・請負</v>
      </c>
      <c r="T8" s="12"/>
      <c r="U8" s="31" t="s">
        <v>261</v>
      </c>
      <c r="W8" s="31" t="s">
        <v>135</v>
      </c>
      <c r="Y8" s="31" t="s">
        <v>269</v>
      </c>
      <c r="Z8" s="31" t="s">
        <v>397</v>
      </c>
      <c r="AA8" s="78" t="s">
        <v>363</v>
      </c>
      <c r="AB8" s="78" t="s">
        <v>491</v>
      </c>
      <c r="AC8" s="30"/>
      <c r="AD8" s="30"/>
      <c r="AE8" s="30"/>
      <c r="AF8" s="29"/>
      <c r="AG8" s="48" t="s">
        <v>233</v>
      </c>
      <c r="AI8" s="46" t="s">
        <v>254</v>
      </c>
      <c r="AK8" s="46" t="str">
        <f t="shared" si="7"/>
        <v>G</v>
      </c>
      <c r="AP8" s="48" t="s">
        <v>233</v>
      </c>
    </row>
    <row r="9" spans="1:42" ht="13.5" customHeight="1" x14ac:dyDescent="0.15">
      <c r="A9" s="13" t="s">
        <v>81</v>
      </c>
      <c r="B9" s="14"/>
      <c r="C9" s="12" t="str">
        <f t="shared" si="0"/>
        <v/>
      </c>
      <c r="D9" s="12" t="str">
        <f t="shared" si="8"/>
        <v/>
      </c>
      <c r="F9" s="17" t="s">
        <v>187</v>
      </c>
      <c r="G9" s="16"/>
      <c r="H9" s="12" t="str">
        <f t="shared" si="1"/>
        <v/>
      </c>
      <c r="I9" s="12" t="str">
        <f t="shared" si="5"/>
        <v>一般会計</v>
      </c>
      <c r="K9" s="13" t="s">
        <v>97</v>
      </c>
      <c r="L9" s="14"/>
      <c r="M9" s="12" t="str">
        <f t="shared" si="2"/>
        <v/>
      </c>
      <c r="N9" s="12" t="str">
        <f t="shared" si="6"/>
        <v/>
      </c>
      <c r="O9" s="12"/>
      <c r="P9" s="12"/>
      <c r="Q9" s="18"/>
      <c r="T9" s="12"/>
      <c r="U9" s="31" t="s">
        <v>262</v>
      </c>
      <c r="W9" s="31" t="s">
        <v>136</v>
      </c>
      <c r="Y9" s="31" t="s">
        <v>270</v>
      </c>
      <c r="Z9" s="31" t="s">
        <v>398</v>
      </c>
      <c r="AA9" s="78" t="s">
        <v>364</v>
      </c>
      <c r="AB9" s="78" t="s">
        <v>492</v>
      </c>
      <c r="AC9" s="30"/>
      <c r="AD9" s="30"/>
      <c r="AE9" s="30"/>
      <c r="AF9" s="29"/>
      <c r="AG9" s="48" t="s">
        <v>234</v>
      </c>
      <c r="AI9" s="70"/>
      <c r="AK9" s="46" t="str">
        <f t="shared" si="7"/>
        <v>H</v>
      </c>
      <c r="AP9" s="48" t="s">
        <v>234</v>
      </c>
    </row>
    <row r="10" spans="1:42" ht="13.5" customHeight="1" x14ac:dyDescent="0.15">
      <c r="A10" s="13" t="s">
        <v>207</v>
      </c>
      <c r="B10" s="14" t="s">
        <v>575</v>
      </c>
      <c r="C10" s="12" t="str">
        <f t="shared" si="0"/>
        <v>国土強靱化施策</v>
      </c>
      <c r="D10" s="12" t="str">
        <f t="shared" si="8"/>
        <v>国土強靱化施策</v>
      </c>
      <c r="F10" s="17" t="s">
        <v>104</v>
      </c>
      <c r="G10" s="16"/>
      <c r="H10" s="12" t="str">
        <f t="shared" si="1"/>
        <v/>
      </c>
      <c r="I10" s="12" t="str">
        <f t="shared" si="5"/>
        <v>一般会計</v>
      </c>
      <c r="K10" s="13" t="s">
        <v>208</v>
      </c>
      <c r="L10" s="14"/>
      <c r="M10" s="12" t="str">
        <f t="shared" si="2"/>
        <v/>
      </c>
      <c r="N10" s="12" t="str">
        <f t="shared" si="6"/>
        <v/>
      </c>
      <c r="O10" s="12"/>
      <c r="P10" s="12" t="str">
        <f>S8</f>
        <v>委託・請負</v>
      </c>
      <c r="Q10" s="18"/>
      <c r="T10" s="12"/>
      <c r="W10" s="31" t="s">
        <v>137</v>
      </c>
      <c r="Y10" s="31" t="s">
        <v>271</v>
      </c>
      <c r="Z10" s="31" t="s">
        <v>399</v>
      </c>
      <c r="AA10" s="78" t="s">
        <v>365</v>
      </c>
      <c r="AB10" s="78" t="s">
        <v>493</v>
      </c>
      <c r="AC10" s="30"/>
      <c r="AD10" s="30"/>
      <c r="AE10" s="30"/>
      <c r="AF10" s="29"/>
      <c r="AG10" s="48" t="s">
        <v>222</v>
      </c>
      <c r="AK10" s="46" t="str">
        <f t="shared" si="7"/>
        <v>I</v>
      </c>
      <c r="AP10" s="46" t="s">
        <v>220</v>
      </c>
    </row>
    <row r="11" spans="1:42" ht="13.5" customHeight="1" x14ac:dyDescent="0.15">
      <c r="A11" s="13" t="s">
        <v>82</v>
      </c>
      <c r="B11" s="14"/>
      <c r="C11" s="12" t="str">
        <f t="shared" si="0"/>
        <v/>
      </c>
      <c r="D11" s="12" t="str">
        <f t="shared" si="8"/>
        <v>国土強靱化施策</v>
      </c>
      <c r="F11" s="17" t="s">
        <v>105</v>
      </c>
      <c r="G11" s="16"/>
      <c r="H11" s="12" t="str">
        <f t="shared" si="1"/>
        <v/>
      </c>
      <c r="I11" s="12" t="str">
        <f t="shared" si="5"/>
        <v>一般会計</v>
      </c>
      <c r="K11" s="13" t="s">
        <v>98</v>
      </c>
      <c r="L11" s="14" t="s">
        <v>575</v>
      </c>
      <c r="M11" s="12" t="str">
        <f t="shared" si="2"/>
        <v>その他の事項経費</v>
      </c>
      <c r="N11" s="12" t="str">
        <f t="shared" si="6"/>
        <v>その他の事項経費</v>
      </c>
      <c r="O11" s="12"/>
      <c r="P11" s="12"/>
      <c r="Q11" s="18"/>
      <c r="T11" s="12"/>
      <c r="W11" s="31" t="s">
        <v>561</v>
      </c>
      <c r="Y11" s="31" t="s">
        <v>272</v>
      </c>
      <c r="Z11" s="31" t="s">
        <v>400</v>
      </c>
      <c r="AA11" s="78" t="s">
        <v>366</v>
      </c>
      <c r="AB11" s="78" t="s">
        <v>494</v>
      </c>
      <c r="AC11" s="30"/>
      <c r="AD11" s="30"/>
      <c r="AE11" s="30"/>
      <c r="AF11" s="29"/>
      <c r="AG11" s="46" t="s">
        <v>225</v>
      </c>
      <c r="AK11" s="46" t="str">
        <f t="shared" si="7"/>
        <v>J</v>
      </c>
    </row>
    <row r="12" spans="1:42" ht="13.5" customHeight="1" x14ac:dyDescent="0.15">
      <c r="A12" s="13" t="s">
        <v>83</v>
      </c>
      <c r="B12" s="14"/>
      <c r="C12" s="12" t="str">
        <f t="shared" ref="C12:C23" si="9">IF(B12="","",A12)</f>
        <v/>
      </c>
      <c r="D12" s="12" t="str">
        <f t="shared" si="8"/>
        <v>国土強靱化施策</v>
      </c>
      <c r="F12" s="17" t="s">
        <v>106</v>
      </c>
      <c r="G12" s="16"/>
      <c r="H12" s="12" t="str">
        <f t="shared" si="1"/>
        <v/>
      </c>
      <c r="I12" s="12" t="str">
        <f t="shared" si="5"/>
        <v>一般会計</v>
      </c>
      <c r="K12" s="12"/>
      <c r="L12" s="12"/>
      <c r="O12" s="12"/>
      <c r="P12" s="12"/>
      <c r="Q12" s="18"/>
      <c r="T12" s="12"/>
      <c r="U12" s="28" t="s">
        <v>517</v>
      </c>
      <c r="W12" s="31" t="s">
        <v>138</v>
      </c>
      <c r="Y12" s="31" t="s">
        <v>273</v>
      </c>
      <c r="Z12" s="31" t="s">
        <v>401</v>
      </c>
      <c r="AA12" s="78" t="s">
        <v>367</v>
      </c>
      <c r="AB12" s="78" t="s">
        <v>495</v>
      </c>
      <c r="AC12" s="30"/>
      <c r="AD12" s="30"/>
      <c r="AE12" s="30"/>
      <c r="AF12" s="29"/>
      <c r="AG12" s="46" t="s">
        <v>223</v>
      </c>
      <c r="AK12" s="46" t="str">
        <f t="shared" si="7"/>
        <v>K</v>
      </c>
    </row>
    <row r="13" spans="1:42" ht="13.5" customHeight="1" x14ac:dyDescent="0.15">
      <c r="A13" s="13" t="s">
        <v>574</v>
      </c>
      <c r="B13" s="14"/>
      <c r="C13" s="12" t="str">
        <f t="shared" si="9"/>
        <v/>
      </c>
      <c r="D13" s="12" t="str">
        <f t="shared" si="8"/>
        <v>国土強靱化施策</v>
      </c>
      <c r="F13" s="17" t="s">
        <v>107</v>
      </c>
      <c r="G13" s="16"/>
      <c r="H13" s="12" t="str">
        <f t="shared" si="1"/>
        <v/>
      </c>
      <c r="I13" s="12" t="str">
        <f t="shared" si="5"/>
        <v>一般会計</v>
      </c>
      <c r="K13" s="12" t="str">
        <f>N11</f>
        <v>その他の事項経費</v>
      </c>
      <c r="L13" s="12"/>
      <c r="O13" s="12"/>
      <c r="P13" s="12"/>
      <c r="Q13" s="18"/>
      <c r="T13" s="12"/>
      <c r="U13" s="31" t="s">
        <v>157</v>
      </c>
      <c r="W13" s="31" t="s">
        <v>139</v>
      </c>
      <c r="Y13" s="31" t="s">
        <v>274</v>
      </c>
      <c r="Z13" s="31" t="s">
        <v>402</v>
      </c>
      <c r="AA13" s="78" t="s">
        <v>368</v>
      </c>
      <c r="AB13" s="78" t="s">
        <v>496</v>
      </c>
      <c r="AC13" s="30"/>
      <c r="AD13" s="30"/>
      <c r="AE13" s="30"/>
      <c r="AF13" s="29"/>
      <c r="AG13" s="46" t="s">
        <v>224</v>
      </c>
      <c r="AK13" s="46" t="str">
        <f t="shared" si="7"/>
        <v>L</v>
      </c>
    </row>
    <row r="14" spans="1:42" ht="13.5" customHeight="1" x14ac:dyDescent="0.15">
      <c r="A14" s="13" t="s">
        <v>84</v>
      </c>
      <c r="B14" s="14"/>
      <c r="C14" s="12" t="str">
        <f t="shared" si="9"/>
        <v/>
      </c>
      <c r="D14" s="12" t="str">
        <f t="shared" si="8"/>
        <v>国土強靱化施策</v>
      </c>
      <c r="F14" s="17" t="s">
        <v>108</v>
      </c>
      <c r="G14" s="16"/>
      <c r="H14" s="12" t="str">
        <f t="shared" si="1"/>
        <v/>
      </c>
      <c r="I14" s="12" t="str">
        <f t="shared" si="5"/>
        <v>一般会計</v>
      </c>
      <c r="K14" s="12"/>
      <c r="L14" s="12"/>
      <c r="O14" s="12"/>
      <c r="P14" s="12"/>
      <c r="Q14" s="18"/>
      <c r="T14" s="12"/>
      <c r="U14" s="31" t="s">
        <v>518</v>
      </c>
      <c r="W14" s="31" t="s">
        <v>140</v>
      </c>
      <c r="Y14" s="31" t="s">
        <v>275</v>
      </c>
      <c r="Z14" s="31" t="s">
        <v>403</v>
      </c>
      <c r="AA14" s="78" t="s">
        <v>369</v>
      </c>
      <c r="AB14" s="78" t="s">
        <v>497</v>
      </c>
      <c r="AC14" s="30"/>
      <c r="AD14" s="30"/>
      <c r="AE14" s="30"/>
      <c r="AF14" s="29"/>
      <c r="AG14" s="70"/>
      <c r="AK14" s="46" t="str">
        <f t="shared" si="7"/>
        <v>M</v>
      </c>
    </row>
    <row r="15" spans="1:42" ht="13.5" customHeight="1" x14ac:dyDescent="0.15">
      <c r="A15" s="13" t="s">
        <v>85</v>
      </c>
      <c r="B15" s="14"/>
      <c r="C15" s="12" t="str">
        <f t="shared" si="9"/>
        <v/>
      </c>
      <c r="D15" s="12" t="str">
        <f t="shared" si="8"/>
        <v>国土強靱化施策</v>
      </c>
      <c r="F15" s="17" t="s">
        <v>109</v>
      </c>
      <c r="G15" s="16"/>
      <c r="H15" s="12" t="str">
        <f t="shared" si="1"/>
        <v/>
      </c>
      <c r="I15" s="12" t="str">
        <f t="shared" si="5"/>
        <v>一般会計</v>
      </c>
      <c r="K15" s="12"/>
      <c r="L15" s="12"/>
      <c r="O15" s="12"/>
      <c r="P15" s="12"/>
      <c r="Q15" s="18"/>
      <c r="T15" s="12"/>
      <c r="U15" s="31" t="s">
        <v>519</v>
      </c>
      <c r="W15" s="31" t="s">
        <v>141</v>
      </c>
      <c r="Y15" s="31" t="s">
        <v>276</v>
      </c>
      <c r="Z15" s="31" t="s">
        <v>404</v>
      </c>
      <c r="AA15" s="78" t="s">
        <v>370</v>
      </c>
      <c r="AB15" s="78" t="s">
        <v>498</v>
      </c>
      <c r="AC15" s="30"/>
      <c r="AD15" s="30"/>
      <c r="AE15" s="30"/>
      <c r="AF15" s="29"/>
      <c r="AG15" s="71"/>
      <c r="AK15" s="46" t="str">
        <f t="shared" si="7"/>
        <v>N</v>
      </c>
    </row>
    <row r="16" spans="1:42" ht="13.5" customHeight="1" x14ac:dyDescent="0.15">
      <c r="A16" s="13" t="s">
        <v>86</v>
      </c>
      <c r="B16" s="14"/>
      <c r="C16" s="12" t="str">
        <f t="shared" si="9"/>
        <v/>
      </c>
      <c r="D16" s="12" t="str">
        <f t="shared" si="8"/>
        <v>国土強靱化施策</v>
      </c>
      <c r="F16" s="17" t="s">
        <v>110</v>
      </c>
      <c r="G16" s="16"/>
      <c r="H16" s="12" t="str">
        <f t="shared" si="1"/>
        <v/>
      </c>
      <c r="I16" s="12" t="str">
        <f t="shared" si="5"/>
        <v>一般会計</v>
      </c>
      <c r="K16" s="12"/>
      <c r="L16" s="12"/>
      <c r="O16" s="12"/>
      <c r="P16" s="12"/>
      <c r="Q16" s="18"/>
      <c r="T16" s="12"/>
      <c r="U16" s="31" t="s">
        <v>520</v>
      </c>
      <c r="W16" s="31" t="s">
        <v>142</v>
      </c>
      <c r="Y16" s="31" t="s">
        <v>277</v>
      </c>
      <c r="Z16" s="31" t="s">
        <v>405</v>
      </c>
      <c r="AA16" s="78" t="s">
        <v>371</v>
      </c>
      <c r="AB16" s="78" t="s">
        <v>499</v>
      </c>
      <c r="AC16" s="30"/>
      <c r="AD16" s="30"/>
      <c r="AE16" s="30"/>
      <c r="AF16" s="29"/>
      <c r="AG16" s="71"/>
      <c r="AK16" s="46" t="str">
        <f t="shared" si="7"/>
        <v>O</v>
      </c>
    </row>
    <row r="17" spans="1:37" ht="13.5" customHeight="1" x14ac:dyDescent="0.15">
      <c r="A17" s="13" t="s">
        <v>87</v>
      </c>
      <c r="B17" s="14"/>
      <c r="C17" s="12" t="str">
        <f t="shared" si="9"/>
        <v/>
      </c>
      <c r="D17" s="12" t="str">
        <f t="shared" si="8"/>
        <v>国土強靱化施策</v>
      </c>
      <c r="F17" s="17" t="s">
        <v>111</v>
      </c>
      <c r="G17" s="16"/>
      <c r="H17" s="12" t="str">
        <f t="shared" si="1"/>
        <v/>
      </c>
      <c r="I17" s="12" t="str">
        <f t="shared" si="5"/>
        <v>一般会計</v>
      </c>
      <c r="K17" s="12"/>
      <c r="L17" s="12"/>
      <c r="O17" s="12"/>
      <c r="P17" s="12"/>
      <c r="Q17" s="18"/>
      <c r="T17" s="12"/>
      <c r="U17" s="31" t="s">
        <v>538</v>
      </c>
      <c r="W17" s="31" t="s">
        <v>143</v>
      </c>
      <c r="Y17" s="31" t="s">
        <v>278</v>
      </c>
      <c r="Z17" s="31" t="s">
        <v>406</v>
      </c>
      <c r="AA17" s="78" t="s">
        <v>372</v>
      </c>
      <c r="AB17" s="78" t="s">
        <v>500</v>
      </c>
      <c r="AC17" s="30"/>
      <c r="AD17" s="30"/>
      <c r="AE17" s="30"/>
      <c r="AF17" s="29"/>
      <c r="AG17" s="71"/>
      <c r="AK17" s="46" t="str">
        <f t="shared" si="7"/>
        <v>P</v>
      </c>
    </row>
    <row r="18" spans="1:37" ht="13.5" customHeight="1" x14ac:dyDescent="0.15">
      <c r="A18" s="13" t="s">
        <v>88</v>
      </c>
      <c r="B18" s="14"/>
      <c r="C18" s="12" t="str">
        <f t="shared" si="9"/>
        <v/>
      </c>
      <c r="D18" s="12" t="str">
        <f t="shared" si="8"/>
        <v>国土強靱化施策</v>
      </c>
      <c r="F18" s="17" t="s">
        <v>112</v>
      </c>
      <c r="G18" s="16"/>
      <c r="H18" s="12" t="str">
        <f t="shared" si="1"/>
        <v/>
      </c>
      <c r="I18" s="12" t="str">
        <f t="shared" si="5"/>
        <v>一般会計</v>
      </c>
      <c r="K18" s="12"/>
      <c r="L18" s="12"/>
      <c r="O18" s="12"/>
      <c r="P18" s="12"/>
      <c r="Q18" s="18"/>
      <c r="T18" s="12"/>
      <c r="U18" s="31" t="s">
        <v>521</v>
      </c>
      <c r="W18" s="31" t="s">
        <v>144</v>
      </c>
      <c r="Y18" s="31" t="s">
        <v>279</v>
      </c>
      <c r="Z18" s="31" t="s">
        <v>407</v>
      </c>
      <c r="AA18" s="78" t="s">
        <v>373</v>
      </c>
      <c r="AB18" s="78" t="s">
        <v>501</v>
      </c>
      <c r="AC18" s="30"/>
      <c r="AD18" s="30"/>
      <c r="AE18" s="30"/>
      <c r="AF18" s="29"/>
      <c r="AK18" s="46" t="str">
        <f t="shared" si="7"/>
        <v>Q</v>
      </c>
    </row>
    <row r="19" spans="1:37" ht="13.5" customHeight="1" x14ac:dyDescent="0.15">
      <c r="A19" s="13" t="s">
        <v>197</v>
      </c>
      <c r="B19" s="14"/>
      <c r="C19" s="12" t="str">
        <f t="shared" si="9"/>
        <v/>
      </c>
      <c r="D19" s="12" t="str">
        <f t="shared" si="8"/>
        <v>国土強靱化施策</v>
      </c>
      <c r="F19" s="17" t="s">
        <v>113</v>
      </c>
      <c r="G19" s="16"/>
      <c r="H19" s="12" t="str">
        <f t="shared" si="1"/>
        <v/>
      </c>
      <c r="I19" s="12" t="str">
        <f t="shared" si="5"/>
        <v>一般会計</v>
      </c>
      <c r="K19" s="12"/>
      <c r="L19" s="12"/>
      <c r="O19" s="12"/>
      <c r="P19" s="12"/>
      <c r="Q19" s="18"/>
      <c r="T19" s="12"/>
      <c r="U19" s="31" t="s">
        <v>522</v>
      </c>
      <c r="W19" s="31" t="s">
        <v>145</v>
      </c>
      <c r="Y19" s="31" t="s">
        <v>280</v>
      </c>
      <c r="Z19" s="31" t="s">
        <v>408</v>
      </c>
      <c r="AA19" s="78" t="s">
        <v>374</v>
      </c>
      <c r="AB19" s="78" t="s">
        <v>502</v>
      </c>
      <c r="AC19" s="30"/>
      <c r="AD19" s="30"/>
      <c r="AE19" s="30"/>
      <c r="AF19" s="29"/>
      <c r="AK19" s="46" t="str">
        <f t="shared" si="7"/>
        <v>R</v>
      </c>
    </row>
    <row r="20" spans="1:37" ht="13.5" customHeight="1" x14ac:dyDescent="0.15">
      <c r="A20" s="13" t="s">
        <v>198</v>
      </c>
      <c r="B20" s="14"/>
      <c r="C20" s="12" t="str">
        <f t="shared" si="9"/>
        <v/>
      </c>
      <c r="D20" s="12" t="str">
        <f t="shared" si="8"/>
        <v>国土強靱化施策</v>
      </c>
      <c r="F20" s="17" t="s">
        <v>196</v>
      </c>
      <c r="G20" s="16"/>
      <c r="H20" s="12" t="str">
        <f t="shared" si="1"/>
        <v/>
      </c>
      <c r="I20" s="12" t="str">
        <f t="shared" si="5"/>
        <v>一般会計</v>
      </c>
      <c r="K20" s="12"/>
      <c r="L20" s="12"/>
      <c r="O20" s="12"/>
      <c r="P20" s="12"/>
      <c r="Q20" s="18"/>
      <c r="T20" s="12"/>
      <c r="U20" s="31" t="s">
        <v>523</v>
      </c>
      <c r="W20" s="31" t="s">
        <v>146</v>
      </c>
      <c r="Y20" s="31" t="s">
        <v>281</v>
      </c>
      <c r="Z20" s="31" t="s">
        <v>409</v>
      </c>
      <c r="AA20" s="78" t="s">
        <v>375</v>
      </c>
      <c r="AB20" s="78" t="s">
        <v>503</v>
      </c>
      <c r="AC20" s="30"/>
      <c r="AD20" s="30"/>
      <c r="AE20" s="30"/>
      <c r="AF20" s="29"/>
      <c r="AK20" s="46" t="str">
        <f t="shared" si="7"/>
        <v>S</v>
      </c>
    </row>
    <row r="21" spans="1:37" ht="13.5" customHeight="1" x14ac:dyDescent="0.15">
      <c r="A21" s="13" t="s">
        <v>199</v>
      </c>
      <c r="B21" s="14"/>
      <c r="C21" s="12" t="str">
        <f t="shared" si="9"/>
        <v/>
      </c>
      <c r="D21" s="12" t="str">
        <f t="shared" si="8"/>
        <v>国土強靱化施策</v>
      </c>
      <c r="F21" s="17" t="s">
        <v>114</v>
      </c>
      <c r="G21" s="16"/>
      <c r="H21" s="12" t="str">
        <f t="shared" si="1"/>
        <v/>
      </c>
      <c r="I21" s="12" t="str">
        <f t="shared" si="5"/>
        <v>一般会計</v>
      </c>
      <c r="K21" s="12"/>
      <c r="L21" s="12"/>
      <c r="O21" s="12"/>
      <c r="P21" s="12"/>
      <c r="Q21" s="18"/>
      <c r="T21" s="12"/>
      <c r="U21" s="31" t="s">
        <v>524</v>
      </c>
      <c r="W21" s="31" t="s">
        <v>147</v>
      </c>
      <c r="Y21" s="31" t="s">
        <v>282</v>
      </c>
      <c r="Z21" s="31" t="s">
        <v>410</v>
      </c>
      <c r="AA21" s="78" t="s">
        <v>376</v>
      </c>
      <c r="AB21" s="78" t="s">
        <v>504</v>
      </c>
      <c r="AC21" s="30"/>
      <c r="AD21" s="30"/>
      <c r="AE21" s="30"/>
      <c r="AF21" s="29"/>
      <c r="AK21" s="46" t="str">
        <f t="shared" si="7"/>
        <v>T</v>
      </c>
    </row>
    <row r="22" spans="1:37" ht="13.5" customHeight="1" x14ac:dyDescent="0.15">
      <c r="A22" s="13" t="s">
        <v>200</v>
      </c>
      <c r="B22" s="14"/>
      <c r="C22" s="12" t="str">
        <f t="shared" si="9"/>
        <v/>
      </c>
      <c r="D22" s="12" t="str">
        <f>IF(C22="",D21,IF(D21&lt;&gt;"",CONCATENATE(D21,"、",C22),C22))</f>
        <v>国土強靱化施策</v>
      </c>
      <c r="F22" s="17" t="s">
        <v>115</v>
      </c>
      <c r="G22" s="16"/>
      <c r="H22" s="12" t="str">
        <f t="shared" si="1"/>
        <v/>
      </c>
      <c r="I22" s="12" t="str">
        <f t="shared" si="5"/>
        <v>一般会計</v>
      </c>
      <c r="K22" s="12"/>
      <c r="L22" s="12"/>
      <c r="O22" s="12"/>
      <c r="P22" s="12"/>
      <c r="Q22" s="18"/>
      <c r="T22" s="12"/>
      <c r="U22" s="31" t="s">
        <v>563</v>
      </c>
      <c r="W22" s="31" t="s">
        <v>148</v>
      </c>
      <c r="Y22" s="31" t="s">
        <v>283</v>
      </c>
      <c r="Z22" s="31" t="s">
        <v>411</v>
      </c>
      <c r="AA22" s="78" t="s">
        <v>377</v>
      </c>
      <c r="AB22" s="78" t="s">
        <v>505</v>
      </c>
      <c r="AC22" s="30"/>
      <c r="AD22" s="30"/>
      <c r="AE22" s="30"/>
      <c r="AF22" s="29"/>
      <c r="AK22" s="46" t="str">
        <f t="shared" si="7"/>
        <v>U</v>
      </c>
    </row>
    <row r="23" spans="1:37" ht="13.5" customHeight="1" x14ac:dyDescent="0.15">
      <c r="A23" s="77" t="s">
        <v>255</v>
      </c>
      <c r="B23" s="14"/>
      <c r="C23" s="12" t="str">
        <f t="shared" si="9"/>
        <v/>
      </c>
      <c r="D23" s="12" t="str">
        <f>IF(C23="",D22,IF(D22&lt;&gt;"",CONCATENATE(D22,"、",C23),C23))</f>
        <v>国土強靱化施策</v>
      </c>
      <c r="F23" s="17" t="s">
        <v>116</v>
      </c>
      <c r="G23" s="16"/>
      <c r="H23" s="12" t="str">
        <f t="shared" si="1"/>
        <v/>
      </c>
      <c r="I23" s="12" t="str">
        <f t="shared" si="5"/>
        <v>一般会計</v>
      </c>
      <c r="K23" s="12"/>
      <c r="L23" s="12"/>
      <c r="O23" s="12"/>
      <c r="P23" s="12"/>
      <c r="Q23" s="18"/>
      <c r="T23" s="12"/>
      <c r="U23" s="31" t="s">
        <v>525</v>
      </c>
      <c r="W23" s="31" t="s">
        <v>149</v>
      </c>
      <c r="Y23" s="31" t="s">
        <v>284</v>
      </c>
      <c r="Z23" s="31" t="s">
        <v>412</v>
      </c>
      <c r="AA23" s="78" t="s">
        <v>378</v>
      </c>
      <c r="AB23" s="78" t="s">
        <v>506</v>
      </c>
      <c r="AC23" s="30"/>
      <c r="AD23" s="30"/>
      <c r="AE23" s="30"/>
      <c r="AF23" s="29"/>
      <c r="AK23" s="46" t="str">
        <f t="shared" si="7"/>
        <v>V</v>
      </c>
    </row>
    <row r="24" spans="1:37" ht="13.5" customHeight="1" x14ac:dyDescent="0.15">
      <c r="A24" s="88"/>
      <c r="B24" s="75"/>
      <c r="F24" s="17" t="s">
        <v>258</v>
      </c>
      <c r="G24" s="16"/>
      <c r="H24" s="12" t="str">
        <f t="shared" si="1"/>
        <v/>
      </c>
      <c r="I24" s="12" t="str">
        <f t="shared" si="5"/>
        <v>一般会計</v>
      </c>
      <c r="K24" s="12"/>
      <c r="L24" s="12"/>
      <c r="O24" s="12"/>
      <c r="P24" s="12"/>
      <c r="Q24" s="18"/>
      <c r="T24" s="12"/>
      <c r="U24" s="31" t="s">
        <v>526</v>
      </c>
      <c r="W24" s="31" t="s">
        <v>150</v>
      </c>
      <c r="Y24" s="31" t="s">
        <v>285</v>
      </c>
      <c r="Z24" s="31" t="s">
        <v>413</v>
      </c>
      <c r="AA24" s="78" t="s">
        <v>379</v>
      </c>
      <c r="AB24" s="78" t="s">
        <v>507</v>
      </c>
      <c r="AC24" s="30"/>
      <c r="AD24" s="30"/>
      <c r="AE24" s="30"/>
      <c r="AF24" s="29"/>
      <c r="AK24" s="46" t="str">
        <f>CHAR(CODE(AK23)+1)</f>
        <v>W</v>
      </c>
    </row>
    <row r="25" spans="1:37" ht="13.5" customHeight="1" x14ac:dyDescent="0.15">
      <c r="A25" s="76"/>
      <c r="B25" s="75"/>
      <c r="F25" s="17" t="s">
        <v>117</v>
      </c>
      <c r="G25" s="16"/>
      <c r="H25" s="12" t="str">
        <f t="shared" si="1"/>
        <v/>
      </c>
      <c r="I25" s="12" t="str">
        <f t="shared" si="5"/>
        <v>一般会計</v>
      </c>
      <c r="K25" s="12"/>
      <c r="L25" s="12"/>
      <c r="O25" s="12"/>
      <c r="P25" s="12"/>
      <c r="Q25" s="18"/>
      <c r="T25" s="12"/>
      <c r="U25" s="31" t="s">
        <v>527</v>
      </c>
      <c r="W25" s="68"/>
      <c r="Y25" s="31" t="s">
        <v>286</v>
      </c>
      <c r="Z25" s="31" t="s">
        <v>414</v>
      </c>
      <c r="AA25" s="78" t="s">
        <v>380</v>
      </c>
      <c r="AB25" s="78" t="s">
        <v>508</v>
      </c>
      <c r="AC25" s="30"/>
      <c r="AD25" s="30"/>
      <c r="AE25" s="30"/>
      <c r="AF25" s="29"/>
      <c r="AK25" s="46" t="str">
        <f t="shared" si="7"/>
        <v>X</v>
      </c>
    </row>
    <row r="26" spans="1:37" ht="13.5" customHeight="1" x14ac:dyDescent="0.15">
      <c r="A26" s="76"/>
      <c r="B26" s="75"/>
      <c r="F26" s="17" t="s">
        <v>118</v>
      </c>
      <c r="G26" s="16"/>
      <c r="H26" s="12" t="str">
        <f t="shared" si="1"/>
        <v/>
      </c>
      <c r="I26" s="12" t="str">
        <f t="shared" si="5"/>
        <v>一般会計</v>
      </c>
      <c r="K26" s="12"/>
      <c r="L26" s="12"/>
      <c r="O26" s="12"/>
      <c r="P26" s="12"/>
      <c r="Q26" s="18"/>
      <c r="T26" s="12"/>
      <c r="U26" s="31" t="s">
        <v>528</v>
      </c>
      <c r="Y26" s="31" t="s">
        <v>287</v>
      </c>
      <c r="Z26" s="31" t="s">
        <v>415</v>
      </c>
      <c r="AA26" s="78" t="s">
        <v>381</v>
      </c>
      <c r="AB26" s="78" t="s">
        <v>509</v>
      </c>
      <c r="AC26" s="30"/>
      <c r="AD26" s="30"/>
      <c r="AE26" s="30"/>
      <c r="AF26" s="29"/>
      <c r="AK26" s="46" t="str">
        <f t="shared" si="7"/>
        <v>Y</v>
      </c>
    </row>
    <row r="27" spans="1:37" ht="13.5" customHeight="1" x14ac:dyDescent="0.15">
      <c r="A27" s="12" t="str">
        <f>IF(D23="", "-", D23)</f>
        <v>国土強靱化施策</v>
      </c>
      <c r="B27" s="12"/>
      <c r="F27" s="17" t="s">
        <v>119</v>
      </c>
      <c r="G27" s="16"/>
      <c r="H27" s="12" t="str">
        <f t="shared" si="1"/>
        <v/>
      </c>
      <c r="I27" s="12" t="str">
        <f t="shared" si="5"/>
        <v>一般会計</v>
      </c>
      <c r="K27" s="12"/>
      <c r="L27" s="12"/>
      <c r="O27" s="12"/>
      <c r="P27" s="12"/>
      <c r="Q27" s="18"/>
      <c r="T27" s="12"/>
      <c r="U27" s="31" t="s">
        <v>529</v>
      </c>
      <c r="Y27" s="31" t="s">
        <v>288</v>
      </c>
      <c r="Z27" s="31" t="s">
        <v>416</v>
      </c>
      <c r="AA27" s="78" t="s">
        <v>382</v>
      </c>
      <c r="AB27" s="78" t="s">
        <v>510</v>
      </c>
      <c r="AC27" s="30"/>
      <c r="AD27" s="30"/>
      <c r="AE27" s="30"/>
      <c r="AF27" s="29"/>
      <c r="AK27" s="46" t="str">
        <f>CHAR(CODE(AK26)+1)</f>
        <v>Z</v>
      </c>
    </row>
    <row r="28" spans="1:37" ht="13.5" customHeight="1" x14ac:dyDescent="0.15">
      <c r="B28" s="12"/>
      <c r="F28" s="17" t="s">
        <v>120</v>
      </c>
      <c r="G28" s="16"/>
      <c r="H28" s="12" t="str">
        <f t="shared" si="1"/>
        <v/>
      </c>
      <c r="I28" s="12" t="str">
        <f t="shared" si="5"/>
        <v>一般会計</v>
      </c>
      <c r="K28" s="12"/>
      <c r="L28" s="12"/>
      <c r="O28" s="12"/>
      <c r="P28" s="12"/>
      <c r="Q28" s="18"/>
      <c r="T28" s="12"/>
      <c r="U28" s="31" t="s">
        <v>530</v>
      </c>
      <c r="Y28" s="31" t="s">
        <v>289</v>
      </c>
      <c r="Z28" s="31" t="s">
        <v>417</v>
      </c>
      <c r="AA28" s="78" t="s">
        <v>383</v>
      </c>
      <c r="AB28" s="78" t="s">
        <v>511</v>
      </c>
      <c r="AC28" s="30"/>
      <c r="AD28" s="30"/>
      <c r="AE28" s="30"/>
      <c r="AF28" s="29"/>
      <c r="AK28" s="46" t="s">
        <v>179</v>
      </c>
    </row>
    <row r="29" spans="1:37" ht="13.5" customHeight="1" x14ac:dyDescent="0.15">
      <c r="A29" s="12"/>
      <c r="B29" s="12"/>
      <c r="F29" s="17" t="s">
        <v>188</v>
      </c>
      <c r="G29" s="16"/>
      <c r="H29" s="12" t="str">
        <f t="shared" si="1"/>
        <v/>
      </c>
      <c r="I29" s="12" t="str">
        <f t="shared" si="5"/>
        <v>一般会計</v>
      </c>
      <c r="K29" s="12"/>
      <c r="L29" s="12"/>
      <c r="O29" s="12"/>
      <c r="P29" s="12"/>
      <c r="Q29" s="18"/>
      <c r="T29" s="12"/>
      <c r="U29" s="31" t="s">
        <v>531</v>
      </c>
      <c r="Y29" s="31" t="s">
        <v>290</v>
      </c>
      <c r="Z29" s="31" t="s">
        <v>418</v>
      </c>
      <c r="AA29" s="78" t="s">
        <v>384</v>
      </c>
      <c r="AB29" s="78" t="s">
        <v>512</v>
      </c>
      <c r="AC29" s="30"/>
      <c r="AD29" s="30"/>
      <c r="AE29" s="30"/>
      <c r="AF29" s="29"/>
      <c r="AK29" s="46"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31" t="s">
        <v>532</v>
      </c>
      <c r="Y30" s="31" t="s">
        <v>291</v>
      </c>
      <c r="Z30" s="31" t="s">
        <v>419</v>
      </c>
      <c r="AA30" s="78" t="s">
        <v>385</v>
      </c>
      <c r="AB30" s="78" t="s">
        <v>513</v>
      </c>
      <c r="AC30" s="30"/>
      <c r="AD30" s="30"/>
      <c r="AE30" s="30"/>
      <c r="AF30" s="29"/>
      <c r="AK30" s="46"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31" t="s">
        <v>533</v>
      </c>
      <c r="Y31" s="31" t="s">
        <v>292</v>
      </c>
      <c r="Z31" s="31" t="s">
        <v>420</v>
      </c>
      <c r="AA31" s="78" t="s">
        <v>386</v>
      </c>
      <c r="AB31" s="78" t="s">
        <v>514</v>
      </c>
      <c r="AC31" s="30"/>
      <c r="AD31" s="30"/>
      <c r="AE31" s="30"/>
      <c r="AF31" s="29"/>
      <c r="AK31" s="46"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31" t="s">
        <v>534</v>
      </c>
      <c r="Y32" s="31" t="s">
        <v>293</v>
      </c>
      <c r="Z32" s="31" t="s">
        <v>421</v>
      </c>
      <c r="AA32" s="78" t="s">
        <v>59</v>
      </c>
      <c r="AB32" s="78" t="s">
        <v>59</v>
      </c>
      <c r="AC32" s="30"/>
      <c r="AD32" s="30"/>
      <c r="AE32" s="30"/>
      <c r="AF32" s="29"/>
      <c r="AK32" s="46"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31" t="s">
        <v>535</v>
      </c>
      <c r="Y33" s="31" t="s">
        <v>294</v>
      </c>
      <c r="Z33" s="31" t="s">
        <v>422</v>
      </c>
      <c r="AA33" s="68"/>
      <c r="AB33" s="30"/>
      <c r="AC33" s="30"/>
      <c r="AD33" s="30"/>
      <c r="AE33" s="30"/>
      <c r="AF33" s="29"/>
      <c r="AK33" s="46"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31" t="s">
        <v>536</v>
      </c>
      <c r="Y34" s="31" t="s">
        <v>295</v>
      </c>
      <c r="Z34" s="31" t="s">
        <v>423</v>
      </c>
      <c r="AB34" s="30"/>
      <c r="AC34" s="30"/>
      <c r="AD34" s="30"/>
      <c r="AE34" s="30"/>
      <c r="AF34" s="29"/>
      <c r="AK34" s="46"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31" t="s">
        <v>537</v>
      </c>
      <c r="Y35" s="31" t="s">
        <v>296</v>
      </c>
      <c r="Z35" s="31" t="s">
        <v>424</v>
      </c>
      <c r="AC35" s="30"/>
      <c r="AF35" s="29"/>
      <c r="AK35" s="46"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31" t="s">
        <v>297</v>
      </c>
      <c r="Z36" s="31" t="s">
        <v>425</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298</v>
      </c>
      <c r="Z37" s="31" t="s">
        <v>426</v>
      </c>
      <c r="AF37" s="29"/>
      <c r="AK37" s="46" t="str">
        <f t="shared" si="7"/>
        <v>j</v>
      </c>
    </row>
    <row r="38" spans="1:37" x14ac:dyDescent="0.15">
      <c r="A38" s="12"/>
      <c r="B38" s="12"/>
      <c r="F38" s="12"/>
      <c r="G38" s="18"/>
      <c r="K38" s="12"/>
      <c r="L38" s="12"/>
      <c r="O38" s="12"/>
      <c r="P38" s="12"/>
      <c r="Q38" s="18"/>
      <c r="T38" s="12"/>
      <c r="Y38" s="31" t="s">
        <v>299</v>
      </c>
      <c r="Z38" s="31" t="s">
        <v>427</v>
      </c>
      <c r="AF38" s="29"/>
      <c r="AK38" s="46" t="str">
        <f t="shared" si="7"/>
        <v>k</v>
      </c>
    </row>
    <row r="39" spans="1:37" x14ac:dyDescent="0.15">
      <c r="A39" s="12"/>
      <c r="B39" s="12"/>
      <c r="F39" s="12" t="str">
        <f>I37</f>
        <v>一般会計</v>
      </c>
      <c r="G39" s="18"/>
      <c r="K39" s="12"/>
      <c r="L39" s="12"/>
      <c r="O39" s="12"/>
      <c r="P39" s="12"/>
      <c r="Q39" s="18"/>
      <c r="T39" s="12"/>
      <c r="U39" s="31" t="s">
        <v>539</v>
      </c>
      <c r="Y39" s="31" t="s">
        <v>300</v>
      </c>
      <c r="Z39" s="31" t="s">
        <v>428</v>
      </c>
      <c r="AF39" s="29"/>
      <c r="AK39" s="46" t="str">
        <f t="shared" si="7"/>
        <v>l</v>
      </c>
    </row>
    <row r="40" spans="1:37" x14ac:dyDescent="0.15">
      <c r="A40" s="12"/>
      <c r="B40" s="12"/>
      <c r="F40" s="12"/>
      <c r="G40" s="18"/>
      <c r="K40" s="12"/>
      <c r="L40" s="12"/>
      <c r="O40" s="12"/>
      <c r="P40" s="12"/>
      <c r="Q40" s="18"/>
      <c r="T40" s="12"/>
      <c r="U40" s="31"/>
      <c r="Y40" s="31" t="s">
        <v>301</v>
      </c>
      <c r="Z40" s="31" t="s">
        <v>429</v>
      </c>
      <c r="AF40" s="29"/>
      <c r="AK40" s="46" t="str">
        <f t="shared" si="7"/>
        <v>m</v>
      </c>
    </row>
    <row r="41" spans="1:37" x14ac:dyDescent="0.15">
      <c r="A41" s="12"/>
      <c r="B41" s="12"/>
      <c r="F41" s="12"/>
      <c r="G41" s="18"/>
      <c r="K41" s="12"/>
      <c r="L41" s="12"/>
      <c r="O41" s="12"/>
      <c r="P41" s="12"/>
      <c r="Q41" s="18"/>
      <c r="T41" s="12"/>
      <c r="U41" s="31" t="s">
        <v>242</v>
      </c>
      <c r="Y41" s="31" t="s">
        <v>302</v>
      </c>
      <c r="Z41" s="31" t="s">
        <v>430</v>
      </c>
      <c r="AF41" s="29"/>
      <c r="AK41" s="46" t="str">
        <f t="shared" si="7"/>
        <v>n</v>
      </c>
    </row>
    <row r="42" spans="1:37" x14ac:dyDescent="0.15">
      <c r="A42" s="12"/>
      <c r="B42" s="12"/>
      <c r="F42" s="12"/>
      <c r="G42" s="18"/>
      <c r="K42" s="12"/>
      <c r="L42" s="12"/>
      <c r="O42" s="12"/>
      <c r="P42" s="12"/>
      <c r="Q42" s="18"/>
      <c r="T42" s="12"/>
      <c r="U42" s="31" t="s">
        <v>252</v>
      </c>
      <c r="Y42" s="31" t="s">
        <v>303</v>
      </c>
      <c r="Z42" s="31" t="s">
        <v>431</v>
      </c>
      <c r="AF42" s="29"/>
      <c r="AK42" s="46" t="str">
        <f t="shared" si="7"/>
        <v>o</v>
      </c>
    </row>
    <row r="43" spans="1:37" x14ac:dyDescent="0.15">
      <c r="A43" s="12"/>
      <c r="B43" s="12"/>
      <c r="F43" s="12"/>
      <c r="G43" s="18"/>
      <c r="K43" s="12"/>
      <c r="L43" s="12"/>
      <c r="O43" s="12"/>
      <c r="P43" s="12"/>
      <c r="Q43" s="18"/>
      <c r="T43" s="12"/>
      <c r="Y43" s="31" t="s">
        <v>304</v>
      </c>
      <c r="Z43" s="31" t="s">
        <v>432</v>
      </c>
      <c r="AF43" s="29"/>
      <c r="AK43" s="46" t="str">
        <f t="shared" si="7"/>
        <v>p</v>
      </c>
    </row>
    <row r="44" spans="1:37" x14ac:dyDescent="0.15">
      <c r="A44" s="12"/>
      <c r="B44" s="12"/>
      <c r="F44" s="12"/>
      <c r="G44" s="18"/>
      <c r="K44" s="12"/>
      <c r="L44" s="12"/>
      <c r="O44" s="12"/>
      <c r="P44" s="12"/>
      <c r="Q44" s="18"/>
      <c r="T44" s="12"/>
      <c r="Y44" s="31" t="s">
        <v>305</v>
      </c>
      <c r="Z44" s="31" t="s">
        <v>433</v>
      </c>
      <c r="AF44" s="29"/>
      <c r="AK44" s="46" t="str">
        <f t="shared" si="7"/>
        <v>q</v>
      </c>
    </row>
    <row r="45" spans="1:37" x14ac:dyDescent="0.15">
      <c r="A45" s="12"/>
      <c r="B45" s="12"/>
      <c r="F45" s="12"/>
      <c r="G45" s="18"/>
      <c r="K45" s="12"/>
      <c r="L45" s="12"/>
      <c r="O45" s="12"/>
      <c r="P45" s="12"/>
      <c r="Q45" s="18"/>
      <c r="T45" s="12"/>
      <c r="U45" s="28" t="s">
        <v>152</v>
      </c>
      <c r="Y45" s="31" t="s">
        <v>306</v>
      </c>
      <c r="Z45" s="31" t="s">
        <v>434</v>
      </c>
      <c r="AF45" s="29"/>
      <c r="AK45" s="46" t="str">
        <f t="shared" si="7"/>
        <v>r</v>
      </c>
    </row>
    <row r="46" spans="1:37" x14ac:dyDescent="0.15">
      <c r="A46" s="12"/>
      <c r="B46" s="12"/>
      <c r="F46" s="12"/>
      <c r="G46" s="18"/>
      <c r="K46" s="12"/>
      <c r="L46" s="12"/>
      <c r="O46" s="12"/>
      <c r="P46" s="12"/>
      <c r="Q46" s="18"/>
      <c r="T46" s="12"/>
      <c r="U46" s="85" t="s">
        <v>562</v>
      </c>
      <c r="Y46" s="31" t="s">
        <v>307</v>
      </c>
      <c r="Z46" s="31" t="s">
        <v>435</v>
      </c>
      <c r="AF46" s="29"/>
      <c r="AK46" s="46" t="str">
        <f t="shared" si="7"/>
        <v>s</v>
      </c>
    </row>
    <row r="47" spans="1:37" x14ac:dyDescent="0.15">
      <c r="A47" s="12"/>
      <c r="B47" s="12"/>
      <c r="F47" s="12"/>
      <c r="G47" s="18"/>
      <c r="K47" s="12"/>
      <c r="L47" s="12"/>
      <c r="O47" s="12"/>
      <c r="P47" s="12"/>
      <c r="Q47" s="18"/>
      <c r="T47" s="12"/>
      <c r="Y47" s="31" t="s">
        <v>308</v>
      </c>
      <c r="Z47" s="31" t="s">
        <v>436</v>
      </c>
      <c r="AF47" s="29"/>
      <c r="AK47" s="46" t="str">
        <f t="shared" si="7"/>
        <v>t</v>
      </c>
    </row>
    <row r="48" spans="1:37" x14ac:dyDescent="0.15">
      <c r="A48" s="12"/>
      <c r="B48" s="12"/>
      <c r="F48" s="12"/>
      <c r="G48" s="18"/>
      <c r="K48" s="12"/>
      <c r="L48" s="12"/>
      <c r="O48" s="12"/>
      <c r="P48" s="12"/>
      <c r="Q48" s="18"/>
      <c r="T48" s="12"/>
      <c r="U48" s="85">
        <v>2021</v>
      </c>
      <c r="Y48" s="31" t="s">
        <v>309</v>
      </c>
      <c r="Z48" s="31" t="s">
        <v>437</v>
      </c>
      <c r="AF48" s="29"/>
      <c r="AK48" s="46" t="str">
        <f t="shared" si="7"/>
        <v>u</v>
      </c>
    </row>
    <row r="49" spans="1:37" x14ac:dyDescent="0.15">
      <c r="A49" s="12"/>
      <c r="B49" s="12"/>
      <c r="F49" s="12"/>
      <c r="G49" s="18"/>
      <c r="K49" s="12"/>
      <c r="L49" s="12"/>
      <c r="O49" s="12"/>
      <c r="P49" s="12"/>
      <c r="Q49" s="18"/>
      <c r="T49" s="12"/>
      <c r="U49" s="85">
        <v>2022</v>
      </c>
      <c r="Y49" s="31" t="s">
        <v>310</v>
      </c>
      <c r="Z49" s="31" t="s">
        <v>438</v>
      </c>
      <c r="AF49" s="29"/>
      <c r="AK49" s="46" t="str">
        <f t="shared" si="7"/>
        <v>v</v>
      </c>
    </row>
    <row r="50" spans="1:37" x14ac:dyDescent="0.15">
      <c r="A50" s="12"/>
      <c r="B50" s="12"/>
      <c r="F50" s="12"/>
      <c r="G50" s="18"/>
      <c r="K50" s="12"/>
      <c r="L50" s="12"/>
      <c r="O50" s="12"/>
      <c r="P50" s="12"/>
      <c r="Q50" s="18"/>
      <c r="T50" s="12"/>
      <c r="U50" s="85">
        <v>2023</v>
      </c>
      <c r="Y50" s="31" t="s">
        <v>311</v>
      </c>
      <c r="Z50" s="31" t="s">
        <v>439</v>
      </c>
      <c r="AF50" s="29"/>
    </row>
    <row r="51" spans="1:37" x14ac:dyDescent="0.15">
      <c r="A51" s="12"/>
      <c r="B51" s="12"/>
      <c r="F51" s="12"/>
      <c r="G51" s="18"/>
      <c r="K51" s="12"/>
      <c r="L51" s="12"/>
      <c r="O51" s="12"/>
      <c r="P51" s="12"/>
      <c r="Q51" s="18"/>
      <c r="T51" s="12"/>
      <c r="U51" s="85">
        <v>2024</v>
      </c>
      <c r="Y51" s="31" t="s">
        <v>312</v>
      </c>
      <c r="Z51" s="31" t="s">
        <v>440</v>
      </c>
      <c r="AF51" s="29"/>
    </row>
    <row r="52" spans="1:37" x14ac:dyDescent="0.15">
      <c r="A52" s="12"/>
      <c r="B52" s="12"/>
      <c r="F52" s="12"/>
      <c r="G52" s="18"/>
      <c r="K52" s="12"/>
      <c r="L52" s="12"/>
      <c r="O52" s="12"/>
      <c r="P52" s="12"/>
      <c r="Q52" s="18"/>
      <c r="T52" s="12"/>
      <c r="U52" s="85">
        <v>2025</v>
      </c>
      <c r="Y52" s="31" t="s">
        <v>313</v>
      </c>
      <c r="Z52" s="31" t="s">
        <v>441</v>
      </c>
      <c r="AF52" s="29"/>
    </row>
    <row r="53" spans="1:37" x14ac:dyDescent="0.15">
      <c r="A53" s="12"/>
      <c r="B53" s="12"/>
      <c r="F53" s="12"/>
      <c r="G53" s="18"/>
      <c r="K53" s="12"/>
      <c r="L53" s="12"/>
      <c r="O53" s="12"/>
      <c r="P53" s="12"/>
      <c r="Q53" s="18"/>
      <c r="T53" s="12"/>
      <c r="U53" s="85">
        <v>2026</v>
      </c>
      <c r="Y53" s="31" t="s">
        <v>314</v>
      </c>
      <c r="Z53" s="31" t="s">
        <v>442</v>
      </c>
      <c r="AF53" s="29"/>
    </row>
    <row r="54" spans="1:37" x14ac:dyDescent="0.15">
      <c r="A54" s="12"/>
      <c r="B54" s="12"/>
      <c r="F54" s="12"/>
      <c r="G54" s="18"/>
      <c r="K54" s="12"/>
      <c r="L54" s="12"/>
      <c r="O54" s="12"/>
      <c r="P54" s="19"/>
      <c r="Q54" s="18"/>
      <c r="T54" s="12"/>
      <c r="Y54" s="31" t="s">
        <v>315</v>
      </c>
      <c r="Z54" s="31" t="s">
        <v>443</v>
      </c>
      <c r="AF54" s="29"/>
    </row>
    <row r="55" spans="1:37" x14ac:dyDescent="0.15">
      <c r="A55" s="12"/>
      <c r="B55" s="12"/>
      <c r="F55" s="12"/>
      <c r="G55" s="18"/>
      <c r="K55" s="12"/>
      <c r="L55" s="12"/>
      <c r="O55" s="12"/>
      <c r="P55" s="12"/>
      <c r="Q55" s="18"/>
      <c r="T55" s="12"/>
      <c r="Y55" s="31" t="s">
        <v>316</v>
      </c>
      <c r="Z55" s="31" t="s">
        <v>444</v>
      </c>
      <c r="AF55" s="29"/>
    </row>
    <row r="56" spans="1:37" x14ac:dyDescent="0.15">
      <c r="A56" s="12"/>
      <c r="B56" s="12"/>
      <c r="F56" s="12"/>
      <c r="G56" s="18"/>
      <c r="K56" s="12"/>
      <c r="L56" s="12"/>
      <c r="O56" s="12"/>
      <c r="P56" s="12"/>
      <c r="Q56" s="18"/>
      <c r="T56" s="12"/>
      <c r="U56" s="85">
        <v>20</v>
      </c>
      <c r="Y56" s="31" t="s">
        <v>317</v>
      </c>
      <c r="Z56" s="31" t="s">
        <v>445</v>
      </c>
      <c r="AF56" s="29"/>
    </row>
    <row r="57" spans="1:37" x14ac:dyDescent="0.15">
      <c r="A57" s="12"/>
      <c r="B57" s="12"/>
      <c r="F57" s="12"/>
      <c r="G57" s="18"/>
      <c r="K57" s="12"/>
      <c r="L57" s="12"/>
      <c r="O57" s="12"/>
      <c r="P57" s="12"/>
      <c r="Q57" s="18"/>
      <c r="T57" s="12"/>
      <c r="U57" s="31" t="s">
        <v>515</v>
      </c>
      <c r="Y57" s="31" t="s">
        <v>318</v>
      </c>
      <c r="Z57" s="31" t="s">
        <v>446</v>
      </c>
      <c r="AF57" s="29"/>
    </row>
    <row r="58" spans="1:37" x14ac:dyDescent="0.15">
      <c r="A58" s="12"/>
      <c r="B58" s="12"/>
      <c r="F58" s="12"/>
      <c r="G58" s="18"/>
      <c r="K58" s="12"/>
      <c r="L58" s="12"/>
      <c r="O58" s="12"/>
      <c r="P58" s="12"/>
      <c r="Q58" s="18"/>
      <c r="T58" s="12"/>
      <c r="U58" s="31" t="s">
        <v>516</v>
      </c>
      <c r="Y58" s="31" t="s">
        <v>319</v>
      </c>
      <c r="Z58" s="31" t="s">
        <v>447</v>
      </c>
      <c r="AF58" s="29"/>
    </row>
    <row r="59" spans="1:37" x14ac:dyDescent="0.15">
      <c r="A59" s="12"/>
      <c r="B59" s="12"/>
      <c r="F59" s="12"/>
      <c r="G59" s="18"/>
      <c r="K59" s="12"/>
      <c r="L59" s="12"/>
      <c r="O59" s="12"/>
      <c r="P59" s="12"/>
      <c r="Q59" s="18"/>
      <c r="T59" s="12"/>
      <c r="Y59" s="31" t="s">
        <v>320</v>
      </c>
      <c r="Z59" s="31" t="s">
        <v>448</v>
      </c>
      <c r="AF59" s="29"/>
    </row>
    <row r="60" spans="1:37" x14ac:dyDescent="0.15">
      <c r="A60" s="12"/>
      <c r="B60" s="12"/>
      <c r="F60" s="12"/>
      <c r="G60" s="18"/>
      <c r="K60" s="12"/>
      <c r="L60" s="12"/>
      <c r="O60" s="12"/>
      <c r="P60" s="12"/>
      <c r="Q60" s="18"/>
      <c r="T60" s="12"/>
      <c r="Y60" s="31" t="s">
        <v>321</v>
      </c>
      <c r="Z60" s="31" t="s">
        <v>449</v>
      </c>
      <c r="AF60" s="29"/>
    </row>
    <row r="61" spans="1:37" x14ac:dyDescent="0.15">
      <c r="A61" s="12"/>
      <c r="B61" s="12"/>
      <c r="F61" s="12"/>
      <c r="G61" s="18"/>
      <c r="K61" s="12"/>
      <c r="L61" s="12"/>
      <c r="O61" s="12"/>
      <c r="P61" s="12"/>
      <c r="Q61" s="18"/>
      <c r="T61" s="12"/>
      <c r="Y61" s="31" t="s">
        <v>322</v>
      </c>
      <c r="Z61" s="31" t="s">
        <v>450</v>
      </c>
      <c r="AF61" s="29"/>
    </row>
    <row r="62" spans="1:37" x14ac:dyDescent="0.15">
      <c r="A62" s="12"/>
      <c r="B62" s="12"/>
      <c r="F62" s="12"/>
      <c r="G62" s="18"/>
      <c r="K62" s="12"/>
      <c r="L62" s="12"/>
      <c r="O62" s="12"/>
      <c r="P62" s="12"/>
      <c r="Q62" s="18"/>
      <c r="T62" s="12"/>
      <c r="Y62" s="31" t="s">
        <v>323</v>
      </c>
      <c r="Z62" s="31" t="s">
        <v>451</v>
      </c>
      <c r="AF62" s="29"/>
    </row>
    <row r="63" spans="1:37" x14ac:dyDescent="0.15">
      <c r="A63" s="12"/>
      <c r="B63" s="12"/>
      <c r="F63" s="12"/>
      <c r="G63" s="18"/>
      <c r="K63" s="12"/>
      <c r="L63" s="12"/>
      <c r="O63" s="12"/>
      <c r="P63" s="12"/>
      <c r="Q63" s="18"/>
      <c r="T63" s="12"/>
      <c r="Y63" s="31" t="s">
        <v>324</v>
      </c>
      <c r="Z63" s="31" t="s">
        <v>452</v>
      </c>
      <c r="AF63" s="29"/>
    </row>
    <row r="64" spans="1:37" x14ac:dyDescent="0.15">
      <c r="A64" s="12"/>
      <c r="B64" s="12"/>
      <c r="F64" s="12"/>
      <c r="G64" s="18"/>
      <c r="K64" s="12"/>
      <c r="L64" s="12"/>
      <c r="O64" s="12"/>
      <c r="P64" s="12"/>
      <c r="Q64" s="18"/>
      <c r="T64" s="12"/>
      <c r="Y64" s="31" t="s">
        <v>325</v>
      </c>
      <c r="Z64" s="31" t="s">
        <v>453</v>
      </c>
      <c r="AF64" s="29"/>
    </row>
    <row r="65" spans="1:32" x14ac:dyDescent="0.15">
      <c r="A65" s="12"/>
      <c r="B65" s="12"/>
      <c r="F65" s="12"/>
      <c r="G65" s="18"/>
      <c r="K65" s="12"/>
      <c r="L65" s="12"/>
      <c r="O65" s="12"/>
      <c r="P65" s="12"/>
      <c r="Q65" s="18"/>
      <c r="T65" s="12"/>
      <c r="Y65" s="31" t="s">
        <v>326</v>
      </c>
      <c r="Z65" s="31" t="s">
        <v>454</v>
      </c>
      <c r="AF65" s="29"/>
    </row>
    <row r="66" spans="1:32" x14ac:dyDescent="0.15">
      <c r="A66" s="12"/>
      <c r="B66" s="12"/>
      <c r="F66" s="12"/>
      <c r="G66" s="18"/>
      <c r="K66" s="12"/>
      <c r="L66" s="12"/>
      <c r="O66" s="12"/>
      <c r="P66" s="12"/>
      <c r="Q66" s="18"/>
      <c r="T66" s="12"/>
      <c r="Y66" s="31" t="s">
        <v>60</v>
      </c>
      <c r="Z66" s="31" t="s">
        <v>455</v>
      </c>
      <c r="AF66" s="29"/>
    </row>
    <row r="67" spans="1:32" x14ac:dyDescent="0.15">
      <c r="A67" s="12"/>
      <c r="B67" s="12"/>
      <c r="F67" s="12"/>
      <c r="G67" s="18"/>
      <c r="K67" s="12"/>
      <c r="L67" s="12"/>
      <c r="O67" s="12"/>
      <c r="P67" s="12"/>
      <c r="Q67" s="18"/>
      <c r="T67" s="12"/>
      <c r="Y67" s="31" t="s">
        <v>327</v>
      </c>
      <c r="Z67" s="31" t="s">
        <v>456</v>
      </c>
      <c r="AF67" s="29"/>
    </row>
    <row r="68" spans="1:32" x14ac:dyDescent="0.15">
      <c r="A68" s="12"/>
      <c r="B68" s="12"/>
      <c r="F68" s="12"/>
      <c r="G68" s="18"/>
      <c r="K68" s="12"/>
      <c r="L68" s="12"/>
      <c r="O68" s="12"/>
      <c r="P68" s="12"/>
      <c r="Q68" s="18"/>
      <c r="T68" s="12"/>
      <c r="Y68" s="31" t="s">
        <v>328</v>
      </c>
      <c r="Z68" s="31" t="s">
        <v>457</v>
      </c>
      <c r="AF68" s="29"/>
    </row>
    <row r="69" spans="1:32" x14ac:dyDescent="0.15">
      <c r="A69" s="12"/>
      <c r="B69" s="12"/>
      <c r="F69" s="12"/>
      <c r="G69" s="18"/>
      <c r="K69" s="12"/>
      <c r="L69" s="12"/>
      <c r="O69" s="12"/>
      <c r="P69" s="12"/>
      <c r="Q69" s="18"/>
      <c r="T69" s="12"/>
      <c r="Y69" s="31" t="s">
        <v>329</v>
      </c>
      <c r="Z69" s="31" t="s">
        <v>458</v>
      </c>
      <c r="AF69" s="29"/>
    </row>
    <row r="70" spans="1:32" x14ac:dyDescent="0.15">
      <c r="A70" s="12"/>
      <c r="B70" s="12"/>
      <c r="Y70" s="31" t="s">
        <v>330</v>
      </c>
      <c r="Z70" s="31" t="s">
        <v>459</v>
      </c>
    </row>
    <row r="71" spans="1:32" x14ac:dyDescent="0.15">
      <c r="Y71" s="31" t="s">
        <v>331</v>
      </c>
      <c r="Z71" s="31" t="s">
        <v>460</v>
      </c>
    </row>
    <row r="72" spans="1:32" x14ac:dyDescent="0.15">
      <c r="Y72" s="31" t="s">
        <v>332</v>
      </c>
      <c r="Z72" s="31" t="s">
        <v>461</v>
      </c>
    </row>
    <row r="73" spans="1:32" x14ac:dyDescent="0.15">
      <c r="Y73" s="31" t="s">
        <v>333</v>
      </c>
      <c r="Z73" s="31" t="s">
        <v>462</v>
      </c>
    </row>
    <row r="74" spans="1:32" x14ac:dyDescent="0.15">
      <c r="Y74" s="31" t="s">
        <v>334</v>
      </c>
      <c r="Z74" s="31" t="s">
        <v>463</v>
      </c>
    </row>
    <row r="75" spans="1:32" x14ac:dyDescent="0.15">
      <c r="Y75" s="31" t="s">
        <v>335</v>
      </c>
      <c r="Z75" s="31" t="s">
        <v>464</v>
      </c>
    </row>
    <row r="76" spans="1:32" x14ac:dyDescent="0.15">
      <c r="Y76" s="31" t="s">
        <v>336</v>
      </c>
      <c r="Z76" s="31" t="s">
        <v>465</v>
      </c>
    </row>
    <row r="77" spans="1:32" x14ac:dyDescent="0.15">
      <c r="Y77" s="31" t="s">
        <v>337</v>
      </c>
      <c r="Z77" s="31" t="s">
        <v>466</v>
      </c>
    </row>
    <row r="78" spans="1:32" x14ac:dyDescent="0.15">
      <c r="Y78" s="31" t="s">
        <v>338</v>
      </c>
      <c r="Z78" s="31" t="s">
        <v>467</v>
      </c>
    </row>
    <row r="79" spans="1:32" x14ac:dyDescent="0.15">
      <c r="Y79" s="31" t="s">
        <v>339</v>
      </c>
      <c r="Z79" s="31" t="s">
        <v>468</v>
      </c>
    </row>
    <row r="80" spans="1:32" x14ac:dyDescent="0.15">
      <c r="Y80" s="31" t="s">
        <v>340</v>
      </c>
      <c r="Z80" s="31" t="s">
        <v>469</v>
      </c>
    </row>
    <row r="81" spans="25:26" x14ac:dyDescent="0.15">
      <c r="Y81" s="31" t="s">
        <v>341</v>
      </c>
      <c r="Z81" s="31" t="s">
        <v>470</v>
      </c>
    </row>
    <row r="82" spans="25:26" x14ac:dyDescent="0.15">
      <c r="Y82" s="31" t="s">
        <v>342</v>
      </c>
      <c r="Z82" s="31" t="s">
        <v>471</v>
      </c>
    </row>
    <row r="83" spans="25:26" x14ac:dyDescent="0.15">
      <c r="Y83" s="31" t="s">
        <v>343</v>
      </c>
      <c r="Z83" s="31" t="s">
        <v>472</v>
      </c>
    </row>
    <row r="84" spans="25:26" x14ac:dyDescent="0.15">
      <c r="Y84" s="31" t="s">
        <v>344</v>
      </c>
      <c r="Z84" s="31" t="s">
        <v>473</v>
      </c>
    </row>
    <row r="85" spans="25:26" x14ac:dyDescent="0.15">
      <c r="Y85" s="31" t="s">
        <v>345</v>
      </c>
      <c r="Z85" s="31" t="s">
        <v>474</v>
      </c>
    </row>
    <row r="86" spans="25:26" x14ac:dyDescent="0.15">
      <c r="Y86" s="31" t="s">
        <v>346</v>
      </c>
      <c r="Z86" s="31" t="s">
        <v>475</v>
      </c>
    </row>
    <row r="87" spans="25:26" x14ac:dyDescent="0.15">
      <c r="Y87" s="31" t="s">
        <v>347</v>
      </c>
      <c r="Z87" s="31" t="s">
        <v>476</v>
      </c>
    </row>
    <row r="88" spans="25:26" x14ac:dyDescent="0.15">
      <c r="Y88" s="31" t="s">
        <v>348</v>
      </c>
      <c r="Z88" s="31" t="s">
        <v>477</v>
      </c>
    </row>
    <row r="89" spans="25:26" x14ac:dyDescent="0.15">
      <c r="Y89" s="31" t="s">
        <v>349</v>
      </c>
      <c r="Z89" s="31" t="s">
        <v>478</v>
      </c>
    </row>
    <row r="90" spans="25:26" x14ac:dyDescent="0.15">
      <c r="Y90" s="31" t="s">
        <v>350</v>
      </c>
      <c r="Z90" s="31" t="s">
        <v>479</v>
      </c>
    </row>
    <row r="91" spans="25:26" x14ac:dyDescent="0.15">
      <c r="Y91" s="31" t="s">
        <v>351</v>
      </c>
      <c r="Z91" s="31" t="s">
        <v>480</v>
      </c>
    </row>
    <row r="92" spans="25:26" x14ac:dyDescent="0.15">
      <c r="Y92" s="31" t="s">
        <v>352</v>
      </c>
      <c r="Z92" s="31" t="s">
        <v>481</v>
      </c>
    </row>
    <row r="93" spans="25:26" x14ac:dyDescent="0.15">
      <c r="Y93" s="31" t="s">
        <v>353</v>
      </c>
      <c r="Z93" s="31" t="s">
        <v>482</v>
      </c>
    </row>
    <row r="94" spans="25:26" x14ac:dyDescent="0.15">
      <c r="Y94" s="31" t="s">
        <v>354</v>
      </c>
      <c r="Z94" s="31" t="s">
        <v>483</v>
      </c>
    </row>
    <row r="95" spans="25:26" x14ac:dyDescent="0.15">
      <c r="Y95" s="31" t="s">
        <v>355</v>
      </c>
      <c r="Z95" s="31" t="s">
        <v>484</v>
      </c>
    </row>
    <row r="96" spans="25:26" x14ac:dyDescent="0.15">
      <c r="Y96" s="31" t="s">
        <v>259</v>
      </c>
      <c r="Z96" s="31" t="s">
        <v>485</v>
      </c>
    </row>
    <row r="97" spans="25:26" x14ac:dyDescent="0.15">
      <c r="Y97" s="31" t="s">
        <v>356</v>
      </c>
      <c r="Z97" s="31" t="s">
        <v>486</v>
      </c>
    </row>
    <row r="98" spans="25:26" x14ac:dyDescent="0.15">
      <c r="Y98" s="31" t="s">
        <v>357</v>
      </c>
      <c r="Z98" s="31" t="s">
        <v>487</v>
      </c>
    </row>
    <row r="99" spans="25:26" x14ac:dyDescent="0.15">
      <c r="Y99" s="31" t="s">
        <v>387</v>
      </c>
      <c r="Z99" s="31" t="s">
        <v>488</v>
      </c>
    </row>
    <row r="100" spans="25:26" x14ac:dyDescent="0.15">
      <c r="Y100" s="31" t="s">
        <v>565</v>
      </c>
      <c r="Z100" s="31"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15"/>
  <sheetViews>
    <sheetView view="pageBreakPreview" zoomScale="80" zoomScaleNormal="75" zoomScaleSheetLayoutView="80" zoomScalePageLayoutView="70" workbookViewId="0"/>
  </sheetViews>
  <sheetFormatPr defaultColWidth="9" defaultRowHeight="13.5" x14ac:dyDescent="0.15"/>
  <cols>
    <col min="1" max="2" width="2.625" style="33" customWidth="1"/>
    <col min="3" max="33" width="2.625" style="63" customWidth="1"/>
    <col min="34" max="37" width="3.5" style="63" customWidth="1"/>
    <col min="38" max="41" width="2.625" style="63" customWidth="1"/>
    <col min="42" max="50" width="3.125" style="64" customWidth="1"/>
    <col min="51" max="51" width="11.12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2" x14ac:dyDescent="0.15">
      <c r="A2" s="9"/>
      <c r="B2" s="45" t="s">
        <v>203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2" customFormat="1" ht="59.25" customHeight="1" x14ac:dyDescent="0.15">
      <c r="A3" s="131"/>
      <c r="B3" s="131"/>
      <c r="C3" s="131" t="s">
        <v>24</v>
      </c>
      <c r="D3" s="131"/>
      <c r="E3" s="131"/>
      <c r="F3" s="131"/>
      <c r="G3" s="131"/>
      <c r="H3" s="131"/>
      <c r="I3" s="131"/>
      <c r="J3" s="698" t="s">
        <v>184</v>
      </c>
      <c r="K3" s="699"/>
      <c r="L3" s="699"/>
      <c r="M3" s="699"/>
      <c r="N3" s="699"/>
      <c r="O3" s="699"/>
      <c r="P3" s="133" t="s">
        <v>25</v>
      </c>
      <c r="Q3" s="133"/>
      <c r="R3" s="133"/>
      <c r="S3" s="133"/>
      <c r="T3" s="133"/>
      <c r="U3" s="133"/>
      <c r="V3" s="133"/>
      <c r="W3" s="133"/>
      <c r="X3" s="133"/>
      <c r="Y3" s="134" t="s">
        <v>217</v>
      </c>
      <c r="Z3" s="135"/>
      <c r="AA3" s="135"/>
      <c r="AB3" s="135"/>
      <c r="AC3" s="698" t="s">
        <v>211</v>
      </c>
      <c r="AD3" s="698"/>
      <c r="AE3" s="698"/>
      <c r="AF3" s="698"/>
      <c r="AG3" s="698"/>
      <c r="AH3" s="134" t="s">
        <v>176</v>
      </c>
      <c r="AI3" s="131"/>
      <c r="AJ3" s="131"/>
      <c r="AK3" s="131"/>
      <c r="AL3" s="131" t="s">
        <v>19</v>
      </c>
      <c r="AM3" s="131"/>
      <c r="AN3" s="131"/>
      <c r="AO3" s="136"/>
      <c r="AP3" s="700" t="s">
        <v>185</v>
      </c>
      <c r="AQ3" s="700"/>
      <c r="AR3" s="700"/>
      <c r="AS3" s="700"/>
      <c r="AT3" s="700"/>
      <c r="AU3" s="700"/>
      <c r="AV3" s="700"/>
      <c r="AW3" s="700"/>
      <c r="AX3" s="700"/>
      <c r="AY3">
        <f>$AY$2</f>
        <v>1</v>
      </c>
      <c r="AZ3" s="33"/>
    </row>
    <row r="4" spans="1:52" ht="45.6" customHeight="1" x14ac:dyDescent="0.15">
      <c r="A4" s="697">
        <v>1</v>
      </c>
      <c r="B4" s="697">
        <v>1</v>
      </c>
      <c r="C4" s="115" t="s">
        <v>703</v>
      </c>
      <c r="D4" s="114"/>
      <c r="E4" s="114"/>
      <c r="F4" s="114"/>
      <c r="G4" s="114"/>
      <c r="H4" s="114"/>
      <c r="I4" s="114"/>
      <c r="J4" s="101">
        <v>6010001011147</v>
      </c>
      <c r="K4" s="102"/>
      <c r="L4" s="102"/>
      <c r="M4" s="102"/>
      <c r="N4" s="102"/>
      <c r="O4" s="102"/>
      <c r="P4" s="116" t="s">
        <v>698</v>
      </c>
      <c r="Q4" s="103"/>
      <c r="R4" s="103"/>
      <c r="S4" s="103"/>
      <c r="T4" s="103"/>
      <c r="U4" s="103"/>
      <c r="V4" s="103"/>
      <c r="W4" s="103"/>
      <c r="X4" s="103"/>
      <c r="Y4" s="104">
        <v>0.90900000000000003</v>
      </c>
      <c r="Z4" s="105"/>
      <c r="AA4" s="105"/>
      <c r="AB4" s="106"/>
      <c r="AC4" s="89" t="s">
        <v>234</v>
      </c>
      <c r="AD4" s="90"/>
      <c r="AE4" s="90"/>
      <c r="AF4" s="90"/>
      <c r="AG4" s="90"/>
      <c r="AH4" s="91" t="s">
        <v>257</v>
      </c>
      <c r="AI4" s="92"/>
      <c r="AJ4" s="92"/>
      <c r="AK4" s="92"/>
      <c r="AL4" s="93" t="s">
        <v>257</v>
      </c>
      <c r="AM4" s="94"/>
      <c r="AN4" s="94"/>
      <c r="AO4" s="95"/>
      <c r="AP4" s="96"/>
      <c r="AQ4" s="96"/>
      <c r="AR4" s="96"/>
      <c r="AS4" s="96"/>
      <c r="AT4" s="96"/>
      <c r="AU4" s="96"/>
      <c r="AV4" s="96"/>
      <c r="AW4" s="96"/>
      <c r="AX4" s="96"/>
      <c r="AY4">
        <f>$AY$2</f>
        <v>1</v>
      </c>
    </row>
    <row r="5" spans="1:52" ht="29.45" customHeight="1" x14ac:dyDescent="0.15">
      <c r="A5" s="697">
        <v>2</v>
      </c>
      <c r="B5" s="697">
        <v>1</v>
      </c>
      <c r="C5" s="115" t="s">
        <v>703</v>
      </c>
      <c r="D5" s="114"/>
      <c r="E5" s="114"/>
      <c r="F5" s="114"/>
      <c r="G5" s="114"/>
      <c r="H5" s="114"/>
      <c r="I5" s="114"/>
      <c r="J5" s="101">
        <v>6010001011147</v>
      </c>
      <c r="K5" s="102"/>
      <c r="L5" s="102"/>
      <c r="M5" s="102"/>
      <c r="N5" s="102"/>
      <c r="O5" s="102"/>
      <c r="P5" s="125" t="s">
        <v>704</v>
      </c>
      <c r="Q5" s="126"/>
      <c r="R5" s="126"/>
      <c r="S5" s="126"/>
      <c r="T5" s="126"/>
      <c r="U5" s="126"/>
      <c r="V5" s="126"/>
      <c r="W5" s="126"/>
      <c r="X5" s="127"/>
      <c r="Y5" s="104">
        <v>0.188</v>
      </c>
      <c r="Z5" s="105"/>
      <c r="AA5" s="105"/>
      <c r="AB5" s="106"/>
      <c r="AC5" s="128" t="s">
        <v>234</v>
      </c>
      <c r="AD5" s="129"/>
      <c r="AE5" s="129"/>
      <c r="AF5" s="129"/>
      <c r="AG5" s="130"/>
      <c r="AH5" s="117" t="s">
        <v>257</v>
      </c>
      <c r="AI5" s="118"/>
      <c r="AJ5" s="118"/>
      <c r="AK5" s="119"/>
      <c r="AL5" s="93" t="s">
        <v>257</v>
      </c>
      <c r="AM5" s="94"/>
      <c r="AN5" s="94"/>
      <c r="AO5" s="95"/>
      <c r="AP5" s="96"/>
      <c r="AQ5" s="96"/>
      <c r="AR5" s="96"/>
      <c r="AS5" s="96"/>
      <c r="AT5" s="96"/>
      <c r="AU5" s="96"/>
      <c r="AV5" s="96"/>
      <c r="AW5" s="96"/>
      <c r="AX5" s="96"/>
      <c r="AY5">
        <f>COUNTA($C$5)</f>
        <v>1</v>
      </c>
    </row>
    <row r="6" spans="1:52" x14ac:dyDescent="0.15">
      <c r="A6" s="37"/>
      <c r="B6" s="37"/>
      <c r="P6" s="64"/>
      <c r="Q6" s="64"/>
      <c r="R6" s="64"/>
      <c r="S6" s="64"/>
      <c r="T6" s="64"/>
      <c r="U6" s="64"/>
      <c r="V6" s="64"/>
      <c r="W6" s="64"/>
      <c r="X6" s="64"/>
      <c r="Y6" s="65"/>
      <c r="Z6" s="65"/>
      <c r="AA6" s="65"/>
      <c r="AB6" s="65"/>
      <c r="AC6" s="65"/>
      <c r="AD6" s="65"/>
      <c r="AE6" s="65"/>
      <c r="AF6" s="65"/>
      <c r="AG6" s="65"/>
      <c r="AH6" s="65"/>
      <c r="AI6" s="65"/>
      <c r="AJ6" s="65"/>
      <c r="AK6" s="65"/>
      <c r="AL6" s="65"/>
      <c r="AM6" s="65"/>
      <c r="AN6" s="65"/>
      <c r="AO6" s="65"/>
      <c r="AY6">
        <f>COUNTA($C$9)</f>
        <v>1</v>
      </c>
    </row>
    <row r="7" spans="1:52" x14ac:dyDescent="0.15">
      <c r="A7" s="9"/>
      <c r="B7" s="45" t="s">
        <v>204</v>
      </c>
      <c r="C7" s="50"/>
      <c r="D7" s="50"/>
      <c r="E7" s="50"/>
      <c r="F7" s="50"/>
      <c r="G7" s="50"/>
      <c r="H7" s="50"/>
      <c r="I7" s="50"/>
      <c r="J7" s="50"/>
      <c r="K7" s="50"/>
      <c r="L7" s="50"/>
      <c r="M7" s="50"/>
      <c r="N7" s="50"/>
      <c r="O7" s="50"/>
      <c r="P7" s="55"/>
      <c r="Q7" s="55"/>
      <c r="R7" s="55"/>
      <c r="S7" s="55"/>
      <c r="T7" s="55"/>
      <c r="U7" s="55"/>
      <c r="V7" s="55"/>
      <c r="W7" s="55"/>
      <c r="X7" s="55"/>
      <c r="Y7" s="56"/>
      <c r="Z7" s="56"/>
      <c r="AA7" s="56"/>
      <c r="AB7" s="56"/>
      <c r="AC7" s="56"/>
      <c r="AD7" s="56"/>
      <c r="AE7" s="56"/>
      <c r="AF7" s="56"/>
      <c r="AG7" s="56"/>
      <c r="AH7" s="56"/>
      <c r="AI7" s="56"/>
      <c r="AJ7" s="56"/>
      <c r="AK7" s="56"/>
      <c r="AL7" s="56"/>
      <c r="AM7" s="56"/>
      <c r="AN7" s="56"/>
      <c r="AO7" s="56"/>
      <c r="AP7" s="55"/>
      <c r="AQ7" s="55"/>
      <c r="AR7" s="55"/>
      <c r="AS7" s="55"/>
      <c r="AT7" s="55"/>
      <c r="AU7" s="55"/>
      <c r="AV7" s="55"/>
      <c r="AW7" s="55"/>
      <c r="AX7" s="55"/>
      <c r="AY7">
        <f>$AY$6</f>
        <v>1</v>
      </c>
    </row>
    <row r="8" spans="1:52" customFormat="1" ht="59.25" customHeight="1" x14ac:dyDescent="0.15">
      <c r="A8" s="131"/>
      <c r="B8" s="131"/>
      <c r="C8" s="131" t="s">
        <v>24</v>
      </c>
      <c r="D8" s="131"/>
      <c r="E8" s="131"/>
      <c r="F8" s="131"/>
      <c r="G8" s="131"/>
      <c r="H8" s="131"/>
      <c r="I8" s="131"/>
      <c r="J8" s="698" t="s">
        <v>184</v>
      </c>
      <c r="K8" s="699"/>
      <c r="L8" s="699"/>
      <c r="M8" s="699"/>
      <c r="N8" s="699"/>
      <c r="O8" s="699"/>
      <c r="P8" s="133" t="s">
        <v>25</v>
      </c>
      <c r="Q8" s="133"/>
      <c r="R8" s="133"/>
      <c r="S8" s="133"/>
      <c r="T8" s="133"/>
      <c r="U8" s="133"/>
      <c r="V8" s="133"/>
      <c r="W8" s="133"/>
      <c r="X8" s="133"/>
      <c r="Y8" s="134" t="s">
        <v>217</v>
      </c>
      <c r="Z8" s="135"/>
      <c r="AA8" s="135"/>
      <c r="AB8" s="135"/>
      <c r="AC8" s="698" t="s">
        <v>211</v>
      </c>
      <c r="AD8" s="698"/>
      <c r="AE8" s="698"/>
      <c r="AF8" s="698"/>
      <c r="AG8" s="698"/>
      <c r="AH8" s="134" t="s">
        <v>176</v>
      </c>
      <c r="AI8" s="131"/>
      <c r="AJ8" s="131"/>
      <c r="AK8" s="131"/>
      <c r="AL8" s="131" t="s">
        <v>19</v>
      </c>
      <c r="AM8" s="131"/>
      <c r="AN8" s="131"/>
      <c r="AO8" s="136"/>
      <c r="AP8" s="700" t="s">
        <v>185</v>
      </c>
      <c r="AQ8" s="700"/>
      <c r="AR8" s="700"/>
      <c r="AS8" s="700"/>
      <c r="AT8" s="700"/>
      <c r="AU8" s="700"/>
      <c r="AV8" s="700"/>
      <c r="AW8" s="700"/>
      <c r="AX8" s="700"/>
      <c r="AY8">
        <f>$AY$6</f>
        <v>1</v>
      </c>
      <c r="AZ8" s="33"/>
    </row>
    <row r="9" spans="1:52" ht="30.6" customHeight="1" x14ac:dyDescent="0.15">
      <c r="A9" s="697">
        <v>1</v>
      </c>
      <c r="B9" s="697">
        <v>1</v>
      </c>
      <c r="C9" s="115" t="s">
        <v>705</v>
      </c>
      <c r="D9" s="114"/>
      <c r="E9" s="114"/>
      <c r="F9" s="114"/>
      <c r="G9" s="114"/>
      <c r="H9" s="114"/>
      <c r="I9" s="114"/>
      <c r="J9" s="101">
        <v>1180301018771</v>
      </c>
      <c r="K9" s="102"/>
      <c r="L9" s="102"/>
      <c r="M9" s="102"/>
      <c r="N9" s="102"/>
      <c r="O9" s="102"/>
      <c r="P9" s="116" t="s">
        <v>706</v>
      </c>
      <c r="Q9" s="103"/>
      <c r="R9" s="103"/>
      <c r="S9" s="103"/>
      <c r="T9" s="103"/>
      <c r="U9" s="103"/>
      <c r="V9" s="103"/>
      <c r="W9" s="103"/>
      <c r="X9" s="103"/>
      <c r="Y9" s="104">
        <v>0.99</v>
      </c>
      <c r="Z9" s="105"/>
      <c r="AA9" s="105"/>
      <c r="AB9" s="106"/>
      <c r="AC9" s="89" t="s">
        <v>233</v>
      </c>
      <c r="AD9" s="90"/>
      <c r="AE9" s="90"/>
      <c r="AF9" s="90"/>
      <c r="AG9" s="90"/>
      <c r="AH9" s="91" t="s">
        <v>257</v>
      </c>
      <c r="AI9" s="92"/>
      <c r="AJ9" s="92"/>
      <c r="AK9" s="92"/>
      <c r="AL9" s="93" t="s">
        <v>257</v>
      </c>
      <c r="AM9" s="94"/>
      <c r="AN9" s="94"/>
      <c r="AO9" s="95"/>
      <c r="AP9" s="96"/>
      <c r="AQ9" s="96"/>
      <c r="AR9" s="96"/>
      <c r="AS9" s="96"/>
      <c r="AT9" s="96"/>
      <c r="AU9" s="96"/>
      <c r="AV9" s="96"/>
      <c r="AW9" s="96"/>
      <c r="AX9" s="96"/>
      <c r="AY9">
        <f>$AY$6</f>
        <v>1</v>
      </c>
    </row>
    <row r="10" spans="1:52" ht="56.45" customHeight="1" x14ac:dyDescent="0.15">
      <c r="A10" s="697">
        <v>2</v>
      </c>
      <c r="B10" s="697">
        <v>1</v>
      </c>
      <c r="C10" s="122" t="s">
        <v>707</v>
      </c>
      <c r="D10" s="123"/>
      <c r="E10" s="123"/>
      <c r="F10" s="123"/>
      <c r="G10" s="123"/>
      <c r="H10" s="123"/>
      <c r="I10" s="124"/>
      <c r="J10" s="101">
        <v>6140001117492</v>
      </c>
      <c r="K10" s="102"/>
      <c r="L10" s="102"/>
      <c r="M10" s="102"/>
      <c r="N10" s="102"/>
      <c r="O10" s="102"/>
      <c r="P10" s="125" t="s">
        <v>708</v>
      </c>
      <c r="Q10" s="126"/>
      <c r="R10" s="126"/>
      <c r="S10" s="126"/>
      <c r="T10" s="126"/>
      <c r="U10" s="126"/>
      <c r="V10" s="126"/>
      <c r="W10" s="126"/>
      <c r="X10" s="127"/>
      <c r="Y10" s="104">
        <v>0.97899999999999998</v>
      </c>
      <c r="Z10" s="105"/>
      <c r="AA10" s="105"/>
      <c r="AB10" s="106"/>
      <c r="AC10" s="128" t="s">
        <v>233</v>
      </c>
      <c r="AD10" s="129"/>
      <c r="AE10" s="129"/>
      <c r="AF10" s="129"/>
      <c r="AG10" s="130"/>
      <c r="AH10" s="117" t="s">
        <v>257</v>
      </c>
      <c r="AI10" s="118"/>
      <c r="AJ10" s="118"/>
      <c r="AK10" s="119"/>
      <c r="AL10" s="93" t="s">
        <v>257</v>
      </c>
      <c r="AM10" s="94"/>
      <c r="AN10" s="94"/>
      <c r="AO10" s="95"/>
      <c r="AP10" s="96"/>
      <c r="AQ10" s="96"/>
      <c r="AR10" s="96"/>
      <c r="AS10" s="96"/>
      <c r="AT10" s="96"/>
      <c r="AU10" s="96"/>
      <c r="AV10" s="96"/>
      <c r="AW10" s="96"/>
      <c r="AX10" s="96"/>
      <c r="AY10">
        <f>COUNTA($C$10)</f>
        <v>1</v>
      </c>
    </row>
    <row r="11" spans="1:52" ht="31.5" customHeight="1" x14ac:dyDescent="0.15">
      <c r="A11" s="697">
        <v>3</v>
      </c>
      <c r="B11" s="697">
        <v>1</v>
      </c>
      <c r="C11" s="115" t="s">
        <v>709</v>
      </c>
      <c r="D11" s="114"/>
      <c r="E11" s="114"/>
      <c r="F11" s="114"/>
      <c r="G11" s="114"/>
      <c r="H11" s="114"/>
      <c r="I11" s="114"/>
      <c r="J11" s="101">
        <v>7010001025732</v>
      </c>
      <c r="K11" s="102"/>
      <c r="L11" s="102"/>
      <c r="M11" s="102"/>
      <c r="N11" s="102"/>
      <c r="O11" s="102"/>
      <c r="P11" s="116" t="s">
        <v>710</v>
      </c>
      <c r="Q11" s="103"/>
      <c r="R11" s="103"/>
      <c r="S11" s="103"/>
      <c r="T11" s="103"/>
      <c r="U11" s="103"/>
      <c r="V11" s="103"/>
      <c r="W11" s="103"/>
      <c r="X11" s="103"/>
      <c r="Y11" s="104">
        <v>0.69850000000000001</v>
      </c>
      <c r="Z11" s="105"/>
      <c r="AA11" s="105"/>
      <c r="AB11" s="106"/>
      <c r="AC11" s="89" t="s">
        <v>233</v>
      </c>
      <c r="AD11" s="90"/>
      <c r="AE11" s="90"/>
      <c r="AF11" s="90"/>
      <c r="AG11" s="90"/>
      <c r="AH11" s="91" t="s">
        <v>257</v>
      </c>
      <c r="AI11" s="92"/>
      <c r="AJ11" s="92"/>
      <c r="AK11" s="92"/>
      <c r="AL11" s="93" t="s">
        <v>257</v>
      </c>
      <c r="AM11" s="94"/>
      <c r="AN11" s="94"/>
      <c r="AO11" s="95"/>
      <c r="AP11" s="96"/>
      <c r="AQ11" s="96"/>
      <c r="AR11" s="96"/>
      <c r="AS11" s="96"/>
      <c r="AT11" s="96"/>
      <c r="AU11" s="96"/>
      <c r="AV11" s="96"/>
      <c r="AW11" s="96"/>
      <c r="AX11" s="96"/>
      <c r="AY11">
        <f>COUNTA($C$11)</f>
        <v>1</v>
      </c>
    </row>
    <row r="12" spans="1:52" x14ac:dyDescent="0.15">
      <c r="P12" s="64"/>
      <c r="Q12" s="64"/>
      <c r="R12" s="64"/>
      <c r="S12" s="64"/>
      <c r="T12" s="64"/>
      <c r="U12" s="64"/>
      <c r="V12" s="64"/>
      <c r="W12" s="64"/>
      <c r="X12" s="64"/>
      <c r="Y12" s="65"/>
      <c r="Z12" s="65"/>
      <c r="AA12" s="65"/>
      <c r="AB12" s="65"/>
      <c r="AC12" s="65"/>
      <c r="AD12" s="65"/>
      <c r="AE12" s="65"/>
      <c r="AF12" s="65"/>
      <c r="AG12" s="65"/>
      <c r="AH12" s="65"/>
      <c r="AI12" s="65"/>
      <c r="AJ12" s="65"/>
      <c r="AK12" s="65"/>
      <c r="AL12" s="65"/>
      <c r="AM12" s="65"/>
      <c r="AN12" s="65"/>
      <c r="AO12" s="65"/>
      <c r="AY12">
        <f>COUNTA($C$15)</f>
        <v>1</v>
      </c>
    </row>
    <row r="13" spans="1:52" x14ac:dyDescent="0.15">
      <c r="A13" s="9"/>
      <c r="B13" s="45" t="s">
        <v>165</v>
      </c>
      <c r="C13" s="50"/>
      <c r="D13" s="50"/>
      <c r="E13" s="50"/>
      <c r="F13" s="50"/>
      <c r="G13" s="50"/>
      <c r="H13" s="50"/>
      <c r="I13" s="50"/>
      <c r="J13" s="50"/>
      <c r="K13" s="50"/>
      <c r="L13" s="50"/>
      <c r="M13" s="50"/>
      <c r="N13" s="50"/>
      <c r="O13" s="50"/>
      <c r="P13" s="55"/>
      <c r="Q13" s="55"/>
      <c r="R13" s="55"/>
      <c r="S13" s="55"/>
      <c r="T13" s="55"/>
      <c r="U13" s="55"/>
      <c r="V13" s="55"/>
      <c r="W13" s="55"/>
      <c r="X13" s="55"/>
      <c r="Y13" s="56"/>
      <c r="Z13" s="56"/>
      <c r="AA13" s="56"/>
      <c r="AB13" s="56"/>
      <c r="AC13" s="56"/>
      <c r="AD13" s="56"/>
      <c r="AE13" s="56"/>
      <c r="AF13" s="56"/>
      <c r="AG13" s="56"/>
      <c r="AH13" s="56"/>
      <c r="AI13" s="56"/>
      <c r="AJ13" s="56"/>
      <c r="AK13" s="56"/>
      <c r="AL13" s="56"/>
      <c r="AM13" s="56"/>
      <c r="AN13" s="56"/>
      <c r="AO13" s="56"/>
      <c r="AP13" s="55"/>
      <c r="AQ13" s="55"/>
      <c r="AR13" s="55"/>
      <c r="AS13" s="55"/>
      <c r="AT13" s="55"/>
      <c r="AU13" s="55"/>
      <c r="AV13" s="55"/>
      <c r="AW13" s="55"/>
      <c r="AX13" s="55"/>
      <c r="AY13" s="33">
        <f>$AY$12</f>
        <v>1</v>
      </c>
    </row>
    <row r="14" spans="1:52" customFormat="1" ht="59.25" customHeight="1" x14ac:dyDescent="0.15">
      <c r="A14" s="131"/>
      <c r="B14" s="131"/>
      <c r="C14" s="131" t="s">
        <v>24</v>
      </c>
      <c r="D14" s="131"/>
      <c r="E14" s="131"/>
      <c r="F14" s="131"/>
      <c r="G14" s="131"/>
      <c r="H14" s="131"/>
      <c r="I14" s="131"/>
      <c r="J14" s="698" t="s">
        <v>184</v>
      </c>
      <c r="K14" s="699"/>
      <c r="L14" s="699"/>
      <c r="M14" s="699"/>
      <c r="N14" s="699"/>
      <c r="O14" s="699"/>
      <c r="P14" s="133" t="s">
        <v>25</v>
      </c>
      <c r="Q14" s="133"/>
      <c r="R14" s="133"/>
      <c r="S14" s="133"/>
      <c r="T14" s="133"/>
      <c r="U14" s="133"/>
      <c r="V14" s="133"/>
      <c r="W14" s="133"/>
      <c r="X14" s="133"/>
      <c r="Y14" s="134" t="s">
        <v>217</v>
      </c>
      <c r="Z14" s="135"/>
      <c r="AA14" s="135"/>
      <c r="AB14" s="135"/>
      <c r="AC14" s="698" t="s">
        <v>211</v>
      </c>
      <c r="AD14" s="698"/>
      <c r="AE14" s="698"/>
      <c r="AF14" s="698"/>
      <c r="AG14" s="698"/>
      <c r="AH14" s="134" t="s">
        <v>176</v>
      </c>
      <c r="AI14" s="131"/>
      <c r="AJ14" s="131"/>
      <c r="AK14" s="131"/>
      <c r="AL14" s="131" t="s">
        <v>19</v>
      </c>
      <c r="AM14" s="131"/>
      <c r="AN14" s="131"/>
      <c r="AO14" s="136"/>
      <c r="AP14" s="700" t="s">
        <v>185</v>
      </c>
      <c r="AQ14" s="700"/>
      <c r="AR14" s="700"/>
      <c r="AS14" s="700"/>
      <c r="AT14" s="700"/>
      <c r="AU14" s="700"/>
      <c r="AV14" s="700"/>
      <c r="AW14" s="700"/>
      <c r="AX14" s="700"/>
      <c r="AY14" s="33">
        <f>$AY$12</f>
        <v>1</v>
      </c>
      <c r="AZ14" s="33"/>
    </row>
    <row r="15" spans="1:52" ht="29.1" customHeight="1" x14ac:dyDescent="0.15">
      <c r="A15" s="697">
        <v>1</v>
      </c>
      <c r="B15" s="697">
        <v>1</v>
      </c>
      <c r="C15" s="115" t="s">
        <v>711</v>
      </c>
      <c r="D15" s="114"/>
      <c r="E15" s="114"/>
      <c r="F15" s="114"/>
      <c r="G15" s="114"/>
      <c r="H15" s="114"/>
      <c r="I15" s="114"/>
      <c r="J15" s="101">
        <v>5120001027018</v>
      </c>
      <c r="K15" s="102"/>
      <c r="L15" s="102"/>
      <c r="M15" s="102"/>
      <c r="N15" s="102"/>
      <c r="O15" s="102"/>
      <c r="P15" s="116" t="s">
        <v>712</v>
      </c>
      <c r="Q15" s="103"/>
      <c r="R15" s="103"/>
      <c r="S15" s="103"/>
      <c r="T15" s="103"/>
      <c r="U15" s="103"/>
      <c r="V15" s="103"/>
      <c r="W15" s="103"/>
      <c r="X15" s="103"/>
      <c r="Y15" s="104">
        <v>10.042999999999999</v>
      </c>
      <c r="Z15" s="105"/>
      <c r="AA15" s="105"/>
      <c r="AB15" s="106"/>
      <c r="AC15" s="89" t="s">
        <v>227</v>
      </c>
      <c r="AD15" s="90"/>
      <c r="AE15" s="90"/>
      <c r="AF15" s="90"/>
      <c r="AG15" s="90"/>
      <c r="AH15" s="91">
        <v>1</v>
      </c>
      <c r="AI15" s="92"/>
      <c r="AJ15" s="92"/>
      <c r="AK15" s="92"/>
      <c r="AL15" s="93" t="s">
        <v>257</v>
      </c>
      <c r="AM15" s="94"/>
      <c r="AN15" s="94"/>
      <c r="AO15" s="95"/>
      <c r="AP15" s="96"/>
      <c r="AQ15" s="96"/>
      <c r="AR15" s="96"/>
      <c r="AS15" s="96"/>
      <c r="AT15" s="96"/>
      <c r="AU15" s="96"/>
      <c r="AV15" s="96"/>
      <c r="AW15" s="96"/>
      <c r="AX15" s="96"/>
      <c r="AY15" s="33">
        <f>$AY$12</f>
        <v>1</v>
      </c>
    </row>
  </sheetData>
  <sheetProtection formatRows="0"/>
  <mergeCells count="81">
    <mergeCell ref="AL15:AO15"/>
    <mergeCell ref="AP15:AX15"/>
    <mergeCell ref="AP11:AX11"/>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A3:B3"/>
    <mergeCell ref="A5:B5"/>
    <mergeCell ref="A4:B4"/>
    <mergeCell ref="C3:I3"/>
    <mergeCell ref="J3:O3"/>
    <mergeCell ref="P3:X3"/>
    <mergeCell ref="Y3:AB3"/>
    <mergeCell ref="AC3:AG3"/>
    <mergeCell ref="AH3:AK3"/>
    <mergeCell ref="AL3:AO3"/>
    <mergeCell ref="AP3:AX3"/>
    <mergeCell ref="A10:B10"/>
    <mergeCell ref="A9:B9"/>
    <mergeCell ref="A8:B8"/>
    <mergeCell ref="C8:I8"/>
    <mergeCell ref="J8:O8"/>
    <mergeCell ref="P8:X8"/>
    <mergeCell ref="Y8:AB8"/>
    <mergeCell ref="AC8:AG8"/>
    <mergeCell ref="AH8:AK8"/>
    <mergeCell ref="AL8:AO8"/>
    <mergeCell ref="AP8:AX8"/>
    <mergeCell ref="C9:I9"/>
    <mergeCell ref="J9:O9"/>
    <mergeCell ref="P9:X9"/>
    <mergeCell ref="Y9:AB9"/>
    <mergeCell ref="AC9:AG9"/>
    <mergeCell ref="AH9:AK9"/>
    <mergeCell ref="A11:B11"/>
    <mergeCell ref="AL9:AO9"/>
    <mergeCell ref="AP9:AX9"/>
    <mergeCell ref="C10:I10"/>
    <mergeCell ref="J10:O10"/>
    <mergeCell ref="P10:X10"/>
    <mergeCell ref="Y10:AB10"/>
    <mergeCell ref="AC10:AG10"/>
    <mergeCell ref="AH10:AK10"/>
    <mergeCell ref="AL10:AO10"/>
    <mergeCell ref="AP10:AX10"/>
    <mergeCell ref="C11:I11"/>
    <mergeCell ref="J11:O11"/>
    <mergeCell ref="P11:X11"/>
    <mergeCell ref="Y11:AB11"/>
    <mergeCell ref="AC11:AG11"/>
    <mergeCell ref="AH11:AK11"/>
    <mergeCell ref="AL11:AO11"/>
    <mergeCell ref="A15:B15"/>
    <mergeCell ref="A14:B14"/>
    <mergeCell ref="C14:I14"/>
    <mergeCell ref="J14:O14"/>
    <mergeCell ref="P14:X14"/>
    <mergeCell ref="Y14:AB14"/>
    <mergeCell ref="AC14:AG14"/>
    <mergeCell ref="AH14:AK14"/>
    <mergeCell ref="AL14:AO14"/>
    <mergeCell ref="AP14:AX14"/>
    <mergeCell ref="C15:I15"/>
    <mergeCell ref="J15:O15"/>
    <mergeCell ref="P15:X15"/>
    <mergeCell ref="Y15:AB15"/>
    <mergeCell ref="AC15:AG15"/>
    <mergeCell ref="AH15:AK15"/>
  </mergeCells>
  <phoneticPr fontId="5"/>
  <conditionalFormatting sqref="AL4:AO5">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5">
    <cfRule type="expression" dxfId="17" priority="17">
      <formula>IF(RIGHT(TEXT(Y5,"0.#"),1)=".",FALSE,TRUE)</formula>
    </cfRule>
    <cfRule type="expression" dxfId="16" priority="18">
      <formula>IF(RIGHT(TEXT(Y5,"0.#"),1)=".",TRUE,FALSE)</formula>
    </cfRule>
  </conditionalFormatting>
  <conditionalFormatting sqref="AL9:AO11">
    <cfRule type="expression" dxfId="15" priority="13">
      <formula>IF(AND(AL9&gt;=0, RIGHT(TEXT(AL9,"0.#"),1)&lt;&gt;"."),TRUE,FALSE)</formula>
    </cfRule>
    <cfRule type="expression" dxfId="14" priority="14">
      <formula>IF(AND(AL9&gt;=0, RIGHT(TEXT(AL9,"0.#"),1)="."),TRUE,FALSE)</formula>
    </cfRule>
    <cfRule type="expression" dxfId="13" priority="15">
      <formula>IF(AND(AL9&lt;0, RIGHT(TEXT(AL9,"0.#"),1)&lt;&gt;"."),TRUE,FALSE)</formula>
    </cfRule>
    <cfRule type="expression" dxfId="12" priority="16">
      <formula>IF(AND(AL9&lt;0, RIGHT(TEXT(AL9,"0.#"),1)="."),TRUE,FALSE)</formula>
    </cfRule>
  </conditionalFormatting>
  <conditionalFormatting sqref="Y9">
    <cfRule type="expression" dxfId="11" priority="11">
      <formula>IF(RIGHT(TEXT(Y9,"0.#"),1)=".",FALSE,TRUE)</formula>
    </cfRule>
    <cfRule type="expression" dxfId="10" priority="12">
      <formula>IF(RIGHT(TEXT(Y9,"0.#"),1)=".",TRUE,FALSE)</formula>
    </cfRule>
  </conditionalFormatting>
  <conditionalFormatting sqref="Y10">
    <cfRule type="expression" dxfId="9" priority="9">
      <formula>IF(RIGHT(TEXT(Y10,"0.#"),1)=".",FALSE,TRUE)</formula>
    </cfRule>
    <cfRule type="expression" dxfId="8" priority="10">
      <formula>IF(RIGHT(TEXT(Y10,"0.#"),1)=".",TRUE,FALSE)</formula>
    </cfRule>
  </conditionalFormatting>
  <conditionalFormatting sqref="Y11">
    <cfRule type="expression" dxfId="7" priority="7">
      <formula>IF(RIGHT(TEXT(Y11,"0.#"),1)=".",FALSE,TRUE)</formula>
    </cfRule>
    <cfRule type="expression" dxfId="6" priority="8">
      <formula>IF(RIGHT(TEXT(Y11,"0.#"),1)=".",TRUE,FALSE)</formula>
    </cfRule>
  </conditionalFormatting>
  <conditionalFormatting sqref="AL15:AO15">
    <cfRule type="expression" dxfId="5" priority="3">
      <formula>IF(AND(AL15&gt;=0, RIGHT(TEXT(AL15,"0.#"),1)&lt;&gt;"."),TRUE,FALSE)</formula>
    </cfRule>
    <cfRule type="expression" dxfId="4" priority="4">
      <formula>IF(AND(AL15&gt;=0, RIGHT(TEXT(AL15,"0.#"),1)="."),TRUE,FALSE)</formula>
    </cfRule>
    <cfRule type="expression" dxfId="3" priority="5">
      <formula>IF(AND(AL15&lt;0, RIGHT(TEXT(AL15,"0.#"),1)&lt;&gt;"."),TRUE,FALSE)</formula>
    </cfRule>
    <cfRule type="expression" dxfId="2" priority="6">
      <formula>IF(AND(AL15&lt;0, RIGHT(TEXT(AL15,"0.#"),1)="."),TRUE,FALSE)</formula>
    </cfRule>
  </conditionalFormatting>
  <conditionalFormatting sqref="Y15">
    <cfRule type="expression" dxfId="1" priority="1">
      <formula>IF(RIGHT(TEXT(Y15,"0.#"),1)=".",FALSE,TRUE)</formula>
    </cfRule>
    <cfRule type="expression" dxfId="0" priority="2">
      <formula>IF(RIGHT(TEXT(Y15,"0.#"),1)=".",TRUE,FALSE)</formula>
    </cfRule>
  </conditionalFormatting>
  <dataValidations count="3">
    <dataValidation type="custom" imeMode="disabled" allowBlank="1" showInputMessage="1" showErrorMessage="1" sqref="AL9:AL11 AL15 AL4:AL5 Y4:AB5 Y9:AB11 Y15:AB15">
      <formula1>OR(ISNUMBER(Y4), Y4="-")</formula1>
    </dataValidation>
    <dataValidation type="custom" imeMode="disabled" allowBlank="1" showInputMessage="1" showErrorMessage="1" sqref="AH4:AK5 AH9:AK11 AH15:AK15">
      <formula1>OR(AND(MOD(IF(ISNUMBER(AH4), AH4, 0.5),1)=0, 0&lt;=AH4), AH4="-")</formula1>
    </dataValidation>
    <dataValidation type="custom" allowBlank="1" showInputMessage="1" showErrorMessage="1" errorTitle="法人番号チェック" error="法人番号は13桁の数字で入力してください。" sqref="J15:O15 J9:O11 J4:O5">
      <formula1>OR(J4="-",AND(LEN(J4)=13,IFERROR(SEARCH("-",J4),"")="",IFERROR(SEARCH(".",J4),"")="",ISNUMBER(J4)))</formula1>
    </dataValidation>
  </dataValidations>
  <pageMargins left="0.62992125984251968" right="0.26"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AC4:AG5 AC9:AG11 AC15:AG15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10"/>
  <sheetViews>
    <sheetView view="pageBreakPreview" zoomScale="90" zoomScaleNormal="75" zoomScaleSheetLayoutView="9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125" style="33" customWidth="1"/>
    <col min="58" max="61" width="9" style="33"/>
    <col min="62" max="62" width="27.875" style="33" customWidth="1"/>
    <col min="63" max="63" width="12.125" style="33" customWidth="1"/>
    <col min="64" max="16384" width="9" style="33"/>
  </cols>
  <sheetData>
    <row r="1" spans="1:52" ht="23.25" customHeight="1" thickBot="1" x14ac:dyDescent="0.2">
      <c r="AP1" s="34"/>
      <c r="AQ1" s="34"/>
      <c r="AR1" s="34"/>
      <c r="AS1" s="34"/>
      <c r="AT1" s="34"/>
      <c r="AU1" s="34"/>
      <c r="AV1" s="34"/>
      <c r="AW1" s="35"/>
      <c r="AZ1" s="36"/>
    </row>
    <row r="2" spans="1:52" ht="30" customHeight="1" x14ac:dyDescent="0.15">
      <c r="A2" s="692" t="s">
        <v>26</v>
      </c>
      <c r="B2" s="693"/>
      <c r="C2" s="693"/>
      <c r="D2" s="693"/>
      <c r="E2" s="693"/>
      <c r="F2" s="694"/>
      <c r="G2" s="163" t="s">
        <v>695</v>
      </c>
      <c r="H2" s="164"/>
      <c r="I2" s="164"/>
      <c r="J2" s="164"/>
      <c r="K2" s="164"/>
      <c r="L2" s="164"/>
      <c r="M2" s="164"/>
      <c r="N2" s="164"/>
      <c r="O2" s="164"/>
      <c r="P2" s="164"/>
      <c r="Q2" s="164"/>
      <c r="R2" s="164"/>
      <c r="S2" s="164"/>
      <c r="T2" s="164"/>
      <c r="U2" s="164"/>
      <c r="V2" s="164"/>
      <c r="W2" s="164"/>
      <c r="X2" s="164"/>
      <c r="Y2" s="164"/>
      <c r="Z2" s="164"/>
      <c r="AA2" s="164"/>
      <c r="AB2" s="165"/>
      <c r="AC2" s="163" t="s">
        <v>696</v>
      </c>
      <c r="AD2" s="695"/>
      <c r="AE2" s="695"/>
      <c r="AF2" s="695"/>
      <c r="AG2" s="695"/>
      <c r="AH2" s="695"/>
      <c r="AI2" s="695"/>
      <c r="AJ2" s="695"/>
      <c r="AK2" s="695"/>
      <c r="AL2" s="695"/>
      <c r="AM2" s="695"/>
      <c r="AN2" s="695"/>
      <c r="AO2" s="695"/>
      <c r="AP2" s="695"/>
      <c r="AQ2" s="695"/>
      <c r="AR2" s="695"/>
      <c r="AS2" s="695"/>
      <c r="AT2" s="695"/>
      <c r="AU2" s="695"/>
      <c r="AV2" s="695"/>
      <c r="AW2" s="695"/>
      <c r="AX2" s="696"/>
      <c r="AY2">
        <f>COUNTA($G$4,$AC$4)</f>
        <v>2</v>
      </c>
      <c r="AZ2" s="36"/>
    </row>
    <row r="3" spans="1:52" ht="24.75" customHeight="1" x14ac:dyDescent="0.15">
      <c r="A3" s="689"/>
      <c r="B3" s="690"/>
      <c r="C3" s="690"/>
      <c r="D3" s="690"/>
      <c r="E3" s="690"/>
      <c r="F3" s="691"/>
      <c r="G3" s="167" t="s">
        <v>15</v>
      </c>
      <c r="H3" s="168"/>
      <c r="I3" s="168"/>
      <c r="J3" s="168"/>
      <c r="K3" s="168"/>
      <c r="L3" s="169" t="s">
        <v>16</v>
      </c>
      <c r="M3" s="168"/>
      <c r="N3" s="168"/>
      <c r="O3" s="168"/>
      <c r="P3" s="168"/>
      <c r="Q3" s="168"/>
      <c r="R3" s="168"/>
      <c r="S3" s="168"/>
      <c r="T3" s="168"/>
      <c r="U3" s="168"/>
      <c r="V3" s="168"/>
      <c r="W3" s="168"/>
      <c r="X3" s="170"/>
      <c r="Y3" s="171" t="s">
        <v>17</v>
      </c>
      <c r="Z3" s="172"/>
      <c r="AA3" s="172"/>
      <c r="AB3" s="173"/>
      <c r="AC3" s="167" t="s">
        <v>15</v>
      </c>
      <c r="AD3" s="168"/>
      <c r="AE3" s="168"/>
      <c r="AF3" s="168"/>
      <c r="AG3" s="168"/>
      <c r="AH3" s="169" t="s">
        <v>16</v>
      </c>
      <c r="AI3" s="168"/>
      <c r="AJ3" s="168"/>
      <c r="AK3" s="168"/>
      <c r="AL3" s="168"/>
      <c r="AM3" s="168"/>
      <c r="AN3" s="168"/>
      <c r="AO3" s="168"/>
      <c r="AP3" s="168"/>
      <c r="AQ3" s="168"/>
      <c r="AR3" s="168"/>
      <c r="AS3" s="168"/>
      <c r="AT3" s="170"/>
      <c r="AU3" s="171" t="s">
        <v>17</v>
      </c>
      <c r="AV3" s="172"/>
      <c r="AW3" s="172"/>
      <c r="AX3" s="174"/>
      <c r="AY3" s="33">
        <f>$AY$2</f>
        <v>2</v>
      </c>
      <c r="AZ3" s="36"/>
    </row>
    <row r="4" spans="1:52" ht="26.45" customHeight="1" x14ac:dyDescent="0.15">
      <c r="A4" s="689"/>
      <c r="B4" s="690"/>
      <c r="C4" s="690"/>
      <c r="D4" s="690"/>
      <c r="E4" s="690"/>
      <c r="F4" s="691"/>
      <c r="G4" s="154" t="s">
        <v>697</v>
      </c>
      <c r="H4" s="155"/>
      <c r="I4" s="155"/>
      <c r="J4" s="155"/>
      <c r="K4" s="156"/>
      <c r="L4" s="157" t="s">
        <v>698</v>
      </c>
      <c r="M4" s="158"/>
      <c r="N4" s="158"/>
      <c r="O4" s="158"/>
      <c r="P4" s="158"/>
      <c r="Q4" s="158"/>
      <c r="R4" s="158"/>
      <c r="S4" s="158"/>
      <c r="T4" s="158"/>
      <c r="U4" s="158"/>
      <c r="V4" s="158"/>
      <c r="W4" s="158"/>
      <c r="X4" s="159"/>
      <c r="Y4" s="160">
        <v>0.90900000000000003</v>
      </c>
      <c r="Z4" s="161"/>
      <c r="AA4" s="161"/>
      <c r="AB4" s="175"/>
      <c r="AC4" s="154" t="s">
        <v>642</v>
      </c>
      <c r="AD4" s="155"/>
      <c r="AE4" s="155"/>
      <c r="AF4" s="155"/>
      <c r="AG4" s="156"/>
      <c r="AH4" s="157" t="s">
        <v>699</v>
      </c>
      <c r="AI4" s="158"/>
      <c r="AJ4" s="158"/>
      <c r="AK4" s="158"/>
      <c r="AL4" s="158"/>
      <c r="AM4" s="158"/>
      <c r="AN4" s="158"/>
      <c r="AO4" s="158"/>
      <c r="AP4" s="158"/>
      <c r="AQ4" s="158"/>
      <c r="AR4" s="158"/>
      <c r="AS4" s="158"/>
      <c r="AT4" s="159"/>
      <c r="AU4" s="160">
        <v>0.99</v>
      </c>
      <c r="AV4" s="161"/>
      <c r="AW4" s="161"/>
      <c r="AX4" s="162"/>
      <c r="AY4" s="33">
        <f t="shared" ref="AY4:AY5" si="0">$AY$2</f>
        <v>2</v>
      </c>
      <c r="AZ4" s="36"/>
    </row>
    <row r="5" spans="1:52" ht="24.75" customHeight="1" thickBot="1" x14ac:dyDescent="0.2">
      <c r="A5" s="689"/>
      <c r="B5" s="690"/>
      <c r="C5" s="690"/>
      <c r="D5" s="690"/>
      <c r="E5" s="690"/>
      <c r="F5" s="691"/>
      <c r="G5" s="145" t="s">
        <v>18</v>
      </c>
      <c r="H5" s="146"/>
      <c r="I5" s="146"/>
      <c r="J5" s="146"/>
      <c r="K5" s="146"/>
      <c r="L5" s="147"/>
      <c r="M5" s="148"/>
      <c r="N5" s="148"/>
      <c r="O5" s="148"/>
      <c r="P5" s="148"/>
      <c r="Q5" s="148"/>
      <c r="R5" s="148"/>
      <c r="S5" s="148"/>
      <c r="T5" s="148"/>
      <c r="U5" s="148"/>
      <c r="V5" s="148"/>
      <c r="W5" s="148"/>
      <c r="X5" s="149"/>
      <c r="Y5" s="150">
        <f>SUM(Y4:AB4)</f>
        <v>0.90900000000000003</v>
      </c>
      <c r="Z5" s="151"/>
      <c r="AA5" s="151"/>
      <c r="AB5" s="152"/>
      <c r="AC5" s="145" t="s">
        <v>18</v>
      </c>
      <c r="AD5" s="146"/>
      <c r="AE5" s="146"/>
      <c r="AF5" s="146"/>
      <c r="AG5" s="146"/>
      <c r="AH5" s="147"/>
      <c r="AI5" s="148"/>
      <c r="AJ5" s="148"/>
      <c r="AK5" s="148"/>
      <c r="AL5" s="148"/>
      <c r="AM5" s="148"/>
      <c r="AN5" s="148"/>
      <c r="AO5" s="148"/>
      <c r="AP5" s="148"/>
      <c r="AQ5" s="148"/>
      <c r="AR5" s="148"/>
      <c r="AS5" s="148"/>
      <c r="AT5" s="149"/>
      <c r="AU5" s="150">
        <f>SUM(AU4:AX4)</f>
        <v>0.99</v>
      </c>
      <c r="AV5" s="151"/>
      <c r="AW5" s="151"/>
      <c r="AX5" s="153"/>
      <c r="AY5" s="33">
        <f t="shared" si="0"/>
        <v>2</v>
      </c>
      <c r="AZ5" s="36"/>
    </row>
    <row r="6" spans="1:52" ht="30" customHeight="1" x14ac:dyDescent="0.15">
      <c r="A6" s="689"/>
      <c r="B6" s="690"/>
      <c r="C6" s="690"/>
      <c r="D6" s="690"/>
      <c r="E6" s="690"/>
      <c r="F6" s="691"/>
      <c r="G6" s="163" t="s">
        <v>700</v>
      </c>
      <c r="H6" s="164"/>
      <c r="I6" s="164"/>
      <c r="J6" s="164"/>
      <c r="K6" s="164"/>
      <c r="L6" s="164"/>
      <c r="M6" s="164"/>
      <c r="N6" s="164"/>
      <c r="O6" s="164"/>
      <c r="P6" s="164"/>
      <c r="Q6" s="164"/>
      <c r="R6" s="164"/>
      <c r="S6" s="164"/>
      <c r="T6" s="164"/>
      <c r="U6" s="164"/>
      <c r="V6" s="164"/>
      <c r="W6" s="164"/>
      <c r="X6" s="164"/>
      <c r="Y6" s="164"/>
      <c r="Z6" s="164"/>
      <c r="AA6" s="164"/>
      <c r="AB6" s="165"/>
      <c r="AC6" s="163" t="s">
        <v>182</v>
      </c>
      <c r="AD6" s="164"/>
      <c r="AE6" s="164"/>
      <c r="AF6" s="164"/>
      <c r="AG6" s="164"/>
      <c r="AH6" s="164"/>
      <c r="AI6" s="164"/>
      <c r="AJ6" s="164"/>
      <c r="AK6" s="164"/>
      <c r="AL6" s="164"/>
      <c r="AM6" s="164"/>
      <c r="AN6" s="164"/>
      <c r="AO6" s="164"/>
      <c r="AP6" s="164"/>
      <c r="AQ6" s="164"/>
      <c r="AR6" s="164"/>
      <c r="AS6" s="164"/>
      <c r="AT6" s="164"/>
      <c r="AU6" s="164"/>
      <c r="AV6" s="164"/>
      <c r="AW6" s="164"/>
      <c r="AX6" s="166"/>
      <c r="AY6">
        <f>COUNTA($G$8,$AC$8)</f>
        <v>1</v>
      </c>
      <c r="AZ6" s="36"/>
    </row>
    <row r="7" spans="1:52" ht="25.5" customHeight="1" x14ac:dyDescent="0.15">
      <c r="A7" s="689"/>
      <c r="B7" s="690"/>
      <c r="C7" s="690"/>
      <c r="D7" s="690"/>
      <c r="E7" s="690"/>
      <c r="F7" s="691"/>
      <c r="G7" s="167" t="s">
        <v>15</v>
      </c>
      <c r="H7" s="168"/>
      <c r="I7" s="168"/>
      <c r="J7" s="168"/>
      <c r="K7" s="168"/>
      <c r="L7" s="169" t="s">
        <v>16</v>
      </c>
      <c r="M7" s="168"/>
      <c r="N7" s="168"/>
      <c r="O7" s="168"/>
      <c r="P7" s="168"/>
      <c r="Q7" s="168"/>
      <c r="R7" s="168"/>
      <c r="S7" s="168"/>
      <c r="T7" s="168"/>
      <c r="U7" s="168"/>
      <c r="V7" s="168"/>
      <c r="W7" s="168"/>
      <c r="X7" s="170"/>
      <c r="Y7" s="171" t="s">
        <v>17</v>
      </c>
      <c r="Z7" s="172"/>
      <c r="AA7" s="172"/>
      <c r="AB7" s="173"/>
      <c r="AC7" s="167" t="s">
        <v>15</v>
      </c>
      <c r="AD7" s="168"/>
      <c r="AE7" s="168"/>
      <c r="AF7" s="168"/>
      <c r="AG7" s="168"/>
      <c r="AH7" s="169" t="s">
        <v>16</v>
      </c>
      <c r="AI7" s="168"/>
      <c r="AJ7" s="168"/>
      <c r="AK7" s="168"/>
      <c r="AL7" s="168"/>
      <c r="AM7" s="168"/>
      <c r="AN7" s="168"/>
      <c r="AO7" s="168"/>
      <c r="AP7" s="168"/>
      <c r="AQ7" s="168"/>
      <c r="AR7" s="168"/>
      <c r="AS7" s="168"/>
      <c r="AT7" s="170"/>
      <c r="AU7" s="171" t="s">
        <v>17</v>
      </c>
      <c r="AV7" s="172"/>
      <c r="AW7" s="172"/>
      <c r="AX7" s="174"/>
      <c r="AY7" s="33">
        <f>$AY$6</f>
        <v>1</v>
      </c>
      <c r="AZ7" s="36"/>
    </row>
    <row r="8" spans="1:52" ht="24.75" customHeight="1" x14ac:dyDescent="0.15">
      <c r="A8" s="689"/>
      <c r="B8" s="690"/>
      <c r="C8" s="690"/>
      <c r="D8" s="690"/>
      <c r="E8" s="690"/>
      <c r="F8" s="691"/>
      <c r="G8" s="154" t="s">
        <v>701</v>
      </c>
      <c r="H8" s="155"/>
      <c r="I8" s="155"/>
      <c r="J8" s="155"/>
      <c r="K8" s="156"/>
      <c r="L8" s="157" t="s">
        <v>702</v>
      </c>
      <c r="M8" s="158"/>
      <c r="N8" s="158"/>
      <c r="O8" s="158"/>
      <c r="P8" s="158"/>
      <c r="Q8" s="158"/>
      <c r="R8" s="158"/>
      <c r="S8" s="158"/>
      <c r="T8" s="158"/>
      <c r="U8" s="158"/>
      <c r="V8" s="158"/>
      <c r="W8" s="158"/>
      <c r="X8" s="159"/>
      <c r="Y8" s="160">
        <v>10.042999999999999</v>
      </c>
      <c r="Z8" s="161"/>
      <c r="AA8" s="161"/>
      <c r="AB8" s="175"/>
      <c r="AC8" s="154"/>
      <c r="AD8" s="155"/>
      <c r="AE8" s="155"/>
      <c r="AF8" s="155"/>
      <c r="AG8" s="156"/>
      <c r="AH8" s="157"/>
      <c r="AI8" s="158"/>
      <c r="AJ8" s="158"/>
      <c r="AK8" s="158"/>
      <c r="AL8" s="158"/>
      <c r="AM8" s="158"/>
      <c r="AN8" s="158"/>
      <c r="AO8" s="158"/>
      <c r="AP8" s="158"/>
      <c r="AQ8" s="158"/>
      <c r="AR8" s="158"/>
      <c r="AS8" s="158"/>
      <c r="AT8" s="159"/>
      <c r="AU8" s="160"/>
      <c r="AV8" s="161"/>
      <c r="AW8" s="161"/>
      <c r="AX8" s="162"/>
      <c r="AY8" s="33">
        <f>$AY$6</f>
        <v>1</v>
      </c>
      <c r="AZ8" s="36"/>
    </row>
    <row r="9" spans="1:52" ht="24.75" customHeight="1" x14ac:dyDescent="0.15">
      <c r="A9" s="689"/>
      <c r="B9" s="690"/>
      <c r="C9" s="690"/>
      <c r="D9" s="690"/>
      <c r="E9" s="690"/>
      <c r="F9" s="691"/>
      <c r="G9" s="145" t="s">
        <v>18</v>
      </c>
      <c r="H9" s="146"/>
      <c r="I9" s="146"/>
      <c r="J9" s="146"/>
      <c r="K9" s="146"/>
      <c r="L9" s="147"/>
      <c r="M9" s="148"/>
      <c r="N9" s="148"/>
      <c r="O9" s="148"/>
      <c r="P9" s="148"/>
      <c r="Q9" s="148"/>
      <c r="R9" s="148"/>
      <c r="S9" s="148"/>
      <c r="T9" s="148"/>
      <c r="U9" s="148"/>
      <c r="V9" s="148"/>
      <c r="W9" s="148"/>
      <c r="X9" s="149"/>
      <c r="Y9" s="150">
        <f>SUM(Y8:AB8)</f>
        <v>10.042999999999999</v>
      </c>
      <c r="Z9" s="151"/>
      <c r="AA9" s="151"/>
      <c r="AB9" s="152"/>
      <c r="AC9" s="145" t="s">
        <v>18</v>
      </c>
      <c r="AD9" s="146"/>
      <c r="AE9" s="146"/>
      <c r="AF9" s="146"/>
      <c r="AG9" s="146"/>
      <c r="AH9" s="147"/>
      <c r="AI9" s="148"/>
      <c r="AJ9" s="148"/>
      <c r="AK9" s="148"/>
      <c r="AL9" s="148"/>
      <c r="AM9" s="148"/>
      <c r="AN9" s="148"/>
      <c r="AO9" s="148"/>
      <c r="AP9" s="148"/>
      <c r="AQ9" s="148"/>
      <c r="AR9" s="148"/>
      <c r="AS9" s="148"/>
      <c r="AT9" s="149"/>
      <c r="AU9" s="150">
        <f>SUM(AU8:AX8)</f>
        <v>0</v>
      </c>
      <c r="AV9" s="151"/>
      <c r="AW9" s="151"/>
      <c r="AX9" s="153"/>
      <c r="AY9" s="33">
        <f>$AY$6</f>
        <v>1</v>
      </c>
      <c r="AZ9" s="36"/>
    </row>
    <row r="10" spans="1:52" s="36" customFormat="1" ht="24.75" customHeight="1" x14ac:dyDescent="0.15"/>
  </sheetData>
  <sheetProtection formatRows="0"/>
  <mergeCells count="41">
    <mergeCell ref="L4:X4"/>
    <mergeCell ref="Y4:AB4"/>
    <mergeCell ref="AC4:AG4"/>
    <mergeCell ref="AH4:AT4"/>
    <mergeCell ref="AU4:AX4"/>
    <mergeCell ref="A2:F9"/>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 ref="G8:K8"/>
    <mergeCell ref="L8:X8"/>
    <mergeCell ref="Y8:AB8"/>
    <mergeCell ref="AC8:AG8"/>
    <mergeCell ref="AH8:AT8"/>
    <mergeCell ref="AU8:AX8"/>
    <mergeCell ref="G6:AB6"/>
    <mergeCell ref="AC6:AX6"/>
    <mergeCell ref="G7:K7"/>
    <mergeCell ref="L7:X7"/>
    <mergeCell ref="Y7:AB7"/>
    <mergeCell ref="AC7:AG7"/>
    <mergeCell ref="AH7:AT7"/>
    <mergeCell ref="AU7:AX7"/>
    <mergeCell ref="G9:K9"/>
    <mergeCell ref="L9:X9"/>
    <mergeCell ref="Y9:AB9"/>
    <mergeCell ref="AC9:AG9"/>
    <mergeCell ref="AH9:AT9"/>
    <mergeCell ref="AU9:AX9"/>
  </mergeCells>
  <phoneticPr fontId="5"/>
  <conditionalFormatting sqref="Y5">
    <cfRule type="expression" dxfId="51" priority="275">
      <formula>IF(RIGHT(TEXT(Y5,"0.#"),1)=".",FALSE,TRUE)</formula>
    </cfRule>
    <cfRule type="expression" dxfId="50" priority="276">
      <formula>IF(RIGHT(TEXT(Y5,"0.#"),1)=".",TRUE,FALSE)</formula>
    </cfRule>
  </conditionalFormatting>
  <conditionalFormatting sqref="AU5">
    <cfRule type="expression" dxfId="49" priority="269">
      <formula>IF(RIGHT(TEXT(AU5,"0.#"),1)=".",FALSE,TRUE)</formula>
    </cfRule>
    <cfRule type="expression" dxfId="48" priority="270">
      <formula>IF(RIGHT(TEXT(AU5,"0.#"),1)=".",TRUE,FALSE)</formula>
    </cfRule>
  </conditionalFormatting>
  <conditionalFormatting sqref="Y9">
    <cfRule type="expression" dxfId="47" priority="263">
      <formula>IF(RIGHT(TEXT(Y9,"0.#"),1)=".",FALSE,TRUE)</formula>
    </cfRule>
    <cfRule type="expression" dxfId="46" priority="264">
      <formula>IF(RIGHT(TEXT(Y9,"0.#"),1)=".",TRUE,FALSE)</formula>
    </cfRule>
  </conditionalFormatting>
  <conditionalFormatting sqref="AU9">
    <cfRule type="expression" dxfId="45" priority="257">
      <formula>IF(RIGHT(TEXT(AU9,"0.#"),1)=".",FALSE,TRUE)</formula>
    </cfRule>
    <cfRule type="expression" dxfId="44" priority="258">
      <formula>IF(RIGHT(TEXT(AU9,"0.#"),1)=".",TRUE,FALSE)</formula>
    </cfRule>
  </conditionalFormatting>
  <conditionalFormatting sqref="AU8">
    <cfRule type="expression" dxfId="43" priority="255">
      <formula>IF(RIGHT(TEXT(AU8,"0.#"),1)=".",FALSE,TRUE)</formula>
    </cfRule>
    <cfRule type="expression" dxfId="42" priority="256">
      <formula>IF(RIGHT(TEXT(AU8,"0.#"),1)=".",TRUE,FALSE)</formula>
    </cfRule>
  </conditionalFormatting>
  <conditionalFormatting sqref="Y4">
    <cfRule type="expression" dxfId="41" priority="5">
      <formula>IF(RIGHT(TEXT(Y4,"0.#"),1)=".",FALSE,TRUE)</formula>
    </cfRule>
    <cfRule type="expression" dxfId="40" priority="6">
      <formula>IF(RIGHT(TEXT(Y4,"0.#"),1)=".",TRUE,FALSE)</formula>
    </cfRule>
  </conditionalFormatting>
  <conditionalFormatting sqref="AU4">
    <cfRule type="expression" dxfId="39" priority="3">
      <formula>IF(RIGHT(TEXT(AU4,"0.#"),1)=".",FALSE,TRUE)</formula>
    </cfRule>
    <cfRule type="expression" dxfId="38" priority="4">
      <formula>IF(RIGHT(TEXT(AU4,"0.#"),1)=".",TRUE,FALSE)</formula>
    </cfRule>
  </conditionalFormatting>
  <conditionalFormatting sqref="Y8">
    <cfRule type="expression" dxfId="37" priority="1">
      <formula>IF(RIGHT(TEXT(Y8,"0.#"),1)=".",FALSE,TRUE)</formula>
    </cfRule>
    <cfRule type="expression" dxfId="36"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別紙3</vt:lpstr>
      <vt:lpstr>別紙2</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2022-12-01T09:32:50Z</dcterms:created>
  <dcterms:modified xsi:type="dcterms:W3CDTF">2022-12-01T09:37:40Z</dcterms:modified>
</cp:coreProperties>
</file>