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補正予算レビューシート!$A$2:$BH$158</definedName>
    <definedName name="_xlnm.Print_Area" localSheetId="0">補正予算レビューシート!$A$1:$AX$158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58" i="13" l="1"/>
  <c r="AY154" i="13"/>
  <c r="AY156" i="13" s="1"/>
  <c r="AY150" i="13"/>
  <c r="AY152" i="13" s="1"/>
  <c r="AY146" i="13"/>
  <c r="AY148" i="13" s="1"/>
  <c r="AU139" i="13"/>
  <c r="Y139" i="13"/>
  <c r="AY134" i="13"/>
  <c r="AU133" i="13"/>
  <c r="Y133" i="13"/>
  <c r="AW101" i="13"/>
  <c r="AT101" i="13"/>
  <c r="AQ101" i="13"/>
  <c r="AL101" i="13"/>
  <c r="AI101" i="13"/>
  <c r="AF101" i="13"/>
  <c r="Z101" i="13"/>
  <c r="W101" i="13"/>
  <c r="T101" i="13"/>
  <c r="N101" i="13"/>
  <c r="AW100" i="13"/>
  <c r="AT100" i="13"/>
  <c r="AQ100" i="13"/>
  <c r="AL100" i="13"/>
  <c r="AI100" i="13"/>
  <c r="AF100" i="13"/>
  <c r="Z100" i="13"/>
  <c r="W100" i="13"/>
  <c r="T100" i="13"/>
  <c r="N100" i="13"/>
  <c r="K100" i="13"/>
  <c r="H100" i="13"/>
  <c r="AY50" i="13"/>
  <c r="AY52" i="13" s="1"/>
  <c r="AY47" i="13"/>
  <c r="AY49" i="13" s="1"/>
  <c r="AY44" i="13"/>
  <c r="AY45" i="13" s="1"/>
  <c r="AY43" i="13"/>
  <c r="AY33" i="13"/>
  <c r="AY42" i="13" s="1"/>
  <c r="AD19" i="13"/>
  <c r="AD21" i="13" s="1"/>
  <c r="W19" i="13"/>
  <c r="W21" i="13" s="1"/>
  <c r="P19" i="13"/>
  <c r="P21" i="13" s="1"/>
  <c r="AV2" i="13"/>
  <c r="AY155" i="13" l="1"/>
  <c r="AY56" i="13"/>
  <c r="AY46" i="13"/>
  <c r="AY48" i="13"/>
  <c r="AY149" i="13"/>
  <c r="AY147" i="13"/>
  <c r="AY157" i="13"/>
  <c r="AY37" i="13"/>
  <c r="AY41" i="13"/>
  <c r="AY137" i="13"/>
  <c r="AY135" i="13"/>
  <c r="AY138" i="13"/>
  <c r="AY139" i="13"/>
  <c r="AY35" i="13"/>
  <c r="AY39" i="13"/>
  <c r="AY34" i="13"/>
  <c r="AY36" i="13"/>
  <c r="AY38" i="13"/>
  <c r="AY40" i="13"/>
  <c r="AY55" i="13"/>
  <c r="AY53" i="13"/>
  <c r="AY51" i="13"/>
  <c r="AY54" i="13"/>
  <c r="AY136" i="13"/>
  <c r="AY153" i="13"/>
  <c r="AY151"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<sst xmlns="http://schemas.openxmlformats.org/spreadsheetml/2006/main" count="847" uniqueCount="643">
  <si>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</si>
  <si>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</si>
  <si>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</si>
  <si>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</si>
  <si>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</si>
  <si>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</si>
  <si>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</si>
  <si>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</si>
  <si>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</si>
  <si>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</si>
  <si>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</si>
  <si>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</si>
  <si>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</si>
  <si>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</si>
  <si>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</si>
  <si>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</si>
  <si>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</si>
  <si>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</si>
  <si>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</si>
  <si>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</si>
  <si>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</si>
  <si>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</si>
  <si>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</si>
  <si>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</si>
  <si>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</si>
  <si>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</si>
  <si>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</si>
  <si>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</si>
  <si>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</si>
  <si>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</si>
  <si>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</si>
  <si>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</si>
  <si>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</si>
  <si>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</si>
  <si>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</si>
  <si>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</si>
  <si>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</si>
  <si>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</si>
  <si>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</si>
  <si>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</si>
  <si>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</si>
  <si>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</si>
  <si>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</si>
  <si>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</si>
  <si>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</si>
  <si>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</si>
  <si>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</si>
  <si>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</si>
  <si>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</si>
  <si>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</si>
  <si>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</si>
  <si>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</si>
  <si>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</si>
  <si>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</si>
  <si>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</si>
  <si>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</si>
  <si>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</si>
  <si>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</si>
  <si>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</si>
  <si>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</si>
  <si>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</si>
  <si>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</si>
  <si>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</si>
  <si>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</si>
  <si>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</si>
  <si>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</si>
  <si>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</si>
  <si>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</si>
  <si>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</si>
  <si>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</si>
  <si>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</si>
  <si>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</si>
  <si>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</si>
  <si>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</si>
  <si>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</si>
  <si>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</si>
  <si>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</si>
  <si>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</si>
  <si>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</si>
  <si>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</si>
  <si>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</si>
  <si>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</si>
  <si>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</si>
  <si>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</si>
  <si>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</si>
  <si>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</si>
  <si>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</si>
  <si>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</si>
  <si>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</si>
  <si>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</si>
  <si>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</si>
  <si>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</si>
  <si>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</si>
  <si>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</si>
  <si>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</si>
  <si>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</si>
  <si>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</si>
  <si>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</si>
  <si>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</si>
  <si>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</si>
  <si>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</si>
  <si>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</si>
  <si>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</si>
  <si>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</si>
  <si>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</si>
  <si>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</si>
  <si>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</si>
  <si>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</si>
  <si>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</si>
  <si>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</si>
  <si>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</si>
  <si>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</si>
  <si>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</si>
  <si>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</si>
  <si>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</si>
  <si>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</si>
  <si>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</si>
  <si>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</si>
  <si>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</si>
  <si>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</si>
  <si>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</si>
  <si>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</si>
  <si>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</si>
  <si>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</si>
  <si>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</si>
  <si>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</si>
  <si>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</si>
  <si>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</si>
  <si>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</si>
  <si>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</si>
  <si>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</si>
  <si>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</si>
  <si>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</si>
  <si>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</si>
  <si>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</si>
  <si>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</si>
  <si>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</si>
  <si>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</si>
  <si>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</si>
  <si>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</si>
  <si>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</si>
  <si>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</si>
  <si>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</si>
  <si>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</si>
  <si>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</si>
  <si>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</si>
  <si>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</si>
  <si>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</si>
  <si>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</si>
  <si>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</si>
  <si>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</si>
  <si>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</si>
  <si>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</si>
  <si>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</si>
  <si>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</si>
  <si>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</si>
  <si>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</si>
  <si>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</si>
  <si>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</si>
  <si>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</si>
  <si>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</si>
  <si>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</si>
  <si>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</si>
  <si>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</si>
  <si>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</si>
  <si>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</si>
  <si>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</si>
  <si>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</si>
  <si>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</si>
  <si>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</si>
  <si>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</si>
  <si>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</si>
  <si>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</si>
  <si>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</si>
  <si>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</si>
  <si>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</si>
  <si>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</si>
  <si>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</si>
  <si>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</si>
  <si>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</si>
  <si>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</si>
  <si>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</si>
  <si>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</si>
  <si>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</si>
  <si>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</si>
  <si>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</si>
  <si>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</si>
  <si>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</si>
  <si>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</si>
  <si>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</si>
  <si>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</si>
  <si>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</si>
  <si>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</si>
  <si>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</si>
  <si>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</si>
  <si>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</si>
  <si>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</si>
  <si>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</si>
  <si>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</si>
  <si>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</si>
  <si>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</si>
  <si>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</si>
  <si>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</si>
  <si>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</si>
  <si>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</si>
  <si>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</si>
  <si>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</si>
  <si>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</si>
  <si>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</si>
  <si>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</si>
  <si>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</si>
  <si>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</si>
  <si>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</si>
  <si>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</si>
  <si>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</si>
  <si>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</si>
  <si>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</si>
  <si>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</si>
  <si>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</si>
  <si>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</si>
  <si>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</si>
  <si>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</si>
  <si>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</si>
  <si>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</si>
  <si>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</si>
  <si>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</si>
  <si>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</si>
  <si>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</si>
  <si>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</si>
  <si>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</si>
  <si>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</si>
  <si>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</si>
  <si>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</si>
  <si>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</si>
  <si>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</si>
  <si>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</si>
  <si>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</si>
  <si>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</si>
  <si>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</si>
  <si>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</si>
  <si>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</si>
  <si>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</si>
  <si>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</si>
  <si>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</si>
  <si>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</si>
  <si>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</si>
  <si>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</si>
  <si>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</si>
  <si>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</si>
  <si>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</si>
  <si>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</si>
  <si>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</si>
  <si>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</si>
  <si>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</si>
  <si>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</si>
  <si>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</si>
  <si>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</si>
  <si>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</si>
  <si>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</si>
  <si>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</si>
  <si>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</si>
  <si>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</si>
  <si>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</si>
  <si>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</si>
  <si>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</si>
  <si>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</si>
  <si>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</si>
  <si>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</si>
  <si>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</si>
  <si>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</si>
  <si>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</si>
  <si>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</si>
  <si>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</si>
  <si>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</si>
  <si>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</si>
  <si>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</si>
  <si>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</si>
  <si>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</si>
  <si>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</si>
  <si>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</si>
  <si>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</si>
  <si>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</si>
  <si>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</si>
  <si>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</si>
  <si>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</si>
  <si>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</si>
  <si>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</si>
  <si>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</si>
  <si>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</si>
  <si>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</si>
  <si>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</si>
  <si>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</si>
  <si>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</si>
  <si>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</si>
  <si>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</si>
  <si>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</si>
  <si>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</si>
  <si>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</si>
  <si>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</si>
  <si>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</si>
  <si>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</si>
  <si>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</si>
  <si>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</si>
  <si>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</si>
  <si>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</si>
  <si>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</si>
  <si>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</si>
  <si>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</si>
  <si>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</si>
  <si>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</si>
  <si>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</si>
  <si>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</si>
  <si>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</si>
  <si>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</si>
  <si>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</si>
  <si>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</si>
  <si>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</si>
  <si>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</si>
  <si>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</si>
  <si>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</si>
  <si>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</si>
  <si>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</si>
  <si>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</si>
  <si>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</si>
  <si>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</si>
  <si>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</si>
  <si>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</si>
  <si>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</si>
  <si>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</si>
  <si>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</si>
  <si>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</si>
  <si>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</si>
  <si>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</si>
  <si>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</si>
  <si>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</si>
  <si>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</si>
  <si>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</si>
  <si>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</si>
  <si>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</si>
  <si>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</si>
  <si>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</si>
  <si>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</si>
  <si>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</si>
  <si>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</si>
  <si>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</si>
  <si>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</si>
  <si>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</si>
  <si>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</si>
  <si>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</si>
  <si>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</si>
  <si>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</si>
  <si>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</si>
  <si>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</si>
  <si>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</si>
  <si>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</si>
  <si>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</si>
  <si>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</si>
  <si>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</si>
  <si>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</si>
  <si>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</si>
  <si>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</si>
  <si>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</si>
  <si>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</si>
  <si>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</si>
  <si>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</si>
  <si>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</si>
  <si>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</si>
  <si>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</si>
  <si>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</si>
  <si>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</si>
  <si>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</si>
  <si>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</si>
  <si>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</si>
  <si>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</si>
  <si>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</si>
  <si>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</si>
  <si>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</si>
  <si>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</si>
  <si>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</si>
  <si>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</si>
  <si>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</si>
  <si>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</si>
  <si>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</si>
  <si>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</si>
  <si>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</si>
  <si>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</si>
  <si>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</si>
  <si>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</si>
  <si>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</si>
  <si>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</si>
  <si>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</si>
  <si>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</si>
  <si>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</si>
  <si>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</si>
  <si>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</si>
  <si>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</si>
  <si>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</si>
  <si>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</si>
  <si>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</si>
  <si>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</si>
  <si>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</si>
  <si>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</si>
  <si>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</si>
  <si>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</si>
  <si>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</si>
  <si>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</si>
  <si>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</si>
  <si>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</si>
  <si>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</si>
  <si>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</si>
  <si>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</si>
  <si>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</si>
  <si>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</si>
  <si>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</si>
  <si>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</si>
  <si>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</si>
  <si>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</si>
  <si>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</si>
  <si>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</si>
  <si>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</si>
  <si>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</si>
  <si>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</si>
  <si>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</si>
  <si>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</si>
  <si>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</si>
  <si>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</si>
  <si>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</si>
  <si>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</si>
  <si>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</si>
  <si>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</si>
  <si>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</si>
  <si>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</si>
  <si>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</si>
  <si>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</si>
  <si>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</si>
  <si>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</si>
  <si>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</si>
  <si>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</si>
  <si>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</si>
  <si>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</si>
  <si>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</si>
  <si>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</si>
  <si>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</si>
  <si>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</si>
  <si>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</si>
  <si>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</si>
  <si>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</si>
  <si>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</si>
  <si>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</si>
  <si>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</si>
  <si>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</si>
  <si>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</si>
  <si>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</si>
  <si>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</si>
  <si>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</si>
  <si>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</si>
  <si>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</si>
  <si>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</si>
  <si>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</si>
  <si>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</si>
  <si>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</si>
  <si>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</si>
  <si>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</si>
  <si>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</si>
  <si>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</si>
  <si>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</si>
  <si>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</si>
  <si>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</si>
  <si>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</si>
  <si>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</si>
  <si>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</si>
  <si>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</si>
  <si>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</si>
  <si>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</si>
  <si>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</si>
  <si>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</si>
  <si>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</si>
  <si>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</si>
  <si>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</si>
  <si>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</si>
  <si>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</si>
  <si>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</si>
  <si>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</si>
  <si>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</si>
  <si>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</si>
  <si>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</si>
  <si>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</si>
  <si>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</si>
  <si>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</si>
  <si>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</si>
  <si>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</si>
  <si>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</si>
  <si>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</si>
  <si>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</si>
  <si>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</si>
  <si>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</si>
  <si>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</si>
  <si>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</si>
  <si>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</si>
  <si>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</si>
  <si>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</si>
  <si>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</si>
  <si>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</si>
  <si>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</si>
  <si>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</si>
  <si>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</si>
  <si>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</si>
  <si>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</si>
  <si>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</si>
  <si>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</si>
  <si>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</si>
  <si>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</si>
  <si>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</si>
  <si>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</si>
  <si>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</si>
  <si>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</si>
  <si>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</si>
  <si>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</si>
  <si>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</si>
  <si>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</si>
  <si>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</si>
  <si>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</si>
  <si>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</si>
  <si>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</si>
  <si>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</si>
  <si>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</si>
  <si>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</si>
  <si>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</si>
  <si>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</si>
  <si>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</si>
  <si>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</si>
  <si>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</si>
  <si>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</si>
  <si>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</si>
  <si>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</si>
  <si>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</si>
  <si>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</si>
  <si>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</si>
  <si>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</si>
  <si>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</si>
  <si>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</si>
  <si>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</si>
  <si>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</si>
  <si>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</si>
  <si>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</si>
  <si>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</si>
  <si>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</si>
  <si>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</si>
  <si>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</si>
  <si>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</si>
  <si>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</si>
  <si>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</si>
  <si>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</si>
  <si>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</si>
  <si>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</si>
  <si>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</si>
  <si>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</si>
  <si>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</si>
  <si>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</si>
  <si>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</si>
  <si>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</si>
  <si>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</si>
  <si>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</si>
  <si>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</si>
  <si>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</si>
  <si>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</si>
  <si>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</si>
  <si>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</si>
  <si>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</si>
  <si>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</si>
  <si>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被災者支援に関する総合的対策の推進経費</t>
    <phoneticPr fontId="5"/>
  </si>
  <si>
    <t>政策統括官（防災担当）</t>
    <rPh sb="0" eb="2">
      <t>セイサク</t>
    </rPh>
    <rPh sb="2" eb="4">
      <t>トウカツ</t>
    </rPh>
    <rPh sb="4" eb="5">
      <t>カン</t>
    </rPh>
    <rPh sb="6" eb="8">
      <t>ボウサイ</t>
    </rPh>
    <rPh sb="8" eb="10">
      <t>タントウ</t>
    </rPh>
    <phoneticPr fontId="5"/>
  </si>
  <si>
    <t>参事官（避難生活担当）
参事官（防災デジタル・物資支援担当）</t>
    <rPh sb="0" eb="3">
      <t>サンジカン</t>
    </rPh>
    <rPh sb="4" eb="6">
      <t>ヒナン</t>
    </rPh>
    <rPh sb="6" eb="8">
      <t>セイカツ</t>
    </rPh>
    <rPh sb="8" eb="10">
      <t>タントウ</t>
    </rPh>
    <rPh sb="12" eb="15">
      <t>サンジカン</t>
    </rPh>
    <rPh sb="16" eb="18">
      <t>ボウサイ</t>
    </rPh>
    <rPh sb="23" eb="25">
      <t>ブッシ</t>
    </rPh>
    <rPh sb="25" eb="27">
      <t>シエン</t>
    </rPh>
    <rPh sb="27" eb="29">
      <t>タントウ</t>
    </rPh>
    <phoneticPr fontId="5"/>
  </si>
  <si>
    <t>小野　雄大
木原　栄治</t>
    <rPh sb="0" eb="2">
      <t>オノ</t>
    </rPh>
    <rPh sb="3" eb="5">
      <t>ユウダイ</t>
    </rPh>
    <rPh sb="6" eb="8">
      <t>キハラ</t>
    </rPh>
    <rPh sb="9" eb="11">
      <t>エイジ</t>
    </rPh>
    <phoneticPr fontId="5"/>
  </si>
  <si>
    <t>○</t>
  </si>
  <si>
    <t>災害対策基本法第49条の10から第49条の17、第86条の６、第86条の７</t>
    <phoneticPr fontId="5"/>
  </si>
  <si>
    <t>「避難所における良好な生活環境の確保に向けた取組指針」、「避難行動要支援者の避難行動支援に関する取組指針」</t>
    <phoneticPr fontId="5"/>
  </si>
  <si>
    <t>「避難所における良好な生活環境の確保に向けた取組指針（以下「取組指針」とする。）」及び取組指針に基づくガイドラインを公表しており、これらを踏まえた地方公共団体の取組状況を確認するとともに施策の徹底を図ること等を目的とする。また、令和３年の災害対策基本法の改正により、個別避難計画を作成することが市町村の努力義務とされているところであり、個別避難計画の作成促進に資する効果的・効率的手法を構築し、全国に展開することを目的とする。</t>
    <rPh sb="114" eb="116">
      <t>レイワ</t>
    </rPh>
    <rPh sb="117" eb="118">
      <t>ネン</t>
    </rPh>
    <rPh sb="119" eb="121">
      <t>サイガイ</t>
    </rPh>
    <rPh sb="121" eb="123">
      <t>タイサク</t>
    </rPh>
    <rPh sb="123" eb="126">
      <t>キホンホウ</t>
    </rPh>
    <rPh sb="127" eb="129">
      <t>カイセイ</t>
    </rPh>
    <rPh sb="133" eb="135">
      <t>コベツ</t>
    </rPh>
    <rPh sb="135" eb="137">
      <t>ヒナン</t>
    </rPh>
    <rPh sb="137" eb="139">
      <t>ケイカク</t>
    </rPh>
    <rPh sb="140" eb="142">
      <t>サクセイ</t>
    </rPh>
    <rPh sb="147" eb="150">
      <t>シチョウソン</t>
    </rPh>
    <rPh sb="151" eb="153">
      <t>ドリョク</t>
    </rPh>
    <rPh sb="153" eb="155">
      <t>ギム</t>
    </rPh>
    <rPh sb="168" eb="170">
      <t>コベツ</t>
    </rPh>
    <rPh sb="170" eb="172">
      <t>ヒナン</t>
    </rPh>
    <rPh sb="172" eb="174">
      <t>ケイカク</t>
    </rPh>
    <rPh sb="175" eb="177">
      <t>サクセイ</t>
    </rPh>
    <rPh sb="177" eb="179">
      <t>ソクシン</t>
    </rPh>
    <rPh sb="180" eb="181">
      <t>シ</t>
    </rPh>
    <rPh sb="183" eb="186">
      <t>コウカテキ</t>
    </rPh>
    <rPh sb="187" eb="190">
      <t>コウリツテキ</t>
    </rPh>
    <rPh sb="190" eb="192">
      <t>シュホウ</t>
    </rPh>
    <rPh sb="193" eb="195">
      <t>コウチク</t>
    </rPh>
    <rPh sb="197" eb="199">
      <t>ゼンコク</t>
    </rPh>
    <rPh sb="200" eb="202">
      <t>テンカイ</t>
    </rPh>
    <rPh sb="207" eb="209">
      <t>モクテキ</t>
    </rPh>
    <phoneticPr fontId="5"/>
  </si>
  <si>
    <t>○市町村が行う指定避難所の開設等は自治事務であり、良好な生活環境の確保に向けた取組は努力義務であるが、内閣府としても、取組指針等により、地方公共団体に助言を行っているところである。その一環として、指定避難所等における良好な生活環境の確保に向けた調査等を行う。
○自治体における個別避難計画の効果的・効率的な作成手法を構築するため、モデル事業を行う。また、クラウド型被災者支援システムの開発より、平時からの個別避難計画の効果的・効率的な作成の支援や被災者支援手続きの円滑化の検討等を行う。</t>
    <rPh sb="171" eb="172">
      <t>オコナ</t>
    </rPh>
    <phoneticPr fontId="5"/>
  </si>
  <si>
    <t>-</t>
  </si>
  <si>
    <t>-</t>
    <phoneticPr fontId="5"/>
  </si>
  <si>
    <t>災害関係調査費</t>
    <rPh sb="0" eb="2">
      <t>サイガイ</t>
    </rPh>
    <rPh sb="2" eb="4">
      <t>カンケイ</t>
    </rPh>
    <rPh sb="4" eb="7">
      <t>チョウサヒ</t>
    </rPh>
    <phoneticPr fontId="5"/>
  </si>
  <si>
    <t>地方公共団体の避難所等における良好な生活環境の確保に向けた取組を支援する。</t>
    <phoneticPr fontId="5"/>
  </si>
  <si>
    <t>地方公共団体への取組指針等の周知</t>
    <rPh sb="0" eb="2">
      <t>チホウ</t>
    </rPh>
    <phoneticPr fontId="5"/>
  </si>
  <si>
    <t>地方公共団体への取組指針等の周知活動</t>
  </si>
  <si>
    <t>回</t>
    <rPh sb="0" eb="1">
      <t>カイ</t>
    </rPh>
    <phoneticPr fontId="5"/>
  </si>
  <si>
    <t>契約額／調査件数</t>
    <phoneticPr fontId="5"/>
  </si>
  <si>
    <t>百万円</t>
  </si>
  <si>
    <t>15/2</t>
  </si>
  <si>
    <t>11/2</t>
  </si>
  <si>
    <t>16/2</t>
    <phoneticPr fontId="5"/>
  </si>
  <si>
    <t>事業の実施の成果は、一般的に被災後に初めて判明し、また、被災規模により異なるため、定量的な指標による算出は困難。</t>
    <phoneticPr fontId="5"/>
  </si>
  <si>
    <t>平成25年６月の災害対策基本法の改正、取組指針等の作成を踏まえ、被災時に開設される指定避難所等が良好な生活環境となることを目標とし、様々な研修等の機会を通じて、地方公共団体へ周知徹底を図っている。</t>
    <phoneticPr fontId="5"/>
  </si>
  <si>
    <t>指定避難所の開設等を行う地方公共団体に、平成25年６月の災害対策基本法の改正、取組指針の内容を周知し、これらを踏まえた地方公共団体の取組について、発災後の避難所の開設等の確認を行う。</t>
    <phoneticPr fontId="5"/>
  </si>
  <si>
    <t>各自治体の避難所運営において求められた事項に対応するマニュアルの修正等の達成率</t>
    <phoneticPr fontId="5"/>
  </si>
  <si>
    <t>自治体における個別避難計画の効果的・効率的な作成手法を構築するため、ノウハウ共有ミーティングなどのお互いに相談できる意見交換の場を設け、モデル団体の取組状況や自治体間で得られた知見を効果的に共有していただくとともに、全国の自治体に優良事例を展開しながら事業を実施してきた。</t>
    <phoneticPr fontId="5"/>
  </si>
  <si>
    <t>個別避難計画作成モデル事業に市町村が参加</t>
    <rPh sb="0" eb="2">
      <t>コベツ</t>
    </rPh>
    <rPh sb="2" eb="4">
      <t>ヒナン</t>
    </rPh>
    <rPh sb="4" eb="6">
      <t>ケイカク</t>
    </rPh>
    <rPh sb="6" eb="8">
      <t>サクセイ</t>
    </rPh>
    <rPh sb="11" eb="13">
      <t>ジギョウ</t>
    </rPh>
    <rPh sb="14" eb="17">
      <t>シチョウソン</t>
    </rPh>
    <rPh sb="18" eb="20">
      <t>サンカ</t>
    </rPh>
    <phoneticPr fontId="5"/>
  </si>
  <si>
    <t>個別避難計画作成モデル事業参加市町村数</t>
    <rPh sb="0" eb="2">
      <t>コベツ</t>
    </rPh>
    <rPh sb="2" eb="4">
      <t>ヒナン</t>
    </rPh>
    <rPh sb="4" eb="6">
      <t>ケイカク</t>
    </rPh>
    <rPh sb="6" eb="8">
      <t>サクセイ</t>
    </rPh>
    <rPh sb="11" eb="13">
      <t>ジギョウ</t>
    </rPh>
    <rPh sb="13" eb="15">
      <t>サンカ</t>
    </rPh>
    <rPh sb="15" eb="18">
      <t>シチョウソン</t>
    </rPh>
    <rPh sb="18" eb="19">
      <t>スウ</t>
    </rPh>
    <phoneticPr fontId="5"/>
  </si>
  <si>
    <t>団体</t>
    <rPh sb="0" eb="2">
      <t>ダンタイ</t>
    </rPh>
    <phoneticPr fontId="5"/>
  </si>
  <si>
    <t>「個別避難計画作成モデル事業」契約額／
個別避難計画作成モデル事業参加市町村数　　　　　　　</t>
    <phoneticPr fontId="5"/>
  </si>
  <si>
    <t>百万円</t>
    <rPh sb="0" eb="2">
      <t>ヒャクマン</t>
    </rPh>
    <rPh sb="2" eb="3">
      <t>エン</t>
    </rPh>
    <phoneticPr fontId="5"/>
  </si>
  <si>
    <t>49百万円/34</t>
    <rPh sb="2" eb="4">
      <t>ヒャクマン</t>
    </rPh>
    <rPh sb="4" eb="5">
      <t>エン</t>
    </rPh>
    <phoneticPr fontId="5"/>
  </si>
  <si>
    <t>32百万円/30</t>
    <rPh sb="2" eb="4">
      <t>ヒャクマン</t>
    </rPh>
    <rPh sb="4" eb="5">
      <t>エン</t>
    </rPh>
    <phoneticPr fontId="5"/>
  </si>
  <si>
    <t>個別避難計画作成モデル事業参加市町村による個別避難計画の作成</t>
    <rPh sb="0" eb="2">
      <t>コベツ</t>
    </rPh>
    <rPh sb="2" eb="4">
      <t>ヒナン</t>
    </rPh>
    <rPh sb="4" eb="6">
      <t>ケイカク</t>
    </rPh>
    <rPh sb="6" eb="8">
      <t>サクセイ</t>
    </rPh>
    <rPh sb="11" eb="13">
      <t>ジギョウ</t>
    </rPh>
    <rPh sb="13" eb="15">
      <t>サンカ</t>
    </rPh>
    <rPh sb="15" eb="18">
      <t>シチョウソン</t>
    </rPh>
    <rPh sb="21" eb="23">
      <t>コベツ</t>
    </rPh>
    <rPh sb="23" eb="25">
      <t>ヒナン</t>
    </rPh>
    <rPh sb="25" eb="27">
      <t>ケイカク</t>
    </rPh>
    <rPh sb="28" eb="30">
      <t>サクセイ</t>
    </rPh>
    <phoneticPr fontId="5"/>
  </si>
  <si>
    <t>個別避難計画作成モデル事業参加市町村のうち個別避難計画を作成した市町村</t>
    <rPh sb="0" eb="2">
      <t>コベツ</t>
    </rPh>
    <rPh sb="2" eb="4">
      <t>ヒナン</t>
    </rPh>
    <rPh sb="4" eb="6">
      <t>ケイカク</t>
    </rPh>
    <rPh sb="6" eb="8">
      <t>サクセイ</t>
    </rPh>
    <rPh sb="11" eb="13">
      <t>ジギョウ</t>
    </rPh>
    <rPh sb="13" eb="15">
      <t>サンカ</t>
    </rPh>
    <rPh sb="15" eb="18">
      <t>シチョウソン</t>
    </rPh>
    <rPh sb="21" eb="23">
      <t>コベツ</t>
    </rPh>
    <rPh sb="23" eb="25">
      <t>ヒナン</t>
    </rPh>
    <rPh sb="25" eb="27">
      <t>ケイカク</t>
    </rPh>
    <rPh sb="28" eb="30">
      <t>サクセイ</t>
    </rPh>
    <rPh sb="32" eb="35">
      <t>シチョウソン</t>
    </rPh>
    <phoneticPr fontId="5"/>
  </si>
  <si>
    <t>令和３年度　個別避難計画作成モデル事業　最終報告書</t>
    <phoneticPr fontId="5"/>
  </si>
  <si>
    <t>10.防災政策</t>
    <rPh sb="3" eb="5">
      <t>ボウサイ</t>
    </rPh>
    <rPh sb="5" eb="7">
      <t>セイサク</t>
    </rPh>
    <phoneticPr fontId="5"/>
  </si>
  <si>
    <t>③災害復旧・復興に関する施策の推進</t>
    <rPh sb="1" eb="3">
      <t>サイガイ</t>
    </rPh>
    <rPh sb="3" eb="5">
      <t>フッキュウ</t>
    </rPh>
    <rPh sb="6" eb="8">
      <t>フッコウ</t>
    </rPh>
    <rPh sb="9" eb="10">
      <t>カン</t>
    </rPh>
    <rPh sb="12" eb="14">
      <t>シサク</t>
    </rPh>
    <rPh sb="15" eb="17">
      <t>スイシン</t>
    </rPh>
    <phoneticPr fontId="5"/>
  </si>
  <si>
    <t>　https://www8.cao.go.jp/hyouka/h29hyouka/h29jigo/h29jigo-9.pdf</t>
    <phoneticPr fontId="5"/>
  </si>
  <si>
    <t>　P5、P6</t>
    <phoneticPr fontId="5"/>
  </si>
  <si>
    <t>平成25年６月の災害対策基本法の改正に盛り込まれており、ニーズを反映している。</t>
    <phoneticPr fontId="5"/>
  </si>
  <si>
    <t>指定避難所等における生活環境の確保に向けた調査等を踏まえ、避難所の開設等を行う地方公共団体に助言を行っているため、国が実施すべきものである。</t>
    <phoneticPr fontId="5"/>
  </si>
  <si>
    <t>避難所での安全で安心な生活環境の確保に繋がる重要な施策であり、優先度の高い事業である。</t>
    <phoneticPr fontId="5"/>
  </si>
  <si>
    <t>有</t>
  </si>
  <si>
    <t>無</t>
  </si>
  <si>
    <t>予算執行においては、原則一般競争入札を採用するようにしており、透明性・競争性の確保を図っている。結果的に一社応札になってしまったものがあるが、引き続き分かりやすい仕様内容や、入札期間などに配慮し、改善を図る。</t>
    <phoneticPr fontId="5"/>
  </si>
  <si>
    <t>‐</t>
  </si>
  <si>
    <t>過去の業務契約実績を基に予定価格を作成し、その範囲で落札しているため、妥当である。</t>
    <phoneticPr fontId="5"/>
  </si>
  <si>
    <t>必要な費目に限定して予算要求、執行している。</t>
    <phoneticPr fontId="5"/>
  </si>
  <si>
    <t>一般競争入札（最低価格）を採用し、コスト削減を図った。</t>
    <rPh sb="7" eb="9">
      <t>サイテイ</t>
    </rPh>
    <rPh sb="9" eb="11">
      <t>カカク</t>
    </rPh>
    <phoneticPr fontId="5"/>
  </si>
  <si>
    <t>目標どおり実施することができた。</t>
    <rPh sb="0" eb="2">
      <t>モクヒョウ</t>
    </rPh>
    <rPh sb="5" eb="7">
      <t>ジッシ</t>
    </rPh>
    <phoneticPr fontId="5"/>
  </si>
  <si>
    <t>都道府県担当者向け説明会を開催することにより、地方公共団体等に対する説明会を開催するなど目標どおりに達成することができた。</t>
    <phoneticPr fontId="5"/>
  </si>
  <si>
    <t>実施した調査データをHPで公表予定であり、さらに、自治体に対しても通知する予定である。また、自治体向け説明会等の場においても、地方公共団体等への周知を図る。</t>
    <phoneticPr fontId="5"/>
  </si>
  <si>
    <t>新25追加-0004</t>
  </si>
  <si>
    <t>新25-0025</t>
  </si>
  <si>
    <t>0043</t>
  </si>
  <si>
    <t>0045</t>
  </si>
  <si>
    <t>0040</t>
  </si>
  <si>
    <t>A.三菱ＵＦＪリサーチ＆コンサルティング株式会社</t>
    <phoneticPr fontId="5"/>
  </si>
  <si>
    <t>B.有限会社ＣＲ－ＡＳＳＩＳＴ</t>
    <phoneticPr fontId="5"/>
  </si>
  <si>
    <t>雑役務費</t>
    <rPh sb="0" eb="1">
      <t>ザツ</t>
    </rPh>
    <rPh sb="1" eb="4">
      <t>エキムヒ</t>
    </rPh>
    <phoneticPr fontId="5"/>
  </si>
  <si>
    <t>令和３年度避難所における新型コロナウイルス感染症対策検証等に係る調査業務</t>
    <phoneticPr fontId="5"/>
  </si>
  <si>
    <t>雑役務費</t>
    <phoneticPr fontId="5"/>
  </si>
  <si>
    <t>令和３年度災害ケースマネジメントに関する取組事例調査業務</t>
    <phoneticPr fontId="5"/>
  </si>
  <si>
    <t>C.株式会社プロセスユニーク</t>
    <phoneticPr fontId="5"/>
  </si>
  <si>
    <t>D.エヌ・ティ・ティ・コミュニケーションズ株式会社、日本電気株式会社</t>
    <phoneticPr fontId="5"/>
  </si>
  <si>
    <t xml:space="preserve">避難行動要支援者に係る個別避難計画作成モデル事業の運営支援等業務 </t>
    <phoneticPr fontId="5"/>
  </si>
  <si>
    <t xml:space="preserve">クラウドを活用したバックアップセンターへの被災者支援システムの機能実装業務 </t>
    <phoneticPr fontId="5"/>
  </si>
  <si>
    <t>三菱ＵＦＪリサーチ＆コンサルティング株式会社</t>
    <rPh sb="20" eb="22">
      <t>カイシャ</t>
    </rPh>
    <phoneticPr fontId="5"/>
  </si>
  <si>
    <t>有限会社ＣＲ－ＡＳＳＩＳＴ</t>
    <phoneticPr fontId="5"/>
  </si>
  <si>
    <t>株式会社プロセスユニーク</t>
    <rPh sb="0" eb="4">
      <t>カブシキガイシャ</t>
    </rPh>
    <phoneticPr fontId="5"/>
  </si>
  <si>
    <t>エヌ・ティ・ティ・コミュニケーションズ株式会社</t>
    <phoneticPr fontId="5"/>
  </si>
  <si>
    <t>クラウドを活用したバックアップセンターへの被災者支援システムの機能実装業務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</si>
</sst>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8"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9" xfId="0" applyFont="1" applyFill="1" applyBorder="1" applyAlignment="1">
      <alignment vertical="center" wrapText="1"/>
    </xf>
    <xf numFmtId="0" fontId="0" fillId="5" borderId="97" xfId="0" applyFont="1" applyFill="1" applyBorder="1" applyAlignment="1">
      <alignment vertical="center" wrapText="1"/>
    </xf>
    <xf numFmtId="0" fontId="0" fillId="5" borderId="111"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3" fillId="6" borderId="104"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7" xfId="0" applyFont="1" applyFill="1" applyBorder="1" applyAlignment="1">
      <alignment horizontal="center" vertical="center"/>
    </xf>
    <xf numFmtId="0" fontId="13" fillId="6" borderId="12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177" fontId="3"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0"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123265</xdr:colOff>
      <xdr:row>104</xdr:row>
      <xdr:rowOff>313764</xdr:rowOff>
    </xdr:from>
    <xdr:to>
      <xdr:col>16</xdr:col>
      <xdr:colOff>46871</xdr:colOff>
      <xdr:row>107</xdr:row>
      <xdr:rowOff>15261</xdr:rowOff>
    </xdr:to>
    <xdr:sp macro="" textlink="">
      <xdr:nvSpPr>
        <xdr:cNvPr id="2" name="テキスト ボックス 1"/>
        <xdr:cNvSpPr txBox="1"/>
      </xdr:nvSpPr>
      <xdr:spPr>
        <a:xfrm>
          <a:off x="1780615" y="44541514"/>
          <a:ext cx="1212656" cy="7619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８０２．６百万円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123264</xdr:colOff>
      <xdr:row>108</xdr:row>
      <xdr:rowOff>257735</xdr:rowOff>
    </xdr:from>
    <xdr:to>
      <xdr:col>38</xdr:col>
      <xdr:colOff>58653</xdr:colOff>
      <xdr:row>110</xdr:row>
      <xdr:rowOff>345562</xdr:rowOff>
    </xdr:to>
    <xdr:sp macro="" textlink="">
      <xdr:nvSpPr>
        <xdr:cNvPr id="3" name="テキスト ボックス 2"/>
        <xdr:cNvSpPr txBox="1"/>
      </xdr:nvSpPr>
      <xdr:spPr>
        <a:xfrm>
          <a:off x="4542864" y="45901535"/>
          <a:ext cx="2513489" cy="7926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１０．９百万円</a:t>
          </a:r>
        </a:p>
      </xdr:txBody>
    </xdr:sp>
    <xdr:clientData/>
  </xdr:twoCellAnchor>
  <xdr:twoCellAnchor>
    <xdr:from>
      <xdr:col>15</xdr:col>
      <xdr:colOff>33616</xdr:colOff>
      <xdr:row>107</xdr:row>
      <xdr:rowOff>324971</xdr:rowOff>
    </xdr:from>
    <xdr:to>
      <xdr:col>23</xdr:col>
      <xdr:colOff>77417</xdr:colOff>
      <xdr:row>109</xdr:row>
      <xdr:rowOff>152318</xdr:rowOff>
    </xdr:to>
    <xdr:sp macro="" textlink="">
      <xdr:nvSpPr>
        <xdr:cNvPr id="4" name="テキスト ボックス 3"/>
        <xdr:cNvSpPr txBox="1"/>
      </xdr:nvSpPr>
      <xdr:spPr>
        <a:xfrm>
          <a:off x="2795866" y="45613171"/>
          <a:ext cx="1517001" cy="538547"/>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22412</xdr:colOff>
      <xdr:row>109</xdr:row>
      <xdr:rowOff>280147</xdr:rowOff>
    </xdr:from>
    <xdr:to>
      <xdr:col>24</xdr:col>
      <xdr:colOff>10352</xdr:colOff>
      <xdr:row>109</xdr:row>
      <xdr:rowOff>280148</xdr:rowOff>
    </xdr:to>
    <xdr:cxnSp macro="">
      <xdr:nvCxnSpPr>
        <xdr:cNvPr id="5" name="直線矢印コネクタ 11"/>
        <xdr:cNvCxnSpPr>
          <a:cxnSpLocks noChangeShapeType="1"/>
        </xdr:cNvCxnSpPr>
      </xdr:nvCxnSpPr>
      <xdr:spPr bwMode="auto">
        <a:xfrm>
          <a:off x="2416362" y="46279547"/>
          <a:ext cx="2013590" cy="1"/>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183982</xdr:colOff>
      <xdr:row>107</xdr:row>
      <xdr:rowOff>15261</xdr:rowOff>
    </xdr:from>
    <xdr:to>
      <xdr:col>13</xdr:col>
      <xdr:colOff>0</xdr:colOff>
      <xdr:row>114</xdr:row>
      <xdr:rowOff>329712</xdr:rowOff>
    </xdr:to>
    <xdr:cxnSp macro="">
      <xdr:nvCxnSpPr>
        <xdr:cNvPr id="6" name="直線コネクタ 15"/>
        <xdr:cNvCxnSpPr>
          <a:cxnSpLocks noChangeShapeType="1"/>
          <a:stCxn id="2" idx="2"/>
        </xdr:cNvCxnSpPr>
      </xdr:nvCxnSpPr>
      <xdr:spPr bwMode="auto">
        <a:xfrm>
          <a:off x="2393782" y="45303461"/>
          <a:ext cx="168" cy="279730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6895</xdr:colOff>
      <xdr:row>115</xdr:row>
      <xdr:rowOff>0</xdr:rowOff>
    </xdr:from>
    <xdr:to>
      <xdr:col>24</xdr:col>
      <xdr:colOff>124558</xdr:colOff>
      <xdr:row>115</xdr:row>
      <xdr:rowOff>12406</xdr:rowOff>
    </xdr:to>
    <xdr:cxnSp macro="">
      <xdr:nvCxnSpPr>
        <xdr:cNvPr id="7" name="直線矢印コネクタ 11"/>
        <xdr:cNvCxnSpPr>
          <a:cxnSpLocks noChangeShapeType="1"/>
        </xdr:cNvCxnSpPr>
      </xdr:nvCxnSpPr>
      <xdr:spPr bwMode="auto">
        <a:xfrm flipV="1">
          <a:off x="2400845" y="48126650"/>
          <a:ext cx="2143313" cy="1240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168089</xdr:colOff>
      <xdr:row>113</xdr:row>
      <xdr:rowOff>235324</xdr:rowOff>
    </xdr:from>
    <xdr:to>
      <xdr:col>38</xdr:col>
      <xdr:colOff>103478</xdr:colOff>
      <xdr:row>115</xdr:row>
      <xdr:rowOff>323150</xdr:rowOff>
    </xdr:to>
    <xdr:sp macro="" textlink="">
      <xdr:nvSpPr>
        <xdr:cNvPr id="8" name="テキスト ボックス 7"/>
        <xdr:cNvSpPr txBox="1"/>
      </xdr:nvSpPr>
      <xdr:spPr>
        <a:xfrm>
          <a:off x="4587689" y="47650774"/>
          <a:ext cx="2513489" cy="7990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有限会社ＣＲ－ＡＳＳＩＳＴ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５．０百万円</a:t>
          </a:r>
        </a:p>
      </xdr:txBody>
    </xdr:sp>
    <xdr:clientData/>
  </xdr:twoCellAnchor>
  <xdr:twoCellAnchor>
    <xdr:from>
      <xdr:col>15</xdr:col>
      <xdr:colOff>33618</xdr:colOff>
      <xdr:row>113</xdr:row>
      <xdr:rowOff>33618</xdr:rowOff>
    </xdr:from>
    <xdr:to>
      <xdr:col>23</xdr:col>
      <xdr:colOff>109273</xdr:colOff>
      <xdr:row>114</xdr:row>
      <xdr:rowOff>194743</xdr:rowOff>
    </xdr:to>
    <xdr:sp macro="" textlink="">
      <xdr:nvSpPr>
        <xdr:cNvPr id="9" name="テキスト ボックス 8"/>
        <xdr:cNvSpPr txBox="1"/>
      </xdr:nvSpPr>
      <xdr:spPr>
        <a:xfrm>
          <a:off x="2795868" y="47449068"/>
          <a:ext cx="1548855" cy="516725"/>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134471</xdr:colOff>
      <xdr:row>109</xdr:row>
      <xdr:rowOff>33618</xdr:rowOff>
    </xdr:from>
    <xdr:to>
      <xdr:col>49</xdr:col>
      <xdr:colOff>150502</xdr:colOff>
      <xdr:row>111</xdr:row>
      <xdr:rowOff>0</xdr:rowOff>
    </xdr:to>
    <xdr:sp macro="" textlink="">
      <xdr:nvSpPr>
        <xdr:cNvPr id="10" name="テキスト ボックス 9"/>
        <xdr:cNvSpPr txBox="1"/>
      </xdr:nvSpPr>
      <xdr:spPr>
        <a:xfrm>
          <a:off x="7316321" y="46033018"/>
          <a:ext cx="1857531" cy="67123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令和３年度避難所における新型コロナウイルス感染症対策検証等に係る調査業務</a:t>
          </a:r>
        </a:p>
      </xdr:txBody>
    </xdr:sp>
    <xdr:clientData/>
  </xdr:twoCellAnchor>
  <xdr:twoCellAnchor>
    <xdr:from>
      <xdr:col>39</xdr:col>
      <xdr:colOff>1</xdr:colOff>
      <xdr:row>108</xdr:row>
      <xdr:rowOff>324970</xdr:rowOff>
    </xdr:from>
    <xdr:to>
      <xdr:col>49</xdr:col>
      <xdr:colOff>217165</xdr:colOff>
      <xdr:row>110</xdr:row>
      <xdr:rowOff>299398</xdr:rowOff>
    </xdr:to>
    <xdr:sp macro="" textlink="">
      <xdr:nvSpPr>
        <xdr:cNvPr id="11" name="大かっこ 14"/>
        <xdr:cNvSpPr>
          <a:spLocks noChangeArrowheads="1"/>
        </xdr:cNvSpPr>
      </xdr:nvSpPr>
      <xdr:spPr bwMode="auto">
        <a:xfrm>
          <a:off x="7181851" y="45968770"/>
          <a:ext cx="2058664" cy="67927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56030</xdr:colOff>
      <xdr:row>113</xdr:row>
      <xdr:rowOff>347381</xdr:rowOff>
    </xdr:from>
    <xdr:to>
      <xdr:col>49</xdr:col>
      <xdr:colOff>72061</xdr:colOff>
      <xdr:row>116</xdr:row>
      <xdr:rowOff>98777</xdr:rowOff>
    </xdr:to>
    <xdr:sp macro="" textlink="">
      <xdr:nvSpPr>
        <xdr:cNvPr id="12" name="テキスト ボックス 11"/>
        <xdr:cNvSpPr txBox="1"/>
      </xdr:nvSpPr>
      <xdr:spPr>
        <a:xfrm>
          <a:off x="7237880" y="47762831"/>
          <a:ext cx="1857531" cy="8118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令和３年度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災害ケースマネジメントに関する取組事例調査業務</a:t>
          </a:r>
        </a:p>
      </xdr:txBody>
    </xdr:sp>
    <xdr:clientData/>
  </xdr:twoCellAnchor>
  <xdr:twoCellAnchor>
    <xdr:from>
      <xdr:col>39</xdr:col>
      <xdr:colOff>1</xdr:colOff>
      <xdr:row>113</xdr:row>
      <xdr:rowOff>246529</xdr:rowOff>
    </xdr:from>
    <xdr:to>
      <xdr:col>49</xdr:col>
      <xdr:colOff>217165</xdr:colOff>
      <xdr:row>115</xdr:row>
      <xdr:rowOff>220957</xdr:rowOff>
    </xdr:to>
    <xdr:sp macro="" textlink="">
      <xdr:nvSpPr>
        <xdr:cNvPr id="13" name="大かっこ 14"/>
        <xdr:cNvSpPr>
          <a:spLocks noChangeArrowheads="1"/>
        </xdr:cNvSpPr>
      </xdr:nvSpPr>
      <xdr:spPr bwMode="auto">
        <a:xfrm>
          <a:off x="7181851" y="47661979"/>
          <a:ext cx="2058664" cy="68562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3448</xdr:colOff>
      <xdr:row>114</xdr:row>
      <xdr:rowOff>282734</xdr:rowOff>
    </xdr:from>
    <xdr:to>
      <xdr:col>13</xdr:col>
      <xdr:colOff>14654</xdr:colOff>
      <xdr:row>123</xdr:row>
      <xdr:rowOff>14653</xdr:rowOff>
    </xdr:to>
    <xdr:cxnSp macro="">
      <xdr:nvCxnSpPr>
        <xdr:cNvPr id="14" name="直線コネクタ 15"/>
        <xdr:cNvCxnSpPr>
          <a:cxnSpLocks noChangeShapeType="1"/>
        </xdr:cNvCxnSpPr>
      </xdr:nvCxnSpPr>
      <xdr:spPr bwMode="auto">
        <a:xfrm>
          <a:off x="2397398" y="48053784"/>
          <a:ext cx="11206" cy="387211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10775</xdr:colOff>
      <xdr:row>118</xdr:row>
      <xdr:rowOff>348676</xdr:rowOff>
    </xdr:from>
    <xdr:to>
      <xdr:col>24</xdr:col>
      <xdr:colOff>107750</xdr:colOff>
      <xdr:row>119</xdr:row>
      <xdr:rowOff>1386</xdr:rowOff>
    </xdr:to>
    <xdr:cxnSp macro="">
      <xdr:nvCxnSpPr>
        <xdr:cNvPr id="15" name="直線矢印コネクタ 11"/>
        <xdr:cNvCxnSpPr>
          <a:cxnSpLocks noChangeShapeType="1"/>
        </xdr:cNvCxnSpPr>
      </xdr:nvCxnSpPr>
      <xdr:spPr bwMode="auto">
        <a:xfrm>
          <a:off x="2404725" y="49535776"/>
          <a:ext cx="2122625" cy="831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6897</xdr:colOff>
      <xdr:row>117</xdr:row>
      <xdr:rowOff>330575</xdr:rowOff>
    </xdr:from>
    <xdr:to>
      <xdr:col>38</xdr:col>
      <xdr:colOff>140113</xdr:colOff>
      <xdr:row>119</xdr:row>
      <xdr:rowOff>418401</xdr:rowOff>
    </xdr:to>
    <xdr:sp macro="" textlink="">
      <xdr:nvSpPr>
        <xdr:cNvPr id="16" name="テキスト ボックス 15"/>
        <xdr:cNvSpPr txBox="1"/>
      </xdr:nvSpPr>
      <xdr:spPr>
        <a:xfrm>
          <a:off x="4610647" y="49162075"/>
          <a:ext cx="2527166" cy="7990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プロセスユニーク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３７．２百万円</a:t>
          </a:r>
        </a:p>
      </xdr:txBody>
    </xdr:sp>
    <xdr:clientData/>
  </xdr:twoCellAnchor>
  <xdr:twoCellAnchor>
    <xdr:from>
      <xdr:col>39</xdr:col>
      <xdr:colOff>65943</xdr:colOff>
      <xdr:row>118</xdr:row>
      <xdr:rowOff>34048</xdr:rowOff>
    </xdr:from>
    <xdr:to>
      <xdr:col>49</xdr:col>
      <xdr:colOff>283107</xdr:colOff>
      <xdr:row>119</xdr:row>
      <xdr:rowOff>360169</xdr:rowOff>
    </xdr:to>
    <xdr:sp macro="" textlink="">
      <xdr:nvSpPr>
        <xdr:cNvPr id="17" name="大かっこ 14"/>
        <xdr:cNvSpPr>
          <a:spLocks noChangeArrowheads="1"/>
        </xdr:cNvSpPr>
      </xdr:nvSpPr>
      <xdr:spPr bwMode="auto">
        <a:xfrm>
          <a:off x="7247793" y="49221148"/>
          <a:ext cx="2058664" cy="68172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129299</xdr:colOff>
      <xdr:row>118</xdr:row>
      <xdr:rowOff>54304</xdr:rowOff>
    </xdr:from>
    <xdr:to>
      <xdr:col>49</xdr:col>
      <xdr:colOff>145330</xdr:colOff>
      <xdr:row>119</xdr:row>
      <xdr:rowOff>479778</xdr:rowOff>
    </xdr:to>
    <xdr:sp macro="" textlink="">
      <xdr:nvSpPr>
        <xdr:cNvPr id="18" name="テキスト ボックス 17"/>
        <xdr:cNvSpPr txBox="1"/>
      </xdr:nvSpPr>
      <xdr:spPr>
        <a:xfrm>
          <a:off x="7311149" y="49241404"/>
          <a:ext cx="1857531" cy="7810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避難行動要支援者に係る個別避難計画作成モデル事業の運営支援等業務 </a:t>
          </a: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40945</xdr:colOff>
      <xdr:row>117</xdr:row>
      <xdr:rowOff>11638</xdr:rowOff>
    </xdr:from>
    <xdr:to>
      <xdr:col>23</xdr:col>
      <xdr:colOff>116600</xdr:colOff>
      <xdr:row>118</xdr:row>
      <xdr:rowOff>172762</xdr:rowOff>
    </xdr:to>
    <xdr:sp macro="" textlink="">
      <xdr:nvSpPr>
        <xdr:cNvPr id="19" name="テキスト ボックス 18"/>
        <xdr:cNvSpPr txBox="1"/>
      </xdr:nvSpPr>
      <xdr:spPr>
        <a:xfrm>
          <a:off x="2803195" y="48843138"/>
          <a:ext cx="1548855" cy="516724"/>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1982</xdr:colOff>
      <xdr:row>123</xdr:row>
      <xdr:rowOff>10171</xdr:rowOff>
    </xdr:from>
    <xdr:to>
      <xdr:col>24</xdr:col>
      <xdr:colOff>98957</xdr:colOff>
      <xdr:row>123</xdr:row>
      <xdr:rowOff>14574</xdr:rowOff>
    </xdr:to>
    <xdr:cxnSp macro="">
      <xdr:nvCxnSpPr>
        <xdr:cNvPr id="20" name="直線矢印コネクタ 11"/>
        <xdr:cNvCxnSpPr>
          <a:cxnSpLocks noChangeShapeType="1"/>
        </xdr:cNvCxnSpPr>
      </xdr:nvCxnSpPr>
      <xdr:spPr bwMode="auto">
        <a:xfrm>
          <a:off x="2395932" y="51921421"/>
          <a:ext cx="2122625" cy="440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9525</xdr:colOff>
      <xdr:row>122</xdr:row>
      <xdr:rowOff>0</xdr:rowOff>
    </xdr:from>
    <xdr:to>
      <xdr:col>38</xdr:col>
      <xdr:colOff>142741</xdr:colOff>
      <xdr:row>124</xdr:row>
      <xdr:rowOff>190404</xdr:rowOff>
    </xdr:to>
    <xdr:sp macro="" textlink="">
      <xdr:nvSpPr>
        <xdr:cNvPr id="21" name="テキスト ボックス 20"/>
        <xdr:cNvSpPr txBox="1"/>
      </xdr:nvSpPr>
      <xdr:spPr>
        <a:xfrm>
          <a:off x="4613275" y="51542950"/>
          <a:ext cx="2527166" cy="78730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エヌ・ティ・ティ・コミュニケーションズ株式会社</a:t>
          </a:r>
          <a:r>
            <a:rPr kumimoji="1" lang="ja-JP" altLang="en-US" sz="1100" b="0" i="0" u="none" strike="noStrike" kern="0" cap="none" spc="0" normalizeH="0" baseline="0" noProof="0">
              <a:ln>
                <a:noFill/>
              </a:ln>
              <a:solidFill>
                <a:schemeClr val="tx1"/>
              </a:solidFill>
              <a:effectLst/>
              <a:uLnTx/>
              <a:uFillTx/>
              <a:latin typeface="+mn-lt"/>
              <a:ea typeface="+mn-ea"/>
              <a:cs typeface="+mn-cs"/>
            </a:rPr>
            <a:t>及び日本電気株式会社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７４９．４百万円</a:t>
          </a:r>
        </a:p>
      </xdr:txBody>
    </xdr:sp>
    <xdr:clientData/>
  </xdr:twoCellAnchor>
  <xdr:twoCellAnchor>
    <xdr:from>
      <xdr:col>15</xdr:col>
      <xdr:colOff>0</xdr:colOff>
      <xdr:row>121</xdr:row>
      <xdr:rowOff>592668</xdr:rowOff>
    </xdr:from>
    <xdr:to>
      <xdr:col>24</xdr:col>
      <xdr:colOff>10359</xdr:colOff>
      <xdr:row>122</xdr:row>
      <xdr:rowOff>255476</xdr:rowOff>
    </xdr:to>
    <xdr:sp macro="" textlink="">
      <xdr:nvSpPr>
        <xdr:cNvPr id="22" name="テキスト ボックス 21"/>
        <xdr:cNvSpPr txBox="1"/>
      </xdr:nvSpPr>
      <xdr:spPr>
        <a:xfrm>
          <a:off x="2762250" y="51468868"/>
          <a:ext cx="1667709" cy="329558"/>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（その他）</a:t>
          </a:r>
        </a:p>
      </xdr:txBody>
    </xdr:sp>
    <xdr:clientData/>
  </xdr:twoCellAnchor>
  <xdr:twoCellAnchor>
    <xdr:from>
      <xdr:col>39</xdr:col>
      <xdr:colOff>114300</xdr:colOff>
      <xdr:row>122</xdr:row>
      <xdr:rowOff>66675</xdr:rowOff>
    </xdr:from>
    <xdr:to>
      <xdr:col>49</xdr:col>
      <xdr:colOff>326335</xdr:colOff>
      <xdr:row>124</xdr:row>
      <xdr:rowOff>143682</xdr:rowOff>
    </xdr:to>
    <xdr:sp macro="" textlink="">
      <xdr:nvSpPr>
        <xdr:cNvPr id="23" name="大かっこ 14"/>
        <xdr:cNvSpPr>
          <a:spLocks noChangeArrowheads="1"/>
        </xdr:cNvSpPr>
      </xdr:nvSpPr>
      <xdr:spPr bwMode="auto">
        <a:xfrm>
          <a:off x="7296150" y="51609625"/>
          <a:ext cx="2053535" cy="673907"/>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177656</xdr:colOff>
      <xdr:row>122</xdr:row>
      <xdr:rowOff>10731</xdr:rowOff>
    </xdr:from>
    <xdr:to>
      <xdr:col>49</xdr:col>
      <xdr:colOff>189291</xdr:colOff>
      <xdr:row>124</xdr:row>
      <xdr:rowOff>282222</xdr:rowOff>
    </xdr:to>
    <xdr:sp macro="" textlink="">
      <xdr:nvSpPr>
        <xdr:cNvPr id="24" name="テキスト ボックス 23"/>
        <xdr:cNvSpPr txBox="1"/>
      </xdr:nvSpPr>
      <xdr:spPr>
        <a:xfrm>
          <a:off x="7359506" y="51553681"/>
          <a:ext cx="1853135" cy="8683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クラウドを活用したバックアップセンターへの被災者支援システムの機能実装業務 </a:t>
          </a: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5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732">
        <v>2022</v>
      </c>
      <c r="AE2" s="732"/>
      <c r="AF2" s="732"/>
      <c r="AG2" s="732"/>
      <c r="AH2" s="732"/>
      <c r="AI2" s="67" t="s">
        <v>252</v>
      </c>
      <c r="AJ2" s="732" t="s">
        <v>568</v>
      </c>
      <c r="AK2" s="732"/>
      <c r="AL2" s="732"/>
      <c r="AM2" s="732"/>
      <c r="AN2" s="67" t="s">
        <v>252</v>
      </c>
      <c r="AO2" s="732">
        <v>21</v>
      </c>
      <c r="AP2" s="732"/>
      <c r="AQ2" s="732"/>
      <c r="AR2" s="68" t="s">
        <v>252</v>
      </c>
      <c r="AS2" s="733">
        <v>54</v>
      </c>
      <c r="AT2" s="733"/>
      <c r="AU2" s="733"/>
      <c r="AV2" s="67" t="str">
        <f>IF(AW2="","","-")</f>
        <v/>
      </c>
      <c r="AW2" s="734"/>
      <c r="AX2" s="734"/>
    </row>
    <row r="3" spans="1:50" ht="21" customHeight="1" thickBot="1" x14ac:dyDescent="0.2">
      <c r="A3" s="735" t="s">
        <v>566</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1" t="s">
        <v>55</v>
      </c>
      <c r="AJ3" s="737" t="s">
        <v>569</v>
      </c>
      <c r="AK3" s="737"/>
      <c r="AL3" s="737"/>
      <c r="AM3" s="737"/>
      <c r="AN3" s="737"/>
      <c r="AO3" s="737"/>
      <c r="AP3" s="737"/>
      <c r="AQ3" s="737"/>
      <c r="AR3" s="737"/>
      <c r="AS3" s="737"/>
      <c r="AT3" s="737"/>
      <c r="AU3" s="737"/>
      <c r="AV3" s="737"/>
      <c r="AW3" s="737"/>
      <c r="AX3" s="22" t="s">
        <v>56</v>
      </c>
    </row>
    <row r="4" spans="1:50" ht="24.75" customHeight="1" x14ac:dyDescent="0.15">
      <c r="A4" s="707" t="s">
        <v>23</v>
      </c>
      <c r="B4" s="708"/>
      <c r="C4" s="708"/>
      <c r="D4" s="708"/>
      <c r="E4" s="708"/>
      <c r="F4" s="708"/>
      <c r="G4" s="709" t="s">
        <v>570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45" customHeight="1" x14ac:dyDescent="0.15">
      <c r="A5" s="719" t="s">
        <v>58</v>
      </c>
      <c r="B5" s="720"/>
      <c r="C5" s="720"/>
      <c r="D5" s="720"/>
      <c r="E5" s="720"/>
      <c r="F5" s="721"/>
      <c r="G5" s="722" t="s">
        <v>345</v>
      </c>
      <c r="H5" s="723"/>
      <c r="I5" s="723"/>
      <c r="J5" s="723"/>
      <c r="K5" s="723"/>
      <c r="L5" s="723"/>
      <c r="M5" s="724" t="s">
        <v>57</v>
      </c>
      <c r="N5" s="725"/>
      <c r="O5" s="725"/>
      <c r="P5" s="725"/>
      <c r="Q5" s="725"/>
      <c r="R5" s="726"/>
      <c r="S5" s="727" t="s">
        <v>61</v>
      </c>
      <c r="T5" s="723"/>
      <c r="U5" s="723"/>
      <c r="V5" s="723"/>
      <c r="W5" s="723"/>
      <c r="X5" s="728"/>
      <c r="Y5" s="729" t="s">
        <v>3</v>
      </c>
      <c r="Z5" s="730"/>
      <c r="AA5" s="730"/>
      <c r="AB5" s="730"/>
      <c r="AC5" s="730"/>
      <c r="AD5" s="731"/>
      <c r="AE5" s="689" t="s">
        <v>572</v>
      </c>
      <c r="AF5" s="689"/>
      <c r="AG5" s="689"/>
      <c r="AH5" s="689"/>
      <c r="AI5" s="689"/>
      <c r="AJ5" s="689"/>
      <c r="AK5" s="689"/>
      <c r="AL5" s="689"/>
      <c r="AM5" s="689"/>
      <c r="AN5" s="689"/>
      <c r="AO5" s="689"/>
      <c r="AP5" s="690"/>
      <c r="AQ5" s="691" t="s">
        <v>573</v>
      </c>
      <c r="AR5" s="692"/>
      <c r="AS5" s="692"/>
      <c r="AT5" s="692"/>
      <c r="AU5" s="692"/>
      <c r="AV5" s="692"/>
      <c r="AW5" s="692"/>
      <c r="AX5" s="693"/>
    </row>
    <row r="6" spans="1:50" ht="39" customHeight="1" x14ac:dyDescent="0.15">
      <c r="A6" s="694" t="s">
        <v>4</v>
      </c>
      <c r="B6" s="695"/>
      <c r="C6" s="695"/>
      <c r="D6" s="695"/>
      <c r="E6" s="695"/>
      <c r="F6" s="695"/>
      <c r="G6" s="696" t="str">
        <f>入力規則等!F39</f>
        <v>一般会計</v>
      </c>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row>
    <row r="7" spans="1:50" ht="49.5" customHeight="1" x14ac:dyDescent="0.15">
      <c r="A7" s="675" t="s">
        <v>20</v>
      </c>
      <c r="B7" s="676"/>
      <c r="C7" s="676"/>
      <c r="D7" s="676"/>
      <c r="E7" s="676"/>
      <c r="F7" s="677"/>
      <c r="G7" s="699" t="s">
        <v>575</v>
      </c>
      <c r="H7" s="700"/>
      <c r="I7" s="700"/>
      <c r="J7" s="700"/>
      <c r="K7" s="700"/>
      <c r="L7" s="700"/>
      <c r="M7" s="700"/>
      <c r="N7" s="700"/>
      <c r="O7" s="700"/>
      <c r="P7" s="700"/>
      <c r="Q7" s="700"/>
      <c r="R7" s="700"/>
      <c r="S7" s="700"/>
      <c r="T7" s="700"/>
      <c r="U7" s="700"/>
      <c r="V7" s="700"/>
      <c r="W7" s="700"/>
      <c r="X7" s="701"/>
      <c r="Y7" s="702" t="s">
        <v>237</v>
      </c>
      <c r="Z7" s="565"/>
      <c r="AA7" s="565"/>
      <c r="AB7" s="565"/>
      <c r="AC7" s="565"/>
      <c r="AD7" s="703"/>
      <c r="AE7" s="704" t="s">
        <v>576</v>
      </c>
      <c r="AF7" s="705"/>
      <c r="AG7" s="705"/>
      <c r="AH7" s="705"/>
      <c r="AI7" s="705"/>
      <c r="AJ7" s="705"/>
      <c r="AK7" s="705"/>
      <c r="AL7" s="705"/>
      <c r="AM7" s="705"/>
      <c r="AN7" s="705"/>
      <c r="AO7" s="705"/>
      <c r="AP7" s="705"/>
      <c r="AQ7" s="705"/>
      <c r="AR7" s="705"/>
      <c r="AS7" s="705"/>
      <c r="AT7" s="705"/>
      <c r="AU7" s="705"/>
      <c r="AV7" s="705"/>
      <c r="AW7" s="705"/>
      <c r="AX7" s="706"/>
    </row>
    <row r="8" spans="1:50" ht="53.25" customHeight="1" x14ac:dyDescent="0.15">
      <c r="A8" s="675" t="s">
        <v>174</v>
      </c>
      <c r="B8" s="676"/>
      <c r="C8" s="676"/>
      <c r="D8" s="676"/>
      <c r="E8" s="676"/>
      <c r="F8" s="677"/>
      <c r="G8" s="678" t="str">
        <f>入力規則等!A27</f>
        <v>-</v>
      </c>
      <c r="H8" s="679"/>
      <c r="I8" s="679"/>
      <c r="J8" s="679"/>
      <c r="K8" s="679"/>
      <c r="L8" s="679"/>
      <c r="M8" s="679"/>
      <c r="N8" s="679"/>
      <c r="O8" s="679"/>
      <c r="P8" s="679"/>
      <c r="Q8" s="679"/>
      <c r="R8" s="679"/>
      <c r="S8" s="679"/>
      <c r="T8" s="679"/>
      <c r="U8" s="679"/>
      <c r="V8" s="679"/>
      <c r="W8" s="679"/>
      <c r="X8" s="680"/>
      <c r="Y8" s="681" t="s">
        <v>175</v>
      </c>
      <c r="Z8" s="682"/>
      <c r="AA8" s="682"/>
      <c r="AB8" s="682"/>
      <c r="AC8" s="682"/>
      <c r="AD8" s="683"/>
      <c r="AE8" s="684" t="str">
        <f>入力規則等!K13</f>
        <v>その他の事項経費</v>
      </c>
      <c r="AF8" s="679"/>
      <c r="AG8" s="679"/>
      <c r="AH8" s="679"/>
      <c r="AI8" s="679"/>
      <c r="AJ8" s="679"/>
      <c r="AK8" s="679"/>
      <c r="AL8" s="679"/>
      <c r="AM8" s="679"/>
      <c r="AN8" s="679"/>
      <c r="AO8" s="679"/>
      <c r="AP8" s="679"/>
      <c r="AQ8" s="679"/>
      <c r="AR8" s="679"/>
      <c r="AS8" s="679"/>
      <c r="AT8" s="679"/>
      <c r="AU8" s="679"/>
      <c r="AV8" s="679"/>
      <c r="AW8" s="679"/>
      <c r="AX8" s="685"/>
    </row>
    <row r="9" spans="1:50" ht="58.5" customHeight="1" x14ac:dyDescent="0.15">
      <c r="A9" s="670" t="s">
        <v>21</v>
      </c>
      <c r="B9" s="671"/>
      <c r="C9" s="671"/>
      <c r="D9" s="671"/>
      <c r="E9" s="671"/>
      <c r="F9" s="671"/>
      <c r="G9" s="686" t="s">
        <v>577</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8"/>
    </row>
    <row r="10" spans="1:50" ht="80.25" customHeight="1" x14ac:dyDescent="0.15">
      <c r="A10" s="658" t="s">
        <v>27</v>
      </c>
      <c r="B10" s="659"/>
      <c r="C10" s="659"/>
      <c r="D10" s="659"/>
      <c r="E10" s="659"/>
      <c r="F10" s="659"/>
      <c r="G10" s="660" t="s">
        <v>578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658" t="s">
        <v>5</v>
      </c>
      <c r="B11" s="659"/>
      <c r="C11" s="659"/>
      <c r="D11" s="659"/>
      <c r="E11" s="659"/>
      <c r="F11" s="663"/>
      <c r="G11" s="664" t="str">
        <f>入力規則等!P10</f>
        <v>委託・請負</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row>
    <row r="12" spans="1:50" ht="21" customHeight="1" x14ac:dyDescent="0.15">
      <c r="A12" s="667" t="s">
        <v>22</v>
      </c>
      <c r="B12" s="668"/>
      <c r="C12" s="668"/>
      <c r="D12" s="668"/>
      <c r="E12" s="668"/>
      <c r="F12" s="669"/>
      <c r="G12" s="673"/>
      <c r="H12" s="674"/>
      <c r="I12" s="674"/>
      <c r="J12" s="674"/>
      <c r="K12" s="674"/>
      <c r="L12" s="674"/>
      <c r="M12" s="674"/>
      <c r="N12" s="674"/>
      <c r="O12" s="674"/>
      <c r="P12" s="462" t="s">
        <v>384</v>
      </c>
      <c r="Q12" s="463"/>
      <c r="R12" s="463"/>
      <c r="S12" s="463"/>
      <c r="T12" s="463"/>
      <c r="U12" s="463"/>
      <c r="V12" s="464"/>
      <c r="W12" s="462" t="s">
        <v>536</v>
      </c>
      <c r="X12" s="463"/>
      <c r="Y12" s="463"/>
      <c r="Z12" s="463"/>
      <c r="AA12" s="463"/>
      <c r="AB12" s="463"/>
      <c r="AC12" s="464"/>
      <c r="AD12" s="462" t="s">
        <v>538</v>
      </c>
      <c r="AE12" s="463"/>
      <c r="AF12" s="463"/>
      <c r="AG12" s="463"/>
      <c r="AH12" s="463"/>
      <c r="AI12" s="463"/>
      <c r="AJ12" s="464"/>
      <c r="AK12" s="462" t="s">
        <v>552</v>
      </c>
      <c r="AL12" s="463"/>
      <c r="AM12" s="463"/>
      <c r="AN12" s="463"/>
      <c r="AO12" s="463"/>
      <c r="AP12" s="463"/>
      <c r="AQ12" s="464"/>
      <c r="AR12" s="396"/>
      <c r="AS12" s="397"/>
      <c r="AT12" s="397"/>
      <c r="AU12" s="397"/>
      <c r="AV12" s="397"/>
      <c r="AW12" s="397"/>
      <c r="AX12" s="621"/>
    </row>
    <row r="13" spans="1:50" ht="21" customHeight="1" x14ac:dyDescent="0.15">
      <c r="A13" s="161"/>
      <c r="B13" s="162"/>
      <c r="C13" s="162"/>
      <c r="D13" s="162"/>
      <c r="E13" s="162"/>
      <c r="F13" s="163"/>
      <c r="G13" s="622" t="s">
        <v>6</v>
      </c>
      <c r="H13" s="623"/>
      <c r="I13" s="629" t="s">
        <v>7</v>
      </c>
      <c r="J13" s="630"/>
      <c r="K13" s="630"/>
      <c r="L13" s="630"/>
      <c r="M13" s="630"/>
      <c r="N13" s="630"/>
      <c r="O13" s="631"/>
      <c r="P13" s="79">
        <v>22.7</v>
      </c>
      <c r="Q13" s="80"/>
      <c r="R13" s="80"/>
      <c r="S13" s="80"/>
      <c r="T13" s="80"/>
      <c r="U13" s="80"/>
      <c r="V13" s="81"/>
      <c r="W13" s="79">
        <v>31.190999999999999</v>
      </c>
      <c r="X13" s="80"/>
      <c r="Y13" s="80"/>
      <c r="Z13" s="80"/>
      <c r="AA13" s="80"/>
      <c r="AB13" s="80"/>
      <c r="AC13" s="81"/>
      <c r="AD13" s="79">
        <v>215.9</v>
      </c>
      <c r="AE13" s="80"/>
      <c r="AF13" s="80"/>
      <c r="AG13" s="80"/>
      <c r="AH13" s="80"/>
      <c r="AI13" s="80"/>
      <c r="AJ13" s="81"/>
      <c r="AK13" s="79">
        <v>57.286999999999999</v>
      </c>
      <c r="AL13" s="80"/>
      <c r="AM13" s="80"/>
      <c r="AN13" s="80"/>
      <c r="AO13" s="80"/>
      <c r="AP13" s="80"/>
      <c r="AQ13" s="81"/>
      <c r="AR13" s="649"/>
      <c r="AS13" s="650"/>
      <c r="AT13" s="650"/>
      <c r="AU13" s="650"/>
      <c r="AV13" s="650"/>
      <c r="AW13" s="650"/>
      <c r="AX13" s="651"/>
    </row>
    <row r="14" spans="1:50" ht="21" customHeight="1" x14ac:dyDescent="0.15">
      <c r="A14" s="161"/>
      <c r="B14" s="162"/>
      <c r="C14" s="162"/>
      <c r="D14" s="162"/>
      <c r="E14" s="162"/>
      <c r="F14" s="163"/>
      <c r="G14" s="624"/>
      <c r="H14" s="625"/>
      <c r="I14" s="644" t="s">
        <v>8</v>
      </c>
      <c r="J14" s="645"/>
      <c r="K14" s="645"/>
      <c r="L14" s="645"/>
      <c r="M14" s="645"/>
      <c r="N14" s="645"/>
      <c r="O14" s="646"/>
      <c r="P14" s="79">
        <v>55.9</v>
      </c>
      <c r="Q14" s="80"/>
      <c r="R14" s="80"/>
      <c r="S14" s="80"/>
      <c r="T14" s="80"/>
      <c r="U14" s="80"/>
      <c r="V14" s="81"/>
      <c r="W14" s="79">
        <v>605</v>
      </c>
      <c r="X14" s="80"/>
      <c r="Y14" s="80"/>
      <c r="Z14" s="80"/>
      <c r="AA14" s="80"/>
      <c r="AB14" s="80"/>
      <c r="AC14" s="81"/>
      <c r="AD14" s="79">
        <v>130</v>
      </c>
      <c r="AE14" s="80"/>
      <c r="AF14" s="80"/>
      <c r="AG14" s="80"/>
      <c r="AH14" s="80"/>
      <c r="AI14" s="80"/>
      <c r="AJ14" s="81"/>
      <c r="AK14" s="79">
        <v>15</v>
      </c>
      <c r="AL14" s="80"/>
      <c r="AM14" s="80"/>
      <c r="AN14" s="80"/>
      <c r="AO14" s="80"/>
      <c r="AP14" s="80"/>
      <c r="AQ14" s="81"/>
      <c r="AR14" s="652"/>
      <c r="AS14" s="653"/>
      <c r="AT14" s="653"/>
      <c r="AU14" s="653"/>
      <c r="AV14" s="653"/>
      <c r="AW14" s="653"/>
      <c r="AX14" s="654"/>
    </row>
    <row r="15" spans="1:50" ht="21" customHeight="1" x14ac:dyDescent="0.15">
      <c r="A15" s="161"/>
      <c r="B15" s="162"/>
      <c r="C15" s="162"/>
      <c r="D15" s="162"/>
      <c r="E15" s="162"/>
      <c r="F15" s="163"/>
      <c r="G15" s="626"/>
      <c r="H15" s="625"/>
      <c r="I15" s="632" t="s">
        <v>565</v>
      </c>
      <c r="J15" s="633"/>
      <c r="K15" s="633"/>
      <c r="L15" s="633"/>
      <c r="M15" s="633"/>
      <c r="N15" s="633"/>
      <c r="O15" s="634"/>
      <c r="P15" s="635"/>
      <c r="Q15" s="636"/>
      <c r="R15" s="636"/>
      <c r="S15" s="636"/>
      <c r="T15" s="636"/>
      <c r="U15" s="636"/>
      <c r="V15" s="637"/>
      <c r="W15" s="635"/>
      <c r="X15" s="636"/>
      <c r="Y15" s="636"/>
      <c r="Z15" s="636"/>
      <c r="AA15" s="636"/>
      <c r="AB15" s="636"/>
      <c r="AC15" s="637"/>
      <c r="AD15" s="635"/>
      <c r="AE15" s="636"/>
      <c r="AF15" s="636"/>
      <c r="AG15" s="636"/>
      <c r="AH15" s="636"/>
      <c r="AI15" s="636"/>
      <c r="AJ15" s="637"/>
      <c r="AK15" s="79">
        <v>15</v>
      </c>
      <c r="AL15" s="80"/>
      <c r="AM15" s="80"/>
      <c r="AN15" s="80"/>
      <c r="AO15" s="80"/>
      <c r="AP15" s="80"/>
      <c r="AQ15" s="81"/>
      <c r="AR15" s="652"/>
      <c r="AS15" s="653"/>
      <c r="AT15" s="653"/>
      <c r="AU15" s="653"/>
      <c r="AV15" s="653"/>
      <c r="AW15" s="653"/>
      <c r="AX15" s="654"/>
    </row>
    <row r="16" spans="1:50" ht="21" customHeight="1" x14ac:dyDescent="0.15">
      <c r="A16" s="161"/>
      <c r="B16" s="162"/>
      <c r="C16" s="162"/>
      <c r="D16" s="162"/>
      <c r="E16" s="162"/>
      <c r="F16" s="163"/>
      <c r="G16" s="626"/>
      <c r="H16" s="625"/>
      <c r="I16" s="644" t="s">
        <v>45</v>
      </c>
      <c r="J16" s="647"/>
      <c r="K16" s="647"/>
      <c r="L16" s="647"/>
      <c r="M16" s="647"/>
      <c r="N16" s="647"/>
      <c r="O16" s="648"/>
      <c r="P16" s="79" t="s">
        <v>252</v>
      </c>
      <c r="Q16" s="80"/>
      <c r="R16" s="80"/>
      <c r="S16" s="80"/>
      <c r="T16" s="80"/>
      <c r="U16" s="80"/>
      <c r="V16" s="81"/>
      <c r="W16" s="79">
        <v>55.930999999999997</v>
      </c>
      <c r="X16" s="80"/>
      <c r="Y16" s="80"/>
      <c r="Z16" s="80"/>
      <c r="AA16" s="80"/>
      <c r="AB16" s="80"/>
      <c r="AC16" s="81"/>
      <c r="AD16" s="79">
        <v>605</v>
      </c>
      <c r="AE16" s="80"/>
      <c r="AF16" s="80"/>
      <c r="AG16" s="80"/>
      <c r="AH16" s="80"/>
      <c r="AI16" s="80"/>
      <c r="AJ16" s="81"/>
      <c r="AK16" s="79">
        <v>130</v>
      </c>
      <c r="AL16" s="80"/>
      <c r="AM16" s="80"/>
      <c r="AN16" s="80"/>
      <c r="AO16" s="80"/>
      <c r="AP16" s="80"/>
      <c r="AQ16" s="81"/>
      <c r="AR16" s="652"/>
      <c r="AS16" s="653"/>
      <c r="AT16" s="653"/>
      <c r="AU16" s="653"/>
      <c r="AV16" s="653"/>
      <c r="AW16" s="653"/>
      <c r="AX16" s="654"/>
    </row>
    <row r="17" spans="1:50" ht="21" customHeight="1" x14ac:dyDescent="0.15">
      <c r="A17" s="161"/>
      <c r="B17" s="162"/>
      <c r="C17" s="162"/>
      <c r="D17" s="162"/>
      <c r="E17" s="162"/>
      <c r="F17" s="163"/>
      <c r="G17" s="626"/>
      <c r="H17" s="625"/>
      <c r="I17" s="644" t="s">
        <v>46</v>
      </c>
      <c r="J17" s="647"/>
      <c r="K17" s="647"/>
      <c r="L17" s="647"/>
      <c r="M17" s="647"/>
      <c r="N17" s="647"/>
      <c r="O17" s="648"/>
      <c r="P17" s="79">
        <v>-55.9</v>
      </c>
      <c r="Q17" s="80"/>
      <c r="R17" s="80"/>
      <c r="S17" s="80"/>
      <c r="T17" s="80"/>
      <c r="U17" s="80"/>
      <c r="V17" s="81"/>
      <c r="W17" s="79">
        <v>-605</v>
      </c>
      <c r="X17" s="80"/>
      <c r="Y17" s="80"/>
      <c r="Z17" s="80"/>
      <c r="AA17" s="80"/>
      <c r="AB17" s="80"/>
      <c r="AC17" s="81"/>
      <c r="AD17" s="79">
        <v>-130</v>
      </c>
      <c r="AE17" s="80"/>
      <c r="AF17" s="80"/>
      <c r="AG17" s="80"/>
      <c r="AH17" s="80"/>
      <c r="AI17" s="80"/>
      <c r="AJ17" s="81"/>
      <c r="AK17" s="79"/>
      <c r="AL17" s="80"/>
      <c r="AM17" s="80"/>
      <c r="AN17" s="80"/>
      <c r="AO17" s="80"/>
      <c r="AP17" s="80"/>
      <c r="AQ17" s="81"/>
      <c r="AR17" s="652"/>
      <c r="AS17" s="653"/>
      <c r="AT17" s="653"/>
      <c r="AU17" s="653"/>
      <c r="AV17" s="653"/>
      <c r="AW17" s="653"/>
      <c r="AX17" s="654"/>
    </row>
    <row r="18" spans="1:50" ht="24.75" customHeight="1" x14ac:dyDescent="0.15">
      <c r="A18" s="161"/>
      <c r="B18" s="162"/>
      <c r="C18" s="162"/>
      <c r="D18" s="162"/>
      <c r="E18" s="162"/>
      <c r="F18" s="163"/>
      <c r="G18" s="626"/>
      <c r="H18" s="625"/>
      <c r="I18" s="644" t="s">
        <v>44</v>
      </c>
      <c r="J18" s="645"/>
      <c r="K18" s="645"/>
      <c r="L18" s="645"/>
      <c r="M18" s="645"/>
      <c r="N18" s="645"/>
      <c r="O18" s="646"/>
      <c r="P18" s="79" t="s">
        <v>252</v>
      </c>
      <c r="Q18" s="80"/>
      <c r="R18" s="80"/>
      <c r="S18" s="80"/>
      <c r="T18" s="80"/>
      <c r="U18" s="80"/>
      <c r="V18" s="81"/>
      <c r="W18" s="79" t="s">
        <v>252</v>
      </c>
      <c r="X18" s="80"/>
      <c r="Y18" s="80"/>
      <c r="Z18" s="80"/>
      <c r="AA18" s="80"/>
      <c r="AB18" s="80"/>
      <c r="AC18" s="81"/>
      <c r="AD18" s="79" t="s">
        <v>252</v>
      </c>
      <c r="AE18" s="80"/>
      <c r="AF18" s="80"/>
      <c r="AG18" s="80"/>
      <c r="AH18" s="80"/>
      <c r="AI18" s="80"/>
      <c r="AJ18" s="81"/>
      <c r="AK18" s="79"/>
      <c r="AL18" s="80"/>
      <c r="AM18" s="80"/>
      <c r="AN18" s="80"/>
      <c r="AO18" s="80"/>
      <c r="AP18" s="80"/>
      <c r="AQ18" s="81"/>
      <c r="AR18" s="652"/>
      <c r="AS18" s="653"/>
      <c r="AT18" s="653"/>
      <c r="AU18" s="653"/>
      <c r="AV18" s="653"/>
      <c r="AW18" s="653"/>
      <c r="AX18" s="654"/>
    </row>
    <row r="19" spans="1:50" ht="24.75" customHeight="1" x14ac:dyDescent="0.15">
      <c r="A19" s="161"/>
      <c r="B19" s="162"/>
      <c r="C19" s="162"/>
      <c r="D19" s="162"/>
      <c r="E19" s="162"/>
      <c r="F19" s="163"/>
      <c r="G19" s="627"/>
      <c r="H19" s="628"/>
      <c r="I19" s="638" t="s">
        <v>18</v>
      </c>
      <c r="J19" s="639"/>
      <c r="K19" s="639"/>
      <c r="L19" s="639"/>
      <c r="M19" s="639"/>
      <c r="N19" s="639"/>
      <c r="O19" s="640"/>
      <c r="P19" s="641">
        <f>SUM(P13:V18)</f>
        <v>22.699999999999996</v>
      </c>
      <c r="Q19" s="642"/>
      <c r="R19" s="642"/>
      <c r="S19" s="642"/>
      <c r="T19" s="642"/>
      <c r="U19" s="642"/>
      <c r="V19" s="643"/>
      <c r="W19" s="641">
        <f>SUM(W13:AC18)</f>
        <v>87.122000000000071</v>
      </c>
      <c r="X19" s="642"/>
      <c r="Y19" s="642"/>
      <c r="Z19" s="642"/>
      <c r="AA19" s="642"/>
      <c r="AB19" s="642"/>
      <c r="AC19" s="643"/>
      <c r="AD19" s="641">
        <f>SUM(AD13:AJ18)</f>
        <v>820.9</v>
      </c>
      <c r="AE19" s="642"/>
      <c r="AF19" s="642"/>
      <c r="AG19" s="642"/>
      <c r="AH19" s="642"/>
      <c r="AI19" s="642"/>
      <c r="AJ19" s="643"/>
      <c r="AK19" s="641">
        <f>SUM(AK13:AQ18)-AK15</f>
        <v>202.28700000000001</v>
      </c>
      <c r="AL19" s="642"/>
      <c r="AM19" s="642"/>
      <c r="AN19" s="642"/>
      <c r="AO19" s="642"/>
      <c r="AP19" s="642"/>
      <c r="AQ19" s="643"/>
      <c r="AR19" s="652"/>
      <c r="AS19" s="653"/>
      <c r="AT19" s="653"/>
      <c r="AU19" s="653"/>
      <c r="AV19" s="653"/>
      <c r="AW19" s="653"/>
      <c r="AX19" s="654"/>
    </row>
    <row r="20" spans="1:50" ht="24.75" customHeight="1" x14ac:dyDescent="0.15">
      <c r="A20" s="161"/>
      <c r="B20" s="162"/>
      <c r="C20" s="162"/>
      <c r="D20" s="162"/>
      <c r="E20" s="162"/>
      <c r="F20" s="163"/>
      <c r="G20" s="606" t="s">
        <v>9</v>
      </c>
      <c r="H20" s="607"/>
      <c r="I20" s="607"/>
      <c r="J20" s="607"/>
      <c r="K20" s="607"/>
      <c r="L20" s="607"/>
      <c r="M20" s="607"/>
      <c r="N20" s="607"/>
      <c r="O20" s="607"/>
      <c r="P20" s="79">
        <v>14.9</v>
      </c>
      <c r="Q20" s="80"/>
      <c r="R20" s="80"/>
      <c r="S20" s="80"/>
      <c r="T20" s="80"/>
      <c r="U20" s="80"/>
      <c r="V20" s="81"/>
      <c r="W20" s="79">
        <v>10.9</v>
      </c>
      <c r="X20" s="80"/>
      <c r="Y20" s="80"/>
      <c r="Z20" s="80"/>
      <c r="AA20" s="80"/>
      <c r="AB20" s="80"/>
      <c r="AC20" s="81"/>
      <c r="AD20" s="79">
        <v>802.55264599999998</v>
      </c>
      <c r="AE20" s="80"/>
      <c r="AF20" s="80"/>
      <c r="AG20" s="80"/>
      <c r="AH20" s="80"/>
      <c r="AI20" s="80"/>
      <c r="AJ20" s="81"/>
      <c r="AK20" s="604"/>
      <c r="AL20" s="604"/>
      <c r="AM20" s="604"/>
      <c r="AN20" s="604"/>
      <c r="AO20" s="604"/>
      <c r="AP20" s="604"/>
      <c r="AQ20" s="604"/>
      <c r="AR20" s="652"/>
      <c r="AS20" s="653"/>
      <c r="AT20" s="653"/>
      <c r="AU20" s="653"/>
      <c r="AV20" s="653"/>
      <c r="AW20" s="653"/>
      <c r="AX20" s="654"/>
    </row>
    <row r="21" spans="1:50" ht="24.75" customHeight="1" x14ac:dyDescent="0.15">
      <c r="A21" s="161"/>
      <c r="B21" s="162"/>
      <c r="C21" s="162"/>
      <c r="D21" s="162"/>
      <c r="E21" s="162"/>
      <c r="F21" s="163"/>
      <c r="G21" s="606" t="s">
        <v>10</v>
      </c>
      <c r="H21" s="607"/>
      <c r="I21" s="607"/>
      <c r="J21" s="607"/>
      <c r="K21" s="607"/>
      <c r="L21" s="607"/>
      <c r="M21" s="607"/>
      <c r="N21" s="607"/>
      <c r="O21" s="607"/>
      <c r="P21" s="603">
        <f>IF(P19=0, "-", SUM(P20)/P19)</f>
        <v>0.65638766519823799</v>
      </c>
      <c r="Q21" s="603"/>
      <c r="R21" s="603"/>
      <c r="S21" s="603"/>
      <c r="T21" s="603"/>
      <c r="U21" s="603"/>
      <c r="V21" s="603"/>
      <c r="W21" s="603">
        <f>IF(W19=0, "-", SUM(W20)/W19)</f>
        <v>0.12511191203140415</v>
      </c>
      <c r="X21" s="603"/>
      <c r="Y21" s="603"/>
      <c r="Z21" s="603"/>
      <c r="AA21" s="603"/>
      <c r="AB21" s="603"/>
      <c r="AC21" s="603"/>
      <c r="AD21" s="603">
        <f>IF(AD19=0, "-", SUM(AD20)/AD19)</f>
        <v>0.97764970885613356</v>
      </c>
      <c r="AE21" s="603"/>
      <c r="AF21" s="603"/>
      <c r="AG21" s="603"/>
      <c r="AH21" s="603"/>
      <c r="AI21" s="603"/>
      <c r="AJ21" s="603"/>
      <c r="AK21" s="604"/>
      <c r="AL21" s="604"/>
      <c r="AM21" s="604"/>
      <c r="AN21" s="604"/>
      <c r="AO21" s="604"/>
      <c r="AP21" s="604"/>
      <c r="AQ21" s="605"/>
      <c r="AR21" s="652"/>
      <c r="AS21" s="653"/>
      <c r="AT21" s="653"/>
      <c r="AU21" s="653"/>
      <c r="AV21" s="653"/>
      <c r="AW21" s="653"/>
      <c r="AX21" s="654"/>
    </row>
    <row r="22" spans="1:50" ht="25.5" customHeight="1" x14ac:dyDescent="0.15">
      <c r="A22" s="670"/>
      <c r="B22" s="671"/>
      <c r="C22" s="671"/>
      <c r="D22" s="671"/>
      <c r="E22" s="671"/>
      <c r="F22" s="672"/>
      <c r="G22" s="601" t="s">
        <v>212</v>
      </c>
      <c r="H22" s="602"/>
      <c r="I22" s="602"/>
      <c r="J22" s="602"/>
      <c r="K22" s="602"/>
      <c r="L22" s="602"/>
      <c r="M22" s="602"/>
      <c r="N22" s="602"/>
      <c r="O22" s="602"/>
      <c r="P22" s="603">
        <f>IF(P20=0, "-", SUM(P20)/SUM(P13,P14))</f>
        <v>0.18956743002544532</v>
      </c>
      <c r="Q22" s="603"/>
      <c r="R22" s="603"/>
      <c r="S22" s="603"/>
      <c r="T22" s="603"/>
      <c r="U22" s="603"/>
      <c r="V22" s="603"/>
      <c r="W22" s="603">
        <f>IF(W20=0, "-", SUM(W20)/SUM(W13,W14))</f>
        <v>1.7133219426241492E-2</v>
      </c>
      <c r="X22" s="603"/>
      <c r="Y22" s="603"/>
      <c r="Z22" s="603"/>
      <c r="AA22" s="603"/>
      <c r="AB22" s="603"/>
      <c r="AC22" s="603"/>
      <c r="AD22" s="603">
        <f>IF(AD20=0, "-", SUM(AD20)/SUM(AD13,AD14))</f>
        <v>2.3201868921653657</v>
      </c>
      <c r="AE22" s="603"/>
      <c r="AF22" s="603"/>
      <c r="AG22" s="603"/>
      <c r="AH22" s="603"/>
      <c r="AI22" s="603"/>
      <c r="AJ22" s="603"/>
      <c r="AK22" s="604"/>
      <c r="AL22" s="604"/>
      <c r="AM22" s="604"/>
      <c r="AN22" s="604"/>
      <c r="AO22" s="604"/>
      <c r="AP22" s="604"/>
      <c r="AQ22" s="605"/>
      <c r="AR22" s="655"/>
      <c r="AS22" s="656"/>
      <c r="AT22" s="656"/>
      <c r="AU22" s="656"/>
      <c r="AV22" s="656"/>
      <c r="AW22" s="656"/>
      <c r="AX22" s="657"/>
    </row>
    <row r="23" spans="1:50" ht="40.35" customHeight="1" x14ac:dyDescent="0.15">
      <c r="A23" s="587" t="s">
        <v>567</v>
      </c>
      <c r="B23" s="588"/>
      <c r="C23" s="588"/>
      <c r="D23" s="588"/>
      <c r="E23" s="588"/>
      <c r="F23" s="589"/>
      <c r="G23" s="593" t="s">
        <v>206</v>
      </c>
      <c r="H23" s="402"/>
      <c r="I23" s="402"/>
      <c r="J23" s="402"/>
      <c r="K23" s="402"/>
      <c r="L23" s="402"/>
      <c r="M23" s="402"/>
      <c r="N23" s="402"/>
      <c r="O23" s="403"/>
      <c r="P23" s="594" t="s">
        <v>565</v>
      </c>
      <c r="Q23" s="402"/>
      <c r="R23" s="402"/>
      <c r="S23" s="402"/>
      <c r="T23" s="402"/>
      <c r="U23" s="402"/>
      <c r="V23" s="403"/>
      <c r="W23" s="613" t="s">
        <v>205</v>
      </c>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614"/>
    </row>
    <row r="24" spans="1:50" ht="25.5" customHeight="1" x14ac:dyDescent="0.15">
      <c r="A24" s="590"/>
      <c r="B24" s="591"/>
      <c r="C24" s="591"/>
      <c r="D24" s="591"/>
      <c r="E24" s="591"/>
      <c r="F24" s="592"/>
      <c r="G24" s="595" t="s">
        <v>581</v>
      </c>
      <c r="H24" s="596"/>
      <c r="I24" s="596"/>
      <c r="J24" s="596"/>
      <c r="K24" s="596"/>
      <c r="L24" s="596"/>
      <c r="M24" s="596"/>
      <c r="N24" s="596"/>
      <c r="O24" s="597"/>
      <c r="P24" s="598">
        <v>15</v>
      </c>
      <c r="Q24" s="599"/>
      <c r="R24" s="599"/>
      <c r="S24" s="599"/>
      <c r="T24" s="599"/>
      <c r="U24" s="599"/>
      <c r="V24" s="600"/>
      <c r="W24" s="615"/>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7"/>
    </row>
    <row r="25" spans="1:50" ht="25.5" customHeight="1" thickBot="1" x14ac:dyDescent="0.2">
      <c r="A25" s="590"/>
      <c r="B25" s="591"/>
      <c r="C25" s="591"/>
      <c r="D25" s="591"/>
      <c r="E25" s="591"/>
      <c r="F25" s="592"/>
      <c r="G25" s="150" t="s">
        <v>18</v>
      </c>
      <c r="H25" s="608"/>
      <c r="I25" s="608"/>
      <c r="J25" s="608"/>
      <c r="K25" s="608"/>
      <c r="L25" s="608"/>
      <c r="M25" s="608"/>
      <c r="N25" s="608"/>
      <c r="O25" s="609"/>
      <c r="P25" s="610">
        <f>AK15</f>
        <v>15</v>
      </c>
      <c r="Q25" s="611"/>
      <c r="R25" s="611"/>
      <c r="S25" s="611"/>
      <c r="T25" s="611"/>
      <c r="U25" s="611"/>
      <c r="V25" s="612"/>
      <c r="W25" s="618"/>
      <c r="X25" s="619"/>
      <c r="Y25" s="619"/>
      <c r="Z25" s="619"/>
      <c r="AA25" s="619"/>
      <c r="AB25" s="619"/>
      <c r="AC25" s="619"/>
      <c r="AD25" s="619"/>
      <c r="AE25" s="619"/>
      <c r="AF25" s="619"/>
      <c r="AG25" s="619"/>
      <c r="AH25" s="619"/>
      <c r="AI25" s="619"/>
      <c r="AJ25" s="619"/>
      <c r="AK25" s="619"/>
      <c r="AL25" s="619"/>
      <c r="AM25" s="619"/>
      <c r="AN25" s="619"/>
      <c r="AO25" s="619"/>
      <c r="AP25" s="619"/>
      <c r="AQ25" s="619"/>
      <c r="AR25" s="619"/>
      <c r="AS25" s="619"/>
      <c r="AT25" s="619"/>
      <c r="AU25" s="619"/>
      <c r="AV25" s="619"/>
      <c r="AW25" s="619"/>
      <c r="AX25" s="620"/>
    </row>
    <row r="26" spans="1:50" ht="47.25" customHeight="1" x14ac:dyDescent="0.15">
      <c r="A26" s="579" t="s">
        <v>544</v>
      </c>
      <c r="B26" s="580"/>
      <c r="C26" s="580"/>
      <c r="D26" s="580"/>
      <c r="E26" s="580"/>
      <c r="F26" s="581"/>
      <c r="G26" s="582" t="s">
        <v>582</v>
      </c>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31.5" customHeight="1" x14ac:dyDescent="0.15">
      <c r="A27" s="549" t="s">
        <v>545</v>
      </c>
      <c r="B27" s="406"/>
      <c r="C27" s="406"/>
      <c r="D27" s="406"/>
      <c r="E27" s="406"/>
      <c r="F27" s="344"/>
      <c r="G27" s="550" t="s">
        <v>540</v>
      </c>
      <c r="H27" s="551"/>
      <c r="I27" s="551"/>
      <c r="J27" s="551"/>
      <c r="K27" s="551"/>
      <c r="L27" s="551"/>
      <c r="M27" s="551"/>
      <c r="N27" s="551"/>
      <c r="O27" s="551"/>
      <c r="P27" s="552" t="s">
        <v>539</v>
      </c>
      <c r="Q27" s="551"/>
      <c r="R27" s="551"/>
      <c r="S27" s="551"/>
      <c r="T27" s="551"/>
      <c r="U27" s="551"/>
      <c r="V27" s="551"/>
      <c r="W27" s="551"/>
      <c r="X27" s="553"/>
      <c r="Y27" s="554"/>
      <c r="Z27" s="555"/>
      <c r="AA27" s="556"/>
      <c r="AB27" s="557" t="s">
        <v>11</v>
      </c>
      <c r="AC27" s="557"/>
      <c r="AD27" s="557"/>
      <c r="AE27" s="415" t="s">
        <v>384</v>
      </c>
      <c r="AF27" s="577"/>
      <c r="AG27" s="577"/>
      <c r="AH27" s="578"/>
      <c r="AI27" s="415" t="s">
        <v>536</v>
      </c>
      <c r="AJ27" s="577"/>
      <c r="AK27" s="577"/>
      <c r="AL27" s="578"/>
      <c r="AM27" s="415" t="s">
        <v>352</v>
      </c>
      <c r="AN27" s="577"/>
      <c r="AO27" s="577"/>
      <c r="AP27" s="578"/>
      <c r="AQ27" s="543" t="s">
        <v>383</v>
      </c>
      <c r="AR27" s="544"/>
      <c r="AS27" s="544"/>
      <c r="AT27" s="545"/>
      <c r="AU27" s="543" t="s">
        <v>553</v>
      </c>
      <c r="AV27" s="544"/>
      <c r="AW27" s="544"/>
      <c r="AX27" s="546"/>
    </row>
    <row r="28" spans="1:50" ht="23.25" customHeight="1" x14ac:dyDescent="0.15">
      <c r="A28" s="549"/>
      <c r="B28" s="406"/>
      <c r="C28" s="406"/>
      <c r="D28" s="406"/>
      <c r="E28" s="406"/>
      <c r="F28" s="344"/>
      <c r="G28" s="510" t="s">
        <v>583</v>
      </c>
      <c r="H28" s="511"/>
      <c r="I28" s="511"/>
      <c r="J28" s="511"/>
      <c r="K28" s="511"/>
      <c r="L28" s="511"/>
      <c r="M28" s="511"/>
      <c r="N28" s="511"/>
      <c r="O28" s="570"/>
      <c r="P28" s="514" t="s">
        <v>584</v>
      </c>
      <c r="Q28" s="515"/>
      <c r="R28" s="515"/>
      <c r="S28" s="515"/>
      <c r="T28" s="515"/>
      <c r="U28" s="515"/>
      <c r="V28" s="515"/>
      <c r="W28" s="515"/>
      <c r="X28" s="516"/>
      <c r="Y28" s="520" t="s">
        <v>48</v>
      </c>
      <c r="Z28" s="521"/>
      <c r="AA28" s="522"/>
      <c r="AB28" s="584" t="s">
        <v>585</v>
      </c>
      <c r="AC28" s="585"/>
      <c r="AD28" s="586"/>
      <c r="AE28" s="537">
        <v>5</v>
      </c>
      <c r="AF28" s="538"/>
      <c r="AG28" s="538"/>
      <c r="AH28" s="572"/>
      <c r="AI28" s="537">
        <v>3</v>
      </c>
      <c r="AJ28" s="538"/>
      <c r="AK28" s="538"/>
      <c r="AL28" s="572"/>
      <c r="AM28" s="537">
        <v>4</v>
      </c>
      <c r="AN28" s="538"/>
      <c r="AO28" s="538"/>
      <c r="AP28" s="572"/>
      <c r="AQ28" s="398"/>
      <c r="AR28" s="391"/>
      <c r="AS28" s="391"/>
      <c r="AT28" s="399"/>
      <c r="AU28" s="398"/>
      <c r="AV28" s="391"/>
      <c r="AW28" s="391"/>
      <c r="AX28" s="392"/>
    </row>
    <row r="29" spans="1:50" ht="23.25" customHeight="1" x14ac:dyDescent="0.15">
      <c r="A29" s="438"/>
      <c r="B29" s="436"/>
      <c r="C29" s="436"/>
      <c r="D29" s="436"/>
      <c r="E29" s="436"/>
      <c r="F29" s="346"/>
      <c r="G29" s="512"/>
      <c r="H29" s="513"/>
      <c r="I29" s="513"/>
      <c r="J29" s="513"/>
      <c r="K29" s="513"/>
      <c r="L29" s="513"/>
      <c r="M29" s="513"/>
      <c r="N29" s="513"/>
      <c r="O29" s="571"/>
      <c r="P29" s="517"/>
      <c r="Q29" s="518"/>
      <c r="R29" s="518"/>
      <c r="S29" s="518"/>
      <c r="T29" s="518"/>
      <c r="U29" s="518"/>
      <c r="V29" s="518"/>
      <c r="W29" s="518"/>
      <c r="X29" s="519"/>
      <c r="Y29" s="540" t="s">
        <v>49</v>
      </c>
      <c r="Z29" s="541"/>
      <c r="AA29" s="542"/>
      <c r="AB29" s="584" t="s">
        <v>585</v>
      </c>
      <c r="AC29" s="585"/>
      <c r="AD29" s="586"/>
      <c r="AE29" s="537">
        <v>2</v>
      </c>
      <c r="AF29" s="538"/>
      <c r="AG29" s="538"/>
      <c r="AH29" s="572"/>
      <c r="AI29" s="537">
        <v>2</v>
      </c>
      <c r="AJ29" s="538"/>
      <c r="AK29" s="538"/>
      <c r="AL29" s="572"/>
      <c r="AM29" s="537">
        <v>2</v>
      </c>
      <c r="AN29" s="538"/>
      <c r="AO29" s="538"/>
      <c r="AP29" s="572"/>
      <c r="AQ29" s="537">
        <v>2</v>
      </c>
      <c r="AR29" s="538"/>
      <c r="AS29" s="538"/>
      <c r="AT29" s="572"/>
      <c r="AU29" s="398"/>
      <c r="AV29" s="391"/>
      <c r="AW29" s="391"/>
      <c r="AX29" s="392"/>
    </row>
    <row r="30" spans="1:50" ht="23.25" customHeight="1" x14ac:dyDescent="0.15">
      <c r="A30" s="558" t="s">
        <v>546</v>
      </c>
      <c r="B30" s="559"/>
      <c r="C30" s="559"/>
      <c r="D30" s="559"/>
      <c r="E30" s="559"/>
      <c r="F30" s="560"/>
      <c r="G30" s="463" t="s">
        <v>547</v>
      </c>
      <c r="H30" s="463"/>
      <c r="I30" s="463"/>
      <c r="J30" s="463"/>
      <c r="K30" s="463"/>
      <c r="L30" s="463"/>
      <c r="M30" s="463"/>
      <c r="N30" s="463"/>
      <c r="O30" s="463"/>
      <c r="P30" s="463"/>
      <c r="Q30" s="463"/>
      <c r="R30" s="463"/>
      <c r="S30" s="463"/>
      <c r="T30" s="463"/>
      <c r="U30" s="463"/>
      <c r="V30" s="463"/>
      <c r="W30" s="463"/>
      <c r="X30" s="464"/>
      <c r="Y30" s="465"/>
      <c r="Z30" s="466"/>
      <c r="AA30" s="467"/>
      <c r="AB30" s="462" t="s">
        <v>11</v>
      </c>
      <c r="AC30" s="463"/>
      <c r="AD30" s="464"/>
      <c r="AE30" s="462" t="s">
        <v>384</v>
      </c>
      <c r="AF30" s="463"/>
      <c r="AG30" s="463"/>
      <c r="AH30" s="464"/>
      <c r="AI30" s="462" t="s">
        <v>536</v>
      </c>
      <c r="AJ30" s="463"/>
      <c r="AK30" s="463"/>
      <c r="AL30" s="464"/>
      <c r="AM30" s="462" t="s">
        <v>352</v>
      </c>
      <c r="AN30" s="463"/>
      <c r="AO30" s="463"/>
      <c r="AP30" s="464"/>
      <c r="AQ30" s="468" t="s">
        <v>554</v>
      </c>
      <c r="AR30" s="469"/>
      <c r="AS30" s="469"/>
      <c r="AT30" s="469"/>
      <c r="AU30" s="469"/>
      <c r="AV30" s="469"/>
      <c r="AW30" s="469"/>
      <c r="AX30" s="470"/>
    </row>
    <row r="31" spans="1:50" ht="23.25" customHeight="1" x14ac:dyDescent="0.15">
      <c r="A31" s="561"/>
      <c r="B31" s="562"/>
      <c r="C31" s="562"/>
      <c r="D31" s="562"/>
      <c r="E31" s="562"/>
      <c r="F31" s="563"/>
      <c r="G31" s="471" t="s">
        <v>586</v>
      </c>
      <c r="H31" s="472"/>
      <c r="I31" s="472"/>
      <c r="J31" s="472"/>
      <c r="K31" s="472"/>
      <c r="L31" s="472"/>
      <c r="M31" s="472"/>
      <c r="N31" s="472"/>
      <c r="O31" s="472"/>
      <c r="P31" s="472"/>
      <c r="Q31" s="472"/>
      <c r="R31" s="472"/>
      <c r="S31" s="472"/>
      <c r="T31" s="472"/>
      <c r="U31" s="472"/>
      <c r="V31" s="472"/>
      <c r="W31" s="472"/>
      <c r="X31" s="472"/>
      <c r="Y31" s="530" t="s">
        <v>546</v>
      </c>
      <c r="Z31" s="531"/>
      <c r="AA31" s="532"/>
      <c r="AB31" s="533" t="s">
        <v>587</v>
      </c>
      <c r="AC31" s="534"/>
      <c r="AD31" s="535"/>
      <c r="AE31" s="536">
        <v>8</v>
      </c>
      <c r="AF31" s="536"/>
      <c r="AG31" s="536"/>
      <c r="AH31" s="536"/>
      <c r="AI31" s="536">
        <v>6</v>
      </c>
      <c r="AJ31" s="536"/>
      <c r="AK31" s="536"/>
      <c r="AL31" s="536"/>
      <c r="AM31" s="536">
        <v>8</v>
      </c>
      <c r="AN31" s="536"/>
      <c r="AO31" s="536"/>
      <c r="AP31" s="536"/>
      <c r="AQ31" s="398"/>
      <c r="AR31" s="391"/>
      <c r="AS31" s="391"/>
      <c r="AT31" s="391"/>
      <c r="AU31" s="391"/>
      <c r="AV31" s="391"/>
      <c r="AW31" s="391"/>
      <c r="AX31" s="392"/>
    </row>
    <row r="32" spans="1:50" ht="46.5" customHeight="1" x14ac:dyDescent="0.15">
      <c r="A32" s="564"/>
      <c r="B32" s="565"/>
      <c r="C32" s="565"/>
      <c r="D32" s="565"/>
      <c r="E32" s="565"/>
      <c r="F32" s="566"/>
      <c r="G32" s="473"/>
      <c r="H32" s="474"/>
      <c r="I32" s="474"/>
      <c r="J32" s="474"/>
      <c r="K32" s="474"/>
      <c r="L32" s="474"/>
      <c r="M32" s="474"/>
      <c r="N32" s="474"/>
      <c r="O32" s="474"/>
      <c r="P32" s="474"/>
      <c r="Q32" s="474"/>
      <c r="R32" s="474"/>
      <c r="S32" s="474"/>
      <c r="T32" s="474"/>
      <c r="U32" s="474"/>
      <c r="V32" s="474"/>
      <c r="W32" s="474"/>
      <c r="X32" s="474"/>
      <c r="Y32" s="506" t="s">
        <v>548</v>
      </c>
      <c r="Z32" s="523"/>
      <c r="AA32" s="524"/>
      <c r="AB32" s="525" t="s">
        <v>549</v>
      </c>
      <c r="AC32" s="526"/>
      <c r="AD32" s="527"/>
      <c r="AE32" s="528" t="s">
        <v>588</v>
      </c>
      <c r="AF32" s="528"/>
      <c r="AG32" s="528"/>
      <c r="AH32" s="528"/>
      <c r="AI32" s="528" t="s">
        <v>589</v>
      </c>
      <c r="AJ32" s="528"/>
      <c r="AK32" s="528"/>
      <c r="AL32" s="528"/>
      <c r="AM32" s="528" t="s">
        <v>590</v>
      </c>
      <c r="AN32" s="528"/>
      <c r="AO32" s="528"/>
      <c r="AP32" s="528"/>
      <c r="AQ32" s="528"/>
      <c r="AR32" s="528"/>
      <c r="AS32" s="528"/>
      <c r="AT32" s="528"/>
      <c r="AU32" s="528"/>
      <c r="AV32" s="528"/>
      <c r="AW32" s="528"/>
      <c r="AX32" s="529"/>
    </row>
    <row r="33" spans="1:60" ht="18.75" customHeight="1" x14ac:dyDescent="0.15">
      <c r="A33" s="583" t="s">
        <v>541</v>
      </c>
      <c r="B33" s="343" t="s">
        <v>542</v>
      </c>
      <c r="C33" s="406"/>
      <c r="D33" s="406"/>
      <c r="E33" s="406"/>
      <c r="F33" s="344"/>
      <c r="G33" s="446" t="s">
        <v>543</v>
      </c>
      <c r="H33" s="446"/>
      <c r="I33" s="446"/>
      <c r="J33" s="446"/>
      <c r="K33" s="446"/>
      <c r="L33" s="446"/>
      <c r="M33" s="446"/>
      <c r="N33" s="446"/>
      <c r="O33" s="446"/>
      <c r="P33" s="446"/>
      <c r="Q33" s="446"/>
      <c r="R33" s="446"/>
      <c r="S33" s="446"/>
      <c r="T33" s="446"/>
      <c r="U33" s="446"/>
      <c r="V33" s="446"/>
      <c r="W33" s="446"/>
      <c r="X33" s="446"/>
      <c r="Y33" s="446"/>
      <c r="Z33" s="446"/>
      <c r="AA33" s="447"/>
      <c r="AB33" s="448" t="s">
        <v>555</v>
      </c>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9"/>
      <c r="AY33">
        <f>COUNTA($G$35)</f>
        <v>1</v>
      </c>
    </row>
    <row r="34" spans="1:60" ht="22.5" customHeight="1" x14ac:dyDescent="0.15">
      <c r="A34" s="445"/>
      <c r="B34" s="343"/>
      <c r="C34" s="406"/>
      <c r="D34" s="406"/>
      <c r="E34" s="406"/>
      <c r="F34" s="344"/>
      <c r="G34" s="387"/>
      <c r="H34" s="387"/>
      <c r="I34" s="387"/>
      <c r="J34" s="387"/>
      <c r="K34" s="387"/>
      <c r="L34" s="387"/>
      <c r="M34" s="387"/>
      <c r="N34" s="387"/>
      <c r="O34" s="387"/>
      <c r="P34" s="387"/>
      <c r="Q34" s="387"/>
      <c r="R34" s="387"/>
      <c r="S34" s="387"/>
      <c r="T34" s="387"/>
      <c r="U34" s="387"/>
      <c r="V34" s="387"/>
      <c r="W34" s="387"/>
      <c r="X34" s="387"/>
      <c r="Y34" s="387"/>
      <c r="Z34" s="387"/>
      <c r="AA34" s="388"/>
      <c r="AB34" s="386"/>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435"/>
      <c r="AY34">
        <f t="shared" ref="AY34:AY42" si="0">$AY$33</f>
        <v>1</v>
      </c>
    </row>
    <row r="35" spans="1:60" ht="22.5" customHeight="1" x14ac:dyDescent="0.15">
      <c r="A35" s="445"/>
      <c r="B35" s="343"/>
      <c r="C35" s="406"/>
      <c r="D35" s="406"/>
      <c r="E35" s="406"/>
      <c r="F35" s="344"/>
      <c r="G35" s="450" t="s">
        <v>591</v>
      </c>
      <c r="H35" s="450"/>
      <c r="I35" s="450"/>
      <c r="J35" s="450"/>
      <c r="K35" s="450"/>
      <c r="L35" s="450"/>
      <c r="M35" s="450"/>
      <c r="N35" s="450"/>
      <c r="O35" s="450"/>
      <c r="P35" s="450"/>
      <c r="Q35" s="450"/>
      <c r="R35" s="450"/>
      <c r="S35" s="450"/>
      <c r="T35" s="450"/>
      <c r="U35" s="450"/>
      <c r="V35" s="450"/>
      <c r="W35" s="450"/>
      <c r="X35" s="450"/>
      <c r="Y35" s="450"/>
      <c r="Z35" s="450"/>
      <c r="AA35" s="451"/>
      <c r="AB35" s="456" t="s">
        <v>592</v>
      </c>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7"/>
      <c r="AY35">
        <f t="shared" si="0"/>
        <v>1</v>
      </c>
    </row>
    <row r="36" spans="1:60" ht="22.5" customHeight="1" x14ac:dyDescent="0.15">
      <c r="A36" s="445"/>
      <c r="B36" s="343"/>
      <c r="C36" s="406"/>
      <c r="D36" s="406"/>
      <c r="E36" s="406"/>
      <c r="F36" s="344"/>
      <c r="G36" s="452"/>
      <c r="H36" s="452"/>
      <c r="I36" s="452"/>
      <c r="J36" s="452"/>
      <c r="K36" s="452"/>
      <c r="L36" s="452"/>
      <c r="M36" s="452"/>
      <c r="N36" s="452"/>
      <c r="O36" s="452"/>
      <c r="P36" s="452"/>
      <c r="Q36" s="452"/>
      <c r="R36" s="452"/>
      <c r="S36" s="452"/>
      <c r="T36" s="452"/>
      <c r="U36" s="452"/>
      <c r="V36" s="452"/>
      <c r="W36" s="452"/>
      <c r="X36" s="452"/>
      <c r="Y36" s="452"/>
      <c r="Z36" s="452"/>
      <c r="AA36" s="453"/>
      <c r="AB36" s="458"/>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9"/>
      <c r="AY36">
        <f t="shared" si="0"/>
        <v>1</v>
      </c>
    </row>
    <row r="37" spans="1:60" ht="19.5" customHeight="1" x14ac:dyDescent="0.15">
      <c r="A37" s="445"/>
      <c r="B37" s="345"/>
      <c r="C37" s="436"/>
      <c r="D37" s="436"/>
      <c r="E37" s="436"/>
      <c r="F37" s="346"/>
      <c r="G37" s="454"/>
      <c r="H37" s="454"/>
      <c r="I37" s="454"/>
      <c r="J37" s="454"/>
      <c r="K37" s="454"/>
      <c r="L37" s="454"/>
      <c r="M37" s="454"/>
      <c r="N37" s="454"/>
      <c r="O37" s="454"/>
      <c r="P37" s="454"/>
      <c r="Q37" s="454"/>
      <c r="R37" s="454"/>
      <c r="S37" s="454"/>
      <c r="T37" s="454"/>
      <c r="U37" s="454"/>
      <c r="V37" s="454"/>
      <c r="W37" s="454"/>
      <c r="X37" s="454"/>
      <c r="Y37" s="454"/>
      <c r="Z37" s="454"/>
      <c r="AA37" s="455"/>
      <c r="AB37" s="460"/>
      <c r="AC37" s="454"/>
      <c r="AD37" s="454"/>
      <c r="AE37" s="452"/>
      <c r="AF37" s="452"/>
      <c r="AG37" s="452"/>
      <c r="AH37" s="452"/>
      <c r="AI37" s="452"/>
      <c r="AJ37" s="452"/>
      <c r="AK37" s="452"/>
      <c r="AL37" s="452"/>
      <c r="AM37" s="452"/>
      <c r="AN37" s="452"/>
      <c r="AO37" s="452"/>
      <c r="AP37" s="452"/>
      <c r="AQ37" s="452"/>
      <c r="AR37" s="452"/>
      <c r="AS37" s="452"/>
      <c r="AT37" s="452"/>
      <c r="AU37" s="454"/>
      <c r="AV37" s="454"/>
      <c r="AW37" s="454"/>
      <c r="AX37" s="461"/>
      <c r="AY37">
        <f t="shared" si="0"/>
        <v>1</v>
      </c>
    </row>
    <row r="38" spans="1:60" ht="18.75" customHeight="1" x14ac:dyDescent="0.15">
      <c r="A38" s="445"/>
      <c r="B38" s="341" t="s">
        <v>134</v>
      </c>
      <c r="C38" s="405"/>
      <c r="D38" s="405"/>
      <c r="E38" s="405"/>
      <c r="F38" s="342"/>
      <c r="G38" s="407" t="s">
        <v>52</v>
      </c>
      <c r="H38" s="384"/>
      <c r="I38" s="384"/>
      <c r="J38" s="384"/>
      <c r="K38" s="384"/>
      <c r="L38" s="384"/>
      <c r="M38" s="384"/>
      <c r="N38" s="384"/>
      <c r="O38" s="385"/>
      <c r="P38" s="383" t="s">
        <v>54</v>
      </c>
      <c r="Q38" s="384"/>
      <c r="R38" s="384"/>
      <c r="S38" s="384"/>
      <c r="T38" s="384"/>
      <c r="U38" s="384"/>
      <c r="V38" s="384"/>
      <c r="W38" s="384"/>
      <c r="X38" s="385"/>
      <c r="Y38" s="409"/>
      <c r="Z38" s="410"/>
      <c r="AA38" s="411"/>
      <c r="AB38" s="412" t="s">
        <v>11</v>
      </c>
      <c r="AC38" s="413"/>
      <c r="AD38" s="414"/>
      <c r="AE38" s="98" t="s">
        <v>384</v>
      </c>
      <c r="AF38" s="98"/>
      <c r="AG38" s="98"/>
      <c r="AH38" s="98"/>
      <c r="AI38" s="98" t="s">
        <v>536</v>
      </c>
      <c r="AJ38" s="98"/>
      <c r="AK38" s="98"/>
      <c r="AL38" s="98"/>
      <c r="AM38" s="98" t="s">
        <v>352</v>
      </c>
      <c r="AN38" s="98"/>
      <c r="AO38" s="98"/>
      <c r="AP38" s="98"/>
      <c r="AQ38" s="382" t="s">
        <v>165</v>
      </c>
      <c r="AR38" s="378"/>
      <c r="AS38" s="378"/>
      <c r="AT38" s="379"/>
      <c r="AU38" s="432" t="s">
        <v>124</v>
      </c>
      <c r="AV38" s="432"/>
      <c r="AW38" s="432"/>
      <c r="AX38" s="433"/>
      <c r="AY38">
        <f t="shared" si="0"/>
        <v>1</v>
      </c>
      <c r="BA38" s="10"/>
      <c r="BB38" s="10"/>
      <c r="BC38" s="10"/>
    </row>
    <row r="39" spans="1:60" ht="18.75" customHeight="1" x14ac:dyDescent="0.15">
      <c r="A39" s="445"/>
      <c r="B39" s="343"/>
      <c r="C39" s="406"/>
      <c r="D39" s="406"/>
      <c r="E39" s="406"/>
      <c r="F39" s="344"/>
      <c r="G39" s="408"/>
      <c r="H39" s="387"/>
      <c r="I39" s="387"/>
      <c r="J39" s="387"/>
      <c r="K39" s="387"/>
      <c r="L39" s="387"/>
      <c r="M39" s="387"/>
      <c r="N39" s="387"/>
      <c r="O39" s="388"/>
      <c r="P39" s="386"/>
      <c r="Q39" s="387"/>
      <c r="R39" s="387"/>
      <c r="S39" s="387"/>
      <c r="T39" s="387"/>
      <c r="U39" s="387"/>
      <c r="V39" s="387"/>
      <c r="W39" s="387"/>
      <c r="X39" s="388"/>
      <c r="Y39" s="409"/>
      <c r="Z39" s="410"/>
      <c r="AA39" s="411"/>
      <c r="AB39" s="415"/>
      <c r="AC39" s="416"/>
      <c r="AD39" s="417"/>
      <c r="AE39" s="98"/>
      <c r="AF39" s="98"/>
      <c r="AG39" s="98"/>
      <c r="AH39" s="98"/>
      <c r="AI39" s="98"/>
      <c r="AJ39" s="98"/>
      <c r="AK39" s="98"/>
      <c r="AL39" s="98"/>
      <c r="AM39" s="98"/>
      <c r="AN39" s="98"/>
      <c r="AO39" s="98"/>
      <c r="AP39" s="98"/>
      <c r="AQ39" s="434" t="s">
        <v>580</v>
      </c>
      <c r="AR39" s="404"/>
      <c r="AS39" s="380" t="s">
        <v>166</v>
      </c>
      <c r="AT39" s="381"/>
      <c r="AU39" s="404" t="s">
        <v>580</v>
      </c>
      <c r="AV39" s="404"/>
      <c r="AW39" s="387" t="s">
        <v>162</v>
      </c>
      <c r="AX39" s="435"/>
      <c r="AY39">
        <f t="shared" si="0"/>
        <v>1</v>
      </c>
      <c r="BA39" s="10"/>
      <c r="BB39" s="10"/>
      <c r="BC39" s="10"/>
      <c r="BD39" s="10"/>
      <c r="BE39" s="10"/>
      <c r="BF39" s="10"/>
      <c r="BG39" s="10"/>
      <c r="BH39" s="10"/>
    </row>
    <row r="40" spans="1:60" ht="38.1" customHeight="1" x14ac:dyDescent="0.15">
      <c r="A40" s="445"/>
      <c r="B40" s="343"/>
      <c r="C40" s="406"/>
      <c r="D40" s="406"/>
      <c r="E40" s="406"/>
      <c r="F40" s="344"/>
      <c r="G40" s="365" t="s">
        <v>593</v>
      </c>
      <c r="H40" s="224"/>
      <c r="I40" s="224"/>
      <c r="J40" s="224"/>
      <c r="K40" s="224"/>
      <c r="L40" s="224"/>
      <c r="M40" s="224"/>
      <c r="N40" s="224"/>
      <c r="O40" s="366"/>
      <c r="P40" s="224" t="s">
        <v>594</v>
      </c>
      <c r="Q40" s="421"/>
      <c r="R40" s="421"/>
      <c r="S40" s="421"/>
      <c r="T40" s="421"/>
      <c r="U40" s="421"/>
      <c r="V40" s="421"/>
      <c r="W40" s="421"/>
      <c r="X40" s="422"/>
      <c r="Y40" s="425" t="s">
        <v>53</v>
      </c>
      <c r="Z40" s="426"/>
      <c r="AA40" s="427"/>
      <c r="AB40" s="428" t="s">
        <v>14</v>
      </c>
      <c r="AC40" s="428"/>
      <c r="AD40" s="428"/>
      <c r="AE40" s="398" t="s">
        <v>579</v>
      </c>
      <c r="AF40" s="391"/>
      <c r="AG40" s="391"/>
      <c r="AH40" s="391"/>
      <c r="AI40" s="398" t="s">
        <v>579</v>
      </c>
      <c r="AJ40" s="391"/>
      <c r="AK40" s="391"/>
      <c r="AL40" s="391"/>
      <c r="AM40" s="398" t="s">
        <v>579</v>
      </c>
      <c r="AN40" s="391"/>
      <c r="AO40" s="391"/>
      <c r="AP40" s="391"/>
      <c r="AQ40" s="398" t="s">
        <v>579</v>
      </c>
      <c r="AR40" s="391"/>
      <c r="AS40" s="391"/>
      <c r="AT40" s="391"/>
      <c r="AU40" s="391" t="s">
        <v>252</v>
      </c>
      <c r="AV40" s="391"/>
      <c r="AW40" s="391"/>
      <c r="AX40" s="392"/>
      <c r="AY40">
        <f t="shared" si="0"/>
        <v>1</v>
      </c>
    </row>
    <row r="41" spans="1:60" ht="38.1" customHeight="1" x14ac:dyDescent="0.15">
      <c r="A41" s="445"/>
      <c r="B41" s="343"/>
      <c r="C41" s="406"/>
      <c r="D41" s="406"/>
      <c r="E41" s="406"/>
      <c r="F41" s="344"/>
      <c r="G41" s="420"/>
      <c r="H41" s="227"/>
      <c r="I41" s="227"/>
      <c r="J41" s="227"/>
      <c r="K41" s="227"/>
      <c r="L41" s="227"/>
      <c r="M41" s="227"/>
      <c r="N41" s="227"/>
      <c r="O41" s="389"/>
      <c r="P41" s="423"/>
      <c r="Q41" s="423"/>
      <c r="R41" s="423"/>
      <c r="S41" s="423"/>
      <c r="T41" s="423"/>
      <c r="U41" s="423"/>
      <c r="V41" s="423"/>
      <c r="W41" s="423"/>
      <c r="X41" s="424"/>
      <c r="Y41" s="418" t="s">
        <v>47</v>
      </c>
      <c r="Z41" s="202"/>
      <c r="AA41" s="203"/>
      <c r="AB41" s="419" t="s">
        <v>14</v>
      </c>
      <c r="AC41" s="419"/>
      <c r="AD41" s="419"/>
      <c r="AE41" s="398" t="s">
        <v>579</v>
      </c>
      <c r="AF41" s="391"/>
      <c r="AG41" s="391"/>
      <c r="AH41" s="391"/>
      <c r="AI41" s="398" t="s">
        <v>579</v>
      </c>
      <c r="AJ41" s="391"/>
      <c r="AK41" s="391"/>
      <c r="AL41" s="391"/>
      <c r="AM41" s="398" t="s">
        <v>579</v>
      </c>
      <c r="AN41" s="391"/>
      <c r="AO41" s="391"/>
      <c r="AP41" s="391"/>
      <c r="AQ41" s="393" t="s">
        <v>579</v>
      </c>
      <c r="AR41" s="394"/>
      <c r="AS41" s="394"/>
      <c r="AT41" s="395"/>
      <c r="AU41" s="391">
        <v>100</v>
      </c>
      <c r="AV41" s="391"/>
      <c r="AW41" s="391"/>
      <c r="AX41" s="392"/>
      <c r="AY41">
        <f t="shared" si="0"/>
        <v>1</v>
      </c>
      <c r="BA41" s="10"/>
      <c r="BB41" s="10"/>
      <c r="BC41" s="10"/>
    </row>
    <row r="42" spans="1:60" ht="38.1" customHeight="1" thickBot="1" x14ac:dyDescent="0.2">
      <c r="A42" s="445"/>
      <c r="B42" s="343"/>
      <c r="C42" s="406"/>
      <c r="D42" s="406"/>
      <c r="E42" s="406"/>
      <c r="F42" s="344"/>
      <c r="G42" s="367"/>
      <c r="H42" s="209"/>
      <c r="I42" s="209"/>
      <c r="J42" s="209"/>
      <c r="K42" s="209"/>
      <c r="L42" s="209"/>
      <c r="M42" s="209"/>
      <c r="N42" s="209"/>
      <c r="O42" s="368"/>
      <c r="P42" s="429"/>
      <c r="Q42" s="429"/>
      <c r="R42" s="429"/>
      <c r="S42" s="429"/>
      <c r="T42" s="429"/>
      <c r="U42" s="429"/>
      <c r="V42" s="429"/>
      <c r="W42" s="429"/>
      <c r="X42" s="430"/>
      <c r="Y42" s="418" t="s">
        <v>13</v>
      </c>
      <c r="Z42" s="202"/>
      <c r="AA42" s="203"/>
      <c r="AB42" s="431" t="s">
        <v>14</v>
      </c>
      <c r="AC42" s="431"/>
      <c r="AD42" s="431"/>
      <c r="AE42" s="398" t="s">
        <v>579</v>
      </c>
      <c r="AF42" s="391"/>
      <c r="AG42" s="391"/>
      <c r="AH42" s="391"/>
      <c r="AI42" s="398" t="s">
        <v>579</v>
      </c>
      <c r="AJ42" s="391"/>
      <c r="AK42" s="391"/>
      <c r="AL42" s="391"/>
      <c r="AM42" s="398" t="s">
        <v>579</v>
      </c>
      <c r="AN42" s="391"/>
      <c r="AO42" s="391"/>
      <c r="AP42" s="391"/>
      <c r="AQ42" s="393" t="s">
        <v>579</v>
      </c>
      <c r="AR42" s="394"/>
      <c r="AS42" s="394"/>
      <c r="AT42" s="395"/>
      <c r="AU42" s="391" t="s">
        <v>252</v>
      </c>
      <c r="AV42" s="391"/>
      <c r="AW42" s="391"/>
      <c r="AX42" s="392"/>
      <c r="AY42">
        <f t="shared" si="0"/>
        <v>1</v>
      </c>
      <c r="BA42" s="10"/>
      <c r="BB42" s="10"/>
      <c r="BC42" s="10"/>
      <c r="BD42" s="10"/>
      <c r="BE42" s="10"/>
      <c r="BF42" s="10"/>
      <c r="BG42" s="10"/>
      <c r="BH42" s="10"/>
    </row>
    <row r="43" spans="1:60" ht="47.25" customHeight="1" x14ac:dyDescent="0.15">
      <c r="A43" s="579" t="s">
        <v>544</v>
      </c>
      <c r="B43" s="580"/>
      <c r="C43" s="580"/>
      <c r="D43" s="580"/>
      <c r="E43" s="580"/>
      <c r="F43" s="581"/>
      <c r="G43" s="582" t="s">
        <v>595</v>
      </c>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c r="AY43">
        <f>COUNTA($G$43)</f>
        <v>1</v>
      </c>
    </row>
    <row r="44" spans="1:60" ht="31.5" customHeight="1" x14ac:dyDescent="0.15">
      <c r="A44" s="549" t="s">
        <v>545</v>
      </c>
      <c r="B44" s="406"/>
      <c r="C44" s="406"/>
      <c r="D44" s="406"/>
      <c r="E44" s="406"/>
      <c r="F44" s="344"/>
      <c r="G44" s="550" t="s">
        <v>540</v>
      </c>
      <c r="H44" s="551"/>
      <c r="I44" s="551"/>
      <c r="J44" s="551"/>
      <c r="K44" s="551"/>
      <c r="L44" s="551"/>
      <c r="M44" s="551"/>
      <c r="N44" s="551"/>
      <c r="O44" s="551"/>
      <c r="P44" s="552" t="s">
        <v>539</v>
      </c>
      <c r="Q44" s="551"/>
      <c r="R44" s="551"/>
      <c r="S44" s="551"/>
      <c r="T44" s="551"/>
      <c r="U44" s="551"/>
      <c r="V44" s="551"/>
      <c r="W44" s="551"/>
      <c r="X44" s="553"/>
      <c r="Y44" s="554"/>
      <c r="Z44" s="555"/>
      <c r="AA44" s="556"/>
      <c r="AB44" s="557" t="s">
        <v>11</v>
      </c>
      <c r="AC44" s="557"/>
      <c r="AD44" s="557"/>
      <c r="AE44" s="415" t="s">
        <v>384</v>
      </c>
      <c r="AF44" s="577"/>
      <c r="AG44" s="577"/>
      <c r="AH44" s="578"/>
      <c r="AI44" s="415" t="s">
        <v>536</v>
      </c>
      <c r="AJ44" s="577"/>
      <c r="AK44" s="577"/>
      <c r="AL44" s="578"/>
      <c r="AM44" s="415" t="s">
        <v>352</v>
      </c>
      <c r="AN44" s="577"/>
      <c r="AO44" s="577"/>
      <c r="AP44" s="578"/>
      <c r="AQ44" s="543" t="s">
        <v>383</v>
      </c>
      <c r="AR44" s="544"/>
      <c r="AS44" s="544"/>
      <c r="AT44" s="545"/>
      <c r="AU44" s="543" t="s">
        <v>553</v>
      </c>
      <c r="AV44" s="544"/>
      <c r="AW44" s="544"/>
      <c r="AX44" s="546"/>
      <c r="AY44">
        <f>COUNTA($G$45)</f>
        <v>1</v>
      </c>
    </row>
    <row r="45" spans="1:60" ht="23.25" customHeight="1" x14ac:dyDescent="0.15">
      <c r="A45" s="549"/>
      <c r="B45" s="406"/>
      <c r="C45" s="406"/>
      <c r="D45" s="406"/>
      <c r="E45" s="406"/>
      <c r="F45" s="344"/>
      <c r="G45" s="510" t="s">
        <v>596</v>
      </c>
      <c r="H45" s="511"/>
      <c r="I45" s="511"/>
      <c r="J45" s="511"/>
      <c r="K45" s="511"/>
      <c r="L45" s="511"/>
      <c r="M45" s="511"/>
      <c r="N45" s="511"/>
      <c r="O45" s="570"/>
      <c r="P45" s="514" t="s">
        <v>597</v>
      </c>
      <c r="Q45" s="515"/>
      <c r="R45" s="515"/>
      <c r="S45" s="515"/>
      <c r="T45" s="515"/>
      <c r="U45" s="515"/>
      <c r="V45" s="515"/>
      <c r="W45" s="515"/>
      <c r="X45" s="516"/>
      <c r="Y45" s="520" t="s">
        <v>48</v>
      </c>
      <c r="Z45" s="521"/>
      <c r="AA45" s="522"/>
      <c r="AB45" s="567" t="s">
        <v>598</v>
      </c>
      <c r="AC45" s="568"/>
      <c r="AD45" s="569"/>
      <c r="AE45" s="398" t="s">
        <v>252</v>
      </c>
      <c r="AF45" s="538"/>
      <c r="AG45" s="538"/>
      <c r="AH45" s="572"/>
      <c r="AI45" s="398" t="s">
        <v>252</v>
      </c>
      <c r="AJ45" s="538"/>
      <c r="AK45" s="538"/>
      <c r="AL45" s="572"/>
      <c r="AM45" s="537">
        <v>34</v>
      </c>
      <c r="AN45" s="538"/>
      <c r="AO45" s="538"/>
      <c r="AP45" s="572"/>
      <c r="AQ45" s="537"/>
      <c r="AR45" s="538"/>
      <c r="AS45" s="538"/>
      <c r="AT45" s="572"/>
      <c r="AU45" s="537"/>
      <c r="AV45" s="538"/>
      <c r="AW45" s="538"/>
      <c r="AX45" s="539"/>
      <c r="AY45">
        <f>$AY$44</f>
        <v>1</v>
      </c>
    </row>
    <row r="46" spans="1:60" ht="23.25" customHeight="1" x14ac:dyDescent="0.15">
      <c r="A46" s="438"/>
      <c r="B46" s="436"/>
      <c r="C46" s="436"/>
      <c r="D46" s="436"/>
      <c r="E46" s="436"/>
      <c r="F46" s="346"/>
      <c r="G46" s="512"/>
      <c r="H46" s="513"/>
      <c r="I46" s="513"/>
      <c r="J46" s="513"/>
      <c r="K46" s="513"/>
      <c r="L46" s="513"/>
      <c r="M46" s="513"/>
      <c r="N46" s="513"/>
      <c r="O46" s="571"/>
      <c r="P46" s="517"/>
      <c r="Q46" s="518"/>
      <c r="R46" s="518"/>
      <c r="S46" s="518"/>
      <c r="T46" s="518"/>
      <c r="U46" s="518"/>
      <c r="V46" s="518"/>
      <c r="W46" s="518"/>
      <c r="X46" s="519"/>
      <c r="Y46" s="540" t="s">
        <v>49</v>
      </c>
      <c r="Z46" s="541"/>
      <c r="AA46" s="542"/>
      <c r="AB46" s="567" t="s">
        <v>598</v>
      </c>
      <c r="AC46" s="568"/>
      <c r="AD46" s="569"/>
      <c r="AE46" s="398" t="s">
        <v>252</v>
      </c>
      <c r="AF46" s="538"/>
      <c r="AG46" s="538"/>
      <c r="AH46" s="572"/>
      <c r="AI46" s="398" t="s">
        <v>252</v>
      </c>
      <c r="AJ46" s="538"/>
      <c r="AK46" s="538"/>
      <c r="AL46" s="572"/>
      <c r="AM46" s="537">
        <v>30</v>
      </c>
      <c r="AN46" s="538"/>
      <c r="AO46" s="538"/>
      <c r="AP46" s="572"/>
      <c r="AQ46" s="537">
        <v>30</v>
      </c>
      <c r="AR46" s="538"/>
      <c r="AS46" s="538"/>
      <c r="AT46" s="572"/>
      <c r="AU46" s="537">
        <v>30</v>
      </c>
      <c r="AV46" s="538"/>
      <c r="AW46" s="538"/>
      <c r="AX46" s="539"/>
      <c r="AY46">
        <f>$AY$44</f>
        <v>1</v>
      </c>
    </row>
    <row r="47" spans="1:60" ht="23.25" customHeight="1" x14ac:dyDescent="0.15">
      <c r="A47" s="558" t="s">
        <v>546</v>
      </c>
      <c r="B47" s="559"/>
      <c r="C47" s="559"/>
      <c r="D47" s="559"/>
      <c r="E47" s="559"/>
      <c r="F47" s="560"/>
      <c r="G47" s="463" t="s">
        <v>547</v>
      </c>
      <c r="H47" s="463"/>
      <c r="I47" s="463"/>
      <c r="J47" s="463"/>
      <c r="K47" s="463"/>
      <c r="L47" s="463"/>
      <c r="M47" s="463"/>
      <c r="N47" s="463"/>
      <c r="O47" s="463"/>
      <c r="P47" s="463"/>
      <c r="Q47" s="463"/>
      <c r="R47" s="463"/>
      <c r="S47" s="463"/>
      <c r="T47" s="463"/>
      <c r="U47" s="463"/>
      <c r="V47" s="463"/>
      <c r="W47" s="463"/>
      <c r="X47" s="464"/>
      <c r="Y47" s="465"/>
      <c r="Z47" s="466"/>
      <c r="AA47" s="467"/>
      <c r="AB47" s="462" t="s">
        <v>11</v>
      </c>
      <c r="AC47" s="463"/>
      <c r="AD47" s="464"/>
      <c r="AE47" s="98" t="s">
        <v>384</v>
      </c>
      <c r="AF47" s="98"/>
      <c r="AG47" s="98"/>
      <c r="AH47" s="98"/>
      <c r="AI47" s="98" t="s">
        <v>536</v>
      </c>
      <c r="AJ47" s="98"/>
      <c r="AK47" s="98"/>
      <c r="AL47" s="98"/>
      <c r="AM47" s="98" t="s">
        <v>352</v>
      </c>
      <c r="AN47" s="98"/>
      <c r="AO47" s="98"/>
      <c r="AP47" s="98"/>
      <c r="AQ47" s="468" t="s">
        <v>554</v>
      </c>
      <c r="AR47" s="469"/>
      <c r="AS47" s="469"/>
      <c r="AT47" s="469"/>
      <c r="AU47" s="469"/>
      <c r="AV47" s="469"/>
      <c r="AW47" s="469"/>
      <c r="AX47" s="470"/>
      <c r="AY47">
        <f>IF(SUBSTITUTE(SUBSTITUTE($G$48,"／",""),"　","")="",0,1)</f>
        <v>1</v>
      </c>
    </row>
    <row r="48" spans="1:60" ht="23.25" customHeight="1" x14ac:dyDescent="0.15">
      <c r="A48" s="561"/>
      <c r="B48" s="562"/>
      <c r="C48" s="562"/>
      <c r="D48" s="562"/>
      <c r="E48" s="562"/>
      <c r="F48" s="563"/>
      <c r="G48" s="471" t="s">
        <v>599</v>
      </c>
      <c r="H48" s="472"/>
      <c r="I48" s="472"/>
      <c r="J48" s="472"/>
      <c r="K48" s="472"/>
      <c r="L48" s="472"/>
      <c r="M48" s="472"/>
      <c r="N48" s="472"/>
      <c r="O48" s="472"/>
      <c r="P48" s="472"/>
      <c r="Q48" s="472"/>
      <c r="R48" s="472"/>
      <c r="S48" s="472"/>
      <c r="T48" s="472"/>
      <c r="U48" s="472"/>
      <c r="V48" s="472"/>
      <c r="W48" s="472"/>
      <c r="X48" s="472"/>
      <c r="Y48" s="530" t="s">
        <v>546</v>
      </c>
      <c r="Z48" s="531"/>
      <c r="AA48" s="532"/>
      <c r="AB48" s="533" t="s">
        <v>600</v>
      </c>
      <c r="AC48" s="534"/>
      <c r="AD48" s="535"/>
      <c r="AE48" s="398" t="s">
        <v>252</v>
      </c>
      <c r="AF48" s="391"/>
      <c r="AG48" s="391"/>
      <c r="AH48" s="399"/>
      <c r="AI48" s="398" t="s">
        <v>252</v>
      </c>
      <c r="AJ48" s="391"/>
      <c r="AK48" s="391"/>
      <c r="AL48" s="399"/>
      <c r="AM48" s="398">
        <v>1.4</v>
      </c>
      <c r="AN48" s="391"/>
      <c r="AO48" s="391"/>
      <c r="AP48" s="399"/>
      <c r="AQ48" s="398">
        <v>1.1000000000000001</v>
      </c>
      <c r="AR48" s="391"/>
      <c r="AS48" s="391"/>
      <c r="AT48" s="391"/>
      <c r="AU48" s="391"/>
      <c r="AV48" s="391"/>
      <c r="AW48" s="391"/>
      <c r="AX48" s="392"/>
      <c r="AY48">
        <f>$AY$47</f>
        <v>1</v>
      </c>
    </row>
    <row r="49" spans="1:51" ht="46.5" customHeight="1" x14ac:dyDescent="0.15">
      <c r="A49" s="564"/>
      <c r="B49" s="565"/>
      <c r="C49" s="565"/>
      <c r="D49" s="565"/>
      <c r="E49" s="565"/>
      <c r="F49" s="566"/>
      <c r="G49" s="473"/>
      <c r="H49" s="474"/>
      <c r="I49" s="474"/>
      <c r="J49" s="474"/>
      <c r="K49" s="474"/>
      <c r="L49" s="474"/>
      <c r="M49" s="474"/>
      <c r="N49" s="474"/>
      <c r="O49" s="474"/>
      <c r="P49" s="474"/>
      <c r="Q49" s="474"/>
      <c r="R49" s="474"/>
      <c r="S49" s="474"/>
      <c r="T49" s="474"/>
      <c r="U49" s="474"/>
      <c r="V49" s="474"/>
      <c r="W49" s="474"/>
      <c r="X49" s="474"/>
      <c r="Y49" s="506" t="s">
        <v>548</v>
      </c>
      <c r="Z49" s="523"/>
      <c r="AA49" s="524"/>
      <c r="AB49" s="525" t="s">
        <v>549</v>
      </c>
      <c r="AC49" s="526"/>
      <c r="AD49" s="527"/>
      <c r="AE49" s="573" t="s">
        <v>252</v>
      </c>
      <c r="AF49" s="574"/>
      <c r="AG49" s="574"/>
      <c r="AH49" s="575"/>
      <c r="AI49" s="573" t="s">
        <v>252</v>
      </c>
      <c r="AJ49" s="574"/>
      <c r="AK49" s="574"/>
      <c r="AL49" s="575"/>
      <c r="AM49" s="573" t="s">
        <v>601</v>
      </c>
      <c r="AN49" s="574"/>
      <c r="AO49" s="574"/>
      <c r="AP49" s="575"/>
      <c r="AQ49" s="573" t="s">
        <v>602</v>
      </c>
      <c r="AR49" s="574"/>
      <c r="AS49" s="574"/>
      <c r="AT49" s="574"/>
      <c r="AU49" s="574"/>
      <c r="AV49" s="574"/>
      <c r="AW49" s="574"/>
      <c r="AX49" s="576"/>
      <c r="AY49">
        <f>$AY$47</f>
        <v>1</v>
      </c>
    </row>
    <row r="50" spans="1:51" ht="18.75" customHeight="1" x14ac:dyDescent="0.15">
      <c r="A50" s="390" t="s">
        <v>210</v>
      </c>
      <c r="B50" s="478"/>
      <c r="C50" s="478"/>
      <c r="D50" s="478"/>
      <c r="E50" s="478"/>
      <c r="F50" s="479"/>
      <c r="G50" s="487" t="s">
        <v>135</v>
      </c>
      <c r="H50" s="446"/>
      <c r="I50" s="446"/>
      <c r="J50" s="446"/>
      <c r="K50" s="446"/>
      <c r="L50" s="446"/>
      <c r="M50" s="446"/>
      <c r="N50" s="446"/>
      <c r="O50" s="447"/>
      <c r="P50" s="448" t="s">
        <v>51</v>
      </c>
      <c r="Q50" s="446"/>
      <c r="R50" s="446"/>
      <c r="S50" s="446"/>
      <c r="T50" s="446"/>
      <c r="U50" s="446"/>
      <c r="V50" s="446"/>
      <c r="W50" s="446"/>
      <c r="X50" s="447"/>
      <c r="Y50" s="488"/>
      <c r="Z50" s="489"/>
      <c r="AA50" s="490"/>
      <c r="AB50" s="494" t="s">
        <v>11</v>
      </c>
      <c r="AC50" s="495"/>
      <c r="AD50" s="496"/>
      <c r="AE50" s="98" t="s">
        <v>384</v>
      </c>
      <c r="AF50" s="98"/>
      <c r="AG50" s="98"/>
      <c r="AH50" s="98"/>
      <c r="AI50" s="98" t="s">
        <v>536</v>
      </c>
      <c r="AJ50" s="98"/>
      <c r="AK50" s="98"/>
      <c r="AL50" s="98"/>
      <c r="AM50" s="98" t="s">
        <v>352</v>
      </c>
      <c r="AN50" s="98"/>
      <c r="AO50" s="98"/>
      <c r="AP50" s="98"/>
      <c r="AQ50" s="475" t="s">
        <v>165</v>
      </c>
      <c r="AR50" s="476"/>
      <c r="AS50" s="476"/>
      <c r="AT50" s="477"/>
      <c r="AU50" s="446" t="s">
        <v>124</v>
      </c>
      <c r="AV50" s="446"/>
      <c r="AW50" s="446"/>
      <c r="AX50" s="449"/>
      <c r="AY50">
        <f>COUNTA($G$52)</f>
        <v>1</v>
      </c>
    </row>
    <row r="51" spans="1:51" ht="18.75" customHeight="1" x14ac:dyDescent="0.15">
      <c r="A51" s="480"/>
      <c r="B51" s="481"/>
      <c r="C51" s="481"/>
      <c r="D51" s="481"/>
      <c r="E51" s="481"/>
      <c r="F51" s="482"/>
      <c r="G51" s="408"/>
      <c r="H51" s="387"/>
      <c r="I51" s="387"/>
      <c r="J51" s="387"/>
      <c r="K51" s="387"/>
      <c r="L51" s="387"/>
      <c r="M51" s="387"/>
      <c r="N51" s="387"/>
      <c r="O51" s="388"/>
      <c r="P51" s="386"/>
      <c r="Q51" s="387"/>
      <c r="R51" s="387"/>
      <c r="S51" s="387"/>
      <c r="T51" s="387"/>
      <c r="U51" s="387"/>
      <c r="V51" s="387"/>
      <c r="W51" s="387"/>
      <c r="X51" s="388"/>
      <c r="Y51" s="491"/>
      <c r="Z51" s="492"/>
      <c r="AA51" s="493"/>
      <c r="AB51" s="415"/>
      <c r="AC51" s="416"/>
      <c r="AD51" s="417"/>
      <c r="AE51" s="98"/>
      <c r="AF51" s="98"/>
      <c r="AG51" s="98"/>
      <c r="AH51" s="98"/>
      <c r="AI51" s="98"/>
      <c r="AJ51" s="98"/>
      <c r="AK51" s="98"/>
      <c r="AL51" s="98"/>
      <c r="AM51" s="98"/>
      <c r="AN51" s="98"/>
      <c r="AO51" s="98"/>
      <c r="AP51" s="98"/>
      <c r="AQ51" s="400" t="s">
        <v>580</v>
      </c>
      <c r="AR51" s="401"/>
      <c r="AS51" s="380" t="s">
        <v>166</v>
      </c>
      <c r="AT51" s="381"/>
      <c r="AU51" s="404" t="s">
        <v>580</v>
      </c>
      <c r="AV51" s="404"/>
      <c r="AW51" s="387" t="s">
        <v>162</v>
      </c>
      <c r="AX51" s="435"/>
      <c r="AY51">
        <f t="shared" ref="AY51:AY56" si="1">$AY$50</f>
        <v>1</v>
      </c>
    </row>
    <row r="52" spans="1:51" ht="23.25" customHeight="1" x14ac:dyDescent="0.15">
      <c r="A52" s="483"/>
      <c r="B52" s="481"/>
      <c r="C52" s="481"/>
      <c r="D52" s="481"/>
      <c r="E52" s="481"/>
      <c r="F52" s="482"/>
      <c r="G52" s="497" t="s">
        <v>603</v>
      </c>
      <c r="H52" s="498"/>
      <c r="I52" s="498"/>
      <c r="J52" s="498"/>
      <c r="K52" s="498"/>
      <c r="L52" s="498"/>
      <c r="M52" s="498"/>
      <c r="N52" s="498"/>
      <c r="O52" s="499"/>
      <c r="P52" s="223" t="s">
        <v>604</v>
      </c>
      <c r="Q52" s="224"/>
      <c r="R52" s="224"/>
      <c r="S52" s="224"/>
      <c r="T52" s="224"/>
      <c r="U52" s="224"/>
      <c r="V52" s="224"/>
      <c r="W52" s="224"/>
      <c r="X52" s="366"/>
      <c r="Y52" s="506" t="s">
        <v>12</v>
      </c>
      <c r="Z52" s="507"/>
      <c r="AA52" s="508"/>
      <c r="AB52" s="567" t="s">
        <v>598</v>
      </c>
      <c r="AC52" s="568"/>
      <c r="AD52" s="569"/>
      <c r="AE52" s="398" t="s">
        <v>252</v>
      </c>
      <c r="AF52" s="391"/>
      <c r="AG52" s="391"/>
      <c r="AH52" s="399"/>
      <c r="AI52" s="398" t="s">
        <v>252</v>
      </c>
      <c r="AJ52" s="391"/>
      <c r="AK52" s="391"/>
      <c r="AL52" s="399"/>
      <c r="AM52" s="398">
        <v>30</v>
      </c>
      <c r="AN52" s="391"/>
      <c r="AO52" s="391"/>
      <c r="AP52" s="399"/>
      <c r="AQ52" s="393" t="s">
        <v>252</v>
      </c>
      <c r="AR52" s="394"/>
      <c r="AS52" s="394"/>
      <c r="AT52" s="395"/>
      <c r="AU52" s="398" t="s">
        <v>252</v>
      </c>
      <c r="AV52" s="391"/>
      <c r="AW52" s="391"/>
      <c r="AX52" s="392"/>
      <c r="AY52">
        <f t="shared" si="1"/>
        <v>1</v>
      </c>
    </row>
    <row r="53" spans="1:51" ht="23.25" customHeight="1" x14ac:dyDescent="0.15">
      <c r="A53" s="484"/>
      <c r="B53" s="485"/>
      <c r="C53" s="485"/>
      <c r="D53" s="485"/>
      <c r="E53" s="485"/>
      <c r="F53" s="486"/>
      <c r="G53" s="500"/>
      <c r="H53" s="501"/>
      <c r="I53" s="501"/>
      <c r="J53" s="501"/>
      <c r="K53" s="501"/>
      <c r="L53" s="501"/>
      <c r="M53" s="501"/>
      <c r="N53" s="501"/>
      <c r="O53" s="502"/>
      <c r="P53" s="226"/>
      <c r="Q53" s="227"/>
      <c r="R53" s="227"/>
      <c r="S53" s="227"/>
      <c r="T53" s="227"/>
      <c r="U53" s="227"/>
      <c r="V53" s="227"/>
      <c r="W53" s="227"/>
      <c r="X53" s="389"/>
      <c r="Y53" s="462" t="s">
        <v>47</v>
      </c>
      <c r="Z53" s="463"/>
      <c r="AA53" s="464"/>
      <c r="AB53" s="419" t="s">
        <v>598</v>
      </c>
      <c r="AC53" s="419"/>
      <c r="AD53" s="419"/>
      <c r="AE53" s="398" t="s">
        <v>252</v>
      </c>
      <c r="AF53" s="391"/>
      <c r="AG53" s="391"/>
      <c r="AH53" s="391"/>
      <c r="AI53" s="398" t="s">
        <v>252</v>
      </c>
      <c r="AJ53" s="391"/>
      <c r="AK53" s="391"/>
      <c r="AL53" s="391"/>
      <c r="AM53" s="398">
        <v>34</v>
      </c>
      <c r="AN53" s="391"/>
      <c r="AO53" s="391"/>
      <c r="AP53" s="391"/>
      <c r="AQ53" s="393" t="s">
        <v>252</v>
      </c>
      <c r="AR53" s="394"/>
      <c r="AS53" s="394"/>
      <c r="AT53" s="395"/>
      <c r="AU53" s="391" t="s">
        <v>252</v>
      </c>
      <c r="AV53" s="391"/>
      <c r="AW53" s="391"/>
      <c r="AX53" s="392"/>
      <c r="AY53">
        <f t="shared" si="1"/>
        <v>1</v>
      </c>
    </row>
    <row r="54" spans="1:51" ht="23.25" customHeight="1" x14ac:dyDescent="0.15">
      <c r="A54" s="483"/>
      <c r="B54" s="481"/>
      <c r="C54" s="481"/>
      <c r="D54" s="481"/>
      <c r="E54" s="481"/>
      <c r="F54" s="482"/>
      <c r="G54" s="503"/>
      <c r="H54" s="504"/>
      <c r="I54" s="504"/>
      <c r="J54" s="504"/>
      <c r="K54" s="504"/>
      <c r="L54" s="504"/>
      <c r="M54" s="504"/>
      <c r="N54" s="504"/>
      <c r="O54" s="505"/>
      <c r="P54" s="208"/>
      <c r="Q54" s="209"/>
      <c r="R54" s="209"/>
      <c r="S54" s="209"/>
      <c r="T54" s="209"/>
      <c r="U54" s="209"/>
      <c r="V54" s="209"/>
      <c r="W54" s="209"/>
      <c r="X54" s="368"/>
      <c r="Y54" s="462" t="s">
        <v>13</v>
      </c>
      <c r="Z54" s="463"/>
      <c r="AA54" s="464"/>
      <c r="AB54" s="509" t="s">
        <v>14</v>
      </c>
      <c r="AC54" s="509"/>
      <c r="AD54" s="509"/>
      <c r="AE54" s="398" t="s">
        <v>252</v>
      </c>
      <c r="AF54" s="391"/>
      <c r="AG54" s="391"/>
      <c r="AH54" s="391"/>
      <c r="AI54" s="398" t="s">
        <v>252</v>
      </c>
      <c r="AJ54" s="391"/>
      <c r="AK54" s="391"/>
      <c r="AL54" s="391"/>
      <c r="AM54" s="398">
        <v>88.2</v>
      </c>
      <c r="AN54" s="391"/>
      <c r="AO54" s="391"/>
      <c r="AP54" s="391"/>
      <c r="AQ54" s="393" t="s">
        <v>252</v>
      </c>
      <c r="AR54" s="394"/>
      <c r="AS54" s="394"/>
      <c r="AT54" s="395"/>
      <c r="AU54" s="391" t="s">
        <v>252</v>
      </c>
      <c r="AV54" s="391"/>
      <c r="AW54" s="391"/>
      <c r="AX54" s="392"/>
      <c r="AY54">
        <f t="shared" si="1"/>
        <v>1</v>
      </c>
    </row>
    <row r="55" spans="1:51" ht="23.25" customHeight="1" x14ac:dyDescent="0.15">
      <c r="A55" s="437" t="s">
        <v>229</v>
      </c>
      <c r="B55" s="405"/>
      <c r="C55" s="405"/>
      <c r="D55" s="405"/>
      <c r="E55" s="405"/>
      <c r="F55" s="342"/>
      <c r="G55" s="439" t="s">
        <v>605</v>
      </c>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1"/>
      <c r="AY55">
        <f t="shared" si="1"/>
        <v>1</v>
      </c>
    </row>
    <row r="56" spans="1:51" ht="23.25" customHeight="1" thickBot="1" x14ac:dyDescent="0.2">
      <c r="A56" s="438"/>
      <c r="B56" s="436"/>
      <c r="C56" s="436"/>
      <c r="D56" s="436"/>
      <c r="E56" s="436"/>
      <c r="F56" s="346"/>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4"/>
      <c r="AY56">
        <f t="shared" si="1"/>
        <v>1</v>
      </c>
    </row>
    <row r="57" spans="1:51" ht="45" customHeight="1" x14ac:dyDescent="0.15">
      <c r="A57" s="356" t="s">
        <v>251</v>
      </c>
      <c r="B57" s="357"/>
      <c r="C57" s="359" t="s">
        <v>167</v>
      </c>
      <c r="D57" s="357"/>
      <c r="E57" s="360" t="s">
        <v>180</v>
      </c>
      <c r="F57" s="361"/>
      <c r="G57" s="362" t="s">
        <v>606</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1" ht="32.25" customHeight="1" x14ac:dyDescent="0.15">
      <c r="A58" s="358"/>
      <c r="B58" s="340"/>
      <c r="C58" s="339"/>
      <c r="D58" s="340"/>
      <c r="E58" s="341" t="s">
        <v>179</v>
      </c>
      <c r="F58" s="342"/>
      <c r="G58" s="365" t="s">
        <v>607</v>
      </c>
      <c r="H58" s="224"/>
      <c r="I58" s="224"/>
      <c r="J58" s="224"/>
      <c r="K58" s="224"/>
      <c r="L58" s="224"/>
      <c r="M58" s="224"/>
      <c r="N58" s="224"/>
      <c r="O58" s="224"/>
      <c r="P58" s="224"/>
      <c r="Q58" s="224"/>
      <c r="R58" s="224"/>
      <c r="S58" s="224"/>
      <c r="T58" s="224"/>
      <c r="U58" s="224"/>
      <c r="V58" s="366"/>
      <c r="W58" s="369" t="s">
        <v>550</v>
      </c>
      <c r="X58" s="370"/>
      <c r="Y58" s="370"/>
      <c r="Z58" s="370"/>
      <c r="AA58" s="371"/>
      <c r="AB58" s="372" t="s">
        <v>608</v>
      </c>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1" ht="21" customHeight="1" x14ac:dyDescent="0.15">
      <c r="A59" s="358"/>
      <c r="B59" s="340"/>
      <c r="C59" s="339"/>
      <c r="D59" s="340"/>
      <c r="E59" s="345"/>
      <c r="F59" s="346"/>
      <c r="G59" s="367"/>
      <c r="H59" s="209"/>
      <c r="I59" s="209"/>
      <c r="J59" s="209"/>
      <c r="K59" s="209"/>
      <c r="L59" s="209"/>
      <c r="M59" s="209"/>
      <c r="N59" s="209"/>
      <c r="O59" s="209"/>
      <c r="P59" s="209"/>
      <c r="Q59" s="209"/>
      <c r="R59" s="209"/>
      <c r="S59" s="209"/>
      <c r="T59" s="209"/>
      <c r="U59" s="209"/>
      <c r="V59" s="368"/>
      <c r="W59" s="375" t="s">
        <v>551</v>
      </c>
      <c r="X59" s="376"/>
      <c r="Y59" s="376"/>
      <c r="Z59" s="376"/>
      <c r="AA59" s="377"/>
      <c r="AB59" s="372" t="s">
        <v>609</v>
      </c>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34.5" customHeight="1" x14ac:dyDescent="0.15">
      <c r="A60" s="358"/>
      <c r="B60" s="340"/>
      <c r="C60" s="337" t="s">
        <v>558</v>
      </c>
      <c r="D60" s="338"/>
      <c r="E60" s="341" t="s">
        <v>247</v>
      </c>
      <c r="F60" s="342"/>
      <c r="G60" s="347" t="s">
        <v>170</v>
      </c>
      <c r="H60" s="348"/>
      <c r="I60" s="348"/>
      <c r="J60" s="349" t="s">
        <v>579</v>
      </c>
      <c r="K60" s="350"/>
      <c r="L60" s="350"/>
      <c r="M60" s="350"/>
      <c r="N60" s="350"/>
      <c r="O60" s="350"/>
      <c r="P60" s="350"/>
      <c r="Q60" s="350"/>
      <c r="R60" s="350"/>
      <c r="S60" s="350"/>
      <c r="T60" s="351"/>
      <c r="U60" s="352" t="s">
        <v>580</v>
      </c>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c r="AY60" s="62"/>
    </row>
    <row r="61" spans="1:51" ht="34.5" customHeight="1" x14ac:dyDescent="0.15">
      <c r="A61" s="358"/>
      <c r="B61" s="340"/>
      <c r="C61" s="339"/>
      <c r="D61" s="340"/>
      <c r="E61" s="343"/>
      <c r="F61" s="344"/>
      <c r="G61" s="347" t="s">
        <v>559</v>
      </c>
      <c r="H61" s="348"/>
      <c r="I61" s="348"/>
      <c r="J61" s="348"/>
      <c r="K61" s="348"/>
      <c r="L61" s="348"/>
      <c r="M61" s="348"/>
      <c r="N61" s="348"/>
      <c r="O61" s="348"/>
      <c r="P61" s="348"/>
      <c r="Q61" s="348"/>
      <c r="R61" s="348"/>
      <c r="S61" s="348"/>
      <c r="T61" s="348"/>
      <c r="U61" s="354" t="s">
        <v>580</v>
      </c>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c r="AY61" s="62"/>
    </row>
    <row r="62" spans="1:51" ht="34.5" customHeight="1" thickBot="1" x14ac:dyDescent="0.2">
      <c r="A62" s="358"/>
      <c r="B62" s="340"/>
      <c r="C62" s="339"/>
      <c r="D62" s="340"/>
      <c r="E62" s="345"/>
      <c r="F62" s="346"/>
      <c r="G62" s="347" t="s">
        <v>551</v>
      </c>
      <c r="H62" s="348"/>
      <c r="I62" s="348"/>
      <c r="J62" s="348"/>
      <c r="K62" s="348"/>
      <c r="L62" s="348"/>
      <c r="M62" s="348"/>
      <c r="N62" s="348"/>
      <c r="O62" s="348"/>
      <c r="P62" s="348"/>
      <c r="Q62" s="348"/>
      <c r="R62" s="348"/>
      <c r="S62" s="348"/>
      <c r="T62" s="348"/>
      <c r="U62" s="355" t="s">
        <v>580</v>
      </c>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7"/>
      <c r="AY62" s="62"/>
    </row>
    <row r="63" spans="1:51" ht="27" customHeight="1" x14ac:dyDescent="0.15">
      <c r="A63" s="301" t="s">
        <v>43</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3"/>
    </row>
    <row r="64" spans="1:51" ht="27" customHeight="1" x14ac:dyDescent="0.15">
      <c r="A64" s="5"/>
      <c r="B64" s="6"/>
      <c r="C64" s="304" t="s">
        <v>29</v>
      </c>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6"/>
      <c r="AD64" s="305" t="s">
        <v>32</v>
      </c>
      <c r="AE64" s="305"/>
      <c r="AF64" s="305"/>
      <c r="AG64" s="307" t="s">
        <v>28</v>
      </c>
      <c r="AH64" s="305"/>
      <c r="AI64" s="305"/>
      <c r="AJ64" s="305"/>
      <c r="AK64" s="305"/>
      <c r="AL64" s="305"/>
      <c r="AM64" s="305"/>
      <c r="AN64" s="305"/>
      <c r="AO64" s="305"/>
      <c r="AP64" s="305"/>
      <c r="AQ64" s="305"/>
      <c r="AR64" s="305"/>
      <c r="AS64" s="305"/>
      <c r="AT64" s="305"/>
      <c r="AU64" s="305"/>
      <c r="AV64" s="305"/>
      <c r="AW64" s="305"/>
      <c r="AX64" s="308"/>
    </row>
    <row r="65" spans="1:50" ht="27" customHeight="1" x14ac:dyDescent="0.15">
      <c r="A65" s="309" t="s">
        <v>129</v>
      </c>
      <c r="B65" s="310"/>
      <c r="C65" s="315" t="s">
        <v>130</v>
      </c>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7"/>
      <c r="AD65" s="318" t="s">
        <v>574</v>
      </c>
      <c r="AE65" s="319"/>
      <c r="AF65" s="319"/>
      <c r="AG65" s="320" t="s">
        <v>610</v>
      </c>
      <c r="AH65" s="321"/>
      <c r="AI65" s="321"/>
      <c r="AJ65" s="321"/>
      <c r="AK65" s="321"/>
      <c r="AL65" s="321"/>
      <c r="AM65" s="321"/>
      <c r="AN65" s="321"/>
      <c r="AO65" s="321"/>
      <c r="AP65" s="321"/>
      <c r="AQ65" s="321"/>
      <c r="AR65" s="321"/>
      <c r="AS65" s="321"/>
      <c r="AT65" s="321"/>
      <c r="AU65" s="321"/>
      <c r="AV65" s="321"/>
      <c r="AW65" s="321"/>
      <c r="AX65" s="322"/>
    </row>
    <row r="66" spans="1:50" ht="43.5" customHeight="1" x14ac:dyDescent="0.15">
      <c r="A66" s="311"/>
      <c r="B66" s="312"/>
      <c r="C66" s="323" t="s">
        <v>33</v>
      </c>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205"/>
      <c r="AD66" s="206" t="s">
        <v>574</v>
      </c>
      <c r="AE66" s="207"/>
      <c r="AF66" s="207"/>
      <c r="AG66" s="256" t="s">
        <v>611</v>
      </c>
      <c r="AH66" s="257"/>
      <c r="AI66" s="257"/>
      <c r="AJ66" s="257"/>
      <c r="AK66" s="257"/>
      <c r="AL66" s="257"/>
      <c r="AM66" s="257"/>
      <c r="AN66" s="257"/>
      <c r="AO66" s="257"/>
      <c r="AP66" s="257"/>
      <c r="AQ66" s="257"/>
      <c r="AR66" s="257"/>
      <c r="AS66" s="257"/>
      <c r="AT66" s="257"/>
      <c r="AU66" s="257"/>
      <c r="AV66" s="257"/>
      <c r="AW66" s="257"/>
      <c r="AX66" s="258"/>
    </row>
    <row r="67" spans="1:50" ht="27" customHeight="1" x14ac:dyDescent="0.15">
      <c r="A67" s="313"/>
      <c r="B67" s="314"/>
      <c r="C67" s="286" t="s">
        <v>131</v>
      </c>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8"/>
      <c r="AD67" s="268" t="s">
        <v>574</v>
      </c>
      <c r="AE67" s="269"/>
      <c r="AF67" s="269"/>
      <c r="AG67" s="226" t="s">
        <v>612</v>
      </c>
      <c r="AH67" s="227"/>
      <c r="AI67" s="227"/>
      <c r="AJ67" s="227"/>
      <c r="AK67" s="227"/>
      <c r="AL67" s="227"/>
      <c r="AM67" s="227"/>
      <c r="AN67" s="227"/>
      <c r="AO67" s="227"/>
      <c r="AP67" s="227"/>
      <c r="AQ67" s="227"/>
      <c r="AR67" s="227"/>
      <c r="AS67" s="227"/>
      <c r="AT67" s="227"/>
      <c r="AU67" s="227"/>
      <c r="AV67" s="227"/>
      <c r="AW67" s="227"/>
      <c r="AX67" s="228"/>
    </row>
    <row r="68" spans="1:50" ht="27" customHeight="1" x14ac:dyDescent="0.15">
      <c r="A68" s="236" t="s">
        <v>35</v>
      </c>
      <c r="B68" s="289"/>
      <c r="C68" s="291" t="s">
        <v>37</v>
      </c>
      <c r="D68" s="219"/>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3"/>
      <c r="AD68" s="220" t="s">
        <v>574</v>
      </c>
      <c r="AE68" s="221"/>
      <c r="AF68" s="221"/>
      <c r="AG68" s="223" t="s">
        <v>615</v>
      </c>
      <c r="AH68" s="224"/>
      <c r="AI68" s="224"/>
      <c r="AJ68" s="224"/>
      <c r="AK68" s="224"/>
      <c r="AL68" s="224"/>
      <c r="AM68" s="224"/>
      <c r="AN68" s="224"/>
      <c r="AO68" s="224"/>
      <c r="AP68" s="224"/>
      <c r="AQ68" s="224"/>
      <c r="AR68" s="224"/>
      <c r="AS68" s="224"/>
      <c r="AT68" s="224"/>
      <c r="AU68" s="224"/>
      <c r="AV68" s="224"/>
      <c r="AW68" s="224"/>
      <c r="AX68" s="225"/>
    </row>
    <row r="69" spans="1:50" ht="35.25" customHeight="1" x14ac:dyDescent="0.15">
      <c r="A69" s="238"/>
      <c r="B69" s="290"/>
      <c r="C69" s="294"/>
      <c r="D69" s="295"/>
      <c r="E69" s="298" t="s">
        <v>230</v>
      </c>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300"/>
      <c r="AD69" s="206" t="s">
        <v>613</v>
      </c>
      <c r="AE69" s="207"/>
      <c r="AF69" s="278"/>
      <c r="AG69" s="226"/>
      <c r="AH69" s="227"/>
      <c r="AI69" s="227"/>
      <c r="AJ69" s="227"/>
      <c r="AK69" s="227"/>
      <c r="AL69" s="227"/>
      <c r="AM69" s="227"/>
      <c r="AN69" s="227"/>
      <c r="AO69" s="227"/>
      <c r="AP69" s="227"/>
      <c r="AQ69" s="227"/>
      <c r="AR69" s="227"/>
      <c r="AS69" s="227"/>
      <c r="AT69" s="227"/>
      <c r="AU69" s="227"/>
      <c r="AV69" s="227"/>
      <c r="AW69" s="227"/>
      <c r="AX69" s="228"/>
    </row>
    <row r="70" spans="1:50" ht="26.25" customHeight="1" x14ac:dyDescent="0.15">
      <c r="A70" s="238"/>
      <c r="B70" s="290"/>
      <c r="C70" s="296"/>
      <c r="D70" s="297"/>
      <c r="E70" s="279" t="s">
        <v>199</v>
      </c>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1"/>
      <c r="AD70" s="282" t="s">
        <v>614</v>
      </c>
      <c r="AE70" s="283"/>
      <c r="AF70" s="283"/>
      <c r="AG70" s="226"/>
      <c r="AH70" s="227"/>
      <c r="AI70" s="227"/>
      <c r="AJ70" s="227"/>
      <c r="AK70" s="227"/>
      <c r="AL70" s="227"/>
      <c r="AM70" s="227"/>
      <c r="AN70" s="227"/>
      <c r="AO70" s="227"/>
      <c r="AP70" s="227"/>
      <c r="AQ70" s="227"/>
      <c r="AR70" s="227"/>
      <c r="AS70" s="227"/>
      <c r="AT70" s="227"/>
      <c r="AU70" s="227"/>
      <c r="AV70" s="227"/>
      <c r="AW70" s="227"/>
      <c r="AX70" s="228"/>
    </row>
    <row r="71" spans="1:50" ht="26.25" customHeight="1" x14ac:dyDescent="0.15">
      <c r="A71" s="238"/>
      <c r="B71" s="239"/>
      <c r="C71" s="284" t="s">
        <v>38</v>
      </c>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45" t="s">
        <v>616</v>
      </c>
      <c r="AE71" s="246"/>
      <c r="AF71" s="246"/>
      <c r="AG71" s="248"/>
      <c r="AH71" s="249"/>
      <c r="AI71" s="249"/>
      <c r="AJ71" s="249"/>
      <c r="AK71" s="249"/>
      <c r="AL71" s="249"/>
      <c r="AM71" s="249"/>
      <c r="AN71" s="249"/>
      <c r="AO71" s="249"/>
      <c r="AP71" s="249"/>
      <c r="AQ71" s="249"/>
      <c r="AR71" s="249"/>
      <c r="AS71" s="249"/>
      <c r="AT71" s="249"/>
      <c r="AU71" s="249"/>
      <c r="AV71" s="249"/>
      <c r="AW71" s="249"/>
      <c r="AX71" s="250"/>
    </row>
    <row r="72" spans="1:50" ht="27" customHeight="1" x14ac:dyDescent="0.15">
      <c r="A72" s="238"/>
      <c r="B72" s="239"/>
      <c r="C72" s="204" t="s">
        <v>132</v>
      </c>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6" t="s">
        <v>574</v>
      </c>
      <c r="AE72" s="207"/>
      <c r="AF72" s="207"/>
      <c r="AG72" s="256" t="s">
        <v>617</v>
      </c>
      <c r="AH72" s="257"/>
      <c r="AI72" s="257"/>
      <c r="AJ72" s="257"/>
      <c r="AK72" s="257"/>
      <c r="AL72" s="257"/>
      <c r="AM72" s="257"/>
      <c r="AN72" s="257"/>
      <c r="AO72" s="257"/>
      <c r="AP72" s="257"/>
      <c r="AQ72" s="257"/>
      <c r="AR72" s="257"/>
      <c r="AS72" s="257"/>
      <c r="AT72" s="257"/>
      <c r="AU72" s="257"/>
      <c r="AV72" s="257"/>
      <c r="AW72" s="257"/>
      <c r="AX72" s="258"/>
    </row>
    <row r="73" spans="1:50" ht="26.25" customHeight="1" x14ac:dyDescent="0.15">
      <c r="A73" s="238"/>
      <c r="B73" s="239"/>
      <c r="C73" s="204" t="s">
        <v>34</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6" t="s">
        <v>616</v>
      </c>
      <c r="AE73" s="207"/>
      <c r="AF73" s="207"/>
      <c r="AG73" s="256"/>
      <c r="AH73" s="257"/>
      <c r="AI73" s="257"/>
      <c r="AJ73" s="257"/>
      <c r="AK73" s="257"/>
      <c r="AL73" s="257"/>
      <c r="AM73" s="257"/>
      <c r="AN73" s="257"/>
      <c r="AO73" s="257"/>
      <c r="AP73" s="257"/>
      <c r="AQ73" s="257"/>
      <c r="AR73" s="257"/>
      <c r="AS73" s="257"/>
      <c r="AT73" s="257"/>
      <c r="AU73" s="257"/>
      <c r="AV73" s="257"/>
      <c r="AW73" s="257"/>
      <c r="AX73" s="258"/>
    </row>
    <row r="74" spans="1:50" ht="26.25" customHeight="1" x14ac:dyDescent="0.15">
      <c r="A74" s="238"/>
      <c r="B74" s="239"/>
      <c r="C74" s="204" t="s">
        <v>39</v>
      </c>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67"/>
      <c r="AD74" s="206" t="s">
        <v>574</v>
      </c>
      <c r="AE74" s="207"/>
      <c r="AF74" s="207"/>
      <c r="AG74" s="256" t="s">
        <v>618</v>
      </c>
      <c r="AH74" s="257"/>
      <c r="AI74" s="257"/>
      <c r="AJ74" s="257"/>
      <c r="AK74" s="257"/>
      <c r="AL74" s="257"/>
      <c r="AM74" s="257"/>
      <c r="AN74" s="257"/>
      <c r="AO74" s="257"/>
      <c r="AP74" s="257"/>
      <c r="AQ74" s="257"/>
      <c r="AR74" s="257"/>
      <c r="AS74" s="257"/>
      <c r="AT74" s="257"/>
      <c r="AU74" s="257"/>
      <c r="AV74" s="257"/>
      <c r="AW74" s="257"/>
      <c r="AX74" s="258"/>
    </row>
    <row r="75" spans="1:50" ht="26.25" customHeight="1" x14ac:dyDescent="0.15">
      <c r="A75" s="238"/>
      <c r="B75" s="239"/>
      <c r="C75" s="204" t="s">
        <v>208</v>
      </c>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67"/>
      <c r="AD75" s="268" t="s">
        <v>616</v>
      </c>
      <c r="AE75" s="269"/>
      <c r="AF75" s="269"/>
      <c r="AG75" s="270"/>
      <c r="AH75" s="271"/>
      <c r="AI75" s="271"/>
      <c r="AJ75" s="271"/>
      <c r="AK75" s="271"/>
      <c r="AL75" s="271"/>
      <c r="AM75" s="271"/>
      <c r="AN75" s="271"/>
      <c r="AO75" s="271"/>
      <c r="AP75" s="271"/>
      <c r="AQ75" s="271"/>
      <c r="AR75" s="271"/>
      <c r="AS75" s="271"/>
      <c r="AT75" s="271"/>
      <c r="AU75" s="271"/>
      <c r="AV75" s="271"/>
      <c r="AW75" s="271"/>
      <c r="AX75" s="272"/>
    </row>
    <row r="76" spans="1:50" ht="26.25" customHeight="1" x14ac:dyDescent="0.15">
      <c r="A76" s="238"/>
      <c r="B76" s="239"/>
      <c r="C76" s="325" t="s">
        <v>209</v>
      </c>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7"/>
      <c r="AD76" s="206" t="s">
        <v>616</v>
      </c>
      <c r="AE76" s="207"/>
      <c r="AF76" s="278"/>
      <c r="AG76" s="256"/>
      <c r="AH76" s="257"/>
      <c r="AI76" s="257"/>
      <c r="AJ76" s="257"/>
      <c r="AK76" s="257"/>
      <c r="AL76" s="257"/>
      <c r="AM76" s="257"/>
      <c r="AN76" s="257"/>
      <c r="AO76" s="257"/>
      <c r="AP76" s="257"/>
      <c r="AQ76" s="257"/>
      <c r="AR76" s="257"/>
      <c r="AS76" s="257"/>
      <c r="AT76" s="257"/>
      <c r="AU76" s="257"/>
      <c r="AV76" s="257"/>
      <c r="AW76" s="257"/>
      <c r="AX76" s="258"/>
    </row>
    <row r="77" spans="1:50" ht="26.25" customHeight="1" x14ac:dyDescent="0.15">
      <c r="A77" s="240"/>
      <c r="B77" s="241"/>
      <c r="C77" s="328" t="s">
        <v>201</v>
      </c>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30"/>
      <c r="AD77" s="331" t="s">
        <v>574</v>
      </c>
      <c r="AE77" s="332"/>
      <c r="AF77" s="333"/>
      <c r="AG77" s="334" t="s">
        <v>619</v>
      </c>
      <c r="AH77" s="335"/>
      <c r="AI77" s="335"/>
      <c r="AJ77" s="335"/>
      <c r="AK77" s="335"/>
      <c r="AL77" s="335"/>
      <c r="AM77" s="335"/>
      <c r="AN77" s="335"/>
      <c r="AO77" s="335"/>
      <c r="AP77" s="335"/>
      <c r="AQ77" s="335"/>
      <c r="AR77" s="335"/>
      <c r="AS77" s="335"/>
      <c r="AT77" s="335"/>
      <c r="AU77" s="335"/>
      <c r="AV77" s="335"/>
      <c r="AW77" s="335"/>
      <c r="AX77" s="336"/>
    </row>
    <row r="78" spans="1:50" ht="27" customHeight="1" x14ac:dyDescent="0.15">
      <c r="A78" s="236" t="s">
        <v>36</v>
      </c>
      <c r="B78" s="237"/>
      <c r="C78" s="242" t="s">
        <v>202</v>
      </c>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4"/>
      <c r="AD78" s="245" t="s">
        <v>574</v>
      </c>
      <c r="AE78" s="246"/>
      <c r="AF78" s="247"/>
      <c r="AG78" s="248" t="s">
        <v>620</v>
      </c>
      <c r="AH78" s="249"/>
      <c r="AI78" s="249"/>
      <c r="AJ78" s="249"/>
      <c r="AK78" s="249"/>
      <c r="AL78" s="249"/>
      <c r="AM78" s="249"/>
      <c r="AN78" s="249"/>
      <c r="AO78" s="249"/>
      <c r="AP78" s="249"/>
      <c r="AQ78" s="249"/>
      <c r="AR78" s="249"/>
      <c r="AS78" s="249"/>
      <c r="AT78" s="249"/>
      <c r="AU78" s="249"/>
      <c r="AV78" s="249"/>
      <c r="AW78" s="249"/>
      <c r="AX78" s="250"/>
    </row>
    <row r="79" spans="1:50" ht="35.25" customHeight="1" x14ac:dyDescent="0.15">
      <c r="A79" s="238"/>
      <c r="B79" s="239"/>
      <c r="C79" s="251" t="s">
        <v>41</v>
      </c>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3"/>
      <c r="AD79" s="254" t="s">
        <v>616</v>
      </c>
      <c r="AE79" s="255"/>
      <c r="AF79" s="255"/>
      <c r="AG79" s="256"/>
      <c r="AH79" s="257"/>
      <c r="AI79" s="257"/>
      <c r="AJ79" s="257"/>
      <c r="AK79" s="257"/>
      <c r="AL79" s="257"/>
      <c r="AM79" s="257"/>
      <c r="AN79" s="257"/>
      <c r="AO79" s="257"/>
      <c r="AP79" s="257"/>
      <c r="AQ79" s="257"/>
      <c r="AR79" s="257"/>
      <c r="AS79" s="257"/>
      <c r="AT79" s="257"/>
      <c r="AU79" s="257"/>
      <c r="AV79" s="257"/>
      <c r="AW79" s="257"/>
      <c r="AX79" s="258"/>
    </row>
    <row r="80" spans="1:50" ht="41.1" customHeight="1" x14ac:dyDescent="0.15">
      <c r="A80" s="238"/>
      <c r="B80" s="239"/>
      <c r="C80" s="204" t="s">
        <v>168</v>
      </c>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6" t="s">
        <v>574</v>
      </c>
      <c r="AE80" s="207"/>
      <c r="AF80" s="207"/>
      <c r="AG80" s="256" t="s">
        <v>621</v>
      </c>
      <c r="AH80" s="257"/>
      <c r="AI80" s="257"/>
      <c r="AJ80" s="257"/>
      <c r="AK80" s="257"/>
      <c r="AL80" s="257"/>
      <c r="AM80" s="257"/>
      <c r="AN80" s="257"/>
      <c r="AO80" s="257"/>
      <c r="AP80" s="257"/>
      <c r="AQ80" s="257"/>
      <c r="AR80" s="257"/>
      <c r="AS80" s="257"/>
      <c r="AT80" s="257"/>
      <c r="AU80" s="257"/>
      <c r="AV80" s="257"/>
      <c r="AW80" s="257"/>
      <c r="AX80" s="258"/>
    </row>
    <row r="81" spans="1:51" ht="42.95" customHeight="1" x14ac:dyDescent="0.15">
      <c r="A81" s="240"/>
      <c r="B81" s="241"/>
      <c r="C81" s="204" t="s">
        <v>40</v>
      </c>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6" t="s">
        <v>574</v>
      </c>
      <c r="AE81" s="207"/>
      <c r="AF81" s="207"/>
      <c r="AG81" s="208" t="s">
        <v>622</v>
      </c>
      <c r="AH81" s="209"/>
      <c r="AI81" s="209"/>
      <c r="AJ81" s="209"/>
      <c r="AK81" s="209"/>
      <c r="AL81" s="209"/>
      <c r="AM81" s="209"/>
      <c r="AN81" s="209"/>
      <c r="AO81" s="209"/>
      <c r="AP81" s="209"/>
      <c r="AQ81" s="209"/>
      <c r="AR81" s="209"/>
      <c r="AS81" s="209"/>
      <c r="AT81" s="209"/>
      <c r="AU81" s="209"/>
      <c r="AV81" s="209"/>
      <c r="AW81" s="209"/>
      <c r="AX81" s="210"/>
    </row>
    <row r="82" spans="1:51" ht="41.25" customHeight="1" x14ac:dyDescent="0.15">
      <c r="A82" s="211" t="s">
        <v>50</v>
      </c>
      <c r="B82" s="212"/>
      <c r="C82" s="217" t="s">
        <v>133</v>
      </c>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9"/>
      <c r="AD82" s="220" t="s">
        <v>616</v>
      </c>
      <c r="AE82" s="221"/>
      <c r="AF82" s="222"/>
      <c r="AG82" s="223"/>
      <c r="AH82" s="224"/>
      <c r="AI82" s="224"/>
      <c r="AJ82" s="224"/>
      <c r="AK82" s="224"/>
      <c r="AL82" s="224"/>
      <c r="AM82" s="224"/>
      <c r="AN82" s="224"/>
      <c r="AO82" s="224"/>
      <c r="AP82" s="224"/>
      <c r="AQ82" s="224"/>
      <c r="AR82" s="224"/>
      <c r="AS82" s="224"/>
      <c r="AT82" s="224"/>
      <c r="AU82" s="224"/>
      <c r="AV82" s="224"/>
      <c r="AW82" s="224"/>
      <c r="AX82" s="225"/>
    </row>
    <row r="83" spans="1:51" ht="19.7" customHeight="1" x14ac:dyDescent="0.15">
      <c r="A83" s="213"/>
      <c r="B83" s="214"/>
      <c r="C83" s="229" t="s">
        <v>0</v>
      </c>
      <c r="D83" s="230"/>
      <c r="E83" s="230"/>
      <c r="F83" s="230"/>
      <c r="G83" s="230"/>
      <c r="H83" s="230"/>
      <c r="I83" s="230"/>
      <c r="J83" s="230"/>
      <c r="K83" s="230"/>
      <c r="L83" s="230"/>
      <c r="M83" s="230"/>
      <c r="N83" s="230"/>
      <c r="O83" s="231" t="s">
        <v>23</v>
      </c>
      <c r="P83" s="232"/>
      <c r="Q83" s="232"/>
      <c r="R83" s="232"/>
      <c r="S83" s="232"/>
      <c r="T83" s="232"/>
      <c r="U83" s="232"/>
      <c r="V83" s="232"/>
      <c r="W83" s="232"/>
      <c r="X83" s="232"/>
      <c r="Y83" s="232"/>
      <c r="Z83" s="232"/>
      <c r="AA83" s="232"/>
      <c r="AB83" s="232"/>
      <c r="AC83" s="232"/>
      <c r="AD83" s="232"/>
      <c r="AE83" s="232"/>
      <c r="AF83" s="233"/>
      <c r="AG83" s="226"/>
      <c r="AH83" s="227"/>
      <c r="AI83" s="227"/>
      <c r="AJ83" s="227"/>
      <c r="AK83" s="227"/>
      <c r="AL83" s="227"/>
      <c r="AM83" s="227"/>
      <c r="AN83" s="227"/>
      <c r="AO83" s="227"/>
      <c r="AP83" s="227"/>
      <c r="AQ83" s="227"/>
      <c r="AR83" s="227"/>
      <c r="AS83" s="227"/>
      <c r="AT83" s="227"/>
      <c r="AU83" s="227"/>
      <c r="AV83" s="227"/>
      <c r="AW83" s="227"/>
      <c r="AX83" s="228"/>
    </row>
    <row r="84" spans="1:51" ht="24.75" customHeight="1" x14ac:dyDescent="0.15">
      <c r="A84" s="213"/>
      <c r="B84" s="214"/>
      <c r="C84" s="234"/>
      <c r="D84" s="235"/>
      <c r="E84" s="182"/>
      <c r="F84" s="182"/>
      <c r="G84" s="182"/>
      <c r="H84" s="183"/>
      <c r="I84" s="183"/>
      <c r="J84" s="273"/>
      <c r="K84" s="273"/>
      <c r="L84" s="273"/>
      <c r="M84" s="183"/>
      <c r="N84" s="274"/>
      <c r="O84" s="275"/>
      <c r="P84" s="276"/>
      <c r="Q84" s="276"/>
      <c r="R84" s="276"/>
      <c r="S84" s="276"/>
      <c r="T84" s="276"/>
      <c r="U84" s="276"/>
      <c r="V84" s="276"/>
      <c r="W84" s="276"/>
      <c r="X84" s="276"/>
      <c r="Y84" s="276"/>
      <c r="Z84" s="276"/>
      <c r="AA84" s="276"/>
      <c r="AB84" s="276"/>
      <c r="AC84" s="276"/>
      <c r="AD84" s="276"/>
      <c r="AE84" s="276"/>
      <c r="AF84" s="277"/>
      <c r="AG84" s="226"/>
      <c r="AH84" s="227"/>
      <c r="AI84" s="227"/>
      <c r="AJ84" s="227"/>
      <c r="AK84" s="227"/>
      <c r="AL84" s="227"/>
      <c r="AM84" s="227"/>
      <c r="AN84" s="227"/>
      <c r="AO84" s="227"/>
      <c r="AP84" s="227"/>
      <c r="AQ84" s="227"/>
      <c r="AR84" s="227"/>
      <c r="AS84" s="227"/>
      <c r="AT84" s="227"/>
      <c r="AU84" s="227"/>
      <c r="AV84" s="227"/>
      <c r="AW84" s="227"/>
      <c r="AX84" s="228"/>
    </row>
    <row r="85" spans="1:51" ht="24.75" customHeight="1" x14ac:dyDescent="0.15">
      <c r="A85" s="213"/>
      <c r="B85" s="214"/>
      <c r="C85" s="190"/>
      <c r="D85" s="191"/>
      <c r="E85" s="182"/>
      <c r="F85" s="182"/>
      <c r="G85" s="182"/>
      <c r="H85" s="183"/>
      <c r="I85" s="183"/>
      <c r="J85" s="184"/>
      <c r="K85" s="184"/>
      <c r="L85" s="184"/>
      <c r="M85" s="185"/>
      <c r="N85" s="186"/>
      <c r="O85" s="187"/>
      <c r="P85" s="188"/>
      <c r="Q85" s="188"/>
      <c r="R85" s="188"/>
      <c r="S85" s="188"/>
      <c r="T85" s="188"/>
      <c r="U85" s="188"/>
      <c r="V85" s="188"/>
      <c r="W85" s="188"/>
      <c r="X85" s="188"/>
      <c r="Y85" s="188"/>
      <c r="Z85" s="188"/>
      <c r="AA85" s="188"/>
      <c r="AB85" s="188"/>
      <c r="AC85" s="188"/>
      <c r="AD85" s="188"/>
      <c r="AE85" s="188"/>
      <c r="AF85" s="189"/>
      <c r="AG85" s="226"/>
      <c r="AH85" s="227"/>
      <c r="AI85" s="227"/>
      <c r="AJ85" s="227"/>
      <c r="AK85" s="227"/>
      <c r="AL85" s="227"/>
      <c r="AM85" s="227"/>
      <c r="AN85" s="227"/>
      <c r="AO85" s="227"/>
      <c r="AP85" s="227"/>
      <c r="AQ85" s="227"/>
      <c r="AR85" s="227"/>
      <c r="AS85" s="227"/>
      <c r="AT85" s="227"/>
      <c r="AU85" s="227"/>
      <c r="AV85" s="227"/>
      <c r="AW85" s="227"/>
      <c r="AX85" s="228"/>
    </row>
    <row r="86" spans="1:51" ht="24.75" customHeight="1" x14ac:dyDescent="0.15">
      <c r="A86" s="213"/>
      <c r="B86" s="214"/>
      <c r="C86" s="190"/>
      <c r="D86" s="191"/>
      <c r="E86" s="182"/>
      <c r="F86" s="182"/>
      <c r="G86" s="182"/>
      <c r="H86" s="183"/>
      <c r="I86" s="183"/>
      <c r="J86" s="184"/>
      <c r="K86" s="184"/>
      <c r="L86" s="184"/>
      <c r="M86" s="185"/>
      <c r="N86" s="186"/>
      <c r="O86" s="187"/>
      <c r="P86" s="188"/>
      <c r="Q86" s="188"/>
      <c r="R86" s="188"/>
      <c r="S86" s="188"/>
      <c r="T86" s="188"/>
      <c r="U86" s="188"/>
      <c r="V86" s="188"/>
      <c r="W86" s="188"/>
      <c r="X86" s="188"/>
      <c r="Y86" s="188"/>
      <c r="Z86" s="188"/>
      <c r="AA86" s="188"/>
      <c r="AB86" s="188"/>
      <c r="AC86" s="188"/>
      <c r="AD86" s="188"/>
      <c r="AE86" s="188"/>
      <c r="AF86" s="189"/>
      <c r="AG86" s="226"/>
      <c r="AH86" s="227"/>
      <c r="AI86" s="227"/>
      <c r="AJ86" s="227"/>
      <c r="AK86" s="227"/>
      <c r="AL86" s="227"/>
      <c r="AM86" s="227"/>
      <c r="AN86" s="227"/>
      <c r="AO86" s="227"/>
      <c r="AP86" s="227"/>
      <c r="AQ86" s="227"/>
      <c r="AR86" s="227"/>
      <c r="AS86" s="227"/>
      <c r="AT86" s="227"/>
      <c r="AU86" s="227"/>
      <c r="AV86" s="227"/>
      <c r="AW86" s="227"/>
      <c r="AX86" s="228"/>
    </row>
    <row r="87" spans="1:51" ht="24.75" customHeight="1" x14ac:dyDescent="0.15">
      <c r="A87" s="213"/>
      <c r="B87" s="214"/>
      <c r="C87" s="190"/>
      <c r="D87" s="191"/>
      <c r="E87" s="182"/>
      <c r="F87" s="182"/>
      <c r="G87" s="182"/>
      <c r="H87" s="183"/>
      <c r="I87" s="183"/>
      <c r="J87" s="184"/>
      <c r="K87" s="184"/>
      <c r="L87" s="184"/>
      <c r="M87" s="185"/>
      <c r="N87" s="186"/>
      <c r="O87" s="187"/>
      <c r="P87" s="188"/>
      <c r="Q87" s="188"/>
      <c r="R87" s="188"/>
      <c r="S87" s="188"/>
      <c r="T87" s="188"/>
      <c r="U87" s="188"/>
      <c r="V87" s="188"/>
      <c r="W87" s="188"/>
      <c r="X87" s="188"/>
      <c r="Y87" s="188"/>
      <c r="Z87" s="188"/>
      <c r="AA87" s="188"/>
      <c r="AB87" s="188"/>
      <c r="AC87" s="188"/>
      <c r="AD87" s="188"/>
      <c r="AE87" s="188"/>
      <c r="AF87" s="189"/>
      <c r="AG87" s="226"/>
      <c r="AH87" s="227"/>
      <c r="AI87" s="227"/>
      <c r="AJ87" s="227"/>
      <c r="AK87" s="227"/>
      <c r="AL87" s="227"/>
      <c r="AM87" s="227"/>
      <c r="AN87" s="227"/>
      <c r="AO87" s="227"/>
      <c r="AP87" s="227"/>
      <c r="AQ87" s="227"/>
      <c r="AR87" s="227"/>
      <c r="AS87" s="227"/>
      <c r="AT87" s="227"/>
      <c r="AU87" s="227"/>
      <c r="AV87" s="227"/>
      <c r="AW87" s="227"/>
      <c r="AX87" s="228"/>
    </row>
    <row r="88" spans="1:51" ht="24.75" customHeight="1" thickBot="1" x14ac:dyDescent="0.2">
      <c r="A88" s="215"/>
      <c r="B88" s="216"/>
      <c r="C88" s="259"/>
      <c r="D88" s="260"/>
      <c r="E88" s="182"/>
      <c r="F88" s="182"/>
      <c r="G88" s="182"/>
      <c r="H88" s="183"/>
      <c r="I88" s="183"/>
      <c r="J88" s="261"/>
      <c r="K88" s="261"/>
      <c r="L88" s="261"/>
      <c r="M88" s="262"/>
      <c r="N88" s="263"/>
      <c r="O88" s="264"/>
      <c r="P88" s="265"/>
      <c r="Q88" s="265"/>
      <c r="R88" s="265"/>
      <c r="S88" s="265"/>
      <c r="T88" s="265"/>
      <c r="U88" s="265"/>
      <c r="V88" s="265"/>
      <c r="W88" s="265"/>
      <c r="X88" s="265"/>
      <c r="Y88" s="265"/>
      <c r="Z88" s="265"/>
      <c r="AA88" s="265"/>
      <c r="AB88" s="265"/>
      <c r="AC88" s="265"/>
      <c r="AD88" s="265"/>
      <c r="AE88" s="265"/>
      <c r="AF88" s="266"/>
      <c r="AG88" s="208"/>
      <c r="AH88" s="209"/>
      <c r="AI88" s="209"/>
      <c r="AJ88" s="209"/>
      <c r="AK88" s="209"/>
      <c r="AL88" s="209"/>
      <c r="AM88" s="209"/>
      <c r="AN88" s="209"/>
      <c r="AO88" s="209"/>
      <c r="AP88" s="209"/>
      <c r="AQ88" s="209"/>
      <c r="AR88" s="209"/>
      <c r="AS88" s="209"/>
      <c r="AT88" s="209"/>
      <c r="AU88" s="209"/>
      <c r="AV88" s="209"/>
      <c r="AW88" s="209"/>
      <c r="AX88" s="210"/>
    </row>
    <row r="89" spans="1:51" ht="24.75" customHeight="1" x14ac:dyDescent="0.15">
      <c r="A89" s="192" t="s">
        <v>31</v>
      </c>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4"/>
    </row>
    <row r="90" spans="1:51" ht="67.5" customHeight="1" thickBot="1" x14ac:dyDescent="0.2">
      <c r="A90" s="195"/>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7"/>
    </row>
    <row r="91" spans="1:51" ht="24.75" customHeight="1" x14ac:dyDescent="0.15">
      <c r="A91" s="198" t="s">
        <v>211</v>
      </c>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200"/>
    </row>
    <row r="92" spans="1:51" ht="24.75" customHeight="1" x14ac:dyDescent="0.15">
      <c r="A92" s="201" t="s">
        <v>245</v>
      </c>
      <c r="B92" s="202"/>
      <c r="C92" s="202"/>
      <c r="D92" s="203"/>
      <c r="E92" s="178" t="s">
        <v>252</v>
      </c>
      <c r="F92" s="179"/>
      <c r="G92" s="179"/>
      <c r="H92" s="179"/>
      <c r="I92" s="179"/>
      <c r="J92" s="179"/>
      <c r="K92" s="179"/>
      <c r="L92" s="179"/>
      <c r="M92" s="179"/>
      <c r="N92" s="179"/>
      <c r="O92" s="179"/>
      <c r="P92" s="180"/>
      <c r="Q92" s="178"/>
      <c r="R92" s="179"/>
      <c r="S92" s="179"/>
      <c r="T92" s="179"/>
      <c r="U92" s="179"/>
      <c r="V92" s="179"/>
      <c r="W92" s="179"/>
      <c r="X92" s="179"/>
      <c r="Y92" s="179"/>
      <c r="Z92" s="179"/>
      <c r="AA92" s="179"/>
      <c r="AB92" s="180"/>
      <c r="AC92" s="178"/>
      <c r="AD92" s="179"/>
      <c r="AE92" s="179"/>
      <c r="AF92" s="179"/>
      <c r="AG92" s="179"/>
      <c r="AH92" s="179"/>
      <c r="AI92" s="179"/>
      <c r="AJ92" s="179"/>
      <c r="AK92" s="179"/>
      <c r="AL92" s="179"/>
      <c r="AM92" s="179"/>
      <c r="AN92" s="180"/>
      <c r="AO92" s="178"/>
      <c r="AP92" s="179"/>
      <c r="AQ92" s="179"/>
      <c r="AR92" s="179"/>
      <c r="AS92" s="179"/>
      <c r="AT92" s="179"/>
      <c r="AU92" s="179"/>
      <c r="AV92" s="179"/>
      <c r="AW92" s="179"/>
      <c r="AX92" s="181"/>
      <c r="AY92" s="66"/>
    </row>
    <row r="93" spans="1:51" ht="24.75" customHeight="1" x14ac:dyDescent="0.15">
      <c r="A93" s="97" t="s">
        <v>244</v>
      </c>
      <c r="B93" s="97"/>
      <c r="C93" s="97"/>
      <c r="D93" s="97"/>
      <c r="E93" s="178" t="s">
        <v>623</v>
      </c>
      <c r="F93" s="179"/>
      <c r="G93" s="179"/>
      <c r="H93" s="179"/>
      <c r="I93" s="179"/>
      <c r="J93" s="179"/>
      <c r="K93" s="179"/>
      <c r="L93" s="179"/>
      <c r="M93" s="179"/>
      <c r="N93" s="179"/>
      <c r="O93" s="179"/>
      <c r="P93" s="180"/>
      <c r="Q93" s="178"/>
      <c r="R93" s="179"/>
      <c r="S93" s="179"/>
      <c r="T93" s="179"/>
      <c r="U93" s="179"/>
      <c r="V93" s="179"/>
      <c r="W93" s="179"/>
      <c r="X93" s="179"/>
      <c r="Y93" s="179"/>
      <c r="Z93" s="179"/>
      <c r="AA93" s="179"/>
      <c r="AB93" s="180"/>
      <c r="AC93" s="178"/>
      <c r="AD93" s="179"/>
      <c r="AE93" s="179"/>
      <c r="AF93" s="179"/>
      <c r="AG93" s="179"/>
      <c r="AH93" s="179"/>
      <c r="AI93" s="179"/>
      <c r="AJ93" s="179"/>
      <c r="AK93" s="179"/>
      <c r="AL93" s="179"/>
      <c r="AM93" s="179"/>
      <c r="AN93" s="180"/>
      <c r="AO93" s="178"/>
      <c r="AP93" s="179"/>
      <c r="AQ93" s="179"/>
      <c r="AR93" s="179"/>
      <c r="AS93" s="179"/>
      <c r="AT93" s="179"/>
      <c r="AU93" s="179"/>
      <c r="AV93" s="179"/>
      <c r="AW93" s="179"/>
      <c r="AX93" s="181"/>
    </row>
    <row r="94" spans="1:51" ht="24.75" customHeight="1" x14ac:dyDescent="0.15">
      <c r="A94" s="97" t="s">
        <v>243</v>
      </c>
      <c r="B94" s="97"/>
      <c r="C94" s="97"/>
      <c r="D94" s="97"/>
      <c r="E94" s="178" t="s">
        <v>624</v>
      </c>
      <c r="F94" s="179"/>
      <c r="G94" s="179"/>
      <c r="H94" s="179"/>
      <c r="I94" s="179"/>
      <c r="J94" s="179"/>
      <c r="K94" s="179"/>
      <c r="L94" s="179"/>
      <c r="M94" s="179"/>
      <c r="N94" s="179"/>
      <c r="O94" s="179"/>
      <c r="P94" s="180"/>
      <c r="Q94" s="178"/>
      <c r="R94" s="179"/>
      <c r="S94" s="179"/>
      <c r="T94" s="179"/>
      <c r="U94" s="179"/>
      <c r="V94" s="179"/>
      <c r="W94" s="179"/>
      <c r="X94" s="179"/>
      <c r="Y94" s="179"/>
      <c r="Z94" s="179"/>
      <c r="AA94" s="179"/>
      <c r="AB94" s="180"/>
      <c r="AC94" s="178"/>
      <c r="AD94" s="179"/>
      <c r="AE94" s="179"/>
      <c r="AF94" s="179"/>
      <c r="AG94" s="179"/>
      <c r="AH94" s="179"/>
      <c r="AI94" s="179"/>
      <c r="AJ94" s="179"/>
      <c r="AK94" s="179"/>
      <c r="AL94" s="179"/>
      <c r="AM94" s="179"/>
      <c r="AN94" s="180"/>
      <c r="AO94" s="178"/>
      <c r="AP94" s="179"/>
      <c r="AQ94" s="179"/>
      <c r="AR94" s="179"/>
      <c r="AS94" s="179"/>
      <c r="AT94" s="179"/>
      <c r="AU94" s="179"/>
      <c r="AV94" s="179"/>
      <c r="AW94" s="179"/>
      <c r="AX94" s="181"/>
    </row>
    <row r="95" spans="1:51" ht="24.75" customHeight="1" x14ac:dyDescent="0.15">
      <c r="A95" s="97" t="s">
        <v>242</v>
      </c>
      <c r="B95" s="97"/>
      <c r="C95" s="97"/>
      <c r="D95" s="97"/>
      <c r="E95" s="178" t="s">
        <v>625</v>
      </c>
      <c r="F95" s="179"/>
      <c r="G95" s="179"/>
      <c r="H95" s="179"/>
      <c r="I95" s="179"/>
      <c r="J95" s="179"/>
      <c r="K95" s="179"/>
      <c r="L95" s="179"/>
      <c r="M95" s="179"/>
      <c r="N95" s="179"/>
      <c r="O95" s="179"/>
      <c r="P95" s="180"/>
      <c r="Q95" s="178"/>
      <c r="R95" s="179"/>
      <c r="S95" s="179"/>
      <c r="T95" s="179"/>
      <c r="U95" s="179"/>
      <c r="V95" s="179"/>
      <c r="W95" s="179"/>
      <c r="X95" s="179"/>
      <c r="Y95" s="179"/>
      <c r="Z95" s="179"/>
      <c r="AA95" s="179"/>
      <c r="AB95" s="180"/>
      <c r="AC95" s="178"/>
      <c r="AD95" s="179"/>
      <c r="AE95" s="179"/>
      <c r="AF95" s="179"/>
      <c r="AG95" s="179"/>
      <c r="AH95" s="179"/>
      <c r="AI95" s="179"/>
      <c r="AJ95" s="179"/>
      <c r="AK95" s="179"/>
      <c r="AL95" s="179"/>
      <c r="AM95" s="179"/>
      <c r="AN95" s="180"/>
      <c r="AO95" s="178"/>
      <c r="AP95" s="179"/>
      <c r="AQ95" s="179"/>
      <c r="AR95" s="179"/>
      <c r="AS95" s="179"/>
      <c r="AT95" s="179"/>
      <c r="AU95" s="179"/>
      <c r="AV95" s="179"/>
      <c r="AW95" s="179"/>
      <c r="AX95" s="181"/>
    </row>
    <row r="96" spans="1:51" ht="24.75" customHeight="1" x14ac:dyDescent="0.15">
      <c r="A96" s="97" t="s">
        <v>241</v>
      </c>
      <c r="B96" s="97"/>
      <c r="C96" s="97"/>
      <c r="D96" s="97"/>
      <c r="E96" s="178" t="s">
        <v>626</v>
      </c>
      <c r="F96" s="179"/>
      <c r="G96" s="179"/>
      <c r="H96" s="179"/>
      <c r="I96" s="179"/>
      <c r="J96" s="179"/>
      <c r="K96" s="179"/>
      <c r="L96" s="179"/>
      <c r="M96" s="179"/>
      <c r="N96" s="179"/>
      <c r="O96" s="179"/>
      <c r="P96" s="180"/>
      <c r="Q96" s="178"/>
      <c r="R96" s="179"/>
      <c r="S96" s="179"/>
      <c r="T96" s="179"/>
      <c r="U96" s="179"/>
      <c r="V96" s="179"/>
      <c r="W96" s="179"/>
      <c r="X96" s="179"/>
      <c r="Y96" s="179"/>
      <c r="Z96" s="179"/>
      <c r="AA96" s="179"/>
      <c r="AB96" s="180"/>
      <c r="AC96" s="178"/>
      <c r="AD96" s="179"/>
      <c r="AE96" s="179"/>
      <c r="AF96" s="179"/>
      <c r="AG96" s="179"/>
      <c r="AH96" s="179"/>
      <c r="AI96" s="179"/>
      <c r="AJ96" s="179"/>
      <c r="AK96" s="179"/>
      <c r="AL96" s="179"/>
      <c r="AM96" s="179"/>
      <c r="AN96" s="180"/>
      <c r="AO96" s="178"/>
      <c r="AP96" s="179"/>
      <c r="AQ96" s="179"/>
      <c r="AR96" s="179"/>
      <c r="AS96" s="179"/>
      <c r="AT96" s="179"/>
      <c r="AU96" s="179"/>
      <c r="AV96" s="179"/>
      <c r="AW96" s="179"/>
      <c r="AX96" s="181"/>
    </row>
    <row r="97" spans="1:50" ht="24.75" customHeight="1" x14ac:dyDescent="0.15">
      <c r="A97" s="97" t="s">
        <v>240</v>
      </c>
      <c r="B97" s="97"/>
      <c r="C97" s="97"/>
      <c r="D97" s="97"/>
      <c r="E97" s="178" t="s">
        <v>627</v>
      </c>
      <c r="F97" s="179"/>
      <c r="G97" s="179"/>
      <c r="H97" s="179"/>
      <c r="I97" s="179"/>
      <c r="J97" s="179"/>
      <c r="K97" s="179"/>
      <c r="L97" s="179"/>
      <c r="M97" s="179"/>
      <c r="N97" s="179"/>
      <c r="O97" s="179"/>
      <c r="P97" s="180"/>
      <c r="Q97" s="178"/>
      <c r="R97" s="179"/>
      <c r="S97" s="179"/>
      <c r="T97" s="179"/>
      <c r="U97" s="179"/>
      <c r="V97" s="179"/>
      <c r="W97" s="179"/>
      <c r="X97" s="179"/>
      <c r="Y97" s="179"/>
      <c r="Z97" s="179"/>
      <c r="AA97" s="179"/>
      <c r="AB97" s="180"/>
      <c r="AC97" s="178"/>
      <c r="AD97" s="179"/>
      <c r="AE97" s="179"/>
      <c r="AF97" s="179"/>
      <c r="AG97" s="179"/>
      <c r="AH97" s="179"/>
      <c r="AI97" s="179"/>
      <c r="AJ97" s="179"/>
      <c r="AK97" s="179"/>
      <c r="AL97" s="179"/>
      <c r="AM97" s="179"/>
      <c r="AN97" s="180"/>
      <c r="AO97" s="178"/>
      <c r="AP97" s="179"/>
      <c r="AQ97" s="179"/>
      <c r="AR97" s="179"/>
      <c r="AS97" s="179"/>
      <c r="AT97" s="179"/>
      <c r="AU97" s="179"/>
      <c r="AV97" s="179"/>
      <c r="AW97" s="179"/>
      <c r="AX97" s="181"/>
    </row>
    <row r="98" spans="1:50" ht="24.75" customHeight="1" x14ac:dyDescent="0.15">
      <c r="A98" s="97" t="s">
        <v>239</v>
      </c>
      <c r="B98" s="97"/>
      <c r="C98" s="97"/>
      <c r="D98" s="97"/>
      <c r="E98" s="178" t="s">
        <v>627</v>
      </c>
      <c r="F98" s="179"/>
      <c r="G98" s="179"/>
      <c r="H98" s="179"/>
      <c r="I98" s="179"/>
      <c r="J98" s="179"/>
      <c r="K98" s="179"/>
      <c r="L98" s="179"/>
      <c r="M98" s="179"/>
      <c r="N98" s="179"/>
      <c r="O98" s="179"/>
      <c r="P98" s="180"/>
      <c r="Q98" s="178"/>
      <c r="R98" s="179"/>
      <c r="S98" s="179"/>
      <c r="T98" s="179"/>
      <c r="U98" s="179"/>
      <c r="V98" s="179"/>
      <c r="W98" s="179"/>
      <c r="X98" s="179"/>
      <c r="Y98" s="179"/>
      <c r="Z98" s="179"/>
      <c r="AA98" s="179"/>
      <c r="AB98" s="180"/>
      <c r="AC98" s="178"/>
      <c r="AD98" s="179"/>
      <c r="AE98" s="179"/>
      <c r="AF98" s="179"/>
      <c r="AG98" s="179"/>
      <c r="AH98" s="179"/>
      <c r="AI98" s="179"/>
      <c r="AJ98" s="179"/>
      <c r="AK98" s="179"/>
      <c r="AL98" s="179"/>
      <c r="AM98" s="179"/>
      <c r="AN98" s="180"/>
      <c r="AO98" s="178"/>
      <c r="AP98" s="179"/>
      <c r="AQ98" s="179"/>
      <c r="AR98" s="179"/>
      <c r="AS98" s="179"/>
      <c r="AT98" s="179"/>
      <c r="AU98" s="179"/>
      <c r="AV98" s="179"/>
      <c r="AW98" s="179"/>
      <c r="AX98" s="181"/>
    </row>
    <row r="99" spans="1:50" ht="24.75" customHeight="1" x14ac:dyDescent="0.15">
      <c r="A99" s="97" t="s">
        <v>238</v>
      </c>
      <c r="B99" s="97"/>
      <c r="C99" s="97"/>
      <c r="D99" s="97"/>
      <c r="E99" s="178" t="s">
        <v>627</v>
      </c>
      <c r="F99" s="179"/>
      <c r="G99" s="179"/>
      <c r="H99" s="179"/>
      <c r="I99" s="179"/>
      <c r="J99" s="179"/>
      <c r="K99" s="179"/>
      <c r="L99" s="179"/>
      <c r="M99" s="179"/>
      <c r="N99" s="179"/>
      <c r="O99" s="179"/>
      <c r="P99" s="180"/>
      <c r="Q99" s="178"/>
      <c r="R99" s="179"/>
      <c r="S99" s="179"/>
      <c r="T99" s="179"/>
      <c r="U99" s="179"/>
      <c r="V99" s="179"/>
      <c r="W99" s="179"/>
      <c r="X99" s="179"/>
      <c r="Y99" s="179"/>
      <c r="Z99" s="179"/>
      <c r="AA99" s="179"/>
      <c r="AB99" s="180"/>
      <c r="AC99" s="178"/>
      <c r="AD99" s="179"/>
      <c r="AE99" s="179"/>
      <c r="AF99" s="179"/>
      <c r="AG99" s="179"/>
      <c r="AH99" s="179"/>
      <c r="AI99" s="179"/>
      <c r="AJ99" s="179"/>
      <c r="AK99" s="179"/>
      <c r="AL99" s="179"/>
      <c r="AM99" s="179"/>
      <c r="AN99" s="180"/>
      <c r="AO99" s="178"/>
      <c r="AP99" s="179"/>
      <c r="AQ99" s="179"/>
      <c r="AR99" s="179"/>
      <c r="AS99" s="179"/>
      <c r="AT99" s="179"/>
      <c r="AU99" s="179"/>
      <c r="AV99" s="179"/>
      <c r="AW99" s="179"/>
      <c r="AX99" s="181"/>
    </row>
    <row r="100" spans="1:50" ht="24.75" customHeight="1" x14ac:dyDescent="0.15">
      <c r="A100" s="97" t="s">
        <v>384</v>
      </c>
      <c r="B100" s="97"/>
      <c r="C100" s="97"/>
      <c r="D100" s="97"/>
      <c r="E100" s="177" t="s">
        <v>569</v>
      </c>
      <c r="F100" s="158"/>
      <c r="G100" s="158"/>
      <c r="H100" s="69" t="str">
        <f>IF(E100="","","-")</f>
        <v>-</v>
      </c>
      <c r="I100" s="158"/>
      <c r="J100" s="158"/>
      <c r="K100" s="69" t="str">
        <f>IF(I100="","","-")</f>
        <v/>
      </c>
      <c r="L100" s="160">
        <v>47</v>
      </c>
      <c r="M100" s="160"/>
      <c r="N100" s="69" t="str">
        <f>IF(O100="","","-")</f>
        <v/>
      </c>
      <c r="O100" s="175"/>
      <c r="P100" s="176"/>
      <c r="Q100" s="177"/>
      <c r="R100" s="158"/>
      <c r="S100" s="158"/>
      <c r="T100" s="69" t="str">
        <f>IF(Q100="","","-")</f>
        <v/>
      </c>
      <c r="U100" s="158"/>
      <c r="V100" s="158"/>
      <c r="W100" s="69" t="str">
        <f>IF(U100="","","-")</f>
        <v/>
      </c>
      <c r="X100" s="160"/>
      <c r="Y100" s="160"/>
      <c r="Z100" s="69" t="str">
        <f>IF(AA100="","","-")</f>
        <v/>
      </c>
      <c r="AA100" s="175"/>
      <c r="AB100" s="176"/>
      <c r="AC100" s="177"/>
      <c r="AD100" s="158"/>
      <c r="AE100" s="158"/>
      <c r="AF100" s="69" t="str">
        <f>IF(AC100="","","-")</f>
        <v/>
      </c>
      <c r="AG100" s="158"/>
      <c r="AH100" s="158"/>
      <c r="AI100" s="69" t="str">
        <f>IF(AG100="","","-")</f>
        <v/>
      </c>
      <c r="AJ100" s="160"/>
      <c r="AK100" s="160"/>
      <c r="AL100" s="69" t="str">
        <f>IF(AM100="","","-")</f>
        <v/>
      </c>
      <c r="AM100" s="175"/>
      <c r="AN100" s="176"/>
      <c r="AO100" s="177"/>
      <c r="AP100" s="158"/>
      <c r="AQ100" s="69" t="str">
        <f>IF(AO100="","","-")</f>
        <v/>
      </c>
      <c r="AR100" s="158"/>
      <c r="AS100" s="158"/>
      <c r="AT100" s="69" t="str">
        <f>IF(AR100="","","-")</f>
        <v/>
      </c>
      <c r="AU100" s="160"/>
      <c r="AV100" s="160"/>
      <c r="AW100" s="69" t="str">
        <f>IF(AX100="","","-")</f>
        <v/>
      </c>
      <c r="AX100" s="71"/>
    </row>
    <row r="101" spans="1:50" ht="24.75" customHeight="1" x14ac:dyDescent="0.15">
      <c r="A101" s="97" t="s">
        <v>556</v>
      </c>
      <c r="B101" s="97"/>
      <c r="C101" s="97"/>
      <c r="D101" s="97"/>
      <c r="E101" s="177" t="s">
        <v>569</v>
      </c>
      <c r="F101" s="158"/>
      <c r="G101" s="158"/>
      <c r="H101" s="69"/>
      <c r="I101" s="158"/>
      <c r="J101" s="158"/>
      <c r="K101" s="69"/>
      <c r="L101" s="160">
        <v>46</v>
      </c>
      <c r="M101" s="160"/>
      <c r="N101" s="69" t="str">
        <f>IF(O101="","","-")</f>
        <v/>
      </c>
      <c r="O101" s="175"/>
      <c r="P101" s="176"/>
      <c r="Q101" s="177"/>
      <c r="R101" s="158"/>
      <c r="S101" s="158"/>
      <c r="T101" s="69" t="str">
        <f>IF(Q101="","","-")</f>
        <v/>
      </c>
      <c r="U101" s="158"/>
      <c r="V101" s="158"/>
      <c r="W101" s="69" t="str">
        <f>IF(U101="","","-")</f>
        <v/>
      </c>
      <c r="X101" s="160"/>
      <c r="Y101" s="160"/>
      <c r="Z101" s="69" t="str">
        <f>IF(AA101="","","-")</f>
        <v/>
      </c>
      <c r="AA101" s="175"/>
      <c r="AB101" s="176"/>
      <c r="AC101" s="177"/>
      <c r="AD101" s="158"/>
      <c r="AE101" s="158"/>
      <c r="AF101" s="69" t="str">
        <f>IF(AC101="","","-")</f>
        <v/>
      </c>
      <c r="AG101" s="158"/>
      <c r="AH101" s="158"/>
      <c r="AI101" s="69" t="str">
        <f>IF(AG101="","","-")</f>
        <v/>
      </c>
      <c r="AJ101" s="160"/>
      <c r="AK101" s="160"/>
      <c r="AL101" s="69" t="str">
        <f>IF(AM101="","","-")</f>
        <v/>
      </c>
      <c r="AM101" s="175"/>
      <c r="AN101" s="176"/>
      <c r="AO101" s="177"/>
      <c r="AP101" s="158"/>
      <c r="AQ101" s="69" t="str">
        <f>IF(AO101="","","-")</f>
        <v/>
      </c>
      <c r="AR101" s="158"/>
      <c r="AS101" s="158"/>
      <c r="AT101" s="69" t="str">
        <f>IF(AR101="","","-")</f>
        <v/>
      </c>
      <c r="AU101" s="160"/>
      <c r="AV101" s="160"/>
      <c r="AW101" s="69" t="str">
        <f>IF(AX101="","","-")</f>
        <v/>
      </c>
      <c r="AX101" s="71"/>
    </row>
    <row r="102" spans="1:50" ht="24.75" customHeight="1" x14ac:dyDescent="0.15">
      <c r="A102" s="97" t="s">
        <v>352</v>
      </c>
      <c r="B102" s="97"/>
      <c r="C102" s="97"/>
      <c r="D102" s="97"/>
      <c r="E102" s="173">
        <v>2021</v>
      </c>
      <c r="F102" s="159"/>
      <c r="G102" s="158" t="s">
        <v>568</v>
      </c>
      <c r="H102" s="158"/>
      <c r="I102" s="158"/>
      <c r="J102" s="159">
        <v>20</v>
      </c>
      <c r="K102" s="159"/>
      <c r="L102" s="160">
        <v>58</v>
      </c>
      <c r="M102" s="160"/>
      <c r="N102" s="160"/>
      <c r="O102" s="159"/>
      <c r="P102" s="159"/>
      <c r="Q102" s="173"/>
      <c r="R102" s="159"/>
      <c r="S102" s="158"/>
      <c r="T102" s="158"/>
      <c r="U102" s="158"/>
      <c r="V102" s="159"/>
      <c r="W102" s="159"/>
      <c r="X102" s="160"/>
      <c r="Y102" s="160"/>
      <c r="Z102" s="160"/>
      <c r="AA102" s="159"/>
      <c r="AB102" s="174"/>
      <c r="AC102" s="173"/>
      <c r="AD102" s="159"/>
      <c r="AE102" s="158"/>
      <c r="AF102" s="158"/>
      <c r="AG102" s="158"/>
      <c r="AH102" s="159"/>
      <c r="AI102" s="159"/>
      <c r="AJ102" s="160"/>
      <c r="AK102" s="160"/>
      <c r="AL102" s="160"/>
      <c r="AM102" s="159"/>
      <c r="AN102" s="174"/>
      <c r="AO102" s="173"/>
      <c r="AP102" s="159"/>
      <c r="AQ102" s="158"/>
      <c r="AR102" s="158"/>
      <c r="AS102" s="158"/>
      <c r="AT102" s="159"/>
      <c r="AU102" s="159"/>
      <c r="AV102" s="160"/>
      <c r="AW102" s="160"/>
      <c r="AX102" s="71"/>
    </row>
    <row r="103" spans="1:50" ht="28.35" customHeight="1" x14ac:dyDescent="0.15">
      <c r="A103" s="161" t="s">
        <v>232</v>
      </c>
      <c r="B103" s="162"/>
      <c r="C103" s="162"/>
      <c r="D103" s="162"/>
      <c r="E103" s="162"/>
      <c r="F103" s="163"/>
      <c r="G103" s="56" t="s">
        <v>557</v>
      </c>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61"/>
      <c r="B104" s="162"/>
      <c r="C104" s="162"/>
      <c r="D104" s="162"/>
      <c r="E104" s="162"/>
      <c r="F104" s="163"/>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61"/>
      <c r="B105" s="162"/>
      <c r="C105" s="162"/>
      <c r="D105" s="162"/>
      <c r="E105" s="162"/>
      <c r="F105" s="16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61"/>
      <c r="B106" s="162"/>
      <c r="C106" s="162"/>
      <c r="D106" s="162"/>
      <c r="E106" s="162"/>
      <c r="F106" s="16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161"/>
      <c r="B107" s="162"/>
      <c r="C107" s="162"/>
      <c r="D107" s="162"/>
      <c r="E107" s="162"/>
      <c r="F107" s="163"/>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61"/>
      <c r="B108" s="162"/>
      <c r="C108" s="162"/>
      <c r="D108" s="162"/>
      <c r="E108" s="162"/>
      <c r="F108" s="163"/>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161"/>
      <c r="B109" s="162"/>
      <c r="C109" s="162"/>
      <c r="D109" s="162"/>
      <c r="E109" s="162"/>
      <c r="F109" s="163"/>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161"/>
      <c r="B110" s="162"/>
      <c r="C110" s="162"/>
      <c r="D110" s="162"/>
      <c r="E110" s="162"/>
      <c r="F110" s="163"/>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161"/>
      <c r="B111" s="162"/>
      <c r="C111" s="162"/>
      <c r="D111" s="162"/>
      <c r="E111" s="162"/>
      <c r="F111" s="163"/>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161"/>
      <c r="B112" s="162"/>
      <c r="C112" s="162"/>
      <c r="D112" s="162"/>
      <c r="E112" s="162"/>
      <c r="F112" s="163"/>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161"/>
      <c r="B113" s="162"/>
      <c r="C113" s="162"/>
      <c r="D113" s="162"/>
      <c r="E113" s="162"/>
      <c r="F113" s="163"/>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161"/>
      <c r="B114" s="162"/>
      <c r="C114" s="162"/>
      <c r="D114" s="162"/>
      <c r="E114" s="162"/>
      <c r="F114" s="163"/>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161"/>
      <c r="B115" s="162"/>
      <c r="C115" s="162"/>
      <c r="D115" s="162"/>
      <c r="E115" s="162"/>
      <c r="F115" s="163"/>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7.75" customHeight="1" x14ac:dyDescent="0.15">
      <c r="A116" s="161"/>
      <c r="B116" s="162"/>
      <c r="C116" s="162"/>
      <c r="D116" s="162"/>
      <c r="E116" s="162"/>
      <c r="F116" s="163"/>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161"/>
      <c r="B117" s="162"/>
      <c r="C117" s="162"/>
      <c r="D117" s="162"/>
      <c r="E117" s="162"/>
      <c r="F117" s="163"/>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161"/>
      <c r="B118" s="162"/>
      <c r="C118" s="162"/>
      <c r="D118" s="162"/>
      <c r="E118" s="162"/>
      <c r="F118" s="163"/>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161"/>
      <c r="B119" s="162"/>
      <c r="C119" s="162"/>
      <c r="D119" s="162"/>
      <c r="E119" s="162"/>
      <c r="F119" s="163"/>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52.5" customHeight="1" x14ac:dyDescent="0.15">
      <c r="A120" s="161"/>
      <c r="B120" s="162"/>
      <c r="C120" s="162"/>
      <c r="D120" s="162"/>
      <c r="E120" s="162"/>
      <c r="F120" s="163"/>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52.5" customHeight="1" x14ac:dyDescent="0.15">
      <c r="A121" s="161"/>
      <c r="B121" s="162"/>
      <c r="C121" s="162"/>
      <c r="D121" s="162"/>
      <c r="E121" s="162"/>
      <c r="F121" s="163"/>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52.5" customHeight="1" x14ac:dyDescent="0.15">
      <c r="A122" s="161"/>
      <c r="B122" s="162"/>
      <c r="C122" s="162"/>
      <c r="D122" s="162"/>
      <c r="E122" s="162"/>
      <c r="F122" s="163"/>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9.25" customHeight="1" x14ac:dyDescent="0.15">
      <c r="A123" s="161"/>
      <c r="B123" s="162"/>
      <c r="C123" s="162"/>
      <c r="D123" s="162"/>
      <c r="E123" s="162"/>
      <c r="F123" s="163"/>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18.600000000000001" customHeight="1" x14ac:dyDescent="0.15">
      <c r="A124" s="161"/>
      <c r="B124" s="162"/>
      <c r="C124" s="162"/>
      <c r="D124" s="162"/>
      <c r="E124" s="162"/>
      <c r="F124" s="163"/>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35.25" customHeight="1" x14ac:dyDescent="0.15">
      <c r="A125" s="161"/>
      <c r="B125" s="162"/>
      <c r="C125" s="162"/>
      <c r="D125" s="162"/>
      <c r="E125" s="162"/>
      <c r="F125" s="163"/>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30" customHeight="1" x14ac:dyDescent="0.15">
      <c r="A126" s="161"/>
      <c r="B126" s="162"/>
      <c r="C126" s="162"/>
      <c r="D126" s="162"/>
      <c r="E126" s="162"/>
      <c r="F126" s="163"/>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thickBot="1" x14ac:dyDescent="0.2">
      <c r="A127" s="164"/>
      <c r="B127" s="165"/>
      <c r="C127" s="165"/>
      <c r="D127" s="165"/>
      <c r="E127" s="165"/>
      <c r="F127" s="166"/>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8"/>
    </row>
    <row r="128" spans="1:50" ht="24.75" customHeight="1" x14ac:dyDescent="0.15">
      <c r="A128" s="167" t="s">
        <v>234</v>
      </c>
      <c r="B128" s="168"/>
      <c r="C128" s="168"/>
      <c r="D128" s="168"/>
      <c r="E128" s="168"/>
      <c r="F128" s="169"/>
      <c r="G128" s="146" t="s">
        <v>628</v>
      </c>
      <c r="H128" s="147"/>
      <c r="I128" s="147"/>
      <c r="J128" s="147"/>
      <c r="K128" s="147"/>
      <c r="L128" s="147"/>
      <c r="M128" s="147"/>
      <c r="N128" s="147"/>
      <c r="O128" s="147"/>
      <c r="P128" s="147"/>
      <c r="Q128" s="147"/>
      <c r="R128" s="147"/>
      <c r="S128" s="147"/>
      <c r="T128" s="147"/>
      <c r="U128" s="147"/>
      <c r="V128" s="147"/>
      <c r="W128" s="147"/>
      <c r="X128" s="147"/>
      <c r="Y128" s="147"/>
      <c r="Z128" s="147"/>
      <c r="AA128" s="147"/>
      <c r="AB128" s="148"/>
      <c r="AC128" s="146" t="s">
        <v>629</v>
      </c>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9"/>
    </row>
    <row r="129" spans="1:51" ht="24.75" customHeight="1" x14ac:dyDescent="0.15">
      <c r="A129" s="170"/>
      <c r="B129" s="171"/>
      <c r="C129" s="171"/>
      <c r="D129" s="171"/>
      <c r="E129" s="171"/>
      <c r="F129" s="172"/>
      <c r="G129" s="150" t="s">
        <v>15</v>
      </c>
      <c r="H129" s="151"/>
      <c r="I129" s="151"/>
      <c r="J129" s="151"/>
      <c r="K129" s="151"/>
      <c r="L129" s="152" t="s">
        <v>16</v>
      </c>
      <c r="M129" s="151"/>
      <c r="N129" s="151"/>
      <c r="O129" s="151"/>
      <c r="P129" s="151"/>
      <c r="Q129" s="151"/>
      <c r="R129" s="151"/>
      <c r="S129" s="151"/>
      <c r="T129" s="151"/>
      <c r="U129" s="151"/>
      <c r="V129" s="151"/>
      <c r="W129" s="151"/>
      <c r="X129" s="153"/>
      <c r="Y129" s="154" t="s">
        <v>17</v>
      </c>
      <c r="Z129" s="155"/>
      <c r="AA129" s="155"/>
      <c r="AB129" s="156"/>
      <c r="AC129" s="150" t="s">
        <v>15</v>
      </c>
      <c r="AD129" s="151"/>
      <c r="AE129" s="151"/>
      <c r="AF129" s="151"/>
      <c r="AG129" s="151"/>
      <c r="AH129" s="152" t="s">
        <v>16</v>
      </c>
      <c r="AI129" s="151"/>
      <c r="AJ129" s="151"/>
      <c r="AK129" s="151"/>
      <c r="AL129" s="151"/>
      <c r="AM129" s="151"/>
      <c r="AN129" s="151"/>
      <c r="AO129" s="151"/>
      <c r="AP129" s="151"/>
      <c r="AQ129" s="151"/>
      <c r="AR129" s="151"/>
      <c r="AS129" s="151"/>
      <c r="AT129" s="153"/>
      <c r="AU129" s="154" t="s">
        <v>17</v>
      </c>
      <c r="AV129" s="155"/>
      <c r="AW129" s="155"/>
      <c r="AX129" s="157"/>
    </row>
    <row r="130" spans="1:51" ht="24.75" customHeight="1" x14ac:dyDescent="0.15">
      <c r="A130" s="170"/>
      <c r="B130" s="171"/>
      <c r="C130" s="171"/>
      <c r="D130" s="171"/>
      <c r="E130" s="171"/>
      <c r="F130" s="172"/>
      <c r="G130" s="136" t="s">
        <v>630</v>
      </c>
      <c r="H130" s="137"/>
      <c r="I130" s="137"/>
      <c r="J130" s="137"/>
      <c r="K130" s="138"/>
      <c r="L130" s="139" t="s">
        <v>631</v>
      </c>
      <c r="M130" s="140"/>
      <c r="N130" s="140"/>
      <c r="O130" s="140"/>
      <c r="P130" s="140"/>
      <c r="Q130" s="140"/>
      <c r="R130" s="140"/>
      <c r="S130" s="140"/>
      <c r="T130" s="140"/>
      <c r="U130" s="140"/>
      <c r="V130" s="140"/>
      <c r="W130" s="140"/>
      <c r="X130" s="141"/>
      <c r="Y130" s="142">
        <v>10.89</v>
      </c>
      <c r="Z130" s="143"/>
      <c r="AA130" s="143"/>
      <c r="AB130" s="144"/>
      <c r="AC130" s="136" t="s">
        <v>632</v>
      </c>
      <c r="AD130" s="137"/>
      <c r="AE130" s="137"/>
      <c r="AF130" s="137"/>
      <c r="AG130" s="138"/>
      <c r="AH130" s="139" t="s">
        <v>633</v>
      </c>
      <c r="AI130" s="140"/>
      <c r="AJ130" s="140"/>
      <c r="AK130" s="140"/>
      <c r="AL130" s="140"/>
      <c r="AM130" s="140"/>
      <c r="AN130" s="140"/>
      <c r="AO130" s="140"/>
      <c r="AP130" s="140"/>
      <c r="AQ130" s="140"/>
      <c r="AR130" s="140"/>
      <c r="AS130" s="140"/>
      <c r="AT130" s="141"/>
      <c r="AU130" s="142">
        <v>4.9939999999999998</v>
      </c>
      <c r="AV130" s="143"/>
      <c r="AW130" s="143"/>
      <c r="AX130" s="145"/>
    </row>
    <row r="131" spans="1:51" ht="24.75" customHeight="1" x14ac:dyDescent="0.15">
      <c r="A131" s="170"/>
      <c r="B131" s="171"/>
      <c r="C131" s="171"/>
      <c r="D131" s="171"/>
      <c r="E131" s="171"/>
      <c r="F131" s="172"/>
      <c r="G131" s="126"/>
      <c r="H131" s="127"/>
      <c r="I131" s="127"/>
      <c r="J131" s="127"/>
      <c r="K131" s="128"/>
      <c r="L131" s="129"/>
      <c r="M131" s="130"/>
      <c r="N131" s="130"/>
      <c r="O131" s="130"/>
      <c r="P131" s="130"/>
      <c r="Q131" s="130"/>
      <c r="R131" s="130"/>
      <c r="S131" s="130"/>
      <c r="T131" s="130"/>
      <c r="U131" s="130"/>
      <c r="V131" s="130"/>
      <c r="W131" s="130"/>
      <c r="X131" s="131"/>
      <c r="Y131" s="132"/>
      <c r="Z131" s="133"/>
      <c r="AA131" s="133"/>
      <c r="AB131" s="134"/>
      <c r="AC131" s="126"/>
      <c r="AD131" s="127"/>
      <c r="AE131" s="127"/>
      <c r="AF131" s="127"/>
      <c r="AG131" s="128"/>
      <c r="AH131" s="129"/>
      <c r="AI131" s="130"/>
      <c r="AJ131" s="130"/>
      <c r="AK131" s="130"/>
      <c r="AL131" s="130"/>
      <c r="AM131" s="130"/>
      <c r="AN131" s="130"/>
      <c r="AO131" s="130"/>
      <c r="AP131" s="130"/>
      <c r="AQ131" s="130"/>
      <c r="AR131" s="130"/>
      <c r="AS131" s="130"/>
      <c r="AT131" s="131"/>
      <c r="AU131" s="132"/>
      <c r="AV131" s="133"/>
      <c r="AW131" s="133"/>
      <c r="AX131" s="135"/>
    </row>
    <row r="132" spans="1:51" ht="24.75" customHeight="1" x14ac:dyDescent="0.15">
      <c r="A132" s="170"/>
      <c r="B132" s="171"/>
      <c r="C132" s="171"/>
      <c r="D132" s="171"/>
      <c r="E132" s="171"/>
      <c r="F132" s="172"/>
      <c r="G132" s="126"/>
      <c r="H132" s="127"/>
      <c r="I132" s="127"/>
      <c r="J132" s="127"/>
      <c r="K132" s="128"/>
      <c r="L132" s="129"/>
      <c r="M132" s="130"/>
      <c r="N132" s="130"/>
      <c r="O132" s="130"/>
      <c r="P132" s="130"/>
      <c r="Q132" s="130"/>
      <c r="R132" s="130"/>
      <c r="S132" s="130"/>
      <c r="T132" s="130"/>
      <c r="U132" s="130"/>
      <c r="V132" s="130"/>
      <c r="W132" s="130"/>
      <c r="X132" s="131"/>
      <c r="Y132" s="132"/>
      <c r="Z132" s="133"/>
      <c r="AA132" s="133"/>
      <c r="AB132" s="134"/>
      <c r="AC132" s="126"/>
      <c r="AD132" s="127"/>
      <c r="AE132" s="127"/>
      <c r="AF132" s="127"/>
      <c r="AG132" s="128"/>
      <c r="AH132" s="129"/>
      <c r="AI132" s="130"/>
      <c r="AJ132" s="130"/>
      <c r="AK132" s="130"/>
      <c r="AL132" s="130"/>
      <c r="AM132" s="130"/>
      <c r="AN132" s="130"/>
      <c r="AO132" s="130"/>
      <c r="AP132" s="130"/>
      <c r="AQ132" s="130"/>
      <c r="AR132" s="130"/>
      <c r="AS132" s="130"/>
      <c r="AT132" s="131"/>
      <c r="AU132" s="132"/>
      <c r="AV132" s="133"/>
      <c r="AW132" s="133"/>
      <c r="AX132" s="135"/>
    </row>
    <row r="133" spans="1:51" ht="24.75" customHeight="1" thickBot="1" x14ac:dyDescent="0.2">
      <c r="A133" s="170"/>
      <c r="B133" s="171"/>
      <c r="C133" s="171"/>
      <c r="D133" s="171"/>
      <c r="E133" s="171"/>
      <c r="F133" s="172"/>
      <c r="G133" s="117" t="s">
        <v>18</v>
      </c>
      <c r="H133" s="118"/>
      <c r="I133" s="118"/>
      <c r="J133" s="118"/>
      <c r="K133" s="118"/>
      <c r="L133" s="119"/>
      <c r="M133" s="120"/>
      <c r="N133" s="120"/>
      <c r="O133" s="120"/>
      <c r="P133" s="120"/>
      <c r="Q133" s="120"/>
      <c r="R133" s="120"/>
      <c r="S133" s="120"/>
      <c r="T133" s="120"/>
      <c r="U133" s="120"/>
      <c r="V133" s="120"/>
      <c r="W133" s="120"/>
      <c r="X133" s="121"/>
      <c r="Y133" s="122">
        <f>SUM(Y130:AB132)</f>
        <v>10.89</v>
      </c>
      <c r="Z133" s="123"/>
      <c r="AA133" s="123"/>
      <c r="AB133" s="124"/>
      <c r="AC133" s="117" t="s">
        <v>18</v>
      </c>
      <c r="AD133" s="118"/>
      <c r="AE133" s="118"/>
      <c r="AF133" s="118"/>
      <c r="AG133" s="118"/>
      <c r="AH133" s="119"/>
      <c r="AI133" s="120"/>
      <c r="AJ133" s="120"/>
      <c r="AK133" s="120"/>
      <c r="AL133" s="120"/>
      <c r="AM133" s="120"/>
      <c r="AN133" s="120"/>
      <c r="AO133" s="120"/>
      <c r="AP133" s="120"/>
      <c r="AQ133" s="120"/>
      <c r="AR133" s="120"/>
      <c r="AS133" s="120"/>
      <c r="AT133" s="121"/>
      <c r="AU133" s="122">
        <f>SUM(AU130:AX132)</f>
        <v>4.9939999999999998</v>
      </c>
      <c r="AV133" s="123"/>
      <c r="AW133" s="123"/>
      <c r="AX133" s="125"/>
    </row>
    <row r="134" spans="1:51" ht="32.450000000000003" customHeight="1" x14ac:dyDescent="0.15">
      <c r="A134" s="170"/>
      <c r="B134" s="171"/>
      <c r="C134" s="171"/>
      <c r="D134" s="171"/>
      <c r="E134" s="171"/>
      <c r="F134" s="172"/>
      <c r="G134" s="146" t="s">
        <v>634</v>
      </c>
      <c r="H134" s="147"/>
      <c r="I134" s="147"/>
      <c r="J134" s="147"/>
      <c r="K134" s="147"/>
      <c r="L134" s="147"/>
      <c r="M134" s="147"/>
      <c r="N134" s="147"/>
      <c r="O134" s="147"/>
      <c r="P134" s="147"/>
      <c r="Q134" s="147"/>
      <c r="R134" s="147"/>
      <c r="S134" s="147"/>
      <c r="T134" s="147"/>
      <c r="U134" s="147"/>
      <c r="V134" s="147"/>
      <c r="W134" s="147"/>
      <c r="X134" s="147"/>
      <c r="Y134" s="147"/>
      <c r="Z134" s="147"/>
      <c r="AA134" s="147"/>
      <c r="AB134" s="148"/>
      <c r="AC134" s="146" t="s">
        <v>635</v>
      </c>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9"/>
      <c r="AY134">
        <f>COUNTA($G$136,$AC$136)</f>
        <v>2</v>
      </c>
    </row>
    <row r="135" spans="1:51" ht="24.75" customHeight="1" x14ac:dyDescent="0.15">
      <c r="A135" s="170"/>
      <c r="B135" s="171"/>
      <c r="C135" s="171"/>
      <c r="D135" s="171"/>
      <c r="E135" s="171"/>
      <c r="F135" s="172"/>
      <c r="G135" s="150" t="s">
        <v>15</v>
      </c>
      <c r="H135" s="151"/>
      <c r="I135" s="151"/>
      <c r="J135" s="151"/>
      <c r="K135" s="151"/>
      <c r="L135" s="152" t="s">
        <v>16</v>
      </c>
      <c r="M135" s="151"/>
      <c r="N135" s="151"/>
      <c r="O135" s="151"/>
      <c r="P135" s="151"/>
      <c r="Q135" s="151"/>
      <c r="R135" s="151"/>
      <c r="S135" s="151"/>
      <c r="T135" s="151"/>
      <c r="U135" s="151"/>
      <c r="V135" s="151"/>
      <c r="W135" s="151"/>
      <c r="X135" s="153"/>
      <c r="Y135" s="154" t="s">
        <v>17</v>
      </c>
      <c r="Z135" s="155"/>
      <c r="AA135" s="155"/>
      <c r="AB135" s="156"/>
      <c r="AC135" s="150" t="s">
        <v>15</v>
      </c>
      <c r="AD135" s="151"/>
      <c r="AE135" s="151"/>
      <c r="AF135" s="151"/>
      <c r="AG135" s="151"/>
      <c r="AH135" s="152" t="s">
        <v>16</v>
      </c>
      <c r="AI135" s="151"/>
      <c r="AJ135" s="151"/>
      <c r="AK135" s="151"/>
      <c r="AL135" s="151"/>
      <c r="AM135" s="151"/>
      <c r="AN135" s="151"/>
      <c r="AO135" s="151"/>
      <c r="AP135" s="151"/>
      <c r="AQ135" s="151"/>
      <c r="AR135" s="151"/>
      <c r="AS135" s="151"/>
      <c r="AT135" s="153"/>
      <c r="AU135" s="154" t="s">
        <v>17</v>
      </c>
      <c r="AV135" s="155"/>
      <c r="AW135" s="155"/>
      <c r="AX135" s="157"/>
      <c r="AY135">
        <f>$AY$134</f>
        <v>2</v>
      </c>
    </row>
    <row r="136" spans="1:51" ht="24.75" customHeight="1" x14ac:dyDescent="0.15">
      <c r="A136" s="170"/>
      <c r="B136" s="171"/>
      <c r="C136" s="171"/>
      <c r="D136" s="171"/>
      <c r="E136" s="171"/>
      <c r="F136" s="172"/>
      <c r="G136" s="136" t="s">
        <v>630</v>
      </c>
      <c r="H136" s="137"/>
      <c r="I136" s="137"/>
      <c r="J136" s="137"/>
      <c r="K136" s="138"/>
      <c r="L136" s="139" t="s">
        <v>636</v>
      </c>
      <c r="M136" s="140"/>
      <c r="N136" s="140"/>
      <c r="O136" s="140"/>
      <c r="P136" s="140"/>
      <c r="Q136" s="140"/>
      <c r="R136" s="140"/>
      <c r="S136" s="140"/>
      <c r="T136" s="140"/>
      <c r="U136" s="140"/>
      <c r="V136" s="140"/>
      <c r="W136" s="140"/>
      <c r="X136" s="141"/>
      <c r="Y136" s="142">
        <v>37.234686000000004</v>
      </c>
      <c r="Z136" s="143"/>
      <c r="AA136" s="143"/>
      <c r="AB136" s="144"/>
      <c r="AC136" s="136" t="s">
        <v>632</v>
      </c>
      <c r="AD136" s="137"/>
      <c r="AE136" s="137"/>
      <c r="AF136" s="137"/>
      <c r="AG136" s="138"/>
      <c r="AH136" s="139" t="s">
        <v>637</v>
      </c>
      <c r="AI136" s="140"/>
      <c r="AJ136" s="140"/>
      <c r="AK136" s="140"/>
      <c r="AL136" s="140"/>
      <c r="AM136" s="140"/>
      <c r="AN136" s="140"/>
      <c r="AO136" s="140"/>
      <c r="AP136" s="140"/>
      <c r="AQ136" s="140"/>
      <c r="AR136" s="140"/>
      <c r="AS136" s="140"/>
      <c r="AT136" s="141"/>
      <c r="AU136" s="142">
        <v>749.43395999999996</v>
      </c>
      <c r="AV136" s="143"/>
      <c r="AW136" s="143"/>
      <c r="AX136" s="145"/>
      <c r="AY136">
        <f>$AY$134</f>
        <v>2</v>
      </c>
    </row>
    <row r="137" spans="1:51" ht="24.75" customHeight="1" x14ac:dyDescent="0.15">
      <c r="A137" s="170"/>
      <c r="B137" s="171"/>
      <c r="C137" s="171"/>
      <c r="D137" s="171"/>
      <c r="E137" s="171"/>
      <c r="F137" s="172"/>
      <c r="G137" s="126"/>
      <c r="H137" s="127"/>
      <c r="I137" s="127"/>
      <c r="J137" s="127"/>
      <c r="K137" s="128"/>
      <c r="L137" s="129"/>
      <c r="M137" s="130"/>
      <c r="N137" s="130"/>
      <c r="O137" s="130"/>
      <c r="P137" s="130"/>
      <c r="Q137" s="130"/>
      <c r="R137" s="130"/>
      <c r="S137" s="130"/>
      <c r="T137" s="130"/>
      <c r="U137" s="130"/>
      <c r="V137" s="130"/>
      <c r="W137" s="130"/>
      <c r="X137" s="131"/>
      <c r="Y137" s="132"/>
      <c r="Z137" s="133"/>
      <c r="AA137" s="133"/>
      <c r="AB137" s="134"/>
      <c r="AC137" s="126"/>
      <c r="AD137" s="127"/>
      <c r="AE137" s="127"/>
      <c r="AF137" s="127"/>
      <c r="AG137" s="128"/>
      <c r="AH137" s="129"/>
      <c r="AI137" s="130"/>
      <c r="AJ137" s="130"/>
      <c r="AK137" s="130"/>
      <c r="AL137" s="130"/>
      <c r="AM137" s="130"/>
      <c r="AN137" s="130"/>
      <c r="AO137" s="130"/>
      <c r="AP137" s="130"/>
      <c r="AQ137" s="130"/>
      <c r="AR137" s="130"/>
      <c r="AS137" s="130"/>
      <c r="AT137" s="131"/>
      <c r="AU137" s="132"/>
      <c r="AV137" s="133"/>
      <c r="AW137" s="133"/>
      <c r="AX137" s="135"/>
      <c r="AY137">
        <f>$AY$134</f>
        <v>2</v>
      </c>
    </row>
    <row r="138" spans="1:51" ht="24.75" customHeight="1" x14ac:dyDescent="0.15">
      <c r="A138" s="170"/>
      <c r="B138" s="171"/>
      <c r="C138" s="171"/>
      <c r="D138" s="171"/>
      <c r="E138" s="171"/>
      <c r="F138" s="172"/>
      <c r="G138" s="126"/>
      <c r="H138" s="127"/>
      <c r="I138" s="127"/>
      <c r="J138" s="127"/>
      <c r="K138" s="128"/>
      <c r="L138" s="129"/>
      <c r="M138" s="130"/>
      <c r="N138" s="130"/>
      <c r="O138" s="130"/>
      <c r="P138" s="130"/>
      <c r="Q138" s="130"/>
      <c r="R138" s="130"/>
      <c r="S138" s="130"/>
      <c r="T138" s="130"/>
      <c r="U138" s="130"/>
      <c r="V138" s="130"/>
      <c r="W138" s="130"/>
      <c r="X138" s="131"/>
      <c r="Y138" s="132"/>
      <c r="Z138" s="133"/>
      <c r="AA138" s="133"/>
      <c r="AB138" s="134"/>
      <c r="AC138" s="126"/>
      <c r="AD138" s="127"/>
      <c r="AE138" s="127"/>
      <c r="AF138" s="127"/>
      <c r="AG138" s="128"/>
      <c r="AH138" s="129"/>
      <c r="AI138" s="130"/>
      <c r="AJ138" s="130"/>
      <c r="AK138" s="130"/>
      <c r="AL138" s="130"/>
      <c r="AM138" s="130"/>
      <c r="AN138" s="130"/>
      <c r="AO138" s="130"/>
      <c r="AP138" s="130"/>
      <c r="AQ138" s="130"/>
      <c r="AR138" s="130"/>
      <c r="AS138" s="130"/>
      <c r="AT138" s="131"/>
      <c r="AU138" s="132"/>
      <c r="AV138" s="133"/>
      <c r="AW138" s="133"/>
      <c r="AX138" s="135"/>
      <c r="AY138">
        <f>$AY$134</f>
        <v>2</v>
      </c>
    </row>
    <row r="139" spans="1:51" ht="24.75" customHeight="1" x14ac:dyDescent="0.15">
      <c r="A139" s="170"/>
      <c r="B139" s="171"/>
      <c r="C139" s="171"/>
      <c r="D139" s="171"/>
      <c r="E139" s="171"/>
      <c r="F139" s="172"/>
      <c r="G139" s="117" t="s">
        <v>18</v>
      </c>
      <c r="H139" s="118"/>
      <c r="I139" s="118"/>
      <c r="J139" s="118"/>
      <c r="K139" s="118"/>
      <c r="L139" s="119"/>
      <c r="M139" s="120"/>
      <c r="N139" s="120"/>
      <c r="O139" s="120"/>
      <c r="P139" s="120"/>
      <c r="Q139" s="120"/>
      <c r="R139" s="120"/>
      <c r="S139" s="120"/>
      <c r="T139" s="120"/>
      <c r="U139" s="120"/>
      <c r="V139" s="120"/>
      <c r="W139" s="120"/>
      <c r="X139" s="121"/>
      <c r="Y139" s="122">
        <f>SUM(Y136:AB138)</f>
        <v>37.234686000000004</v>
      </c>
      <c r="Z139" s="123"/>
      <c r="AA139" s="123"/>
      <c r="AB139" s="124"/>
      <c r="AC139" s="117" t="s">
        <v>18</v>
      </c>
      <c r="AD139" s="118"/>
      <c r="AE139" s="118"/>
      <c r="AF139" s="118"/>
      <c r="AG139" s="118"/>
      <c r="AH139" s="119"/>
      <c r="AI139" s="120"/>
      <c r="AJ139" s="120"/>
      <c r="AK139" s="120"/>
      <c r="AL139" s="120"/>
      <c r="AM139" s="120"/>
      <c r="AN139" s="120"/>
      <c r="AO139" s="120"/>
      <c r="AP139" s="120"/>
      <c r="AQ139" s="120"/>
      <c r="AR139" s="120"/>
      <c r="AS139" s="120"/>
      <c r="AT139" s="121"/>
      <c r="AU139" s="122">
        <f>SUM(AU136:AX138)</f>
        <v>749.43395999999996</v>
      </c>
      <c r="AV139" s="123"/>
      <c r="AW139" s="123"/>
      <c r="AX139" s="125"/>
      <c r="AY139">
        <f>$AY$134</f>
        <v>2</v>
      </c>
    </row>
    <row r="140" spans="1:51"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15"/>
    <row r="142" spans="1:51" ht="24.75" customHeight="1" x14ac:dyDescent="0.15">
      <c r="A142" s="9"/>
      <c r="B142" s="1" t="s">
        <v>26</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24.75" customHeight="1" x14ac:dyDescent="0.15">
      <c r="A143" s="9"/>
      <c r="B143" s="39" t="s">
        <v>215</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59.25" customHeight="1" x14ac:dyDescent="0.15">
      <c r="A144" s="96"/>
      <c r="B144" s="96"/>
      <c r="C144" s="96" t="s">
        <v>24</v>
      </c>
      <c r="D144" s="96"/>
      <c r="E144" s="96"/>
      <c r="F144" s="96"/>
      <c r="G144" s="96"/>
      <c r="H144" s="96"/>
      <c r="I144" s="96"/>
      <c r="J144" s="89" t="s">
        <v>182</v>
      </c>
      <c r="K144" s="97"/>
      <c r="L144" s="97"/>
      <c r="M144" s="97"/>
      <c r="N144" s="97"/>
      <c r="O144" s="97"/>
      <c r="P144" s="98" t="s">
        <v>25</v>
      </c>
      <c r="Q144" s="98"/>
      <c r="R144" s="98"/>
      <c r="S144" s="98"/>
      <c r="T144" s="98"/>
      <c r="U144" s="98"/>
      <c r="V144" s="98"/>
      <c r="W144" s="98"/>
      <c r="X144" s="98"/>
      <c r="Y144" s="99" t="s">
        <v>181</v>
      </c>
      <c r="Z144" s="100"/>
      <c r="AA144" s="100"/>
      <c r="AB144" s="100"/>
      <c r="AC144" s="89" t="s">
        <v>207</v>
      </c>
      <c r="AD144" s="89"/>
      <c r="AE144" s="89"/>
      <c r="AF144" s="89"/>
      <c r="AG144" s="89"/>
      <c r="AH144" s="99" t="s">
        <v>220</v>
      </c>
      <c r="AI144" s="96"/>
      <c r="AJ144" s="96"/>
      <c r="AK144" s="96"/>
      <c r="AL144" s="96" t="s">
        <v>19</v>
      </c>
      <c r="AM144" s="96"/>
      <c r="AN144" s="96"/>
      <c r="AO144" s="101"/>
      <c r="AP144" s="90" t="s">
        <v>183</v>
      </c>
      <c r="AQ144" s="90"/>
      <c r="AR144" s="90"/>
      <c r="AS144" s="90"/>
      <c r="AT144" s="90"/>
      <c r="AU144" s="90"/>
      <c r="AV144" s="90"/>
      <c r="AW144" s="90"/>
      <c r="AX144" s="90"/>
    </row>
    <row r="145" spans="1:51" ht="55.5" customHeight="1" x14ac:dyDescent="0.15">
      <c r="A145" s="82">
        <v>1</v>
      </c>
      <c r="B145" s="82">
        <v>1</v>
      </c>
      <c r="C145" s="92" t="s">
        <v>638</v>
      </c>
      <c r="D145" s="91"/>
      <c r="E145" s="91"/>
      <c r="F145" s="91"/>
      <c r="G145" s="91"/>
      <c r="H145" s="91"/>
      <c r="I145" s="91"/>
      <c r="J145" s="83">
        <v>3010401011971</v>
      </c>
      <c r="K145" s="84"/>
      <c r="L145" s="84"/>
      <c r="M145" s="84"/>
      <c r="N145" s="84"/>
      <c r="O145" s="84"/>
      <c r="P145" s="93" t="s">
        <v>631</v>
      </c>
      <c r="Q145" s="85"/>
      <c r="R145" s="85"/>
      <c r="S145" s="85"/>
      <c r="T145" s="85"/>
      <c r="U145" s="85"/>
      <c r="V145" s="85"/>
      <c r="W145" s="85"/>
      <c r="X145" s="85"/>
      <c r="Y145" s="86">
        <v>10.89</v>
      </c>
      <c r="Z145" s="87"/>
      <c r="AA145" s="87"/>
      <c r="AB145" s="88"/>
      <c r="AC145" s="73" t="s">
        <v>222</v>
      </c>
      <c r="AD145" s="74"/>
      <c r="AE145" s="74"/>
      <c r="AF145" s="74"/>
      <c r="AG145" s="74"/>
      <c r="AH145" s="94">
        <v>1</v>
      </c>
      <c r="AI145" s="95"/>
      <c r="AJ145" s="95"/>
      <c r="AK145" s="95"/>
      <c r="AL145" s="75" t="s">
        <v>252</v>
      </c>
      <c r="AM145" s="76"/>
      <c r="AN145" s="76"/>
      <c r="AO145" s="77"/>
      <c r="AP145" s="78"/>
      <c r="AQ145" s="78"/>
      <c r="AR145" s="78"/>
      <c r="AS145" s="78"/>
      <c r="AT145" s="78"/>
      <c r="AU145" s="78"/>
      <c r="AV145" s="78"/>
      <c r="AW145" s="78"/>
      <c r="AX145" s="78"/>
    </row>
    <row r="146" spans="1:51" ht="24.75" customHeight="1" x14ac:dyDescent="0.15">
      <c r="A146" s="43"/>
      <c r="B146" s="43"/>
      <c r="C146" s="43"/>
      <c r="D146" s="43"/>
      <c r="E146" s="43"/>
      <c r="F146" s="43"/>
      <c r="G146" s="43"/>
      <c r="H146" s="43"/>
      <c r="I146" s="43"/>
      <c r="J146" s="44"/>
      <c r="K146" s="44"/>
      <c r="L146" s="44"/>
      <c r="M146" s="44"/>
      <c r="N146" s="44"/>
      <c r="O146" s="44"/>
      <c r="P146" s="45"/>
      <c r="Q146" s="45"/>
      <c r="R146" s="45"/>
      <c r="S146" s="45"/>
      <c r="T146" s="45"/>
      <c r="U146" s="45"/>
      <c r="V146" s="45"/>
      <c r="W146" s="45"/>
      <c r="X146" s="45"/>
      <c r="Y146" s="46"/>
      <c r="Z146" s="46"/>
      <c r="AA146" s="46"/>
      <c r="AB146" s="46"/>
      <c r="AC146" s="46"/>
      <c r="AD146" s="46"/>
      <c r="AE146" s="46"/>
      <c r="AF146" s="46"/>
      <c r="AG146" s="46"/>
      <c r="AH146" s="46"/>
      <c r="AI146" s="46"/>
      <c r="AJ146" s="46"/>
      <c r="AK146" s="46"/>
      <c r="AL146" s="46"/>
      <c r="AM146" s="46"/>
      <c r="AN146" s="46"/>
      <c r="AO146" s="46"/>
      <c r="AP146" s="45"/>
      <c r="AQ146" s="45"/>
      <c r="AR146" s="45"/>
      <c r="AS146" s="45"/>
      <c r="AT146" s="45"/>
      <c r="AU146" s="45"/>
      <c r="AV146" s="45"/>
      <c r="AW146" s="45"/>
      <c r="AX146" s="45"/>
      <c r="AY146">
        <f>COUNTA($C$149)</f>
        <v>1</v>
      </c>
    </row>
    <row r="147" spans="1:51" ht="24.75" customHeight="1" x14ac:dyDescent="0.15">
      <c r="A147" s="43"/>
      <c r="B147" s="47" t="s">
        <v>163</v>
      </c>
      <c r="C147" s="43"/>
      <c r="D147" s="43"/>
      <c r="E147" s="43"/>
      <c r="F147" s="43"/>
      <c r="G147" s="43"/>
      <c r="H147" s="43"/>
      <c r="I147" s="43"/>
      <c r="J147" s="43"/>
      <c r="K147" s="43"/>
      <c r="L147" s="43"/>
      <c r="M147" s="43"/>
      <c r="N147" s="43"/>
      <c r="O147" s="43"/>
      <c r="P147" s="48"/>
      <c r="Q147" s="48"/>
      <c r="R147" s="48"/>
      <c r="S147" s="48"/>
      <c r="T147" s="48"/>
      <c r="U147" s="48"/>
      <c r="V147" s="48"/>
      <c r="W147" s="48"/>
      <c r="X147" s="48"/>
      <c r="Y147" s="49"/>
      <c r="Z147" s="49"/>
      <c r="AA147" s="49"/>
      <c r="AB147" s="49"/>
      <c r="AC147" s="49"/>
      <c r="AD147" s="49"/>
      <c r="AE147" s="49"/>
      <c r="AF147" s="49"/>
      <c r="AG147" s="49"/>
      <c r="AH147" s="49"/>
      <c r="AI147" s="49"/>
      <c r="AJ147" s="49"/>
      <c r="AK147" s="49"/>
      <c r="AL147" s="49"/>
      <c r="AM147" s="49"/>
      <c r="AN147" s="49"/>
      <c r="AO147" s="49"/>
      <c r="AP147" s="48"/>
      <c r="AQ147" s="48"/>
      <c r="AR147" s="48"/>
      <c r="AS147" s="48"/>
      <c r="AT147" s="48"/>
      <c r="AU147" s="48"/>
      <c r="AV147" s="48"/>
      <c r="AW147" s="48"/>
      <c r="AX147" s="48"/>
      <c r="AY147">
        <f>$AY$146</f>
        <v>1</v>
      </c>
    </row>
    <row r="148" spans="1:51" ht="59.25" customHeight="1" x14ac:dyDescent="0.15">
      <c r="A148" s="96"/>
      <c r="B148" s="96"/>
      <c r="C148" s="96" t="s">
        <v>24</v>
      </c>
      <c r="D148" s="96"/>
      <c r="E148" s="96"/>
      <c r="F148" s="96"/>
      <c r="G148" s="96"/>
      <c r="H148" s="96"/>
      <c r="I148" s="96"/>
      <c r="J148" s="89" t="s">
        <v>182</v>
      </c>
      <c r="K148" s="97"/>
      <c r="L148" s="97"/>
      <c r="M148" s="97"/>
      <c r="N148" s="97"/>
      <c r="O148" s="97"/>
      <c r="P148" s="98" t="s">
        <v>25</v>
      </c>
      <c r="Q148" s="98"/>
      <c r="R148" s="98"/>
      <c r="S148" s="98"/>
      <c r="T148" s="98"/>
      <c r="U148" s="98"/>
      <c r="V148" s="98"/>
      <c r="W148" s="98"/>
      <c r="X148" s="98"/>
      <c r="Y148" s="99" t="s">
        <v>181</v>
      </c>
      <c r="Z148" s="100"/>
      <c r="AA148" s="100"/>
      <c r="AB148" s="100"/>
      <c r="AC148" s="89" t="s">
        <v>207</v>
      </c>
      <c r="AD148" s="89"/>
      <c r="AE148" s="89"/>
      <c r="AF148" s="89"/>
      <c r="AG148" s="89"/>
      <c r="AH148" s="99" t="s">
        <v>220</v>
      </c>
      <c r="AI148" s="96"/>
      <c r="AJ148" s="96"/>
      <c r="AK148" s="96"/>
      <c r="AL148" s="96" t="s">
        <v>19</v>
      </c>
      <c r="AM148" s="96"/>
      <c r="AN148" s="96"/>
      <c r="AO148" s="101"/>
      <c r="AP148" s="90" t="s">
        <v>183</v>
      </c>
      <c r="AQ148" s="90"/>
      <c r="AR148" s="90"/>
      <c r="AS148" s="90"/>
      <c r="AT148" s="90"/>
      <c r="AU148" s="90"/>
      <c r="AV148" s="90"/>
      <c r="AW148" s="90"/>
      <c r="AX148" s="90"/>
      <c r="AY148">
        <f>$AY$146</f>
        <v>1</v>
      </c>
    </row>
    <row r="149" spans="1:51" ht="41.45" customHeight="1" x14ac:dyDescent="0.15">
      <c r="A149" s="82">
        <v>1</v>
      </c>
      <c r="B149" s="82">
        <v>1</v>
      </c>
      <c r="C149" s="102" t="s">
        <v>639</v>
      </c>
      <c r="D149" s="103"/>
      <c r="E149" s="103"/>
      <c r="F149" s="103"/>
      <c r="G149" s="103"/>
      <c r="H149" s="103"/>
      <c r="I149" s="104"/>
      <c r="J149" s="105">
        <v>7120002060338</v>
      </c>
      <c r="K149" s="106"/>
      <c r="L149" s="106"/>
      <c r="M149" s="106"/>
      <c r="N149" s="106"/>
      <c r="O149" s="107"/>
      <c r="P149" s="108" t="s">
        <v>633</v>
      </c>
      <c r="Q149" s="109"/>
      <c r="R149" s="109"/>
      <c r="S149" s="109"/>
      <c r="T149" s="109"/>
      <c r="U149" s="109"/>
      <c r="V149" s="109"/>
      <c r="W149" s="109"/>
      <c r="X149" s="110"/>
      <c r="Y149" s="86">
        <v>4.9939999999999998</v>
      </c>
      <c r="Z149" s="87"/>
      <c r="AA149" s="87"/>
      <c r="AB149" s="88"/>
      <c r="AC149" s="111" t="s">
        <v>222</v>
      </c>
      <c r="AD149" s="112"/>
      <c r="AE149" s="112"/>
      <c r="AF149" s="112"/>
      <c r="AG149" s="113"/>
      <c r="AH149" s="114">
        <v>3</v>
      </c>
      <c r="AI149" s="115"/>
      <c r="AJ149" s="115"/>
      <c r="AK149" s="116"/>
      <c r="AL149" s="75" t="s">
        <v>252</v>
      </c>
      <c r="AM149" s="76"/>
      <c r="AN149" s="76"/>
      <c r="AO149" s="77"/>
      <c r="AP149" s="78"/>
      <c r="AQ149" s="78"/>
      <c r="AR149" s="78"/>
      <c r="AS149" s="78"/>
      <c r="AT149" s="78"/>
      <c r="AU149" s="78"/>
      <c r="AV149" s="78"/>
      <c r="AW149" s="78"/>
      <c r="AX149" s="78"/>
      <c r="AY149">
        <f>$AY$146</f>
        <v>1</v>
      </c>
    </row>
    <row r="150" spans="1:51" ht="24.75" customHeight="1" x14ac:dyDescent="0.15">
      <c r="A150" s="50"/>
      <c r="B150" s="50"/>
      <c r="C150" s="50"/>
      <c r="D150" s="50"/>
      <c r="E150" s="50"/>
      <c r="F150" s="50"/>
      <c r="G150" s="50"/>
      <c r="H150" s="50"/>
      <c r="I150" s="50"/>
      <c r="J150" s="50"/>
      <c r="K150" s="50"/>
      <c r="L150" s="50"/>
      <c r="M150" s="50"/>
      <c r="N150" s="50"/>
      <c r="O150" s="50"/>
      <c r="P150" s="51"/>
      <c r="Q150" s="51"/>
      <c r="R150" s="51"/>
      <c r="S150" s="51"/>
      <c r="T150" s="51"/>
      <c r="U150" s="51"/>
      <c r="V150" s="51"/>
      <c r="W150" s="51"/>
      <c r="X150" s="51"/>
      <c r="Y150" s="52"/>
      <c r="Z150" s="52"/>
      <c r="AA150" s="52"/>
      <c r="AB150" s="52"/>
      <c r="AC150" s="52"/>
      <c r="AD150" s="52"/>
      <c r="AE150" s="52"/>
      <c r="AF150" s="52"/>
      <c r="AG150" s="52"/>
      <c r="AH150" s="52"/>
      <c r="AI150" s="52"/>
      <c r="AJ150" s="52"/>
      <c r="AK150" s="52"/>
      <c r="AL150" s="52"/>
      <c r="AM150" s="52"/>
      <c r="AN150" s="52"/>
      <c r="AO150" s="52"/>
      <c r="AP150" s="51"/>
      <c r="AQ150" s="51"/>
      <c r="AR150" s="51"/>
      <c r="AS150" s="51"/>
      <c r="AT150" s="51"/>
      <c r="AU150" s="51"/>
      <c r="AV150" s="51"/>
      <c r="AW150" s="51"/>
      <c r="AX150" s="51"/>
      <c r="AY150">
        <f>COUNTA($C$153)</f>
        <v>1</v>
      </c>
    </row>
    <row r="151" spans="1:51" ht="24.75" customHeight="1" x14ac:dyDescent="0.15">
      <c r="A151" s="43"/>
      <c r="B151" s="47" t="s">
        <v>200</v>
      </c>
      <c r="C151" s="43"/>
      <c r="D151" s="43"/>
      <c r="E151" s="43"/>
      <c r="F151" s="43"/>
      <c r="G151" s="43"/>
      <c r="H151" s="43"/>
      <c r="I151" s="43"/>
      <c r="J151" s="43"/>
      <c r="K151" s="43"/>
      <c r="L151" s="43"/>
      <c r="M151" s="43"/>
      <c r="N151" s="43"/>
      <c r="O151" s="43"/>
      <c r="P151" s="48"/>
      <c r="Q151" s="48"/>
      <c r="R151" s="48"/>
      <c r="S151" s="48"/>
      <c r="T151" s="48"/>
      <c r="U151" s="48"/>
      <c r="V151" s="48"/>
      <c r="W151" s="48"/>
      <c r="X151" s="48"/>
      <c r="Y151" s="49"/>
      <c r="Z151" s="49"/>
      <c r="AA151" s="49"/>
      <c r="AB151" s="49"/>
      <c r="AC151" s="49"/>
      <c r="AD151" s="49"/>
      <c r="AE151" s="49"/>
      <c r="AF151" s="49"/>
      <c r="AG151" s="49"/>
      <c r="AH151" s="49"/>
      <c r="AI151" s="49"/>
      <c r="AJ151" s="49"/>
      <c r="AK151" s="49"/>
      <c r="AL151" s="49"/>
      <c r="AM151" s="49"/>
      <c r="AN151" s="49"/>
      <c r="AO151" s="49"/>
      <c r="AP151" s="48"/>
      <c r="AQ151" s="48"/>
      <c r="AR151" s="48"/>
      <c r="AS151" s="48"/>
      <c r="AT151" s="48"/>
      <c r="AU151" s="48"/>
      <c r="AV151" s="48"/>
      <c r="AW151" s="48"/>
      <c r="AX151" s="48"/>
      <c r="AY151">
        <f>$AY$150</f>
        <v>1</v>
      </c>
    </row>
    <row r="152" spans="1:51" ht="59.25" customHeight="1" x14ac:dyDescent="0.15">
      <c r="A152" s="96"/>
      <c r="B152" s="96"/>
      <c r="C152" s="96" t="s">
        <v>24</v>
      </c>
      <c r="D152" s="96"/>
      <c r="E152" s="96"/>
      <c r="F152" s="96"/>
      <c r="G152" s="96"/>
      <c r="H152" s="96"/>
      <c r="I152" s="96"/>
      <c r="J152" s="89" t="s">
        <v>182</v>
      </c>
      <c r="K152" s="97"/>
      <c r="L152" s="97"/>
      <c r="M152" s="97"/>
      <c r="N152" s="97"/>
      <c r="O152" s="97"/>
      <c r="P152" s="98" t="s">
        <v>25</v>
      </c>
      <c r="Q152" s="98"/>
      <c r="R152" s="98"/>
      <c r="S152" s="98"/>
      <c r="T152" s="98"/>
      <c r="U152" s="98"/>
      <c r="V152" s="98"/>
      <c r="W152" s="98"/>
      <c r="X152" s="98"/>
      <c r="Y152" s="99" t="s">
        <v>181</v>
      </c>
      <c r="Z152" s="100"/>
      <c r="AA152" s="100"/>
      <c r="AB152" s="100"/>
      <c r="AC152" s="89" t="s">
        <v>207</v>
      </c>
      <c r="AD152" s="89"/>
      <c r="AE152" s="89"/>
      <c r="AF152" s="89"/>
      <c r="AG152" s="89"/>
      <c r="AH152" s="99" t="s">
        <v>220</v>
      </c>
      <c r="AI152" s="96"/>
      <c r="AJ152" s="96"/>
      <c r="AK152" s="96"/>
      <c r="AL152" s="96" t="s">
        <v>19</v>
      </c>
      <c r="AM152" s="96"/>
      <c r="AN152" s="96"/>
      <c r="AO152" s="101"/>
      <c r="AP152" s="90" t="s">
        <v>183</v>
      </c>
      <c r="AQ152" s="90"/>
      <c r="AR152" s="90"/>
      <c r="AS152" s="90"/>
      <c r="AT152" s="90"/>
      <c r="AU152" s="90"/>
      <c r="AV152" s="90"/>
      <c r="AW152" s="90"/>
      <c r="AX152" s="90"/>
      <c r="AY152">
        <f>$AY$150</f>
        <v>1</v>
      </c>
    </row>
    <row r="153" spans="1:51" ht="44.1" customHeight="1" x14ac:dyDescent="0.15">
      <c r="A153" s="82">
        <v>1</v>
      </c>
      <c r="B153" s="82">
        <v>1</v>
      </c>
      <c r="C153" s="102" t="s">
        <v>640</v>
      </c>
      <c r="D153" s="103"/>
      <c r="E153" s="103"/>
      <c r="F153" s="103"/>
      <c r="G153" s="103"/>
      <c r="H153" s="103"/>
      <c r="I153" s="104"/>
      <c r="J153" s="105">
        <v>7180001043511</v>
      </c>
      <c r="K153" s="106"/>
      <c r="L153" s="106"/>
      <c r="M153" s="106"/>
      <c r="N153" s="106"/>
      <c r="O153" s="107"/>
      <c r="P153" s="108" t="s">
        <v>636</v>
      </c>
      <c r="Q153" s="109"/>
      <c r="R153" s="109"/>
      <c r="S153" s="109"/>
      <c r="T153" s="109"/>
      <c r="U153" s="109"/>
      <c r="V153" s="109"/>
      <c r="W153" s="109"/>
      <c r="X153" s="110"/>
      <c r="Y153" s="86">
        <v>37.234686000000004</v>
      </c>
      <c r="Z153" s="87"/>
      <c r="AA153" s="87"/>
      <c r="AB153" s="88"/>
      <c r="AC153" s="111" t="s">
        <v>221</v>
      </c>
      <c r="AD153" s="112"/>
      <c r="AE153" s="112"/>
      <c r="AF153" s="112"/>
      <c r="AG153" s="113"/>
      <c r="AH153" s="114">
        <v>7</v>
      </c>
      <c r="AI153" s="115"/>
      <c r="AJ153" s="115"/>
      <c r="AK153" s="116"/>
      <c r="AL153" s="75" t="s">
        <v>252</v>
      </c>
      <c r="AM153" s="76"/>
      <c r="AN153" s="76"/>
      <c r="AO153" s="77"/>
      <c r="AP153" s="78"/>
      <c r="AQ153" s="78"/>
      <c r="AR153" s="78"/>
      <c r="AS153" s="78"/>
      <c r="AT153" s="78"/>
      <c r="AU153" s="78"/>
      <c r="AV153" s="78"/>
      <c r="AW153" s="78"/>
      <c r="AX153" s="78"/>
      <c r="AY153">
        <f>$AY$150</f>
        <v>1</v>
      </c>
    </row>
    <row r="154" spans="1:51" ht="24.75" customHeight="1" x14ac:dyDescent="0.15">
      <c r="A154" s="50"/>
      <c r="B154" s="50"/>
      <c r="C154" s="50"/>
      <c r="D154" s="50"/>
      <c r="E154" s="50"/>
      <c r="F154" s="50"/>
      <c r="G154" s="50"/>
      <c r="H154" s="50"/>
      <c r="I154" s="50"/>
      <c r="J154" s="50"/>
      <c r="K154" s="50"/>
      <c r="L154" s="50"/>
      <c r="M154" s="50"/>
      <c r="N154" s="50"/>
      <c r="O154" s="50"/>
      <c r="P154" s="51"/>
      <c r="Q154" s="51"/>
      <c r="R154" s="51"/>
      <c r="S154" s="51"/>
      <c r="T154" s="51"/>
      <c r="U154" s="51"/>
      <c r="V154" s="51"/>
      <c r="W154" s="51"/>
      <c r="X154" s="51"/>
      <c r="Y154" s="52"/>
      <c r="Z154" s="52"/>
      <c r="AA154" s="52"/>
      <c r="AB154" s="52"/>
      <c r="AC154" s="52"/>
      <c r="AD154" s="52"/>
      <c r="AE154" s="52"/>
      <c r="AF154" s="52"/>
      <c r="AG154" s="52"/>
      <c r="AH154" s="52"/>
      <c r="AI154" s="52"/>
      <c r="AJ154" s="52"/>
      <c r="AK154" s="52"/>
      <c r="AL154" s="52"/>
      <c r="AM154" s="52"/>
      <c r="AN154" s="52"/>
      <c r="AO154" s="52"/>
      <c r="AP154" s="51"/>
      <c r="AQ154" s="51"/>
      <c r="AR154" s="51"/>
      <c r="AS154" s="51"/>
      <c r="AT154" s="51"/>
      <c r="AU154" s="51"/>
      <c r="AV154" s="51"/>
      <c r="AW154" s="51"/>
      <c r="AX154" s="51"/>
      <c r="AY154">
        <f>COUNTA($C$157)</f>
        <v>1</v>
      </c>
    </row>
    <row r="155" spans="1:51" ht="24.75" customHeight="1" x14ac:dyDescent="0.15">
      <c r="A155" s="43"/>
      <c r="B155" s="47" t="s">
        <v>164</v>
      </c>
      <c r="C155" s="43"/>
      <c r="D155" s="43"/>
      <c r="E155" s="43"/>
      <c r="F155" s="43"/>
      <c r="G155" s="43"/>
      <c r="H155" s="43"/>
      <c r="I155" s="43"/>
      <c r="J155" s="43"/>
      <c r="K155" s="43"/>
      <c r="L155" s="43"/>
      <c r="M155" s="43"/>
      <c r="N155" s="43"/>
      <c r="O155" s="43"/>
      <c r="P155" s="48"/>
      <c r="Q155" s="48"/>
      <c r="R155" s="48"/>
      <c r="S155" s="48"/>
      <c r="T155" s="48"/>
      <c r="U155" s="48"/>
      <c r="V155" s="48"/>
      <c r="W155" s="48"/>
      <c r="X155" s="48"/>
      <c r="Y155" s="49"/>
      <c r="Z155" s="49"/>
      <c r="AA155" s="49"/>
      <c r="AB155" s="49"/>
      <c r="AC155" s="49"/>
      <c r="AD155" s="49"/>
      <c r="AE155" s="49"/>
      <c r="AF155" s="49"/>
      <c r="AG155" s="49"/>
      <c r="AH155" s="49"/>
      <c r="AI155" s="49"/>
      <c r="AJ155" s="49"/>
      <c r="AK155" s="49"/>
      <c r="AL155" s="49"/>
      <c r="AM155" s="49"/>
      <c r="AN155" s="49"/>
      <c r="AO155" s="49"/>
      <c r="AP155" s="48"/>
      <c r="AQ155" s="48"/>
      <c r="AR155" s="48"/>
      <c r="AS155" s="48"/>
      <c r="AT155" s="48"/>
      <c r="AU155" s="48"/>
      <c r="AV155" s="48"/>
      <c r="AW155" s="48"/>
      <c r="AX155" s="48"/>
      <c r="AY155">
        <f>$AY$154</f>
        <v>1</v>
      </c>
    </row>
    <row r="156" spans="1:51" ht="59.25" customHeight="1" x14ac:dyDescent="0.15">
      <c r="A156" s="96"/>
      <c r="B156" s="96"/>
      <c r="C156" s="96" t="s">
        <v>24</v>
      </c>
      <c r="D156" s="96"/>
      <c r="E156" s="96"/>
      <c r="F156" s="96"/>
      <c r="G156" s="96"/>
      <c r="H156" s="96"/>
      <c r="I156" s="96"/>
      <c r="J156" s="89" t="s">
        <v>182</v>
      </c>
      <c r="K156" s="97"/>
      <c r="L156" s="97"/>
      <c r="M156" s="97"/>
      <c r="N156" s="97"/>
      <c r="O156" s="97"/>
      <c r="P156" s="98" t="s">
        <v>25</v>
      </c>
      <c r="Q156" s="98"/>
      <c r="R156" s="98"/>
      <c r="S156" s="98"/>
      <c r="T156" s="98"/>
      <c r="U156" s="98"/>
      <c r="V156" s="98"/>
      <c r="W156" s="98"/>
      <c r="X156" s="98"/>
      <c r="Y156" s="99" t="s">
        <v>181</v>
      </c>
      <c r="Z156" s="100"/>
      <c r="AA156" s="100"/>
      <c r="AB156" s="100"/>
      <c r="AC156" s="89" t="s">
        <v>207</v>
      </c>
      <c r="AD156" s="89"/>
      <c r="AE156" s="89"/>
      <c r="AF156" s="89"/>
      <c r="AG156" s="89"/>
      <c r="AH156" s="99" t="s">
        <v>220</v>
      </c>
      <c r="AI156" s="96"/>
      <c r="AJ156" s="96"/>
      <c r="AK156" s="96"/>
      <c r="AL156" s="96" t="s">
        <v>19</v>
      </c>
      <c r="AM156" s="96"/>
      <c r="AN156" s="96"/>
      <c r="AO156" s="101"/>
      <c r="AP156" s="90" t="s">
        <v>183</v>
      </c>
      <c r="AQ156" s="90"/>
      <c r="AR156" s="90"/>
      <c r="AS156" s="90"/>
      <c r="AT156" s="90"/>
      <c r="AU156" s="90"/>
      <c r="AV156" s="90"/>
      <c r="AW156" s="90"/>
      <c r="AX156" s="90"/>
      <c r="AY156">
        <f>$AY$154</f>
        <v>1</v>
      </c>
    </row>
    <row r="157" spans="1:51" ht="55.5" customHeight="1" x14ac:dyDescent="0.15">
      <c r="A157" s="82">
        <v>1</v>
      </c>
      <c r="B157" s="82">
        <v>1</v>
      </c>
      <c r="C157" s="92" t="s">
        <v>641</v>
      </c>
      <c r="D157" s="91"/>
      <c r="E157" s="91"/>
      <c r="F157" s="91"/>
      <c r="G157" s="91"/>
      <c r="H157" s="91"/>
      <c r="I157" s="91"/>
      <c r="J157" s="83">
        <v>7010001064648</v>
      </c>
      <c r="K157" s="84"/>
      <c r="L157" s="84"/>
      <c r="M157" s="84"/>
      <c r="N157" s="84"/>
      <c r="O157" s="84"/>
      <c r="P157" s="93" t="s">
        <v>642</v>
      </c>
      <c r="Q157" s="85"/>
      <c r="R157" s="85"/>
      <c r="S157" s="85"/>
      <c r="T157" s="85"/>
      <c r="U157" s="85"/>
      <c r="V157" s="85"/>
      <c r="W157" s="85"/>
      <c r="X157" s="85"/>
      <c r="Y157" s="86">
        <v>749.43395999999996</v>
      </c>
      <c r="Z157" s="87"/>
      <c r="AA157" s="87"/>
      <c r="AB157" s="88"/>
      <c r="AC157" s="73" t="s">
        <v>228</v>
      </c>
      <c r="AD157" s="74"/>
      <c r="AE157" s="74"/>
      <c r="AF157" s="74"/>
      <c r="AG157" s="74"/>
      <c r="AH157" s="94" t="s">
        <v>252</v>
      </c>
      <c r="AI157" s="95"/>
      <c r="AJ157" s="95"/>
      <c r="AK157" s="95"/>
      <c r="AL157" s="75" t="s">
        <v>252</v>
      </c>
      <c r="AM157" s="76"/>
      <c r="AN157" s="76"/>
      <c r="AO157" s="77"/>
      <c r="AP157" s="78"/>
      <c r="AQ157" s="78"/>
      <c r="AR157" s="78"/>
      <c r="AS157" s="78"/>
      <c r="AT157" s="78"/>
      <c r="AU157" s="78"/>
      <c r="AV157" s="78"/>
      <c r="AW157" s="78"/>
      <c r="AX157" s="78"/>
      <c r="AY157">
        <f>$AY$154</f>
        <v>1</v>
      </c>
    </row>
    <row r="158" spans="1:51" ht="24.75" customHeight="1" x14ac:dyDescent="0.15">
      <c r="A158" s="50"/>
      <c r="B158" s="50"/>
      <c r="C158" s="50"/>
      <c r="D158" s="50"/>
      <c r="E158" s="50"/>
      <c r="F158" s="50"/>
      <c r="G158" s="50"/>
      <c r="H158" s="50"/>
      <c r="I158" s="50"/>
      <c r="J158" s="50"/>
      <c r="K158" s="50"/>
      <c r="L158" s="50"/>
      <c r="M158" s="50"/>
      <c r="N158" s="50"/>
      <c r="O158" s="50"/>
      <c r="P158" s="51"/>
      <c r="Q158" s="51"/>
      <c r="R158" s="51"/>
      <c r="S158" s="51"/>
      <c r="T158" s="51"/>
      <c r="U158" s="51"/>
      <c r="V158" s="51"/>
      <c r="W158" s="51"/>
      <c r="X158" s="51"/>
      <c r="Y158" s="52"/>
      <c r="Z158" s="52"/>
      <c r="AA158" s="52"/>
      <c r="AB158" s="52"/>
      <c r="AC158" s="52"/>
      <c r="AD158" s="52"/>
      <c r="AE158" s="52"/>
      <c r="AF158" s="52"/>
      <c r="AG158" s="52"/>
      <c r="AH158" s="52"/>
      <c r="AI158" s="52"/>
      <c r="AJ158" s="52"/>
      <c r="AK158" s="52"/>
      <c r="AL158" s="52"/>
      <c r="AM158" s="52"/>
      <c r="AN158" s="52"/>
      <c r="AO158" s="52"/>
      <c r="AP158" s="51"/>
      <c r="AQ158" s="51"/>
      <c r="AR158" s="51"/>
      <c r="AS158" s="51"/>
      <c r="AT158" s="51"/>
      <c r="AU158" s="51"/>
      <c r="AV158" s="51"/>
      <c r="AW158" s="51"/>
      <c r="AX158" s="51"/>
      <c r="AY158">
        <f>COUNTA(#REF!)</f>
        <v>1</v>
      </c>
    </row>
  </sheetData>
  <sheetProtection formatRows="0"/>
  <dataConsolidate link="1"/>
  <mergeCells count="62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Q38:AT38"/>
    <mergeCell ref="AU38:AX38"/>
    <mergeCell ref="AQ39:AR39"/>
    <mergeCell ref="AS39:AT39"/>
    <mergeCell ref="AU39:AV39"/>
    <mergeCell ref="AW39:AX39"/>
    <mergeCell ref="P38:X39"/>
    <mergeCell ref="Y38:AA39"/>
    <mergeCell ref="AB38:AD39"/>
    <mergeCell ref="AE38:AH39"/>
    <mergeCell ref="AI38:AL39"/>
    <mergeCell ref="AM38:AP39"/>
    <mergeCell ref="A33:A42"/>
    <mergeCell ref="B33:F37"/>
    <mergeCell ref="G33:AA34"/>
    <mergeCell ref="AB33:AX34"/>
    <mergeCell ref="G35:AA37"/>
    <mergeCell ref="AB35:AX37"/>
    <mergeCell ref="B38:F42"/>
    <mergeCell ref="G38:O39"/>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Y42:AA42"/>
    <mergeCell ref="AB42:AD42"/>
    <mergeCell ref="AE42:AH42"/>
    <mergeCell ref="AI42:AL42"/>
    <mergeCell ref="AM42:AP42"/>
    <mergeCell ref="AQ42:AT42"/>
    <mergeCell ref="AU42:AX42"/>
    <mergeCell ref="A43:F43"/>
    <mergeCell ref="G43:AX43"/>
    <mergeCell ref="A44:F46"/>
    <mergeCell ref="G44:O44"/>
    <mergeCell ref="P44:X44"/>
    <mergeCell ref="Y44:AA44"/>
    <mergeCell ref="AB44:AD44"/>
    <mergeCell ref="AI45:AL45"/>
    <mergeCell ref="AM45:AP45"/>
    <mergeCell ref="AQ45:AT45"/>
    <mergeCell ref="AU45:AX45"/>
    <mergeCell ref="Y46:AA46"/>
    <mergeCell ref="AB46:AD46"/>
    <mergeCell ref="AE46:AH46"/>
    <mergeCell ref="AI46:AL46"/>
    <mergeCell ref="AM46:AP46"/>
    <mergeCell ref="AQ46:AT46"/>
    <mergeCell ref="AE44:AH44"/>
    <mergeCell ref="AI44:AL44"/>
    <mergeCell ref="AM44:AP44"/>
    <mergeCell ref="AQ44:AT44"/>
    <mergeCell ref="AU44:AX44"/>
    <mergeCell ref="G45:O46"/>
    <mergeCell ref="P45:X46"/>
    <mergeCell ref="Y45:AA45"/>
    <mergeCell ref="AB45:AD45"/>
    <mergeCell ref="AE45:AH45"/>
    <mergeCell ref="Y49:AA49"/>
    <mergeCell ref="AB49:AD49"/>
    <mergeCell ref="AE49:AH49"/>
    <mergeCell ref="AI49:AL49"/>
    <mergeCell ref="AM49:AP49"/>
    <mergeCell ref="AQ49:AX49"/>
    <mergeCell ref="Y48:AA48"/>
    <mergeCell ref="AB48:AD48"/>
    <mergeCell ref="AE48:AH48"/>
    <mergeCell ref="AI48:AL48"/>
    <mergeCell ref="AM48:AP48"/>
    <mergeCell ref="AQ48:AX48"/>
    <mergeCell ref="AU46:AX46"/>
    <mergeCell ref="A47:F49"/>
    <mergeCell ref="G47:X47"/>
    <mergeCell ref="Y47:AA47"/>
    <mergeCell ref="AB47:AD47"/>
    <mergeCell ref="AE47:AH47"/>
    <mergeCell ref="AI47:AL47"/>
    <mergeCell ref="AM47:AP47"/>
    <mergeCell ref="AQ47:AX47"/>
    <mergeCell ref="G48:X49"/>
    <mergeCell ref="AI50:AL51"/>
    <mergeCell ref="AM50:AP51"/>
    <mergeCell ref="AQ50:AT50"/>
    <mergeCell ref="AU50:AX50"/>
    <mergeCell ref="AQ51:AR51"/>
    <mergeCell ref="AS51:AT51"/>
    <mergeCell ref="AU51:AV51"/>
    <mergeCell ref="AW51:AX51"/>
    <mergeCell ref="A50:F54"/>
    <mergeCell ref="G50:O51"/>
    <mergeCell ref="P50:X51"/>
    <mergeCell ref="Y50:AA51"/>
    <mergeCell ref="AB50:AD51"/>
    <mergeCell ref="AE50:AH51"/>
    <mergeCell ref="G52:O54"/>
    <mergeCell ref="P52:X54"/>
    <mergeCell ref="Y52:AA52"/>
    <mergeCell ref="AB52:AD52"/>
    <mergeCell ref="AQ53:AT53"/>
    <mergeCell ref="AU53:AX53"/>
    <mergeCell ref="Y54:AA54"/>
    <mergeCell ref="AB54:AD54"/>
    <mergeCell ref="AE54:AH54"/>
    <mergeCell ref="AI54:AL54"/>
    <mergeCell ref="AM54:AP54"/>
    <mergeCell ref="AQ54:AT54"/>
    <mergeCell ref="AU54:AX54"/>
    <mergeCell ref="AE52:AH52"/>
    <mergeCell ref="AI52:AL52"/>
    <mergeCell ref="AM52:AP52"/>
    <mergeCell ref="AQ52:AT52"/>
    <mergeCell ref="AU52:AX52"/>
    <mergeCell ref="Y53:AA53"/>
    <mergeCell ref="AB53:AD53"/>
    <mergeCell ref="AE53:AH53"/>
    <mergeCell ref="AI53:AL53"/>
    <mergeCell ref="AM53:AP53"/>
    <mergeCell ref="A55:F56"/>
    <mergeCell ref="G55:AX56"/>
    <mergeCell ref="C60:D62"/>
    <mergeCell ref="E60:F62"/>
    <mergeCell ref="G60:I60"/>
    <mergeCell ref="J60:T60"/>
    <mergeCell ref="U60:AX60"/>
    <mergeCell ref="G61:T61"/>
    <mergeCell ref="U61:AX61"/>
    <mergeCell ref="G62:T62"/>
    <mergeCell ref="U62:AX62"/>
    <mergeCell ref="A57:B62"/>
    <mergeCell ref="C57:D59"/>
    <mergeCell ref="E57:F57"/>
    <mergeCell ref="G57:AX57"/>
    <mergeCell ref="E58:F59"/>
    <mergeCell ref="G58:V59"/>
    <mergeCell ref="W58:AA58"/>
    <mergeCell ref="AB58:AX58"/>
    <mergeCell ref="W59:AA59"/>
    <mergeCell ref="AB59:AX59"/>
    <mergeCell ref="AD69:AF69"/>
    <mergeCell ref="E70:AC70"/>
    <mergeCell ref="AD70:AF70"/>
    <mergeCell ref="C71:AC71"/>
    <mergeCell ref="AD71:AF71"/>
    <mergeCell ref="AG71:AX71"/>
    <mergeCell ref="AG66:AX66"/>
    <mergeCell ref="C67:AC67"/>
    <mergeCell ref="AD67:AF67"/>
    <mergeCell ref="AG67:AX67"/>
    <mergeCell ref="A68:B77"/>
    <mergeCell ref="C68:AC68"/>
    <mergeCell ref="AD68:AF68"/>
    <mergeCell ref="AG68:AX70"/>
    <mergeCell ref="C69:D70"/>
    <mergeCell ref="E69:AC69"/>
    <mergeCell ref="A63:AX63"/>
    <mergeCell ref="C64:AC64"/>
    <mergeCell ref="AD64:AF64"/>
    <mergeCell ref="AG64:AX64"/>
    <mergeCell ref="A65:B67"/>
    <mergeCell ref="C65:AC65"/>
    <mergeCell ref="AD65:AF65"/>
    <mergeCell ref="AG65:AX65"/>
    <mergeCell ref="C66:AC66"/>
    <mergeCell ref="AD66:AF66"/>
    <mergeCell ref="C76:AC76"/>
    <mergeCell ref="AD76:AF76"/>
    <mergeCell ref="AG76:AX76"/>
    <mergeCell ref="C77:AC77"/>
    <mergeCell ref="AD77:AF77"/>
    <mergeCell ref="AG77:AX77"/>
    <mergeCell ref="C74:AC74"/>
    <mergeCell ref="AD74:AF74"/>
    <mergeCell ref="AG74:AX74"/>
    <mergeCell ref="C75:AC75"/>
    <mergeCell ref="AD75:AF75"/>
    <mergeCell ref="AG75:AX75"/>
    <mergeCell ref="C72:AC72"/>
    <mergeCell ref="AD72:AF72"/>
    <mergeCell ref="AG72:AX72"/>
    <mergeCell ref="C73:AC73"/>
    <mergeCell ref="AD73:AF73"/>
    <mergeCell ref="AG73:AX73"/>
    <mergeCell ref="E84:G84"/>
    <mergeCell ref="H84:I84"/>
    <mergeCell ref="J84:L84"/>
    <mergeCell ref="M84:N84"/>
    <mergeCell ref="O84:AF84"/>
    <mergeCell ref="H85:I85"/>
    <mergeCell ref="J85:L85"/>
    <mergeCell ref="M85:N85"/>
    <mergeCell ref="C81:AC81"/>
    <mergeCell ref="AD81:AF81"/>
    <mergeCell ref="AG81:AX81"/>
    <mergeCell ref="A82:B88"/>
    <mergeCell ref="C82:AC82"/>
    <mergeCell ref="AD82:AF82"/>
    <mergeCell ref="AG82:AX88"/>
    <mergeCell ref="C83:N83"/>
    <mergeCell ref="O83:AF83"/>
    <mergeCell ref="C84:D84"/>
    <mergeCell ref="A78:B81"/>
    <mergeCell ref="C78:AC78"/>
    <mergeCell ref="AD78:AF78"/>
    <mergeCell ref="AG78:AX78"/>
    <mergeCell ref="C79:AC79"/>
    <mergeCell ref="AD79:AF79"/>
    <mergeCell ref="AG79:AX79"/>
    <mergeCell ref="C80:AC80"/>
    <mergeCell ref="AD80:AF80"/>
    <mergeCell ref="AG80:AX80"/>
    <mergeCell ref="C88:D88"/>
    <mergeCell ref="E88:G88"/>
    <mergeCell ref="H88:I88"/>
    <mergeCell ref="J88:L88"/>
    <mergeCell ref="M88:N88"/>
    <mergeCell ref="O88:AF88"/>
    <mergeCell ref="C87:D87"/>
    <mergeCell ref="A93:D93"/>
    <mergeCell ref="E93:P93"/>
    <mergeCell ref="Q93:AB93"/>
    <mergeCell ref="AC93:AN93"/>
    <mergeCell ref="AO93:AX93"/>
    <mergeCell ref="A94:D94"/>
    <mergeCell ref="E94:P94"/>
    <mergeCell ref="Q94:AB94"/>
    <mergeCell ref="AC94:AN94"/>
    <mergeCell ref="AO94:AX94"/>
    <mergeCell ref="E87:G87"/>
    <mergeCell ref="H87:I87"/>
    <mergeCell ref="J87:L87"/>
    <mergeCell ref="M87:N87"/>
    <mergeCell ref="O87:AF87"/>
    <mergeCell ref="O85:AF85"/>
    <mergeCell ref="C86:D86"/>
    <mergeCell ref="E86:G86"/>
    <mergeCell ref="H86:I86"/>
    <mergeCell ref="J86:L86"/>
    <mergeCell ref="M86:N86"/>
    <mergeCell ref="O86:AF86"/>
    <mergeCell ref="A89:AX89"/>
    <mergeCell ref="A90:AX90"/>
    <mergeCell ref="A91:AX91"/>
    <mergeCell ref="A92:D92"/>
    <mergeCell ref="E92:P92"/>
    <mergeCell ref="Q92:AB92"/>
    <mergeCell ref="AC92:AN92"/>
    <mergeCell ref="AO92:AX92"/>
    <mergeCell ref="C85:D85"/>
    <mergeCell ref="E85:G85"/>
    <mergeCell ref="A97:D97"/>
    <mergeCell ref="E97:P97"/>
    <mergeCell ref="Q97:AB97"/>
    <mergeCell ref="AC97:AN97"/>
    <mergeCell ref="AO97:AX97"/>
    <mergeCell ref="A98:D98"/>
    <mergeCell ref="E98:P98"/>
    <mergeCell ref="Q98:AB98"/>
    <mergeCell ref="AC98:AN98"/>
    <mergeCell ref="AO98:AX98"/>
    <mergeCell ref="A95:D95"/>
    <mergeCell ref="E95:P95"/>
    <mergeCell ref="Q95:AB95"/>
    <mergeCell ref="AC95:AN95"/>
    <mergeCell ref="AO95:AX95"/>
    <mergeCell ref="A96:D96"/>
    <mergeCell ref="E96:P96"/>
    <mergeCell ref="Q96:AB96"/>
    <mergeCell ref="AC96:AN96"/>
    <mergeCell ref="AO96:AX96"/>
    <mergeCell ref="AJ100:AK100"/>
    <mergeCell ref="AM100:AN100"/>
    <mergeCell ref="AO100:AP100"/>
    <mergeCell ref="AR100:AS100"/>
    <mergeCell ref="AU100:AV100"/>
    <mergeCell ref="A101:D101"/>
    <mergeCell ref="E101:G101"/>
    <mergeCell ref="I101:J101"/>
    <mergeCell ref="L101:M101"/>
    <mergeCell ref="O101:P101"/>
    <mergeCell ref="Q100:S100"/>
    <mergeCell ref="U100:V100"/>
    <mergeCell ref="X100:Y100"/>
    <mergeCell ref="AA100:AB100"/>
    <mergeCell ref="AC100:AE100"/>
    <mergeCell ref="AG100:AH100"/>
    <mergeCell ref="A99:D99"/>
    <mergeCell ref="E99:P99"/>
    <mergeCell ref="Q99:AB99"/>
    <mergeCell ref="AC99:AN99"/>
    <mergeCell ref="AO99:AX99"/>
    <mergeCell ref="A100:D100"/>
    <mergeCell ref="E100:G100"/>
    <mergeCell ref="I100:J100"/>
    <mergeCell ref="L100:M100"/>
    <mergeCell ref="O100:P100"/>
    <mergeCell ref="L132:X132"/>
    <mergeCell ref="Y132:AB132"/>
    <mergeCell ref="AC132:AG132"/>
    <mergeCell ref="AH132:AT132"/>
    <mergeCell ref="AU132:AX132"/>
    <mergeCell ref="G131:K131"/>
    <mergeCell ref="L131:X131"/>
    <mergeCell ref="Y131:AB131"/>
    <mergeCell ref="AC131:AG131"/>
    <mergeCell ref="AJ101:AK101"/>
    <mergeCell ref="AM101:AN101"/>
    <mergeCell ref="AO101:AP101"/>
    <mergeCell ref="AR101:AS101"/>
    <mergeCell ref="AU101:AV101"/>
    <mergeCell ref="A102:D102"/>
    <mergeCell ref="E102:F102"/>
    <mergeCell ref="G102:I102"/>
    <mergeCell ref="J102:K102"/>
    <mergeCell ref="L102:N102"/>
    <mergeCell ref="Q101:S101"/>
    <mergeCell ref="U101:V101"/>
    <mergeCell ref="X101:Y101"/>
    <mergeCell ref="AA101:AB101"/>
    <mergeCell ref="AC101:AE101"/>
    <mergeCell ref="AG101:AH101"/>
    <mergeCell ref="AQ102:AS102"/>
    <mergeCell ref="AT102:AU102"/>
    <mergeCell ref="AV102:AW102"/>
    <mergeCell ref="A103:F127"/>
    <mergeCell ref="A128:F139"/>
    <mergeCell ref="G128:AB128"/>
    <mergeCell ref="AC128:AX128"/>
    <mergeCell ref="G129:K129"/>
    <mergeCell ref="L129:X129"/>
    <mergeCell ref="Y129:AB129"/>
    <mergeCell ref="AC102:AD102"/>
    <mergeCell ref="AE102:AG102"/>
    <mergeCell ref="AH102:AI102"/>
    <mergeCell ref="AJ102:AL102"/>
    <mergeCell ref="AM102:AN102"/>
    <mergeCell ref="AO102:AP102"/>
    <mergeCell ref="O102:P102"/>
    <mergeCell ref="Q102:R102"/>
    <mergeCell ref="S102:U102"/>
    <mergeCell ref="V102:W102"/>
    <mergeCell ref="X102:Z102"/>
    <mergeCell ref="AA102:AB102"/>
    <mergeCell ref="G132:K132"/>
    <mergeCell ref="AH131:AT131"/>
    <mergeCell ref="AU131:AX131"/>
    <mergeCell ref="AC129:AG129"/>
    <mergeCell ref="AH129:AT129"/>
    <mergeCell ref="AU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P144:AX144"/>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A148:B148"/>
    <mergeCell ref="C148:I148"/>
    <mergeCell ref="J148:O148"/>
    <mergeCell ref="P148:X148"/>
    <mergeCell ref="Y148:AB148"/>
    <mergeCell ref="AC148:AG148"/>
    <mergeCell ref="AH148:AK148"/>
    <mergeCell ref="AP149:AX149"/>
    <mergeCell ref="AL148:AO148"/>
    <mergeCell ref="AP148:AX148"/>
    <mergeCell ref="A149:B149"/>
    <mergeCell ref="C149:I149"/>
    <mergeCell ref="J149:O149"/>
    <mergeCell ref="P149:X149"/>
    <mergeCell ref="Y149:AB149"/>
    <mergeCell ref="AC149:AG149"/>
    <mergeCell ref="AH149:AK149"/>
    <mergeCell ref="AL149:AO149"/>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L153:AO153"/>
    <mergeCell ref="AP153:AX153"/>
    <mergeCell ref="AH157:AK157"/>
    <mergeCell ref="AL157:AO157"/>
    <mergeCell ref="AP157:AX157"/>
    <mergeCell ref="A157:B157"/>
    <mergeCell ref="C157:I157"/>
    <mergeCell ref="J157:O157"/>
    <mergeCell ref="P157:X157"/>
    <mergeCell ref="Y157:AB157"/>
    <mergeCell ref="AC157:AG157"/>
    <mergeCell ref="A156:B156"/>
    <mergeCell ref="C156:I156"/>
    <mergeCell ref="J156:O156"/>
    <mergeCell ref="P156:X156"/>
    <mergeCell ref="Y156:AB156"/>
    <mergeCell ref="AC156:AG156"/>
    <mergeCell ref="AH156:AK156"/>
    <mergeCell ref="AL156:AO156"/>
    <mergeCell ref="AP156:AX156"/>
    <mergeCell ref="P14:V14"/>
    <mergeCell ref="W14:AC14"/>
    <mergeCell ref="AD14:AJ14"/>
    <mergeCell ref="AK14:AQ14"/>
  </mergeCells>
  <phoneticPr fontId="5"/>
  <conditionalFormatting sqref="P15:AQ15 P25:V25 W24">
    <cfRule type="expression" dxfId="171" priority="947">
      <formula>IF(RIGHT(TEXT(P15,"0.#"),1)=".",FALSE,TRUE)</formula>
    </cfRule>
    <cfRule type="expression" dxfId="170" priority="948">
      <formula>IF(RIGHT(TEXT(P15,"0.#"),1)=".",TRUE,FALSE)</formula>
    </cfRule>
  </conditionalFormatting>
  <conditionalFormatting sqref="P19:AQ19">
    <cfRule type="expression" dxfId="169" priority="945">
      <formula>IF(RIGHT(TEXT(P19,"0.#"),1)=".",FALSE,TRUE)</formula>
    </cfRule>
    <cfRule type="expression" dxfId="168" priority="946">
      <formula>IF(RIGHT(TEXT(P19,"0.#"),1)=".",TRUE,FALSE)</formula>
    </cfRule>
  </conditionalFormatting>
  <conditionalFormatting sqref="Y131">
    <cfRule type="expression" dxfId="167" priority="943">
      <formula>IF(RIGHT(TEXT(Y131,"0.#"),1)=".",FALSE,TRUE)</formula>
    </cfRule>
    <cfRule type="expression" dxfId="166" priority="944">
      <formula>IF(RIGHT(TEXT(Y131,"0.#"),1)=".",TRUE,FALSE)</formula>
    </cfRule>
  </conditionalFormatting>
  <conditionalFormatting sqref="Y133">
    <cfRule type="expression" dxfId="165" priority="941">
      <formula>IF(RIGHT(TEXT(Y133,"0.#"),1)=".",FALSE,TRUE)</formula>
    </cfRule>
    <cfRule type="expression" dxfId="164" priority="942">
      <formula>IF(RIGHT(TEXT(Y133,"0.#"),1)=".",TRUE,FALSE)</formula>
    </cfRule>
  </conditionalFormatting>
  <conditionalFormatting sqref="Y138">
    <cfRule type="expression" dxfId="163" priority="921">
      <formula>IF(RIGHT(TEXT(Y138,"0.#"),1)=".",FALSE,TRUE)</formula>
    </cfRule>
    <cfRule type="expression" dxfId="162" priority="922">
      <formula>IF(RIGHT(TEXT(Y138,"0.#"),1)=".",TRUE,FALSE)</formula>
    </cfRule>
  </conditionalFormatting>
  <conditionalFormatting sqref="Y132">
    <cfRule type="expression" dxfId="161" priority="933">
      <formula>IF(RIGHT(TEXT(Y132,"0.#"),1)=".",FALSE,TRUE)</formula>
    </cfRule>
    <cfRule type="expression" dxfId="160" priority="934">
      <formula>IF(RIGHT(TEXT(Y132,"0.#"),1)=".",TRUE,FALSE)</formula>
    </cfRule>
  </conditionalFormatting>
  <conditionalFormatting sqref="AU131">
    <cfRule type="expression" dxfId="159" priority="931">
      <formula>IF(RIGHT(TEXT(AU131,"0.#"),1)=".",FALSE,TRUE)</formula>
    </cfRule>
    <cfRule type="expression" dxfId="158" priority="932">
      <formula>IF(RIGHT(TEXT(AU131,"0.#"),1)=".",TRUE,FALSE)</formula>
    </cfRule>
  </conditionalFormatting>
  <conditionalFormatting sqref="AU133">
    <cfRule type="expression" dxfId="157" priority="929">
      <formula>IF(RIGHT(TEXT(AU133,"0.#"),1)=".",FALSE,TRUE)</formula>
    </cfRule>
    <cfRule type="expression" dxfId="156" priority="930">
      <formula>IF(RIGHT(TEXT(AU133,"0.#"),1)=".",TRUE,FALSE)</formula>
    </cfRule>
  </conditionalFormatting>
  <conditionalFormatting sqref="AU132">
    <cfRule type="expression" dxfId="155" priority="927">
      <formula>IF(RIGHT(TEXT(AU132,"0.#"),1)=".",FALSE,TRUE)</formula>
    </cfRule>
    <cfRule type="expression" dxfId="154" priority="928">
      <formula>IF(RIGHT(TEXT(AU132,"0.#"),1)=".",TRUE,FALSE)</formula>
    </cfRule>
  </conditionalFormatting>
  <conditionalFormatting sqref="Y137">
    <cfRule type="expression" dxfId="153" priority="925">
      <formula>IF(RIGHT(TEXT(Y137,"0.#"),1)=".",FALSE,TRUE)</formula>
    </cfRule>
    <cfRule type="expression" dxfId="152" priority="926">
      <formula>IF(RIGHT(TEXT(Y137,"0.#"),1)=".",TRUE,FALSE)</formula>
    </cfRule>
  </conditionalFormatting>
  <conditionalFormatting sqref="Y139">
    <cfRule type="expression" dxfId="151" priority="923">
      <formula>IF(RIGHT(TEXT(Y139,"0.#"),1)=".",FALSE,TRUE)</formula>
    </cfRule>
    <cfRule type="expression" dxfId="150" priority="924">
      <formula>IF(RIGHT(TEXT(Y139,"0.#"),1)=".",TRUE,FALSE)</formula>
    </cfRule>
  </conditionalFormatting>
  <conditionalFormatting sqref="AU137">
    <cfRule type="expression" dxfId="149" priority="919">
      <formula>IF(RIGHT(TEXT(AU137,"0.#"),1)=".",FALSE,TRUE)</formula>
    </cfRule>
    <cfRule type="expression" dxfId="148" priority="920">
      <formula>IF(RIGHT(TEXT(AU137,"0.#"),1)=".",TRUE,FALSE)</formula>
    </cfRule>
  </conditionalFormatting>
  <conditionalFormatting sqref="AU139">
    <cfRule type="expression" dxfId="147" priority="917">
      <formula>IF(RIGHT(TEXT(AU139,"0.#"),1)=".",FALSE,TRUE)</formula>
    </cfRule>
    <cfRule type="expression" dxfId="146" priority="918">
      <formula>IF(RIGHT(TEXT(AU139,"0.#"),1)=".",TRUE,FALSE)</formula>
    </cfRule>
  </conditionalFormatting>
  <conditionalFormatting sqref="AU138">
    <cfRule type="expression" dxfId="145" priority="915">
      <formula>IF(RIGHT(TEXT(AU138,"0.#"),1)=".",FALSE,TRUE)</formula>
    </cfRule>
    <cfRule type="expression" dxfId="144" priority="916">
      <formula>IF(RIGHT(TEXT(AU138,"0.#"),1)=".",TRUE,FALSE)</formula>
    </cfRule>
  </conditionalFormatting>
  <conditionalFormatting sqref="P24">
    <cfRule type="expression" dxfId="143" priority="855">
      <formula>IF(RIGHT(TEXT(P24,"0.#"),1)=".",FALSE,TRUE)</formula>
    </cfRule>
    <cfRule type="expression" dxfId="142" priority="856">
      <formula>IF(RIGHT(TEXT(P24,"0.#"),1)=".",TRUE,FALSE)</formula>
    </cfRule>
  </conditionalFormatting>
  <conditionalFormatting sqref="P14:AQ14">
    <cfRule type="expression" dxfId="141" priority="141">
      <formula>IF(RIGHT(TEXT(P14,"0.#"),1)=".",FALSE,TRUE)</formula>
    </cfRule>
    <cfRule type="expression" dxfId="140" priority="142">
      <formula>IF(RIGHT(TEXT(P14,"0.#"),1)=".",TRUE,FALSE)</formula>
    </cfRule>
  </conditionalFormatting>
  <conditionalFormatting sqref="P13:AQ13">
    <cfRule type="expression" dxfId="139" priority="139">
      <formula>IF(RIGHT(TEXT(P13,"0.#"),1)=".",FALSE,TRUE)</formula>
    </cfRule>
    <cfRule type="expression" dxfId="138" priority="140">
      <formula>IF(RIGHT(TEXT(P13,"0.#"),1)=".",TRUE,FALSE)</formula>
    </cfRule>
  </conditionalFormatting>
  <conditionalFormatting sqref="P16:AQ18">
    <cfRule type="expression" dxfId="137" priority="137">
      <formula>IF(RIGHT(TEXT(P16,"0.#"),1)=".",FALSE,TRUE)</formula>
    </cfRule>
    <cfRule type="expression" dxfId="136" priority="138">
      <formula>IF(RIGHT(TEXT(P16,"0.#"),1)=".",TRUE,FALSE)</formula>
    </cfRule>
  </conditionalFormatting>
  <conditionalFormatting sqref="P20:AJ20">
    <cfRule type="expression" dxfId="135" priority="135">
      <formula>IF(RIGHT(TEXT(P20,"0.#"),1)=".",FALSE,TRUE)</formula>
    </cfRule>
    <cfRule type="expression" dxfId="134" priority="136">
      <formula>IF(RIGHT(TEXT(P20,"0.#"),1)=".",TRUE,FALSE)</formula>
    </cfRule>
  </conditionalFormatting>
  <conditionalFormatting sqref="AE28 AQ28">
    <cfRule type="expression" dxfId="133" priority="133">
      <formula>IF(RIGHT(TEXT(AE28,"0.#"),1)=".",FALSE,TRUE)</formula>
    </cfRule>
    <cfRule type="expression" dxfId="132" priority="134">
      <formula>IF(RIGHT(TEXT(AE28,"0.#"),1)=".",TRUE,FALSE)</formula>
    </cfRule>
  </conditionalFormatting>
  <conditionalFormatting sqref="AI28">
    <cfRule type="expression" dxfId="131" priority="131">
      <formula>IF(RIGHT(TEXT(AI28,"0.#"),1)=".",FALSE,TRUE)</formula>
    </cfRule>
    <cfRule type="expression" dxfId="130" priority="132">
      <formula>IF(RIGHT(TEXT(AI28,"0.#"),1)=".",TRUE,FALSE)</formula>
    </cfRule>
  </conditionalFormatting>
  <conditionalFormatting sqref="AM28">
    <cfRule type="expression" dxfId="129" priority="129">
      <formula>IF(RIGHT(TEXT(AM28,"0.#"),1)=".",FALSE,TRUE)</formula>
    </cfRule>
    <cfRule type="expression" dxfId="128" priority="130">
      <formula>IF(RIGHT(TEXT(AM28,"0.#"),1)=".",TRUE,FALSE)</formula>
    </cfRule>
  </conditionalFormatting>
  <conditionalFormatting sqref="AE29">
    <cfRule type="expression" dxfId="127" priority="127">
      <formula>IF(RIGHT(TEXT(AE29,"0.#"),1)=".",FALSE,TRUE)</formula>
    </cfRule>
    <cfRule type="expression" dxfId="126" priority="128">
      <formula>IF(RIGHT(TEXT(AE29,"0.#"),1)=".",TRUE,FALSE)</formula>
    </cfRule>
  </conditionalFormatting>
  <conditionalFormatting sqref="AI29">
    <cfRule type="expression" dxfId="125" priority="125">
      <formula>IF(RIGHT(TEXT(AI29,"0.#"),1)=".",FALSE,TRUE)</formula>
    </cfRule>
    <cfRule type="expression" dxfId="124" priority="126">
      <formula>IF(RIGHT(TEXT(AI29,"0.#"),1)=".",TRUE,FALSE)</formula>
    </cfRule>
  </conditionalFormatting>
  <conditionalFormatting sqref="AM29">
    <cfRule type="expression" dxfId="123" priority="123">
      <formula>IF(RIGHT(TEXT(AM29,"0.#"),1)=".",FALSE,TRUE)</formula>
    </cfRule>
    <cfRule type="expression" dxfId="122" priority="124">
      <formula>IF(RIGHT(TEXT(AM29,"0.#"),1)=".",TRUE,FALSE)</formula>
    </cfRule>
  </conditionalFormatting>
  <conditionalFormatting sqref="AQ29">
    <cfRule type="expression" dxfId="121" priority="121">
      <formula>IF(RIGHT(TEXT(AQ29,"0.#"),1)=".",FALSE,TRUE)</formula>
    </cfRule>
    <cfRule type="expression" dxfId="120" priority="122">
      <formula>IF(RIGHT(TEXT(AQ29,"0.#"),1)=".",TRUE,FALSE)</formula>
    </cfRule>
  </conditionalFormatting>
  <conditionalFormatting sqref="AU29">
    <cfRule type="expression" dxfId="119" priority="117">
      <formula>IF(RIGHT(TEXT(AU29,"0.#"),1)=".",FALSE,TRUE)</formula>
    </cfRule>
    <cfRule type="expression" dxfId="118" priority="118">
      <formula>IF(RIGHT(TEXT(AU29,"0.#"),1)=".",TRUE,FALSE)</formula>
    </cfRule>
  </conditionalFormatting>
  <conditionalFormatting sqref="AU28">
    <cfRule type="expression" dxfId="117" priority="119">
      <formula>IF(RIGHT(TEXT(AU28,"0.#"),1)=".",FALSE,TRUE)</formula>
    </cfRule>
    <cfRule type="expression" dxfId="116" priority="120">
      <formula>IF(RIGHT(TEXT(AU28,"0.#"),1)=".",TRUE,FALSE)</formula>
    </cfRule>
  </conditionalFormatting>
  <conditionalFormatting sqref="AM31">
    <cfRule type="expression" dxfId="115" priority="111">
      <formula>IF(RIGHT(TEXT(AM31,"0.#"),1)=".",FALSE,TRUE)</formula>
    </cfRule>
    <cfRule type="expression" dxfId="114" priority="112">
      <formula>IF(RIGHT(TEXT(AM31,"0.#"),1)=".",TRUE,FALSE)</formula>
    </cfRule>
  </conditionalFormatting>
  <conditionalFormatting sqref="AE31 AQ31">
    <cfRule type="expression" dxfId="113" priority="115">
      <formula>IF(RIGHT(TEXT(AE31,"0.#"),1)=".",FALSE,TRUE)</formula>
    </cfRule>
    <cfRule type="expression" dxfId="112" priority="116">
      <formula>IF(RIGHT(TEXT(AE31,"0.#"),1)=".",TRUE,FALSE)</formula>
    </cfRule>
  </conditionalFormatting>
  <conditionalFormatting sqref="AI31">
    <cfRule type="expression" dxfId="111" priority="113">
      <formula>IF(RIGHT(TEXT(AI31,"0.#"),1)=".",FALSE,TRUE)</formula>
    </cfRule>
    <cfRule type="expression" dxfId="110" priority="114">
      <formula>IF(RIGHT(TEXT(AI31,"0.#"),1)=".",TRUE,FALSE)</formula>
    </cfRule>
  </conditionalFormatting>
  <conditionalFormatting sqref="AE32 AM32">
    <cfRule type="expression" dxfId="109" priority="109">
      <formula>IF(RIGHT(TEXT(AE32,"0.#"),1)=".",FALSE,TRUE)</formula>
    </cfRule>
    <cfRule type="expression" dxfId="108" priority="110">
      <formula>IF(RIGHT(TEXT(AE32,"0.#"),1)=".",TRUE,FALSE)</formula>
    </cfRule>
  </conditionalFormatting>
  <conditionalFormatting sqref="AI32">
    <cfRule type="expression" dxfId="107" priority="107">
      <formula>IF(RIGHT(TEXT(AI32,"0.#"),1)=".",FALSE,TRUE)</formula>
    </cfRule>
    <cfRule type="expression" dxfId="106" priority="108">
      <formula>IF(RIGHT(TEXT(AI32,"0.#"),1)=".",TRUE,FALSE)</formula>
    </cfRule>
  </conditionalFormatting>
  <conditionalFormatting sqref="AQ32">
    <cfRule type="expression" dxfId="105" priority="105">
      <formula>IF(RIGHT(TEXT(AQ32,"0.#"),1)=".",FALSE,TRUE)</formula>
    </cfRule>
    <cfRule type="expression" dxfId="104" priority="106">
      <formula>IF(RIGHT(TEXT(AQ32,"0.#"),1)=".",TRUE,FALSE)</formula>
    </cfRule>
  </conditionalFormatting>
  <conditionalFormatting sqref="AU40:AU41">
    <cfRule type="expression" dxfId="103" priority="103">
      <formula>IF(RIGHT(TEXT(AU40,"0.#"),1)=".",FALSE,TRUE)</formula>
    </cfRule>
    <cfRule type="expression" dxfId="102" priority="104">
      <formula>IF(RIGHT(TEXT(AU40,"0.#"),1)=".",TRUE,FALSE)</formula>
    </cfRule>
  </conditionalFormatting>
  <conditionalFormatting sqref="AQ40 AE40:AE41 AI40:AI41 AM40:AM41">
    <cfRule type="expression" dxfId="101" priority="101">
      <formula>IF(RIGHT(TEXT(AE40,"0.#"),1)=".",FALSE,TRUE)</formula>
    </cfRule>
    <cfRule type="expression" dxfId="100" priority="102">
      <formula>IF(RIGHT(TEXT(AE40,"0.#"),1)=".",TRUE,FALSE)</formula>
    </cfRule>
  </conditionalFormatting>
  <conditionalFormatting sqref="AQ41">
    <cfRule type="expression" dxfId="99" priority="99">
      <formula>IF(RIGHT(TEXT(AQ41,"0.#"),1)=".",FALSE,TRUE)</formula>
    </cfRule>
    <cfRule type="expression" dxfId="98" priority="100">
      <formula>IF(RIGHT(TEXT(AQ41,"0.#"),1)=".",TRUE,FALSE)</formula>
    </cfRule>
  </conditionalFormatting>
  <conditionalFormatting sqref="AU42">
    <cfRule type="expression" dxfId="97" priority="97">
      <formula>IF(RIGHT(TEXT(AU42,"0.#"),1)=".",FALSE,TRUE)</formula>
    </cfRule>
    <cfRule type="expression" dxfId="96" priority="98">
      <formula>IF(RIGHT(TEXT(AU42,"0.#"),1)=".",TRUE,FALSE)</formula>
    </cfRule>
  </conditionalFormatting>
  <conditionalFormatting sqref="AE42 AI42 AM42">
    <cfRule type="expression" dxfId="95" priority="95">
      <formula>IF(RIGHT(TEXT(AE42,"0.#"),1)=".",FALSE,TRUE)</formula>
    </cfRule>
    <cfRule type="expression" dxfId="94" priority="96">
      <formula>IF(RIGHT(TEXT(AE42,"0.#"),1)=".",TRUE,FALSE)</formula>
    </cfRule>
  </conditionalFormatting>
  <conditionalFormatting sqref="AQ42">
    <cfRule type="expression" dxfId="93" priority="93">
      <formula>IF(RIGHT(TEXT(AQ42,"0.#"),1)=".",FALSE,TRUE)</formula>
    </cfRule>
    <cfRule type="expression" dxfId="92" priority="94">
      <formula>IF(RIGHT(TEXT(AQ42,"0.#"),1)=".",TRUE,FALSE)</formula>
    </cfRule>
  </conditionalFormatting>
  <conditionalFormatting sqref="AE45 AQ45">
    <cfRule type="expression" dxfId="91" priority="91">
      <formula>IF(RIGHT(TEXT(AE45,"0.#"),1)=".",FALSE,TRUE)</formula>
    </cfRule>
    <cfRule type="expression" dxfId="90" priority="92">
      <formula>IF(RIGHT(TEXT(AE45,"0.#"),1)=".",TRUE,FALSE)</formula>
    </cfRule>
  </conditionalFormatting>
  <conditionalFormatting sqref="AI45">
    <cfRule type="expression" dxfId="89" priority="89">
      <formula>IF(RIGHT(TEXT(AI45,"0.#"),1)=".",FALSE,TRUE)</formula>
    </cfRule>
    <cfRule type="expression" dxfId="88" priority="90">
      <formula>IF(RIGHT(TEXT(AI45,"0.#"),1)=".",TRUE,FALSE)</formula>
    </cfRule>
  </conditionalFormatting>
  <conditionalFormatting sqref="AM45">
    <cfRule type="expression" dxfId="87" priority="87">
      <formula>IF(RIGHT(TEXT(AM45,"0.#"),1)=".",FALSE,TRUE)</formula>
    </cfRule>
    <cfRule type="expression" dxfId="86" priority="88">
      <formula>IF(RIGHT(TEXT(AM45,"0.#"),1)=".",TRUE,FALSE)</formula>
    </cfRule>
  </conditionalFormatting>
  <conditionalFormatting sqref="AE46">
    <cfRule type="expression" dxfId="85" priority="85">
      <formula>IF(RIGHT(TEXT(AE46,"0.#"),1)=".",FALSE,TRUE)</formula>
    </cfRule>
    <cfRule type="expression" dxfId="84" priority="86">
      <formula>IF(RIGHT(TEXT(AE46,"0.#"),1)=".",TRUE,FALSE)</formula>
    </cfRule>
  </conditionalFormatting>
  <conditionalFormatting sqref="AI46">
    <cfRule type="expression" dxfId="83" priority="83">
      <formula>IF(RIGHT(TEXT(AI46,"0.#"),1)=".",FALSE,TRUE)</formula>
    </cfRule>
    <cfRule type="expression" dxfId="82" priority="84">
      <formula>IF(RIGHT(TEXT(AI46,"0.#"),1)=".",TRUE,FALSE)</formula>
    </cfRule>
  </conditionalFormatting>
  <conditionalFormatting sqref="AM46">
    <cfRule type="expression" dxfId="81" priority="81">
      <formula>IF(RIGHT(TEXT(AM46,"0.#"),1)=".",FALSE,TRUE)</formula>
    </cfRule>
    <cfRule type="expression" dxfId="80" priority="82">
      <formula>IF(RIGHT(TEXT(AM46,"0.#"),1)=".",TRUE,FALSE)</formula>
    </cfRule>
  </conditionalFormatting>
  <conditionalFormatting sqref="AQ46">
    <cfRule type="expression" dxfId="79" priority="79">
      <formula>IF(RIGHT(TEXT(AQ46,"0.#"),1)=".",FALSE,TRUE)</formula>
    </cfRule>
    <cfRule type="expression" dxfId="78" priority="80">
      <formula>IF(RIGHT(TEXT(AQ46,"0.#"),1)=".",TRUE,FALSE)</formula>
    </cfRule>
  </conditionalFormatting>
  <conditionalFormatting sqref="AU46">
    <cfRule type="expression" dxfId="77" priority="75">
      <formula>IF(RIGHT(TEXT(AU46,"0.#"),1)=".",FALSE,TRUE)</formula>
    </cfRule>
    <cfRule type="expression" dxfId="76" priority="76">
      <formula>IF(RIGHT(TEXT(AU46,"0.#"),1)=".",TRUE,FALSE)</formula>
    </cfRule>
  </conditionalFormatting>
  <conditionalFormatting sqref="AU45">
    <cfRule type="expression" dxfId="75" priority="77">
      <formula>IF(RIGHT(TEXT(AU45,"0.#"),1)=".",FALSE,TRUE)</formula>
    </cfRule>
    <cfRule type="expression" dxfId="74" priority="78">
      <formula>IF(RIGHT(TEXT(AU45,"0.#"),1)=".",TRUE,FALSE)</formula>
    </cfRule>
  </conditionalFormatting>
  <conditionalFormatting sqref="AM48">
    <cfRule type="expression" dxfId="73" priority="69">
      <formula>IF(RIGHT(TEXT(AM48,"0.#"),1)=".",FALSE,TRUE)</formula>
    </cfRule>
    <cfRule type="expression" dxfId="72" priority="70">
      <formula>IF(RIGHT(TEXT(AM48,"0.#"),1)=".",TRUE,FALSE)</formula>
    </cfRule>
  </conditionalFormatting>
  <conditionalFormatting sqref="AE48 AQ48">
    <cfRule type="expression" dxfId="71" priority="73">
      <formula>IF(RIGHT(TEXT(AE48,"0.#"),1)=".",FALSE,TRUE)</formula>
    </cfRule>
    <cfRule type="expression" dxfId="70" priority="74">
      <formula>IF(RIGHT(TEXT(AE48,"0.#"),1)=".",TRUE,FALSE)</formula>
    </cfRule>
  </conditionalFormatting>
  <conditionalFormatting sqref="AI48">
    <cfRule type="expression" dxfId="69" priority="71">
      <formula>IF(RIGHT(TEXT(AI48,"0.#"),1)=".",FALSE,TRUE)</formula>
    </cfRule>
    <cfRule type="expression" dxfId="68" priority="72">
      <formula>IF(RIGHT(TEXT(AI48,"0.#"),1)=".",TRUE,FALSE)</formula>
    </cfRule>
  </conditionalFormatting>
  <conditionalFormatting sqref="AE49 AM49">
    <cfRule type="expression" dxfId="67" priority="67">
      <formula>IF(RIGHT(TEXT(AE49,"0.#"),1)=".",FALSE,TRUE)</formula>
    </cfRule>
    <cfRule type="expression" dxfId="66" priority="68">
      <formula>IF(RIGHT(TEXT(AE49,"0.#"),1)=".",TRUE,FALSE)</formula>
    </cfRule>
  </conditionalFormatting>
  <conditionalFormatting sqref="AI49">
    <cfRule type="expression" dxfId="65" priority="65">
      <formula>IF(RIGHT(TEXT(AI49,"0.#"),1)=".",FALSE,TRUE)</formula>
    </cfRule>
    <cfRule type="expression" dxfId="64" priority="66">
      <formula>IF(RIGHT(TEXT(AI49,"0.#"),1)=".",TRUE,FALSE)</formula>
    </cfRule>
  </conditionalFormatting>
  <conditionalFormatting sqref="AQ49">
    <cfRule type="expression" dxfId="63" priority="63">
      <formula>IF(RIGHT(TEXT(AQ49,"0.#"),1)=".",FALSE,TRUE)</formula>
    </cfRule>
    <cfRule type="expression" dxfId="62" priority="64">
      <formula>IF(RIGHT(TEXT(AQ49,"0.#"),1)=".",TRUE,FALSE)</formula>
    </cfRule>
  </conditionalFormatting>
  <conditionalFormatting sqref="AE53">
    <cfRule type="expression" dxfId="61" priority="61">
      <formula>IF(RIGHT(TEXT(AE53,"0.#"),1)=".",FALSE,TRUE)</formula>
    </cfRule>
    <cfRule type="expression" dxfId="60" priority="62">
      <formula>IF(RIGHT(TEXT(AE53,"0.#"),1)=".",TRUE,FALSE)</formula>
    </cfRule>
  </conditionalFormatting>
  <conditionalFormatting sqref="AI53">
    <cfRule type="expression" dxfId="59" priority="59">
      <formula>IF(RIGHT(TEXT(AI53,"0.#"),1)=".",FALSE,TRUE)</formula>
    </cfRule>
    <cfRule type="expression" dxfId="58" priority="60">
      <formula>IF(RIGHT(TEXT(AI53,"0.#"),1)=".",TRUE,FALSE)</formula>
    </cfRule>
  </conditionalFormatting>
  <conditionalFormatting sqref="AM53">
    <cfRule type="expression" dxfId="57" priority="57">
      <formula>IF(RIGHT(TEXT(AM53,"0.#"),1)=".",FALSE,TRUE)</formula>
    </cfRule>
    <cfRule type="expression" dxfId="56" priority="58">
      <formula>IF(RIGHT(TEXT(AM53,"0.#"),1)=".",TRUE,FALSE)</formula>
    </cfRule>
  </conditionalFormatting>
  <conditionalFormatting sqref="AQ53">
    <cfRule type="expression" dxfId="55" priority="55">
      <formula>IF(RIGHT(TEXT(AQ53,"0.#"),1)=".",FALSE,TRUE)</formula>
    </cfRule>
    <cfRule type="expression" dxfId="54" priority="56">
      <formula>IF(RIGHT(TEXT(AQ53,"0.#"),1)=".",TRUE,FALSE)</formula>
    </cfRule>
  </conditionalFormatting>
  <conditionalFormatting sqref="AU53">
    <cfRule type="expression" dxfId="53" priority="53">
      <formula>IF(RIGHT(TEXT(AU53,"0.#"),1)=".",FALSE,TRUE)</formula>
    </cfRule>
    <cfRule type="expression" dxfId="52" priority="54">
      <formula>IF(RIGHT(TEXT(AU53,"0.#"),1)=".",TRUE,FALSE)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Q52">
    <cfRule type="expression" dxfId="49" priority="45">
      <formula>IF(RIGHT(TEXT(AQ52,"0.#"),1)=".",FALSE,TRUE)</formula>
    </cfRule>
    <cfRule type="expression" dxfId="48" priority="46">
      <formula>IF(RIGHT(TEXT(AQ52,"0.#"),1)=".",TRUE,FALSE)</formula>
    </cfRule>
  </conditionalFormatting>
  <conditionalFormatting sqref="AU52">
    <cfRule type="expression" dxfId="47" priority="43">
      <formula>IF(RIGHT(TEXT(AU52,"0.#"),1)=".",FALSE,TRUE)</formula>
    </cfRule>
    <cfRule type="expression" dxfId="46" priority="44">
      <formula>IF(RIGHT(TEXT(AU52,"0.#"),1)=".",TRUE,FALSE)</formula>
    </cfRule>
  </conditionalFormatting>
  <conditionalFormatting sqref="AM52">
    <cfRule type="expression" dxfId="45" priority="47">
      <formula>IF(RIGHT(TEXT(AM52,"0.#"),1)=".",FALSE,TRUE)</formula>
    </cfRule>
    <cfRule type="expression" dxfId="44" priority="48">
      <formula>IF(RIGHT(TEXT(AM52,"0.#"),1)=".",TRUE,FALSE)</formula>
    </cfRule>
  </conditionalFormatting>
  <conditionalFormatting sqref="AI52">
    <cfRule type="expression" dxfId="43" priority="49">
      <formula>IF(RIGHT(TEXT(AI52,"0.#"),1)=".",FALSE,TRUE)</formula>
    </cfRule>
    <cfRule type="expression" dxfId="42" priority="50">
      <formula>IF(RIGHT(TEXT(AI52,"0.#"),1)=".",TRUE,FALSE)</formula>
    </cfRule>
  </conditionalFormatting>
  <conditionalFormatting sqref="AM54">
    <cfRule type="expression" dxfId="41" priority="37">
      <formula>IF(RIGHT(TEXT(AM54,"0.#"),1)=".",FALSE,TRUE)</formula>
    </cfRule>
    <cfRule type="expression" dxfId="40" priority="38">
      <formula>IF(RIGHT(TEXT(AM54,"0.#"),1)=".",TRUE,FALSE)</formula>
    </cfRule>
  </conditionalFormatting>
  <conditionalFormatting sqref="AE54">
    <cfRule type="expression" dxfId="39" priority="41">
      <formula>IF(RIGHT(TEXT(AE54,"0.#"),1)=".",FALSE,TRUE)</formula>
    </cfRule>
    <cfRule type="expression" dxfId="38" priority="42">
      <formula>IF(RIGHT(TEXT(AE54,"0.#"),1)=".",TRUE,FALSE)</formula>
    </cfRule>
  </conditionalFormatting>
  <conditionalFormatting sqref="AI54">
    <cfRule type="expression" dxfId="37" priority="39">
      <formula>IF(RIGHT(TEXT(AI54,"0.#"),1)=".",FALSE,TRUE)</formula>
    </cfRule>
    <cfRule type="expression" dxfId="36" priority="40">
      <formula>IF(RIGHT(TEXT(AI54,"0.#"),1)=".",TRUE,FALSE)</formula>
    </cfRule>
  </conditionalFormatting>
  <conditionalFormatting sqref="AQ54">
    <cfRule type="expression" dxfId="35" priority="35">
      <formula>IF(RIGHT(TEXT(AQ54,"0.#"),1)=".",FALSE,TRUE)</formula>
    </cfRule>
    <cfRule type="expression" dxfId="34" priority="36">
      <formula>IF(RIGHT(TEXT(AQ54,"0.#"),1)=".",TRUE,FALSE)</formula>
    </cfRule>
  </conditionalFormatting>
  <conditionalFormatting sqref="AU54">
    <cfRule type="expression" dxfId="33" priority="33">
      <formula>IF(RIGHT(TEXT(AU54,"0.#"),1)=".",FALSE,TRUE)</formula>
    </cfRule>
    <cfRule type="expression" dxfId="32" priority="34">
      <formula>IF(RIGHT(TEXT(AU54,"0.#"),1)=".",TRUE,FALSE)</formula>
    </cfRule>
  </conditionalFormatting>
  <conditionalFormatting sqref="Y130">
    <cfRule type="expression" dxfId="31" priority="31">
      <formula>IF(RIGHT(TEXT(Y130,"0.#"),1)=".",FALSE,TRUE)</formula>
    </cfRule>
    <cfRule type="expression" dxfId="30" priority="32">
      <formula>IF(RIGHT(TEXT(Y130,"0.#"),1)=".",TRUE,FALSE)</formula>
    </cfRule>
  </conditionalFormatting>
  <conditionalFormatting sqref="AU130">
    <cfRule type="expression" dxfId="29" priority="29">
      <formula>IF(RIGHT(TEXT(AU130,"0.#"),1)=".",FALSE,TRUE)</formula>
    </cfRule>
    <cfRule type="expression" dxfId="28" priority="30">
      <formula>IF(RIGHT(TEXT(AU130,"0.#"),1)=".",TRUE,FALSE)</formula>
    </cfRule>
  </conditionalFormatting>
  <conditionalFormatting sqref="AU136">
    <cfRule type="expression" dxfId="27" priority="27">
      <formula>IF(RIGHT(TEXT(AU136,"0.#"),1)=".",FALSE,TRUE)</formula>
    </cfRule>
    <cfRule type="expression" dxfId="26" priority="28">
      <formula>IF(RIGHT(TEXT(AU136,"0.#"),1)=".",TRUE,FALSE)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45:AO145">
    <cfRule type="expression" dxfId="23" priority="21">
      <formula>IF(AND(AL145&gt;=0, RIGHT(TEXT(AL145,"0.#"),1)&lt;&gt;"."),TRUE,FALSE)</formula>
    </cfRule>
    <cfRule type="expression" dxfId="22" priority="22">
      <formula>IF(AND(AL145&gt;=0, RIGHT(TEXT(AL145,"0.#"),1)="."),TRUE,FALSE)</formula>
    </cfRule>
    <cfRule type="expression" dxfId="21" priority="23">
      <formula>IF(AND(AL145&lt;0, RIGHT(TEXT(AL145,"0.#"),1)&lt;&gt;"."),TRUE,FALSE)</formula>
    </cfRule>
    <cfRule type="expression" dxfId="20" priority="24">
      <formula>IF(AND(AL145&lt;0, RIGHT(TEXT(AL145,"0.#"),1)="."),TRUE,FALSE)</formula>
    </cfRule>
  </conditionalFormatting>
  <conditionalFormatting sqref="Y145">
    <cfRule type="expression" dxfId="19" priority="19">
      <formula>IF(RIGHT(TEXT(Y145,"0.#"),1)=".",FALSE,TRUE)</formula>
    </cfRule>
    <cfRule type="expression" dxfId="18" priority="20">
      <formula>IF(RIGHT(TEXT(Y145,"0.#"),1)=".",TRUE,FALSE)</formula>
    </cfRule>
  </conditionalFormatting>
  <conditionalFormatting sqref="Y149">
    <cfRule type="expression" dxfId="17" priority="13">
      <formula>IF(RIGHT(TEXT(Y149,"0.#"),1)=".",FALSE,TRUE)</formula>
    </cfRule>
    <cfRule type="expression" dxfId="16" priority="14">
      <formula>IF(RIGHT(TEXT(Y149,"0.#"),1)=".",TRUE,FALSE)</formula>
    </cfRule>
  </conditionalFormatting>
  <conditionalFormatting sqref="AL149:AO149">
    <cfRule type="expression" dxfId="15" priority="15">
      <formula>IF(AND(AL149&gt;=0, RIGHT(TEXT(AL149,"0.#"),1)&lt;&gt;"."),TRUE,FALSE)</formula>
    </cfRule>
    <cfRule type="expression" dxfId="14" priority="16">
      <formula>IF(AND(AL149&gt;=0, RIGHT(TEXT(AL149,"0.#"),1)="."),TRUE,FALSE)</formula>
    </cfRule>
    <cfRule type="expression" dxfId="13" priority="17">
      <formula>IF(AND(AL149&lt;0, RIGHT(TEXT(AL149,"0.#"),1)&lt;&gt;"."),TRUE,FALSE)</formula>
    </cfRule>
    <cfRule type="expression" dxfId="12" priority="18">
      <formula>IF(AND(AL149&lt;0, RIGHT(TEXT(AL149,"0.#"),1)="."),TRUE,FALSE)</formula>
    </cfRule>
  </conditionalFormatting>
  <conditionalFormatting sqref="AL153:AO153">
    <cfRule type="expression" dxfId="11" priority="9">
      <formula>IF(AND(AL153&gt;=0, RIGHT(TEXT(AL153,"0.#"),1)&lt;&gt;"."),TRUE,FALSE)</formula>
    </cfRule>
    <cfRule type="expression" dxfId="10" priority="10">
      <formula>IF(AND(AL153&gt;=0, RIGHT(TEXT(AL153,"0.#"),1)="."),TRUE,FALSE)</formula>
    </cfRule>
    <cfRule type="expression" dxfId="9" priority="11">
      <formula>IF(AND(AL153&lt;0, RIGHT(TEXT(AL153,"0.#"),1)&lt;&gt;"."),TRUE,FALSE)</formula>
    </cfRule>
    <cfRule type="expression" dxfId="8" priority="12">
      <formula>IF(AND(AL153&lt;0, RIGHT(TEXT(AL153,"0.#"),1)="."),TRUE,FALSE)</formula>
    </cfRule>
  </conditionalFormatting>
  <conditionalFormatting sqref="Y153">
    <cfRule type="expression" dxfId="7" priority="7">
      <formula>IF(RIGHT(TEXT(Y153,"0.#"),1)=".",FALSE,TRUE)</formula>
    </cfRule>
    <cfRule type="expression" dxfId="6" priority="8">
      <formula>IF(RIGHT(TEXT(Y153,"0.#"),1)=".",TRUE,FALSE)</formula>
    </cfRule>
  </conditionalFormatting>
  <conditionalFormatting sqref="Y157">
    <cfRule type="expression" dxfId="5" priority="1">
      <formula>IF(RIGHT(TEXT(Y157,"0.#"),1)=".",FALSE,TRUE)</formula>
    </cfRule>
    <cfRule type="expression" dxfId="4" priority="2">
      <formula>IF(RIGHT(TEXT(Y157,"0.#"),1)=".",TRUE,FALSE)</formula>
    </cfRule>
  </conditionalFormatting>
  <conditionalFormatting sqref="AL157:AO157">
    <cfRule type="expression" dxfId="3" priority="3">
      <formula>IF(AND(AL157&gt;=0, RIGHT(TEXT(AL157,"0.#"),1)&lt;&gt;"."),TRUE,FALSE)</formula>
    </cfRule>
    <cfRule type="expression" dxfId="2" priority="4">
      <formula>IF(AND(AL157&gt;=0, RIGHT(TEXT(AL157,"0.#"),1)="."),TRUE,FALSE)</formula>
    </cfRule>
    <cfRule type="expression" dxfId="1" priority="5">
      <formula>IF(AND(AL157&lt;0, RIGHT(TEXT(AL157,"0.#"),1)&lt;&gt;"."),TRUE,FALSE)</formula>
    </cfRule>
    <cfRule type="expression" dxfId="0" priority="6">
      <formula>IF(AND(AL157&lt;0, RIGHT(TEXT(AL157,"0.#"),1)="."),TRUE,FALSE)</formula>
    </cfRule>
  </conditionalFormatting>
  <dataValidations count="14">
    <dataValidation type="custom" allowBlank="1" showInputMessage="1" showErrorMessage="1" errorTitle="法人番号チェック" error="法人番号は13桁の数字で入力してください。" sqref="J157:O157 J153:O153 J149:O149 J145:O145">
      <formula1>OR(J145="-",AND(LEN(J145)=13,IFERROR(SEARCH("-",J145),"")="",IFERROR(SEARCH(".",J145),"")="",ISNUMBER(J145)))</formula1>
    </dataValidation>
    <dataValidation type="list" allowBlank="1" showInputMessage="1" showErrorMessage="1" sqref="Q102:R102 AC102:AD102 AO102:AP102">
      <formula1>$U$36</formula1>
    </dataValidation>
    <dataValidation type="custom" imeMode="disabled" allowBlank="1" showInputMessage="1" showErrorMessage="1" sqref="AY24 AQ39:AR39 AE40:AX42 AU39:AX39 P13:AQ19 P20:AJ20 Y130:AB132 AU130:AX132 Y136:AB138 AU136:AX138 Y145:AB145 AL145:AO145 Y149:AB149 AL149:AO149 Y153:AB153 AL153:AO153 Y157:AB157 AL157:AO157 AE48:AX48 AE28:AX29 AE31:AX31 AQ51:AR51 AU51:AX51 AE52:AX54 AE45:AX46 W24 P24:V25">
      <formula1>OR(ISNUMBER(P13), P13="-")</formula1>
    </dataValidation>
    <dataValidation type="list" allowBlank="1" showInputMessage="1" showErrorMessage="1" sqref="H84:I8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45:AK145 AH149:AK149 AH153:AK153 AH157:AK157">
      <formula1>OR(AND(MOD(IF(ISNUMBER(AH145), AH145, 0.5),1)=0, 0&lt;=AH145), AH145="-")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0:AK101 X100:Y101 AJ102 L100:L102 M100:M101 X102 AU100:AV101 J84:J88">
      <formula1>0</formula1>
      <formula2>9999</formula2>
    </dataValidation>
    <dataValidation type="whole" allowBlank="1" showInputMessage="1" showErrorMessage="1" sqref="O100:P101 AX100:AX102 AA100:AB101 AM100:AN10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49" man="1"/>
    <brk id="62" max="49" man="1"/>
    <brk id="102" max="49" man="1"/>
    <brk id="14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S102:U102 AJ2:AM2 E84:G88 AE102:AG102 G102:I102 AQ102:AS102</xm:sqref>
        </x14:dataValidation>
        <x14:dataValidation type="list" allowBlank="1" showInputMessage="1" showErrorMessage="1">
          <x14:formula1>
            <xm:f>入力規則等!$U$49</xm:f>
          </x14:formula1>
          <xm:sqref>C84:D88</xm:sqref>
        </x14:dataValidation>
        <x14:dataValidation type="list" allowBlank="1" showInputMessage="1" showErrorMessage="1">
          <x14:formula1>
            <xm:f>入力規則等!$U$56:$U$58</xm:f>
          </x14:formula1>
          <xm:sqref>J102:K102 AT102:AU102 AH102:AI102 V102:W102</xm:sqref>
        </x14:dataValidation>
        <x14:dataValidation type="list" allowBlank="1" showInputMessage="1" showErrorMessage="1">
          <x14:formula1>
            <xm:f>入力規則等!$U$48</xm:f>
          </x14:formula1>
          <xm:sqref>E102:F102</xm:sqref>
        </x14:dataValidation>
        <x14:dataValidation type="list" allowBlank="1" showInputMessage="1" showErrorMessage="1">
          <x14:formula1>
            <xm:f>入力規則等!$W$2:$W$24</xm:f>
          </x14:formula1>
          <xm:sqref>AO100:AP101 Q100:S101 AC100:AE101 E100:G101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J60:T60</xm:sqref>
        </x14:dataValidation>
        <x14:dataValidation type="list" allowBlank="1" showInputMessage="1" showErrorMessage="1">
          <x14:formula1>
            <xm:f>入力規則等!$AG$2:$AG$13</xm:f>
          </x14:formula1>
          <xm:sqref>AC145:AG145 AC149:AG149 AC153:AG153 AC157:AG157</xm:sqref>
        </x14:dataValidation>
        <x14:dataValidation type="list" allowBlank="1" showInputMessage="1" showErrorMessage="1">
          <x14:formula1>
            <xm:f>入力規則等!$U$40:$U$42</xm:f>
          </x14:formula1>
          <xm:sqref>AG100:AH100 U100:V100 I100:J100 AR100:AS100</xm:sqref>
        </x14:dataValidation>
        <x14:dataValidation type="list" allowBlank="1" showInputMessage="1" showErrorMessage="1">
          <x14:formula1>
            <xm:f>入力規則等!$U$7:$U$9</xm:f>
          </x14:formula1>
          <xm:sqref>U101:V101 I101:J101 AG101:AH101 AR101:AS101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3"/>
      <c r="P1" s="24" t="s">
        <v>5</v>
      </c>
      <c r="Q1" s="24" t="s">
        <v>64</v>
      </c>
      <c r="T1" s="13"/>
      <c r="U1" s="27" t="s">
        <v>156</v>
      </c>
      <c r="W1" s="27" t="s">
        <v>155</v>
      </c>
      <c r="Y1" s="27" t="s">
        <v>72</v>
      </c>
      <c r="Z1" s="27" t="s">
        <v>385</v>
      </c>
      <c r="AA1" s="27" t="s">
        <v>73</v>
      </c>
      <c r="AB1" s="27" t="s">
        <v>386</v>
      </c>
      <c r="AC1" s="27" t="s">
        <v>30</v>
      </c>
      <c r="AD1" s="26"/>
      <c r="AE1" s="27" t="s">
        <v>42</v>
      </c>
      <c r="AF1" s="28"/>
      <c r="AG1" s="40" t="s">
        <v>169</v>
      </c>
      <c r="AI1" s="40" t="s">
        <v>172</v>
      </c>
      <c r="AK1" s="40" t="s">
        <v>176</v>
      </c>
      <c r="AM1" s="55"/>
      <c r="AN1" s="55"/>
      <c r="AP1" s="26" t="s">
        <v>213</v>
      </c>
    </row>
    <row r="2" spans="1:42" ht="13.5" customHeight="1" x14ac:dyDescent="0.15">
      <c r="A2" s="14" t="s">
        <v>76</v>
      </c>
      <c r="B2" s="15"/>
      <c r="C2" s="13" t="str">
        <f>IF(B2="","",A2)</f>
        <v/>
      </c>
      <c r="D2" s="13" t="str">
        <f>IF(C2="","",IF(D1&lt;&gt;"",CONCATENATE(D1,"、",C2),C2))</f>
        <v/>
      </c>
      <c r="F2" s="12" t="s">
        <v>63</v>
      </c>
      <c r="G2" s="17" t="s">
        <v>574</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0">
        <v>21</v>
      </c>
      <c r="W2" s="30" t="s">
        <v>161</v>
      </c>
      <c r="Y2" s="30" t="s">
        <v>59</v>
      </c>
      <c r="Z2" s="30" t="s">
        <v>59</v>
      </c>
      <c r="AA2" s="63" t="s">
        <v>255</v>
      </c>
      <c r="AB2" s="63" t="s">
        <v>480</v>
      </c>
      <c r="AC2" s="64" t="s">
        <v>125</v>
      </c>
      <c r="AD2" s="26"/>
      <c r="AE2" s="32" t="s">
        <v>157</v>
      </c>
      <c r="AF2" s="28"/>
      <c r="AG2" s="41" t="s">
        <v>221</v>
      </c>
      <c r="AI2" s="40" t="s">
        <v>252</v>
      </c>
      <c r="AK2" s="40" t="s">
        <v>177</v>
      </c>
      <c r="AM2" s="55"/>
      <c r="AN2" s="55"/>
      <c r="AP2" s="41" t="s">
        <v>221</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574</v>
      </c>
      <c r="R3" s="13" t="str">
        <f t="shared" ref="R3:R8" si="3">IF(Q3="","",P3)</f>
        <v>委託・請負</v>
      </c>
      <c r="S3" s="13" t="str">
        <f t="shared" ref="S3:S8" si="4">IF(R3="",S2,IF(S2&lt;&gt;"",CONCATENATE(S2,"、",R3),R3))</f>
        <v>委託・請負</v>
      </c>
      <c r="T3" s="13"/>
      <c r="U3" s="30" t="s">
        <v>511</v>
      </c>
      <c r="W3" s="30" t="s">
        <v>136</v>
      </c>
      <c r="Y3" s="30" t="s">
        <v>60</v>
      </c>
      <c r="Z3" s="30" t="s">
        <v>387</v>
      </c>
      <c r="AA3" s="63" t="s">
        <v>353</v>
      </c>
      <c r="AB3" s="63" t="s">
        <v>481</v>
      </c>
      <c r="AC3" s="64" t="s">
        <v>126</v>
      </c>
      <c r="AD3" s="26"/>
      <c r="AE3" s="32" t="s">
        <v>158</v>
      </c>
      <c r="AF3" s="28"/>
      <c r="AG3" s="41" t="s">
        <v>222</v>
      </c>
      <c r="AI3" s="40" t="s">
        <v>171</v>
      </c>
      <c r="AK3" s="40" t="str">
        <f>CHAR(CODE(AK2)+1)</f>
        <v>B</v>
      </c>
      <c r="AM3" s="55"/>
      <c r="AN3" s="55"/>
      <c r="AP3" s="41" t="s">
        <v>222</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0" t="s">
        <v>563</v>
      </c>
      <c r="W4" s="30" t="s">
        <v>137</v>
      </c>
      <c r="Y4" s="30" t="s">
        <v>260</v>
      </c>
      <c r="Z4" s="30" t="s">
        <v>388</v>
      </c>
      <c r="AA4" s="63" t="s">
        <v>354</v>
      </c>
      <c r="AB4" s="63" t="s">
        <v>482</v>
      </c>
      <c r="AC4" s="63" t="s">
        <v>127</v>
      </c>
      <c r="AD4" s="26"/>
      <c r="AE4" s="32" t="s">
        <v>159</v>
      </c>
      <c r="AF4" s="28"/>
      <c r="AG4" s="41" t="s">
        <v>223</v>
      </c>
      <c r="AI4" s="40" t="s">
        <v>173</v>
      </c>
      <c r="AK4" s="40" t="str">
        <f t="shared" ref="AK4:AK49" si="7">CHAR(CODE(AK3)+1)</f>
        <v>C</v>
      </c>
      <c r="AM4" s="55"/>
      <c r="AN4" s="55"/>
      <c r="AP4" s="41" t="s">
        <v>223</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0" t="s">
        <v>535</v>
      </c>
      <c r="Y5" s="30" t="s">
        <v>261</v>
      </c>
      <c r="Z5" s="30" t="s">
        <v>389</v>
      </c>
      <c r="AA5" s="63" t="s">
        <v>355</v>
      </c>
      <c r="AB5" s="63" t="s">
        <v>483</v>
      </c>
      <c r="AC5" s="63" t="s">
        <v>160</v>
      </c>
      <c r="AD5" s="29"/>
      <c r="AE5" s="32" t="s">
        <v>233</v>
      </c>
      <c r="AF5" s="28"/>
      <c r="AG5" s="41" t="s">
        <v>224</v>
      </c>
      <c r="AI5" s="40" t="s">
        <v>258</v>
      </c>
      <c r="AK5" s="40" t="str">
        <f t="shared" si="7"/>
        <v>D</v>
      </c>
      <c r="AP5" s="41" t="s">
        <v>224</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0" t="s">
        <v>235</v>
      </c>
      <c r="W6" s="30" t="s">
        <v>537</v>
      </c>
      <c r="Y6" s="30" t="s">
        <v>262</v>
      </c>
      <c r="Z6" s="30" t="s">
        <v>390</v>
      </c>
      <c r="AA6" s="63" t="s">
        <v>356</v>
      </c>
      <c r="AB6" s="63" t="s">
        <v>484</v>
      </c>
      <c r="AC6" s="63" t="s">
        <v>128</v>
      </c>
      <c r="AD6" s="29"/>
      <c r="AE6" s="32" t="s">
        <v>231</v>
      </c>
      <c r="AF6" s="28"/>
      <c r="AG6" s="41" t="s">
        <v>225</v>
      </c>
      <c r="AI6" s="40" t="s">
        <v>259</v>
      </c>
      <c r="AK6" s="40" t="str">
        <f>CHAR(CODE(AK5)+1)</f>
        <v>E</v>
      </c>
      <c r="AP6" s="41" t="s">
        <v>225</v>
      </c>
    </row>
    <row r="7" spans="1:42" ht="13.5" customHeight="1" x14ac:dyDescent="0.15">
      <c r="A7" s="14" t="s">
        <v>81</v>
      </c>
      <c r="B7" s="15"/>
      <c r="C7" s="13" t="str">
        <f t="shared" si="0"/>
        <v/>
      </c>
      <c r="D7" s="13" t="str">
        <f t="shared" si="8"/>
        <v/>
      </c>
      <c r="F7" s="18" t="s">
        <v>184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0"/>
      <c r="W7" s="30" t="s">
        <v>138</v>
      </c>
      <c r="Y7" s="30" t="s">
        <v>263</v>
      </c>
      <c r="Z7" s="30" t="s">
        <v>391</v>
      </c>
      <c r="AA7" s="63" t="s">
        <v>357</v>
      </c>
      <c r="AB7" s="63" t="s">
        <v>485</v>
      </c>
      <c r="AC7" s="29"/>
      <c r="AD7" s="29"/>
      <c r="AE7" s="30" t="s">
        <v>128</v>
      </c>
      <c r="AF7" s="28"/>
      <c r="AG7" s="41" t="s">
        <v>226</v>
      </c>
      <c r="AH7" s="58"/>
      <c r="AI7" s="41" t="s">
        <v>248</v>
      </c>
      <c r="AK7" s="40" t="str">
        <f>CHAR(CODE(AK6)+1)</f>
        <v>F</v>
      </c>
      <c r="AP7" s="41" t="s">
        <v>226</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0" t="s">
        <v>256</v>
      </c>
      <c r="W8" s="30" t="s">
        <v>139</v>
      </c>
      <c r="Y8" s="30" t="s">
        <v>264</v>
      </c>
      <c r="Z8" s="30" t="s">
        <v>392</v>
      </c>
      <c r="AA8" s="63" t="s">
        <v>358</v>
      </c>
      <c r="AB8" s="63" t="s">
        <v>486</v>
      </c>
      <c r="AC8" s="29"/>
      <c r="AD8" s="29"/>
      <c r="AE8" s="29"/>
      <c r="AF8" s="28"/>
      <c r="AG8" s="41" t="s">
        <v>227</v>
      </c>
      <c r="AI8" s="40" t="s">
        <v>249</v>
      </c>
      <c r="AK8" s="40" t="str">
        <f t="shared" si="7"/>
        <v>G</v>
      </c>
      <c r="AP8" s="41" t="s">
        <v>227</v>
      </c>
    </row>
    <row r="9" spans="1:42" ht="13.5" customHeight="1" x14ac:dyDescent="0.15">
      <c r="A9" s="14" t="s">
        <v>83</v>
      </c>
      <c r="B9" s="15"/>
      <c r="C9" s="13" t="str">
        <f t="shared" si="0"/>
        <v/>
      </c>
      <c r="D9" s="13" t="str">
        <f t="shared" si="8"/>
        <v/>
      </c>
      <c r="F9" s="18" t="s">
        <v>185</v>
      </c>
      <c r="G9" s="17"/>
      <c r="H9" s="13" t="str">
        <f t="shared" si="1"/>
        <v/>
      </c>
      <c r="I9" s="13" t="str">
        <f t="shared" si="5"/>
        <v>一般会計</v>
      </c>
      <c r="K9" s="14" t="s">
        <v>100</v>
      </c>
      <c r="L9" s="15"/>
      <c r="M9" s="13" t="str">
        <f t="shared" si="2"/>
        <v/>
      </c>
      <c r="N9" s="13" t="str">
        <f t="shared" si="6"/>
        <v/>
      </c>
      <c r="O9" s="13"/>
      <c r="P9" s="13"/>
      <c r="Q9" s="19"/>
      <c r="T9" s="13"/>
      <c r="U9" s="30" t="s">
        <v>257</v>
      </c>
      <c r="W9" s="30" t="s">
        <v>140</v>
      </c>
      <c r="Y9" s="30" t="s">
        <v>265</v>
      </c>
      <c r="Z9" s="30" t="s">
        <v>393</v>
      </c>
      <c r="AA9" s="63" t="s">
        <v>359</v>
      </c>
      <c r="AB9" s="63" t="s">
        <v>487</v>
      </c>
      <c r="AC9" s="29"/>
      <c r="AD9" s="29"/>
      <c r="AE9" s="29"/>
      <c r="AF9" s="28"/>
      <c r="AG9" s="41" t="s">
        <v>228</v>
      </c>
      <c r="AI9" s="54"/>
      <c r="AK9" s="40" t="str">
        <f t="shared" si="7"/>
        <v>H</v>
      </c>
      <c r="AP9" s="41" t="s">
        <v>228</v>
      </c>
    </row>
    <row r="10" spans="1:42" ht="13.5" customHeight="1" x14ac:dyDescent="0.15">
      <c r="A10" s="14" t="s">
        <v>203</v>
      </c>
      <c r="B10" s="15"/>
      <c r="C10" s="13" t="str">
        <f t="shared" si="0"/>
        <v/>
      </c>
      <c r="D10" s="13" t="str">
        <f t="shared" si="8"/>
        <v/>
      </c>
      <c r="F10" s="18" t="s">
        <v>107</v>
      </c>
      <c r="G10" s="17"/>
      <c r="H10" s="13" t="str">
        <f t="shared" si="1"/>
        <v/>
      </c>
      <c r="I10" s="13" t="str">
        <f t="shared" si="5"/>
        <v>一般会計</v>
      </c>
      <c r="K10" s="14" t="s">
        <v>204</v>
      </c>
      <c r="L10" s="15"/>
      <c r="M10" s="13" t="str">
        <f t="shared" si="2"/>
        <v/>
      </c>
      <c r="N10" s="13" t="str">
        <f t="shared" si="6"/>
        <v/>
      </c>
      <c r="O10" s="13"/>
      <c r="P10" s="13" t="str">
        <f>S8</f>
        <v>委託・請負</v>
      </c>
      <c r="Q10" s="19"/>
      <c r="T10" s="13"/>
      <c r="W10" s="30" t="s">
        <v>141</v>
      </c>
      <c r="Y10" s="30" t="s">
        <v>266</v>
      </c>
      <c r="Z10" s="30" t="s">
        <v>394</v>
      </c>
      <c r="AA10" s="63" t="s">
        <v>360</v>
      </c>
      <c r="AB10" s="63" t="s">
        <v>488</v>
      </c>
      <c r="AC10" s="29"/>
      <c r="AD10" s="29"/>
      <c r="AE10" s="29"/>
      <c r="AF10" s="28"/>
      <c r="AG10" s="41" t="s">
        <v>216</v>
      </c>
      <c r="AK10" s="40" t="str">
        <f t="shared" si="7"/>
        <v>I</v>
      </c>
      <c r="AP10" s="40" t="s">
        <v>214</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574</v>
      </c>
      <c r="M11" s="13" t="str">
        <f t="shared" si="2"/>
        <v>その他の事項経費</v>
      </c>
      <c r="N11" s="13" t="str">
        <f t="shared" si="6"/>
        <v>その他の事項経費</v>
      </c>
      <c r="O11" s="13"/>
      <c r="P11" s="13"/>
      <c r="Q11" s="19"/>
      <c r="T11" s="13"/>
      <c r="W11" s="30" t="s">
        <v>560</v>
      </c>
      <c r="Y11" s="30" t="s">
        <v>267</v>
      </c>
      <c r="Z11" s="30" t="s">
        <v>395</v>
      </c>
      <c r="AA11" s="63" t="s">
        <v>361</v>
      </c>
      <c r="AB11" s="63" t="s">
        <v>489</v>
      </c>
      <c r="AC11" s="29"/>
      <c r="AD11" s="29"/>
      <c r="AE11" s="29"/>
      <c r="AF11" s="28"/>
      <c r="AG11" s="40" t="s">
        <v>219</v>
      </c>
      <c r="AK11" s="40"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7" t="s">
        <v>512</v>
      </c>
      <c r="W12" s="30" t="s">
        <v>142</v>
      </c>
      <c r="Y12" s="30" t="s">
        <v>268</v>
      </c>
      <c r="Z12" s="30" t="s">
        <v>396</v>
      </c>
      <c r="AA12" s="63" t="s">
        <v>362</v>
      </c>
      <c r="AB12" s="63" t="s">
        <v>490</v>
      </c>
      <c r="AC12" s="29"/>
      <c r="AD12" s="29"/>
      <c r="AE12" s="29"/>
      <c r="AF12" s="28"/>
      <c r="AG12" s="40" t="s">
        <v>217</v>
      </c>
      <c r="AK12" s="40"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0" t="s">
        <v>161</v>
      </c>
      <c r="W13" s="30" t="s">
        <v>143</v>
      </c>
      <c r="Y13" s="30" t="s">
        <v>269</v>
      </c>
      <c r="Z13" s="30" t="s">
        <v>397</v>
      </c>
      <c r="AA13" s="63" t="s">
        <v>363</v>
      </c>
      <c r="AB13" s="63" t="s">
        <v>491</v>
      </c>
      <c r="AC13" s="29"/>
      <c r="AD13" s="29"/>
      <c r="AE13" s="29"/>
      <c r="AF13" s="28"/>
      <c r="AG13" s="40" t="s">
        <v>218</v>
      </c>
      <c r="AK13" s="40"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0" t="s">
        <v>513</v>
      </c>
      <c r="W14" s="30" t="s">
        <v>144</v>
      </c>
      <c r="Y14" s="30" t="s">
        <v>270</v>
      </c>
      <c r="Z14" s="30" t="s">
        <v>398</v>
      </c>
      <c r="AA14" s="63" t="s">
        <v>364</v>
      </c>
      <c r="AB14" s="63" t="s">
        <v>492</v>
      </c>
      <c r="AC14" s="29"/>
      <c r="AD14" s="29"/>
      <c r="AE14" s="29"/>
      <c r="AF14" s="28"/>
      <c r="AG14" s="54"/>
      <c r="AK14" s="40"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0" t="s">
        <v>514</v>
      </c>
      <c r="W15" s="30" t="s">
        <v>145</v>
      </c>
      <c r="Y15" s="30" t="s">
        <v>271</v>
      </c>
      <c r="Z15" s="30" t="s">
        <v>399</v>
      </c>
      <c r="AA15" s="63" t="s">
        <v>365</v>
      </c>
      <c r="AB15" s="63" t="s">
        <v>493</v>
      </c>
      <c r="AC15" s="29"/>
      <c r="AD15" s="29"/>
      <c r="AE15" s="29"/>
      <c r="AF15" s="28"/>
      <c r="AG15" s="55"/>
      <c r="AK15" s="40"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0" t="s">
        <v>515</v>
      </c>
      <c r="W16" s="30" t="s">
        <v>146</v>
      </c>
      <c r="Y16" s="30" t="s">
        <v>272</v>
      </c>
      <c r="Z16" s="30" t="s">
        <v>400</v>
      </c>
      <c r="AA16" s="63" t="s">
        <v>366</v>
      </c>
      <c r="AB16" s="63" t="s">
        <v>494</v>
      </c>
      <c r="AC16" s="29"/>
      <c r="AD16" s="29"/>
      <c r="AE16" s="29"/>
      <c r="AF16" s="28"/>
      <c r="AG16" s="55"/>
      <c r="AK16" s="40"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0" t="s">
        <v>533</v>
      </c>
      <c r="W17" s="30" t="s">
        <v>147</v>
      </c>
      <c r="Y17" s="30" t="s">
        <v>273</v>
      </c>
      <c r="Z17" s="30" t="s">
        <v>401</v>
      </c>
      <c r="AA17" s="63" t="s">
        <v>367</v>
      </c>
      <c r="AB17" s="63" t="s">
        <v>495</v>
      </c>
      <c r="AC17" s="29"/>
      <c r="AD17" s="29"/>
      <c r="AE17" s="29"/>
      <c r="AF17" s="28"/>
      <c r="AG17" s="55"/>
      <c r="AK17" s="40"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0" t="s">
        <v>516</v>
      </c>
      <c r="W18" s="30" t="s">
        <v>148</v>
      </c>
      <c r="Y18" s="30" t="s">
        <v>274</v>
      </c>
      <c r="Z18" s="30" t="s">
        <v>402</v>
      </c>
      <c r="AA18" s="63" t="s">
        <v>368</v>
      </c>
      <c r="AB18" s="63" t="s">
        <v>496</v>
      </c>
      <c r="AC18" s="29"/>
      <c r="AD18" s="29"/>
      <c r="AE18" s="29"/>
      <c r="AF18" s="28"/>
      <c r="AK18" s="40" t="str">
        <f t="shared" si="7"/>
        <v>Q</v>
      </c>
    </row>
    <row r="19" spans="1:37" ht="13.5" customHeight="1" x14ac:dyDescent="0.15">
      <c r="A19" s="14" t="s">
        <v>195</v>
      </c>
      <c r="B19" s="15"/>
      <c r="C19" s="13" t="str">
        <f t="shared" si="9"/>
        <v/>
      </c>
      <c r="D19" s="13" t="str">
        <f t="shared" si="8"/>
        <v/>
      </c>
      <c r="F19" s="18" t="s">
        <v>116</v>
      </c>
      <c r="G19" s="17"/>
      <c r="H19" s="13" t="str">
        <f t="shared" si="1"/>
        <v/>
      </c>
      <c r="I19" s="13" t="str">
        <f t="shared" si="5"/>
        <v>一般会計</v>
      </c>
      <c r="K19" s="13"/>
      <c r="L19" s="13"/>
      <c r="O19" s="13"/>
      <c r="P19" s="13"/>
      <c r="Q19" s="19"/>
      <c r="T19" s="13"/>
      <c r="U19" s="30" t="s">
        <v>517</v>
      </c>
      <c r="W19" s="30" t="s">
        <v>149</v>
      </c>
      <c r="Y19" s="30" t="s">
        <v>275</v>
      </c>
      <c r="Z19" s="30" t="s">
        <v>403</v>
      </c>
      <c r="AA19" s="63" t="s">
        <v>369</v>
      </c>
      <c r="AB19" s="63" t="s">
        <v>497</v>
      </c>
      <c r="AC19" s="29"/>
      <c r="AD19" s="29"/>
      <c r="AE19" s="29"/>
      <c r="AF19" s="28"/>
      <c r="AK19" s="40" t="str">
        <f t="shared" si="7"/>
        <v>R</v>
      </c>
    </row>
    <row r="20" spans="1:37" ht="13.5" customHeight="1" x14ac:dyDescent="0.15">
      <c r="A20" s="14" t="s">
        <v>196</v>
      </c>
      <c r="B20" s="15"/>
      <c r="C20" s="13" t="str">
        <f t="shared" si="9"/>
        <v/>
      </c>
      <c r="D20" s="13" t="str">
        <f t="shared" si="8"/>
        <v/>
      </c>
      <c r="F20" s="18" t="s">
        <v>194</v>
      </c>
      <c r="G20" s="17"/>
      <c r="H20" s="13" t="str">
        <f t="shared" si="1"/>
        <v/>
      </c>
      <c r="I20" s="13" t="str">
        <f t="shared" si="5"/>
        <v>一般会計</v>
      </c>
      <c r="K20" s="13"/>
      <c r="L20" s="13"/>
      <c r="O20" s="13"/>
      <c r="P20" s="13"/>
      <c r="Q20" s="19"/>
      <c r="T20" s="13"/>
      <c r="U20" s="30" t="s">
        <v>518</v>
      </c>
      <c r="W20" s="30" t="s">
        <v>150</v>
      </c>
      <c r="Y20" s="30" t="s">
        <v>276</v>
      </c>
      <c r="Z20" s="30" t="s">
        <v>404</v>
      </c>
      <c r="AA20" s="63" t="s">
        <v>370</v>
      </c>
      <c r="AB20" s="63" t="s">
        <v>498</v>
      </c>
      <c r="AC20" s="29"/>
      <c r="AD20" s="29"/>
      <c r="AE20" s="29"/>
      <c r="AF20" s="28"/>
      <c r="AK20" s="40" t="str">
        <f t="shared" si="7"/>
        <v>S</v>
      </c>
    </row>
    <row r="21" spans="1:37" ht="13.5" customHeight="1" x14ac:dyDescent="0.15">
      <c r="A21" s="14" t="s">
        <v>197</v>
      </c>
      <c r="B21" s="15"/>
      <c r="C21" s="13" t="str">
        <f t="shared" si="9"/>
        <v/>
      </c>
      <c r="D21" s="13" t="str">
        <f t="shared" si="8"/>
        <v/>
      </c>
      <c r="F21" s="18" t="s">
        <v>117</v>
      </c>
      <c r="G21" s="17"/>
      <c r="H21" s="13" t="str">
        <f t="shared" si="1"/>
        <v/>
      </c>
      <c r="I21" s="13" t="str">
        <f t="shared" si="5"/>
        <v>一般会計</v>
      </c>
      <c r="K21" s="13"/>
      <c r="L21" s="13"/>
      <c r="O21" s="13"/>
      <c r="P21" s="13"/>
      <c r="Q21" s="19"/>
      <c r="T21" s="13"/>
      <c r="U21" s="30" t="s">
        <v>519</v>
      </c>
      <c r="W21" s="30" t="s">
        <v>151</v>
      </c>
      <c r="Y21" s="30" t="s">
        <v>277</v>
      </c>
      <c r="Z21" s="30" t="s">
        <v>405</v>
      </c>
      <c r="AA21" s="63" t="s">
        <v>371</v>
      </c>
      <c r="AB21" s="63" t="s">
        <v>499</v>
      </c>
      <c r="AC21" s="29"/>
      <c r="AD21" s="29"/>
      <c r="AE21" s="29"/>
      <c r="AF21" s="28"/>
      <c r="AK21" s="40" t="str">
        <f t="shared" si="7"/>
        <v>T</v>
      </c>
    </row>
    <row r="22" spans="1:37" ht="13.5" customHeight="1" x14ac:dyDescent="0.15">
      <c r="A22" s="14" t="s">
        <v>198</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0" t="s">
        <v>562</v>
      </c>
      <c r="W22" s="30" t="s">
        <v>152</v>
      </c>
      <c r="Y22" s="30" t="s">
        <v>278</v>
      </c>
      <c r="Z22" s="30" t="s">
        <v>406</v>
      </c>
      <c r="AA22" s="63" t="s">
        <v>372</v>
      </c>
      <c r="AB22" s="63" t="s">
        <v>500</v>
      </c>
      <c r="AC22" s="29"/>
      <c r="AD22" s="29"/>
      <c r="AE22" s="29"/>
      <c r="AF22" s="28"/>
      <c r="AK22" s="40" t="str">
        <f t="shared" si="7"/>
        <v>U</v>
      </c>
    </row>
    <row r="23" spans="1:37" ht="13.5" customHeight="1" x14ac:dyDescent="0.15">
      <c r="A23" s="61" t="s">
        <v>250</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0" t="s">
        <v>520</v>
      </c>
      <c r="W23" s="30" t="s">
        <v>153</v>
      </c>
      <c r="Y23" s="30" t="s">
        <v>279</v>
      </c>
      <c r="Z23" s="30" t="s">
        <v>407</v>
      </c>
      <c r="AA23" s="63" t="s">
        <v>373</v>
      </c>
      <c r="AB23" s="63" t="s">
        <v>501</v>
      </c>
      <c r="AC23" s="29"/>
      <c r="AD23" s="29"/>
      <c r="AE23" s="29"/>
      <c r="AF23" s="28"/>
      <c r="AK23" s="40" t="str">
        <f t="shared" si="7"/>
        <v>V</v>
      </c>
    </row>
    <row r="24" spans="1:37" ht="13.5" customHeight="1" x14ac:dyDescent="0.15">
      <c r="A24" s="72"/>
      <c r="B24" s="59"/>
      <c r="F24" s="18" t="s">
        <v>253</v>
      </c>
      <c r="G24" s="17"/>
      <c r="H24" s="13" t="str">
        <f t="shared" si="1"/>
        <v/>
      </c>
      <c r="I24" s="13" t="str">
        <f t="shared" si="5"/>
        <v>一般会計</v>
      </c>
      <c r="K24" s="13"/>
      <c r="L24" s="13"/>
      <c r="O24" s="13"/>
      <c r="P24" s="13"/>
      <c r="Q24" s="19"/>
      <c r="T24" s="13"/>
      <c r="U24" s="30" t="s">
        <v>521</v>
      </c>
      <c r="W24" s="30" t="s">
        <v>154</v>
      </c>
      <c r="Y24" s="30" t="s">
        <v>280</v>
      </c>
      <c r="Z24" s="30" t="s">
        <v>408</v>
      </c>
      <c r="AA24" s="63" t="s">
        <v>374</v>
      </c>
      <c r="AB24" s="63" t="s">
        <v>502</v>
      </c>
      <c r="AC24" s="29"/>
      <c r="AD24" s="29"/>
      <c r="AE24" s="29"/>
      <c r="AF24" s="28"/>
      <c r="AK24" s="40" t="str">
        <f>CHAR(CODE(AK23)+1)</f>
        <v>W</v>
      </c>
    </row>
    <row r="25" spans="1:37" ht="13.5" customHeight="1" x14ac:dyDescent="0.15">
      <c r="A25" s="60"/>
      <c r="B25" s="59"/>
      <c r="F25" s="18" t="s">
        <v>120</v>
      </c>
      <c r="G25" s="17"/>
      <c r="H25" s="13" t="str">
        <f t="shared" si="1"/>
        <v/>
      </c>
      <c r="I25" s="13" t="str">
        <f t="shared" si="5"/>
        <v>一般会計</v>
      </c>
      <c r="K25" s="13"/>
      <c r="L25" s="13"/>
      <c r="O25" s="13"/>
      <c r="P25" s="13"/>
      <c r="Q25" s="19"/>
      <c r="T25" s="13"/>
      <c r="U25" s="30" t="s">
        <v>522</v>
      </c>
      <c r="W25" s="53"/>
      <c r="Y25" s="30" t="s">
        <v>281</v>
      </c>
      <c r="Z25" s="30" t="s">
        <v>409</v>
      </c>
      <c r="AA25" s="63" t="s">
        <v>375</v>
      </c>
      <c r="AB25" s="63" t="s">
        <v>503</v>
      </c>
      <c r="AC25" s="29"/>
      <c r="AD25" s="29"/>
      <c r="AE25" s="29"/>
      <c r="AF25" s="28"/>
      <c r="AK25" s="40" t="str">
        <f t="shared" si="7"/>
        <v>X</v>
      </c>
    </row>
    <row r="26" spans="1:37" ht="13.5" customHeight="1" x14ac:dyDescent="0.15">
      <c r="A26" s="60"/>
      <c r="B26" s="59"/>
      <c r="F26" s="18" t="s">
        <v>121</v>
      </c>
      <c r="G26" s="17"/>
      <c r="H26" s="13" t="str">
        <f t="shared" si="1"/>
        <v/>
      </c>
      <c r="I26" s="13" t="str">
        <f t="shared" si="5"/>
        <v>一般会計</v>
      </c>
      <c r="K26" s="13"/>
      <c r="L26" s="13"/>
      <c r="O26" s="13"/>
      <c r="P26" s="13"/>
      <c r="Q26" s="19"/>
      <c r="T26" s="13"/>
      <c r="U26" s="30" t="s">
        <v>523</v>
      </c>
      <c r="Y26" s="30" t="s">
        <v>282</v>
      </c>
      <c r="Z26" s="30" t="s">
        <v>410</v>
      </c>
      <c r="AA26" s="63" t="s">
        <v>376</v>
      </c>
      <c r="AB26" s="63" t="s">
        <v>504</v>
      </c>
      <c r="AC26" s="29"/>
      <c r="AD26" s="29"/>
      <c r="AE26" s="29"/>
      <c r="AF26" s="28"/>
      <c r="AK26" s="40"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0" t="s">
        <v>524</v>
      </c>
      <c r="Y27" s="30" t="s">
        <v>283</v>
      </c>
      <c r="Z27" s="30" t="s">
        <v>411</v>
      </c>
      <c r="AA27" s="63" t="s">
        <v>377</v>
      </c>
      <c r="AB27" s="63" t="s">
        <v>505</v>
      </c>
      <c r="AC27" s="29"/>
      <c r="AD27" s="29"/>
      <c r="AE27" s="29"/>
      <c r="AF27" s="28"/>
      <c r="AK27" s="40"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0" t="s">
        <v>525</v>
      </c>
      <c r="Y28" s="30" t="s">
        <v>284</v>
      </c>
      <c r="Z28" s="30" t="s">
        <v>412</v>
      </c>
      <c r="AA28" s="63" t="s">
        <v>378</v>
      </c>
      <c r="AB28" s="63" t="s">
        <v>506</v>
      </c>
      <c r="AC28" s="29"/>
      <c r="AD28" s="29"/>
      <c r="AE28" s="29"/>
      <c r="AF28" s="28"/>
      <c r="AK28" s="40"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526</v>
      </c>
      <c r="Y29" s="30" t="s">
        <v>285</v>
      </c>
      <c r="Z29" s="30" t="s">
        <v>413</v>
      </c>
      <c r="AA29" s="63" t="s">
        <v>379</v>
      </c>
      <c r="AB29" s="63" t="s">
        <v>507</v>
      </c>
      <c r="AC29" s="29"/>
      <c r="AD29" s="29"/>
      <c r="AE29" s="29"/>
      <c r="AF29" s="28"/>
      <c r="AK29" s="40"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527</v>
      </c>
      <c r="Y30" s="30" t="s">
        <v>286</v>
      </c>
      <c r="Z30" s="30" t="s">
        <v>414</v>
      </c>
      <c r="AA30" s="63" t="s">
        <v>380</v>
      </c>
      <c r="AB30" s="63" t="s">
        <v>508</v>
      </c>
      <c r="AC30" s="29"/>
      <c r="AD30" s="29"/>
      <c r="AE30" s="29"/>
      <c r="AF30" s="28"/>
      <c r="AK30" s="40"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528</v>
      </c>
      <c r="Y31" s="30" t="s">
        <v>287</v>
      </c>
      <c r="Z31" s="30" t="s">
        <v>415</v>
      </c>
      <c r="AA31" s="63" t="s">
        <v>381</v>
      </c>
      <c r="AB31" s="63" t="s">
        <v>509</v>
      </c>
      <c r="AC31" s="29"/>
      <c r="AD31" s="29"/>
      <c r="AE31" s="29"/>
      <c r="AF31" s="28"/>
      <c r="AK31" s="40"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529</v>
      </c>
      <c r="Y32" s="30" t="s">
        <v>288</v>
      </c>
      <c r="Z32" s="30" t="s">
        <v>416</v>
      </c>
      <c r="AA32" s="63" t="s">
        <v>61</v>
      </c>
      <c r="AB32" s="63" t="s">
        <v>61</v>
      </c>
      <c r="AC32" s="29"/>
      <c r="AD32" s="29"/>
      <c r="AE32" s="29"/>
      <c r="AF32" s="28"/>
      <c r="AK32" s="40"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530</v>
      </c>
      <c r="Y33" s="30" t="s">
        <v>289</v>
      </c>
      <c r="Z33" s="30" t="s">
        <v>417</v>
      </c>
      <c r="AA33" s="53"/>
      <c r="AB33" s="29"/>
      <c r="AC33" s="29"/>
      <c r="AD33" s="29"/>
      <c r="AE33" s="29"/>
      <c r="AF33" s="28"/>
      <c r="AK33" s="40"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531</v>
      </c>
      <c r="Y34" s="30" t="s">
        <v>290</v>
      </c>
      <c r="Z34" s="30" t="s">
        <v>418</v>
      </c>
      <c r="AB34" s="29"/>
      <c r="AC34" s="29"/>
      <c r="AD34" s="29"/>
      <c r="AE34" s="29"/>
      <c r="AF34" s="28"/>
      <c r="AK34" s="40"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532</v>
      </c>
      <c r="Y35" s="30" t="s">
        <v>291</v>
      </c>
      <c r="Z35" s="30" t="s">
        <v>419</v>
      </c>
      <c r="AC35" s="29"/>
      <c r="AF35" s="28"/>
      <c r="AK35" s="40"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292</v>
      </c>
      <c r="Z36" s="30" t="s">
        <v>420</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293</v>
      </c>
      <c r="Z37" s="30" t="s">
        <v>421</v>
      </c>
      <c r="AF37" s="28"/>
      <c r="AK37" s="40" t="str">
        <f t="shared" si="7"/>
        <v>j</v>
      </c>
    </row>
    <row r="38" spans="1:37" x14ac:dyDescent="0.15">
      <c r="A38" s="13"/>
      <c r="B38" s="13"/>
      <c r="F38" s="13"/>
      <c r="G38" s="19"/>
      <c r="K38" s="13"/>
      <c r="L38" s="13"/>
      <c r="O38" s="13"/>
      <c r="P38" s="13"/>
      <c r="Q38" s="19"/>
      <c r="T38" s="13"/>
      <c r="Y38" s="30" t="s">
        <v>294</v>
      </c>
      <c r="Z38" s="30" t="s">
        <v>422</v>
      </c>
      <c r="AF38" s="28"/>
      <c r="AK38" s="40" t="str">
        <f t="shared" si="7"/>
        <v>k</v>
      </c>
    </row>
    <row r="39" spans="1:37" x14ac:dyDescent="0.15">
      <c r="A39" s="13"/>
      <c r="B39" s="13"/>
      <c r="F39" s="13" t="str">
        <f>I37</f>
        <v>一般会計</v>
      </c>
      <c r="G39" s="19"/>
      <c r="K39" s="13"/>
      <c r="L39" s="13"/>
      <c r="O39" s="13"/>
      <c r="P39" s="13"/>
      <c r="Q39" s="19"/>
      <c r="T39" s="13"/>
      <c r="U39" s="30" t="s">
        <v>534</v>
      </c>
      <c r="Y39" s="30" t="s">
        <v>295</v>
      </c>
      <c r="Z39" s="30" t="s">
        <v>423</v>
      </c>
      <c r="AF39" s="28"/>
      <c r="AK39" s="40" t="str">
        <f t="shared" si="7"/>
        <v>l</v>
      </c>
    </row>
    <row r="40" spans="1:37" x14ac:dyDescent="0.15">
      <c r="A40" s="13"/>
      <c r="B40" s="13"/>
      <c r="F40" s="13"/>
      <c r="G40" s="19"/>
      <c r="K40" s="13"/>
      <c r="L40" s="13"/>
      <c r="O40" s="13"/>
      <c r="P40" s="13"/>
      <c r="Q40" s="19"/>
      <c r="T40" s="13"/>
      <c r="U40" s="30"/>
      <c r="Y40" s="30" t="s">
        <v>296</v>
      </c>
      <c r="Z40" s="30" t="s">
        <v>424</v>
      </c>
      <c r="AF40" s="28"/>
      <c r="AK40" s="40" t="str">
        <f t="shared" si="7"/>
        <v>m</v>
      </c>
    </row>
    <row r="41" spans="1:37" x14ac:dyDescent="0.15">
      <c r="A41" s="13"/>
      <c r="B41" s="13"/>
      <c r="F41" s="13"/>
      <c r="G41" s="19"/>
      <c r="K41" s="13"/>
      <c r="L41" s="13"/>
      <c r="O41" s="13"/>
      <c r="P41" s="13"/>
      <c r="Q41" s="19"/>
      <c r="T41" s="13"/>
      <c r="U41" s="30" t="s">
        <v>236</v>
      </c>
      <c r="Y41" s="30" t="s">
        <v>297</v>
      </c>
      <c r="Z41" s="30" t="s">
        <v>425</v>
      </c>
      <c r="AF41" s="28"/>
      <c r="AK41" s="40" t="str">
        <f t="shared" si="7"/>
        <v>n</v>
      </c>
    </row>
    <row r="42" spans="1:37" x14ac:dyDescent="0.15">
      <c r="A42" s="13"/>
      <c r="B42" s="13"/>
      <c r="F42" s="13"/>
      <c r="G42" s="19"/>
      <c r="K42" s="13"/>
      <c r="L42" s="13"/>
      <c r="O42" s="13"/>
      <c r="P42" s="13"/>
      <c r="Q42" s="19"/>
      <c r="T42" s="13"/>
      <c r="U42" s="30" t="s">
        <v>246</v>
      </c>
      <c r="Y42" s="30" t="s">
        <v>298</v>
      </c>
      <c r="Z42" s="30" t="s">
        <v>426</v>
      </c>
      <c r="AF42" s="28"/>
      <c r="AK42" s="40" t="str">
        <f t="shared" si="7"/>
        <v>o</v>
      </c>
    </row>
    <row r="43" spans="1:37" x14ac:dyDescent="0.15">
      <c r="A43" s="13"/>
      <c r="B43" s="13"/>
      <c r="F43" s="13"/>
      <c r="G43" s="19"/>
      <c r="K43" s="13"/>
      <c r="L43" s="13"/>
      <c r="O43" s="13"/>
      <c r="P43" s="13"/>
      <c r="Q43" s="19"/>
      <c r="T43" s="13"/>
      <c r="Y43" s="30" t="s">
        <v>299</v>
      </c>
      <c r="Z43" s="30" t="s">
        <v>427</v>
      </c>
      <c r="AF43" s="28"/>
      <c r="AK43" s="40" t="str">
        <f t="shared" si="7"/>
        <v>p</v>
      </c>
    </row>
    <row r="44" spans="1:37" x14ac:dyDescent="0.15">
      <c r="A44" s="13"/>
      <c r="B44" s="13"/>
      <c r="F44" s="13"/>
      <c r="G44" s="19"/>
      <c r="K44" s="13"/>
      <c r="L44" s="13"/>
      <c r="O44" s="13"/>
      <c r="P44" s="13"/>
      <c r="Q44" s="19"/>
      <c r="T44" s="13"/>
      <c r="Y44" s="30" t="s">
        <v>300</v>
      </c>
      <c r="Z44" s="30" t="s">
        <v>428</v>
      </c>
      <c r="AF44" s="28"/>
      <c r="AK44" s="40" t="str">
        <f t="shared" si="7"/>
        <v>q</v>
      </c>
    </row>
    <row r="45" spans="1:37" x14ac:dyDescent="0.15">
      <c r="A45" s="13"/>
      <c r="B45" s="13"/>
      <c r="F45" s="13"/>
      <c r="G45" s="19"/>
      <c r="K45" s="13"/>
      <c r="L45" s="13"/>
      <c r="O45" s="13"/>
      <c r="P45" s="13"/>
      <c r="Q45" s="19"/>
      <c r="T45" s="13"/>
      <c r="U45" s="27" t="s">
        <v>156</v>
      </c>
      <c r="Y45" s="30" t="s">
        <v>301</v>
      </c>
      <c r="Z45" s="30" t="s">
        <v>429</v>
      </c>
      <c r="AF45" s="28"/>
      <c r="AK45" s="40" t="str">
        <f t="shared" si="7"/>
        <v>r</v>
      </c>
    </row>
    <row r="46" spans="1:37" x14ac:dyDescent="0.15">
      <c r="A46" s="13"/>
      <c r="B46" s="13"/>
      <c r="F46" s="13"/>
      <c r="G46" s="19"/>
      <c r="K46" s="13"/>
      <c r="L46" s="13"/>
      <c r="O46" s="13"/>
      <c r="P46" s="13"/>
      <c r="Q46" s="19"/>
      <c r="T46" s="13"/>
      <c r="U46" s="70" t="s">
        <v>561</v>
      </c>
      <c r="Y46" s="30" t="s">
        <v>302</v>
      </c>
      <c r="Z46" s="30" t="s">
        <v>430</v>
      </c>
      <c r="AF46" s="28"/>
      <c r="AK46" s="40" t="str">
        <f t="shared" si="7"/>
        <v>s</v>
      </c>
    </row>
    <row r="47" spans="1:37" x14ac:dyDescent="0.15">
      <c r="A47" s="13"/>
      <c r="B47" s="13"/>
      <c r="F47" s="13"/>
      <c r="G47" s="19"/>
      <c r="K47" s="13"/>
      <c r="L47" s="13"/>
      <c r="O47" s="13"/>
      <c r="P47" s="13"/>
      <c r="Q47" s="19"/>
      <c r="T47" s="13"/>
      <c r="Y47" s="30" t="s">
        <v>303</v>
      </c>
      <c r="Z47" s="30" t="s">
        <v>431</v>
      </c>
      <c r="AF47" s="28"/>
      <c r="AK47" s="40" t="str">
        <f t="shared" si="7"/>
        <v>t</v>
      </c>
    </row>
    <row r="48" spans="1:37" x14ac:dyDescent="0.15">
      <c r="A48" s="13"/>
      <c r="B48" s="13"/>
      <c r="F48" s="13"/>
      <c r="G48" s="19"/>
      <c r="K48" s="13"/>
      <c r="L48" s="13"/>
      <c r="O48" s="13"/>
      <c r="P48" s="13"/>
      <c r="Q48" s="19"/>
      <c r="T48" s="13"/>
      <c r="U48" s="70">
        <v>2021</v>
      </c>
      <c r="Y48" s="30" t="s">
        <v>304</v>
      </c>
      <c r="Z48" s="30" t="s">
        <v>432</v>
      </c>
      <c r="AF48" s="28"/>
      <c r="AK48" s="40" t="str">
        <f t="shared" si="7"/>
        <v>u</v>
      </c>
    </row>
    <row r="49" spans="1:37" x14ac:dyDescent="0.15">
      <c r="A49" s="13"/>
      <c r="B49" s="13"/>
      <c r="F49" s="13"/>
      <c r="G49" s="19"/>
      <c r="K49" s="13"/>
      <c r="L49" s="13"/>
      <c r="O49" s="13"/>
      <c r="P49" s="13"/>
      <c r="Q49" s="19"/>
      <c r="T49" s="13"/>
      <c r="U49" s="70">
        <v>2022</v>
      </c>
      <c r="Y49" s="30" t="s">
        <v>305</v>
      </c>
      <c r="Z49" s="30" t="s">
        <v>433</v>
      </c>
      <c r="AF49" s="28"/>
      <c r="AK49" s="40" t="str">
        <f t="shared" si="7"/>
        <v>v</v>
      </c>
    </row>
    <row r="50" spans="1:37" x14ac:dyDescent="0.15">
      <c r="A50" s="13"/>
      <c r="B50" s="13"/>
      <c r="F50" s="13"/>
      <c r="G50" s="19"/>
      <c r="K50" s="13"/>
      <c r="L50" s="13"/>
      <c r="O50" s="13"/>
      <c r="P50" s="13"/>
      <c r="Q50" s="19"/>
      <c r="T50" s="13"/>
      <c r="U50" s="70">
        <v>2023</v>
      </c>
      <c r="Y50" s="30" t="s">
        <v>306</v>
      </c>
      <c r="Z50" s="30" t="s">
        <v>434</v>
      </c>
      <c r="AF50" s="28"/>
    </row>
    <row r="51" spans="1:37" x14ac:dyDescent="0.15">
      <c r="A51" s="13"/>
      <c r="B51" s="13"/>
      <c r="F51" s="13"/>
      <c r="G51" s="19"/>
      <c r="K51" s="13"/>
      <c r="L51" s="13"/>
      <c r="O51" s="13"/>
      <c r="P51" s="13"/>
      <c r="Q51" s="19"/>
      <c r="T51" s="13"/>
      <c r="U51" s="70">
        <v>2024</v>
      </c>
      <c r="Y51" s="30" t="s">
        <v>307</v>
      </c>
      <c r="Z51" s="30" t="s">
        <v>435</v>
      </c>
      <c r="AF51" s="28"/>
    </row>
    <row r="52" spans="1:37" x14ac:dyDescent="0.15">
      <c r="A52" s="13"/>
      <c r="B52" s="13"/>
      <c r="F52" s="13"/>
      <c r="G52" s="19"/>
      <c r="K52" s="13"/>
      <c r="L52" s="13"/>
      <c r="O52" s="13"/>
      <c r="P52" s="13"/>
      <c r="Q52" s="19"/>
      <c r="T52" s="13"/>
      <c r="U52" s="70">
        <v>2025</v>
      </c>
      <c r="Y52" s="30" t="s">
        <v>308</v>
      </c>
      <c r="Z52" s="30" t="s">
        <v>436</v>
      </c>
      <c r="AF52" s="28"/>
    </row>
    <row r="53" spans="1:37" x14ac:dyDescent="0.15">
      <c r="A53" s="13"/>
      <c r="B53" s="13"/>
      <c r="F53" s="13"/>
      <c r="G53" s="19"/>
      <c r="K53" s="13"/>
      <c r="L53" s="13"/>
      <c r="O53" s="13"/>
      <c r="P53" s="13"/>
      <c r="Q53" s="19"/>
      <c r="T53" s="13"/>
      <c r="U53" s="70">
        <v>2026</v>
      </c>
      <c r="Y53" s="30" t="s">
        <v>309</v>
      </c>
      <c r="Z53" s="30" t="s">
        <v>437</v>
      </c>
      <c r="AF53" s="28"/>
    </row>
    <row r="54" spans="1:37" x14ac:dyDescent="0.15">
      <c r="A54" s="13"/>
      <c r="B54" s="13"/>
      <c r="F54" s="13"/>
      <c r="G54" s="19"/>
      <c r="K54" s="13"/>
      <c r="L54" s="13"/>
      <c r="O54" s="13"/>
      <c r="P54" s="20"/>
      <c r="Q54" s="19"/>
      <c r="T54" s="13"/>
      <c r="Y54" s="30" t="s">
        <v>310</v>
      </c>
      <c r="Z54" s="30" t="s">
        <v>438</v>
      </c>
      <c r="AF54" s="28"/>
    </row>
    <row r="55" spans="1:37" x14ac:dyDescent="0.15">
      <c r="A55" s="13"/>
      <c r="B55" s="13"/>
      <c r="F55" s="13"/>
      <c r="G55" s="19"/>
      <c r="K55" s="13"/>
      <c r="L55" s="13"/>
      <c r="O55" s="13"/>
      <c r="P55" s="13"/>
      <c r="Q55" s="19"/>
      <c r="T55" s="13"/>
      <c r="Y55" s="30" t="s">
        <v>311</v>
      </c>
      <c r="Z55" s="30" t="s">
        <v>439</v>
      </c>
      <c r="AF55" s="28"/>
    </row>
    <row r="56" spans="1:37" x14ac:dyDescent="0.15">
      <c r="A56" s="13"/>
      <c r="B56" s="13"/>
      <c r="F56" s="13"/>
      <c r="G56" s="19"/>
      <c r="K56" s="13"/>
      <c r="L56" s="13"/>
      <c r="O56" s="13"/>
      <c r="P56" s="13"/>
      <c r="Q56" s="19"/>
      <c r="T56" s="13"/>
      <c r="U56" s="70">
        <v>20</v>
      </c>
      <c r="Y56" s="30" t="s">
        <v>312</v>
      </c>
      <c r="Z56" s="30" t="s">
        <v>440</v>
      </c>
      <c r="AF56" s="28"/>
    </row>
    <row r="57" spans="1:37" x14ac:dyDescent="0.15">
      <c r="A57" s="13"/>
      <c r="B57" s="13"/>
      <c r="F57" s="13"/>
      <c r="G57" s="19"/>
      <c r="K57" s="13"/>
      <c r="L57" s="13"/>
      <c r="O57" s="13"/>
      <c r="P57" s="13"/>
      <c r="Q57" s="19"/>
      <c r="T57" s="13"/>
      <c r="U57" s="30" t="s">
        <v>510</v>
      </c>
      <c r="Y57" s="30" t="s">
        <v>313</v>
      </c>
      <c r="Z57" s="30" t="s">
        <v>441</v>
      </c>
      <c r="AF57" s="28"/>
    </row>
    <row r="58" spans="1:37" x14ac:dyDescent="0.15">
      <c r="A58" s="13"/>
      <c r="B58" s="13"/>
      <c r="F58" s="13"/>
      <c r="G58" s="19"/>
      <c r="K58" s="13"/>
      <c r="L58" s="13"/>
      <c r="O58" s="13"/>
      <c r="P58" s="13"/>
      <c r="Q58" s="19"/>
      <c r="T58" s="13"/>
      <c r="U58" s="30" t="s">
        <v>511</v>
      </c>
      <c r="Y58" s="30" t="s">
        <v>314</v>
      </c>
      <c r="Z58" s="30" t="s">
        <v>442</v>
      </c>
      <c r="AF58" s="28"/>
    </row>
    <row r="59" spans="1:37" x14ac:dyDescent="0.15">
      <c r="A59" s="13"/>
      <c r="B59" s="13"/>
      <c r="F59" s="13"/>
      <c r="G59" s="19"/>
      <c r="K59" s="13"/>
      <c r="L59" s="13"/>
      <c r="O59" s="13"/>
      <c r="P59" s="13"/>
      <c r="Q59" s="19"/>
      <c r="T59" s="13"/>
      <c r="Y59" s="30" t="s">
        <v>315</v>
      </c>
      <c r="Z59" s="30" t="s">
        <v>443</v>
      </c>
      <c r="AF59" s="28"/>
    </row>
    <row r="60" spans="1:37" x14ac:dyDescent="0.15">
      <c r="A60" s="13"/>
      <c r="B60" s="13"/>
      <c r="F60" s="13"/>
      <c r="G60" s="19"/>
      <c r="K60" s="13"/>
      <c r="L60" s="13"/>
      <c r="O60" s="13"/>
      <c r="P60" s="13"/>
      <c r="Q60" s="19"/>
      <c r="T60" s="13"/>
      <c r="Y60" s="30" t="s">
        <v>316</v>
      </c>
      <c r="Z60" s="30" t="s">
        <v>444</v>
      </c>
      <c r="AF60" s="28"/>
    </row>
    <row r="61" spans="1:37" x14ac:dyDescent="0.15">
      <c r="A61" s="13"/>
      <c r="B61" s="13"/>
      <c r="F61" s="13"/>
      <c r="G61" s="19"/>
      <c r="K61" s="13"/>
      <c r="L61" s="13"/>
      <c r="O61" s="13"/>
      <c r="P61" s="13"/>
      <c r="Q61" s="19"/>
      <c r="T61" s="13"/>
      <c r="Y61" s="30" t="s">
        <v>317</v>
      </c>
      <c r="Z61" s="30" t="s">
        <v>445</v>
      </c>
      <c r="AF61" s="28"/>
    </row>
    <row r="62" spans="1:37" x14ac:dyDescent="0.15">
      <c r="A62" s="13"/>
      <c r="B62" s="13"/>
      <c r="F62" s="13"/>
      <c r="G62" s="19"/>
      <c r="K62" s="13"/>
      <c r="L62" s="13"/>
      <c r="O62" s="13"/>
      <c r="P62" s="13"/>
      <c r="Q62" s="19"/>
      <c r="T62" s="13"/>
      <c r="Y62" s="30" t="s">
        <v>318</v>
      </c>
      <c r="Z62" s="30" t="s">
        <v>446</v>
      </c>
      <c r="AF62" s="28"/>
    </row>
    <row r="63" spans="1:37" x14ac:dyDescent="0.15">
      <c r="A63" s="13"/>
      <c r="B63" s="13"/>
      <c r="F63" s="13"/>
      <c r="G63" s="19"/>
      <c r="K63" s="13"/>
      <c r="L63" s="13"/>
      <c r="O63" s="13"/>
      <c r="P63" s="13"/>
      <c r="Q63" s="19"/>
      <c r="T63" s="13"/>
      <c r="Y63" s="30" t="s">
        <v>319</v>
      </c>
      <c r="Z63" s="30" t="s">
        <v>447</v>
      </c>
      <c r="AF63" s="28"/>
    </row>
    <row r="64" spans="1:37" x14ac:dyDescent="0.15">
      <c r="A64" s="13"/>
      <c r="B64" s="13"/>
      <c r="F64" s="13"/>
      <c r="G64" s="19"/>
      <c r="K64" s="13"/>
      <c r="L64" s="13"/>
      <c r="O64" s="13"/>
      <c r="P64" s="13"/>
      <c r="Q64" s="19"/>
      <c r="T64" s="13"/>
      <c r="Y64" s="30" t="s">
        <v>320</v>
      </c>
      <c r="Z64" s="30" t="s">
        <v>448</v>
      </c>
      <c r="AF64" s="28"/>
    </row>
    <row r="65" spans="1:32" x14ac:dyDescent="0.15">
      <c r="A65" s="13"/>
      <c r="B65" s="13"/>
      <c r="F65" s="13"/>
      <c r="G65" s="19"/>
      <c r="K65" s="13"/>
      <c r="L65" s="13"/>
      <c r="O65" s="13"/>
      <c r="P65" s="13"/>
      <c r="Q65" s="19"/>
      <c r="T65" s="13"/>
      <c r="Y65" s="30" t="s">
        <v>321</v>
      </c>
      <c r="Z65" s="30" t="s">
        <v>449</v>
      </c>
      <c r="AF65" s="28"/>
    </row>
    <row r="66" spans="1:32" x14ac:dyDescent="0.15">
      <c r="A66" s="13"/>
      <c r="B66" s="13"/>
      <c r="F66" s="13"/>
      <c r="G66" s="19"/>
      <c r="K66" s="13"/>
      <c r="L66" s="13"/>
      <c r="O66" s="13"/>
      <c r="P66" s="13"/>
      <c r="Q66" s="19"/>
      <c r="T66" s="13"/>
      <c r="Y66" s="30" t="s">
        <v>62</v>
      </c>
      <c r="Z66" s="30" t="s">
        <v>450</v>
      </c>
      <c r="AF66" s="28"/>
    </row>
    <row r="67" spans="1:32" x14ac:dyDescent="0.15">
      <c r="A67" s="13"/>
      <c r="B67" s="13"/>
      <c r="F67" s="13"/>
      <c r="G67" s="19"/>
      <c r="K67" s="13"/>
      <c r="L67" s="13"/>
      <c r="O67" s="13"/>
      <c r="P67" s="13"/>
      <c r="Q67" s="19"/>
      <c r="T67" s="13"/>
      <c r="Y67" s="30" t="s">
        <v>322</v>
      </c>
      <c r="Z67" s="30" t="s">
        <v>451</v>
      </c>
      <c r="AF67" s="28"/>
    </row>
    <row r="68" spans="1:32" x14ac:dyDescent="0.15">
      <c r="A68" s="13"/>
      <c r="B68" s="13"/>
      <c r="F68" s="13"/>
      <c r="G68" s="19"/>
      <c r="K68" s="13"/>
      <c r="L68" s="13"/>
      <c r="O68" s="13"/>
      <c r="P68" s="13"/>
      <c r="Q68" s="19"/>
      <c r="T68" s="13"/>
      <c r="Y68" s="30" t="s">
        <v>323</v>
      </c>
      <c r="Z68" s="30" t="s">
        <v>452</v>
      </c>
      <c r="AF68" s="28"/>
    </row>
    <row r="69" spans="1:32" x14ac:dyDescent="0.15">
      <c r="A69" s="13"/>
      <c r="B69" s="13"/>
      <c r="F69" s="13"/>
      <c r="G69" s="19"/>
      <c r="K69" s="13"/>
      <c r="L69" s="13"/>
      <c r="O69" s="13"/>
      <c r="P69" s="13"/>
      <c r="Q69" s="19"/>
      <c r="T69" s="13"/>
      <c r="Y69" s="30" t="s">
        <v>324</v>
      </c>
      <c r="Z69" s="30" t="s">
        <v>453</v>
      </c>
      <c r="AF69" s="28"/>
    </row>
    <row r="70" spans="1:32" x14ac:dyDescent="0.15">
      <c r="A70" s="13"/>
      <c r="B70" s="13"/>
      <c r="Y70" s="30" t="s">
        <v>325</v>
      </c>
      <c r="Z70" s="30" t="s">
        <v>454</v>
      </c>
    </row>
    <row r="71" spans="1:32" x14ac:dyDescent="0.15">
      <c r="Y71" s="30" t="s">
        <v>326</v>
      </c>
      <c r="Z71" s="30" t="s">
        <v>455</v>
      </c>
    </row>
    <row r="72" spans="1:32" x14ac:dyDescent="0.15">
      <c r="Y72" s="30" t="s">
        <v>327</v>
      </c>
      <c r="Z72" s="30" t="s">
        <v>456</v>
      </c>
    </row>
    <row r="73" spans="1:32" x14ac:dyDescent="0.15">
      <c r="Y73" s="30" t="s">
        <v>328</v>
      </c>
      <c r="Z73" s="30" t="s">
        <v>457</v>
      </c>
    </row>
    <row r="74" spans="1:32" x14ac:dyDescent="0.15">
      <c r="Y74" s="30" t="s">
        <v>329</v>
      </c>
      <c r="Z74" s="30" t="s">
        <v>458</v>
      </c>
    </row>
    <row r="75" spans="1:32" x14ac:dyDescent="0.15">
      <c r="Y75" s="30" t="s">
        <v>330</v>
      </c>
      <c r="Z75" s="30" t="s">
        <v>459</v>
      </c>
    </row>
    <row r="76" spans="1:32" x14ac:dyDescent="0.15">
      <c r="Y76" s="30" t="s">
        <v>331</v>
      </c>
      <c r="Z76" s="30" t="s">
        <v>460</v>
      </c>
    </row>
    <row r="77" spans="1:32" x14ac:dyDescent="0.15">
      <c r="Y77" s="30" t="s">
        <v>332</v>
      </c>
      <c r="Z77" s="30" t="s">
        <v>461</v>
      </c>
    </row>
    <row r="78" spans="1:32" x14ac:dyDescent="0.15">
      <c r="Y78" s="30" t="s">
        <v>333</v>
      </c>
      <c r="Z78" s="30" t="s">
        <v>462</v>
      </c>
    </row>
    <row r="79" spans="1:32" x14ac:dyDescent="0.15">
      <c r="Y79" s="30" t="s">
        <v>334</v>
      </c>
      <c r="Z79" s="30" t="s">
        <v>463</v>
      </c>
    </row>
    <row r="80" spans="1:32" x14ac:dyDescent="0.15">
      <c r="Y80" s="30" t="s">
        <v>335</v>
      </c>
      <c r="Z80" s="30" t="s">
        <v>464</v>
      </c>
    </row>
    <row r="81" spans="25:26" x14ac:dyDescent="0.15">
      <c r="Y81" s="30" t="s">
        <v>336</v>
      </c>
      <c r="Z81" s="30" t="s">
        <v>465</v>
      </c>
    </row>
    <row r="82" spans="25:26" x14ac:dyDescent="0.15">
      <c r="Y82" s="30" t="s">
        <v>337</v>
      </c>
      <c r="Z82" s="30" t="s">
        <v>466</v>
      </c>
    </row>
    <row r="83" spans="25:26" x14ac:dyDescent="0.15">
      <c r="Y83" s="30" t="s">
        <v>338</v>
      </c>
      <c r="Z83" s="30" t="s">
        <v>467</v>
      </c>
    </row>
    <row r="84" spans="25:26" x14ac:dyDescent="0.15">
      <c r="Y84" s="30" t="s">
        <v>339</v>
      </c>
      <c r="Z84" s="30" t="s">
        <v>468</v>
      </c>
    </row>
    <row r="85" spans="25:26" x14ac:dyDescent="0.15">
      <c r="Y85" s="30" t="s">
        <v>340</v>
      </c>
      <c r="Z85" s="30" t="s">
        <v>469</v>
      </c>
    </row>
    <row r="86" spans="25:26" x14ac:dyDescent="0.15">
      <c r="Y86" s="30" t="s">
        <v>341</v>
      </c>
      <c r="Z86" s="30" t="s">
        <v>470</v>
      </c>
    </row>
    <row r="87" spans="25:26" x14ac:dyDescent="0.15">
      <c r="Y87" s="30" t="s">
        <v>342</v>
      </c>
      <c r="Z87" s="30" t="s">
        <v>471</v>
      </c>
    </row>
    <row r="88" spans="25:26" x14ac:dyDescent="0.15">
      <c r="Y88" s="30" t="s">
        <v>343</v>
      </c>
      <c r="Z88" s="30" t="s">
        <v>472</v>
      </c>
    </row>
    <row r="89" spans="25:26" x14ac:dyDescent="0.15">
      <c r="Y89" s="30" t="s">
        <v>344</v>
      </c>
      <c r="Z89" s="30" t="s">
        <v>473</v>
      </c>
    </row>
    <row r="90" spans="25:26" x14ac:dyDescent="0.15">
      <c r="Y90" s="30" t="s">
        <v>345</v>
      </c>
      <c r="Z90" s="30" t="s">
        <v>474</v>
      </c>
    </row>
    <row r="91" spans="25:26" x14ac:dyDescent="0.15">
      <c r="Y91" s="30" t="s">
        <v>346</v>
      </c>
      <c r="Z91" s="30" t="s">
        <v>475</v>
      </c>
    </row>
    <row r="92" spans="25:26" x14ac:dyDescent="0.15">
      <c r="Y92" s="30" t="s">
        <v>347</v>
      </c>
      <c r="Z92" s="30" t="s">
        <v>476</v>
      </c>
    </row>
    <row r="93" spans="25:26" x14ac:dyDescent="0.15">
      <c r="Y93" s="30" t="s">
        <v>348</v>
      </c>
      <c r="Z93" s="30" t="s">
        <v>477</v>
      </c>
    </row>
    <row r="94" spans="25:26" x14ac:dyDescent="0.15">
      <c r="Y94" s="30" t="s">
        <v>349</v>
      </c>
      <c r="Z94" s="30" t="s">
        <v>478</v>
      </c>
    </row>
    <row r="95" spans="25:26" x14ac:dyDescent="0.15">
      <c r="Y95" s="30" t="s">
        <v>350</v>
      </c>
      <c r="Z95" s="30" t="s">
        <v>479</v>
      </c>
    </row>
    <row r="96" spans="25:26" x14ac:dyDescent="0.15">
      <c r="Y96" s="30" t="s">
        <v>254</v>
      </c>
      <c r="Z96" s="30" t="s">
        <v>480</v>
      </c>
    </row>
    <row r="97" spans="25:26" x14ac:dyDescent="0.15">
      <c r="Y97" s="30" t="s">
        <v>351</v>
      </c>
      <c r="Z97" s="30" t="s">
        <v>481</v>
      </c>
    </row>
    <row r="98" spans="25:26" x14ac:dyDescent="0.15">
      <c r="Y98" s="30" t="s">
        <v>352</v>
      </c>
      <c r="Z98" s="30" t="s">
        <v>482</v>
      </c>
    </row>
    <row r="99" spans="25:26" x14ac:dyDescent="0.15">
      <c r="Y99" s="30" t="s">
        <v>382</v>
      </c>
      <c r="Z99" s="30" t="s">
        <v>483</v>
      </c>
    </row>
    <row r="100" spans="25:26" x14ac:dyDescent="0.15">
      <c r="Y100" s="30" t="s">
        <v>564</v>
      </c>
      <c r="Z100" s="30"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2022-12-01T09:27:46Z</dcterms:created>
  <dcterms:modified xsi:type="dcterms:W3CDTF">2022-12-01T09:31:27Z</dcterms:modified>
</cp:coreProperties>
</file>