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補正予算レビューシート!$A$2:$BH$197</definedName>
    <definedName name="_xlnm.Print_Area" localSheetId="0">補正予算レビューシート!$A$1:$AX$197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51" i="13" l="1"/>
  <c r="P25" i="13" l="1"/>
  <c r="AD22" i="13" l="1"/>
  <c r="W22" i="13"/>
  <c r="P22" i="13"/>
  <c r="AK19" i="13" l="1"/>
  <c r="AY193" i="13" l="1"/>
  <c r="AY195" i="13" s="1"/>
  <c r="AY189" i="13"/>
  <c r="AY191" i="13" s="1"/>
  <c r="AY185" i="13"/>
  <c r="AY187" i="13" s="1"/>
  <c r="AY184" i="13"/>
  <c r="AY180" i="13"/>
  <c r="AY179" i="13"/>
  <c r="AY178" i="13"/>
  <c r="AY174" i="13"/>
  <c r="AY176" i="13" s="1"/>
  <c r="AY170" i="13"/>
  <c r="AY172" i="13" s="1"/>
  <c r="AY166" i="13"/>
  <c r="AY168" i="13" s="1"/>
  <c r="AU159" i="13"/>
  <c r="Y159" i="13"/>
  <c r="AY154" i="13"/>
  <c r="AU153" i="13"/>
  <c r="Y153" i="13"/>
  <c r="AY148" i="13"/>
  <c r="AY153" i="13" s="1"/>
  <c r="AU147" i="13"/>
  <c r="Y147" i="13"/>
  <c r="AY142" i="13"/>
  <c r="AU141" i="13"/>
  <c r="Y141" i="13"/>
  <c r="AW105" i="13"/>
  <c r="AT105" i="13"/>
  <c r="AQ105" i="13"/>
  <c r="AL105" i="13"/>
  <c r="AI105" i="13"/>
  <c r="AF105" i="13"/>
  <c r="Z105" i="13"/>
  <c r="W105" i="13"/>
  <c r="T105" i="13"/>
  <c r="N105" i="13"/>
  <c r="AW104" i="13"/>
  <c r="AT104" i="13"/>
  <c r="AQ104" i="13"/>
  <c r="AL104" i="13"/>
  <c r="AI104" i="13"/>
  <c r="AF104" i="13"/>
  <c r="Z104" i="13"/>
  <c r="W104" i="13"/>
  <c r="T104" i="13"/>
  <c r="N104" i="13"/>
  <c r="K104" i="13"/>
  <c r="H104" i="13"/>
  <c r="AY61" i="13"/>
  <c r="AY58" i="13"/>
  <c r="AY60" i="13" s="1"/>
  <c r="AY55" i="13"/>
  <c r="AY56" i="13" s="1"/>
  <c r="AY54" i="13"/>
  <c r="AY47" i="13"/>
  <c r="AY49" i="13" s="1"/>
  <c r="AY44" i="13"/>
  <c r="AY46" i="13" s="1"/>
  <c r="AY41" i="13"/>
  <c r="AY42" i="13" s="1"/>
  <c r="AY40" i="13"/>
  <c r="AD19" i="13"/>
  <c r="AD21" i="13" s="1"/>
  <c r="W19" i="13"/>
  <c r="W21" i="13" s="1"/>
  <c r="P19" i="13"/>
  <c r="P21" i="13" s="1"/>
  <c r="AV2" i="13"/>
  <c r="AY175" i="13" l="1"/>
  <c r="AY59" i="13"/>
  <c r="AY149" i="13"/>
  <c r="AY186" i="13"/>
  <c r="AY151" i="13"/>
  <c r="AY53" i="13"/>
  <c r="AY43" i="13"/>
  <c r="AY45" i="13"/>
  <c r="AY169" i="13"/>
  <c r="AY196" i="13"/>
  <c r="AY167" i="13"/>
  <c r="AY177" i="13"/>
  <c r="AY188" i="13"/>
  <c r="AY194" i="13"/>
  <c r="AY66" i="13"/>
  <c r="AY64" i="13"/>
  <c r="AY62" i="13"/>
  <c r="AY65" i="13"/>
  <c r="AY145" i="13"/>
  <c r="AY143" i="13"/>
  <c r="AY146" i="13"/>
  <c r="AY147" i="13"/>
  <c r="AY157" i="13"/>
  <c r="AY155" i="13"/>
  <c r="AY158" i="13"/>
  <c r="AY159" i="13"/>
  <c r="AY183" i="13"/>
  <c r="AY181" i="13"/>
  <c r="AY52" i="13"/>
  <c r="AY50" i="13"/>
  <c r="AY48" i="13"/>
  <c r="AY51" i="13"/>
  <c r="AY57" i="13"/>
  <c r="AY63" i="13"/>
  <c r="AY67" i="13"/>
  <c r="AY144" i="13"/>
  <c r="AY156" i="13"/>
  <c r="AY173" i="13"/>
  <c r="AY171" i="13"/>
  <c r="AY182" i="13"/>
  <c r="AY192" i="13"/>
  <c r="AY190" i="13"/>
  <c r="AY150" i="13"/>
  <c r="AY15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<sst xmlns="http://schemas.openxmlformats.org/spreadsheetml/2006/main" count="987" uniqueCount="663">
  <si>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</si>
  <si>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</si>
  <si>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</si>
  <si>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</si>
  <si>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</si>
  <si>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</si>
  <si>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</si>
  <si>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</si>
  <si>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</si>
  <si>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</si>
  <si>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</si>
  <si>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</si>
  <si>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</si>
  <si>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</si>
  <si>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</si>
  <si>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</si>
  <si>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</si>
  <si>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</si>
  <si>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</si>
  <si>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</si>
  <si>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</si>
  <si>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</si>
  <si>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</si>
  <si>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</si>
  <si>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</si>
  <si>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</si>
  <si>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</si>
  <si>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</si>
  <si>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</si>
  <si>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</si>
  <si>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</si>
  <si>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</si>
  <si>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</si>
  <si>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</si>
  <si>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</si>
  <si>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</si>
  <si>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</si>
  <si>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</si>
  <si>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</si>
  <si>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</si>
  <si>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</si>
  <si>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</si>
  <si>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</si>
  <si>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</si>
  <si>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</si>
  <si>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</si>
  <si>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</si>
  <si>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</si>
  <si>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</si>
  <si>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</si>
  <si>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</si>
  <si>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</si>
  <si>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</si>
  <si>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</si>
  <si>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</si>
  <si>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</si>
  <si>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</si>
  <si>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</si>
  <si>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</si>
  <si>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</si>
  <si>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</si>
  <si>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</si>
  <si>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</si>
  <si>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</si>
  <si>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</si>
  <si>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</si>
  <si>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</si>
  <si>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</si>
  <si>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</si>
  <si>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</si>
  <si>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</si>
  <si>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</si>
  <si>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</si>
  <si>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</si>
  <si>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</si>
  <si>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</si>
  <si>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</si>
  <si>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</si>
  <si>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</si>
  <si>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</si>
  <si>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</si>
  <si>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</si>
  <si>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</si>
  <si>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</si>
  <si>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</si>
  <si>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</si>
  <si>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</si>
  <si>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</si>
  <si>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</si>
  <si>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</si>
  <si>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</si>
  <si>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</si>
  <si>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</si>
  <si>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</si>
  <si>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</si>
  <si>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</si>
  <si>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</si>
  <si>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</si>
  <si>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</si>
  <si>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</si>
  <si>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</si>
  <si>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</si>
  <si>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</si>
  <si>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</si>
  <si>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</si>
  <si>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</si>
  <si>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</si>
  <si>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</si>
  <si>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</si>
  <si>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</si>
  <si>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</si>
  <si>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</si>
  <si>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</si>
  <si>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</si>
  <si>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</si>
  <si>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</si>
  <si>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</si>
  <si>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</si>
  <si>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</si>
  <si>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</si>
  <si>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</si>
  <si>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</si>
  <si>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</si>
  <si>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</si>
  <si>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</si>
  <si>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</si>
  <si>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</si>
  <si>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</si>
  <si>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</si>
  <si>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</si>
  <si>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</si>
  <si>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</si>
  <si>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</si>
  <si>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</si>
  <si>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</si>
  <si>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</si>
  <si>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</si>
  <si>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</si>
  <si>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</si>
  <si>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</si>
  <si>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</si>
  <si>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</si>
  <si>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</si>
  <si>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</si>
  <si>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</si>
  <si>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</si>
  <si>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</si>
  <si>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</si>
  <si>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</si>
  <si>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</si>
  <si>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</si>
  <si>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</si>
  <si>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</si>
  <si>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</si>
  <si>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</si>
  <si>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</si>
  <si>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</si>
  <si>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</si>
  <si>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</si>
  <si>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</si>
  <si>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</si>
  <si>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</si>
  <si>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</si>
  <si>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</si>
  <si>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</si>
  <si>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</si>
  <si>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</si>
  <si>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</si>
  <si>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</si>
  <si>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</si>
  <si>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</si>
  <si>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</si>
  <si>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</si>
  <si>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</si>
  <si>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</si>
  <si>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</si>
  <si>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</si>
  <si>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</si>
  <si>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</si>
  <si>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</si>
  <si>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</si>
  <si>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</si>
  <si>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</si>
  <si>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</si>
  <si>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</si>
  <si>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</si>
  <si>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</si>
  <si>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</si>
  <si>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</si>
  <si>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</si>
  <si>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</si>
  <si>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</si>
  <si>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</si>
  <si>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</si>
  <si>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</si>
  <si>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</si>
  <si>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</si>
  <si>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</si>
  <si>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</si>
  <si>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</si>
  <si>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</si>
  <si>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</si>
  <si>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</si>
  <si>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</si>
  <si>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</si>
  <si>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</si>
  <si>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</si>
  <si>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</si>
  <si>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</si>
  <si>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</si>
  <si>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</si>
  <si>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</si>
  <si>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</si>
  <si>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</si>
  <si>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</si>
  <si>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</si>
  <si>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</si>
  <si>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</si>
  <si>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</si>
  <si>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</si>
  <si>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</si>
  <si>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</si>
  <si>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</si>
  <si>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</si>
  <si>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</si>
  <si>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</si>
  <si>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</si>
  <si>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</si>
  <si>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</si>
  <si>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</si>
  <si>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</si>
  <si>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</si>
  <si>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</si>
  <si>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</si>
  <si>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</si>
  <si>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</si>
  <si>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</si>
  <si>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</si>
  <si>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</si>
  <si>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</si>
  <si>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</si>
  <si>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</si>
  <si>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</si>
  <si>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</si>
  <si>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</si>
  <si>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</si>
  <si>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</si>
  <si>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</si>
  <si>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</si>
  <si>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</si>
  <si>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</si>
  <si>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</si>
  <si>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</si>
  <si>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</si>
  <si>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</si>
  <si>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</si>
  <si>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</si>
  <si>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</si>
  <si>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</si>
  <si>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</si>
  <si>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</si>
  <si>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</si>
  <si>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</si>
  <si>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</si>
  <si>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</si>
  <si>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</si>
  <si>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</si>
  <si>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</si>
  <si>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</si>
  <si>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</si>
  <si>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</si>
  <si>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</si>
  <si>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</si>
  <si>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</si>
  <si>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</si>
  <si>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</si>
  <si>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</si>
  <si>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</si>
  <si>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</si>
  <si>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</si>
  <si>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</si>
  <si>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</si>
  <si>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</si>
  <si>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</si>
  <si>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</si>
  <si>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</si>
  <si>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</si>
  <si>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</si>
  <si>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</si>
  <si>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</si>
  <si>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</si>
  <si>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</si>
  <si>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</si>
  <si>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</si>
  <si>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</si>
  <si>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</si>
  <si>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</si>
  <si>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</si>
  <si>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</si>
  <si>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</si>
  <si>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</si>
  <si>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</si>
  <si>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</si>
  <si>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</si>
  <si>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</si>
  <si>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</si>
  <si>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</si>
  <si>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</si>
  <si>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</si>
  <si>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</si>
  <si>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</si>
  <si>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</si>
  <si>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</si>
  <si>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</si>
  <si>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</si>
  <si>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</si>
  <si>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</si>
  <si>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</si>
  <si>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</si>
  <si>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</si>
  <si>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</si>
  <si>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</si>
  <si>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</si>
  <si>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</si>
  <si>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</si>
  <si>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</si>
  <si>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</si>
  <si>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</si>
  <si>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</si>
  <si>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</si>
  <si>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</si>
  <si>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</si>
  <si>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</si>
  <si>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</si>
  <si>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</si>
  <si>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</si>
  <si>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</si>
  <si>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</si>
  <si>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</si>
  <si>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</si>
  <si>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</si>
  <si>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</si>
  <si>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</si>
  <si>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</si>
  <si>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</si>
  <si>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</si>
  <si>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</si>
  <si>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</si>
  <si>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</si>
  <si>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</si>
  <si>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</si>
  <si>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</si>
  <si>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</si>
  <si>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</si>
  <si>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</si>
  <si>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</si>
  <si>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</si>
  <si>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</si>
  <si>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</si>
  <si>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</si>
  <si>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</si>
  <si>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</si>
  <si>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</si>
  <si>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</si>
  <si>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</si>
  <si>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</si>
  <si>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</si>
  <si>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</si>
  <si>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</si>
  <si>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</si>
  <si>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</si>
  <si>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</si>
  <si>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</si>
  <si>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</si>
  <si>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</si>
  <si>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</si>
  <si>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</si>
  <si>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</si>
  <si>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</si>
  <si>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</si>
  <si>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</si>
  <si>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</si>
  <si>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</si>
  <si>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</si>
  <si>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</si>
  <si>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</si>
  <si>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</si>
  <si>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</si>
  <si>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</si>
  <si>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</si>
  <si>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</si>
  <si>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</si>
  <si>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</si>
  <si>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</si>
  <si>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</si>
  <si>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</si>
  <si>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</si>
  <si>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</si>
  <si>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</si>
  <si>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</si>
  <si>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</si>
  <si>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</si>
  <si>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</si>
  <si>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</si>
  <si>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</si>
  <si>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</si>
  <si>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</si>
  <si>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</si>
  <si>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</si>
  <si>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</si>
  <si>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</si>
  <si>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</si>
  <si>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</si>
  <si>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</si>
  <si>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</si>
  <si>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</si>
  <si>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</si>
  <si>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</si>
  <si>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</si>
  <si>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</si>
  <si>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</si>
  <si>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</si>
  <si>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</si>
  <si>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</si>
  <si>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</si>
  <si>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</si>
  <si>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</si>
  <si>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</si>
  <si>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</si>
  <si>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</si>
  <si>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</si>
  <si>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</si>
  <si>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</si>
  <si>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</si>
  <si>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</si>
  <si>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</si>
  <si>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</si>
  <si>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</si>
  <si>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</si>
  <si>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</si>
  <si>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</si>
  <si>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</si>
  <si>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</si>
  <si>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</si>
  <si>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</si>
  <si>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</si>
  <si>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</si>
  <si>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</si>
  <si>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</si>
  <si>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</si>
  <si>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</si>
  <si>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</si>
  <si>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</si>
  <si>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</si>
  <si>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</si>
  <si>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</si>
  <si>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</si>
  <si>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</si>
  <si>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</si>
  <si>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</si>
  <si>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</si>
  <si>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</si>
  <si>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</si>
  <si>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</si>
  <si>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</si>
  <si>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</si>
  <si>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</si>
  <si>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</si>
  <si>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</si>
  <si>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</si>
  <si>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</si>
  <si>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</si>
  <si>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</si>
  <si>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</si>
  <si>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</si>
  <si>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</si>
  <si>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</si>
  <si>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</si>
  <si>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</si>
  <si>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</si>
  <si>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</si>
  <si>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</si>
  <si>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</si>
  <si>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</si>
  <si>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</si>
  <si>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</si>
  <si>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</si>
  <si>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</si>
  <si>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</si>
  <si>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</si>
  <si>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</si>
  <si>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</si>
  <si>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</si>
  <si>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</si>
  <si>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</si>
  <si>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</si>
  <si>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</si>
  <si>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</si>
  <si>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</si>
  <si>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</si>
  <si>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</si>
  <si>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</si>
  <si>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</si>
  <si>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</si>
  <si>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</si>
  <si>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</si>
  <si>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</si>
  <si>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</si>
  <si>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</si>
  <si>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</si>
  <si>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</si>
  <si>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</si>
  <si>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</si>
  <si>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</si>
  <si>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</si>
  <si>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</si>
  <si>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</si>
  <si>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</si>
  <si>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</si>
  <si>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</si>
  <si>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</si>
  <si>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</si>
  <si>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</si>
  <si>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</si>
  <si>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</si>
  <si>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</si>
  <si>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</si>
  <si>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</si>
  <si>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</si>
  <si>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</si>
  <si>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</si>
  <si>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</si>
  <si>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</si>
  <si>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</si>
  <si>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</si>
  <si>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</si>
  <si>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</si>
  <si>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</si>
  <si>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</si>
  <si>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</si>
  <si>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</si>
  <si>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</si>
  <si>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</si>
  <si>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</si>
  <si>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</si>
  <si>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</si>
  <si>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</si>
  <si>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</si>
  <si>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</si>
  <si>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</si>
  <si>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</si>
  <si>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</si>
  <si>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</si>
  <si>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</si>
  <si>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</si>
  <si>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</si>
  <si>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</si>
  <si>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</si>
  <si>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</si>
  <si>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</si>
  <si>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</si>
  <si>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</si>
  <si>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国際防災協力の推進に必要な経費</t>
    <phoneticPr fontId="5"/>
  </si>
  <si>
    <t>政策統括官（防災担当）</t>
    <phoneticPr fontId="5"/>
  </si>
  <si>
    <t>参事官（普及啓発・連携担当）</t>
    <phoneticPr fontId="5"/>
  </si>
  <si>
    <t>村上威夫</t>
    <phoneticPr fontId="5"/>
  </si>
  <si>
    <t>○</t>
  </si>
  <si>
    <t>内閣府設置法（第４条第３項７号の９）</t>
    <phoneticPr fontId="5"/>
  </si>
  <si>
    <t>2015年３月に宮城県仙台市で開催された、第３回国連防災世界会議において採択された「仙台防災枠組2015-2030」を推進する国連防災戦略活動を、総合的・効果的に実施するため、国連など国際機関を通じた防災協力、アジア防災センター等を通じた地域内防災協力等により、国際防災協力を積極的に推進する。</t>
    <phoneticPr fontId="5"/>
  </si>
  <si>
    <t>・国際防災協力推進に資する国際会議等への出席
・我が国を含むアジア各国の合意により1998年に設置されたアジア防災センターを通じたアジア地域における防災情報の共有、人材育成等の実施
・国連防災機関（ＵＮＤＲR）を通じた国際機関、地域機関の活動の支援等の実施
・防災技術の海外展開に向けた官民連絡会（ＪＩＰＡＤ）の活動を通じた、官民一体での我が国の防災技術の海外展開を促進</t>
    <phoneticPr fontId="5"/>
  </si>
  <si>
    <t>災害関係調査費</t>
    <rPh sb="0" eb="2">
      <t>サイガイ</t>
    </rPh>
    <rPh sb="2" eb="4">
      <t>カンケイ</t>
    </rPh>
    <rPh sb="4" eb="7">
      <t>チョウサヒ</t>
    </rPh>
    <phoneticPr fontId="5"/>
  </si>
  <si>
    <t>-</t>
  </si>
  <si>
    <t>-</t>
    <phoneticPr fontId="5"/>
  </si>
  <si>
    <t>アジア各国の防災行政実務担当者に対する研修等を通じた人材育成等の実施</t>
    <rPh sb="16" eb="17">
      <t>タイ</t>
    </rPh>
    <rPh sb="19" eb="21">
      <t>ケンシュウ</t>
    </rPh>
    <rPh sb="21" eb="22">
      <t>トウ</t>
    </rPh>
    <rPh sb="23" eb="24">
      <t>ツウ</t>
    </rPh>
    <rPh sb="26" eb="28">
      <t>ジンザイ</t>
    </rPh>
    <rPh sb="28" eb="30">
      <t>イクセイ</t>
    </rPh>
    <rPh sb="30" eb="31">
      <t>トウ</t>
    </rPh>
    <rPh sb="32" eb="34">
      <t>ジッシ</t>
    </rPh>
    <phoneticPr fontId="5"/>
  </si>
  <si>
    <t>対面、オンラインを活用し研修の実施</t>
    <rPh sb="0" eb="2">
      <t>タイメン</t>
    </rPh>
    <rPh sb="9" eb="11">
      <t>カツヨウ</t>
    </rPh>
    <rPh sb="12" eb="14">
      <t>ケンシュウ</t>
    </rPh>
    <rPh sb="15" eb="17">
      <t>ジッシ</t>
    </rPh>
    <phoneticPr fontId="5"/>
  </si>
  <si>
    <t>研修参加人数</t>
    <rPh sb="0" eb="2">
      <t>ケンシュウ</t>
    </rPh>
    <rPh sb="2" eb="4">
      <t>サンカ</t>
    </rPh>
    <rPh sb="4" eb="6">
      <t>ニンズウ</t>
    </rPh>
    <phoneticPr fontId="5"/>
  </si>
  <si>
    <t>事業全体のコストを算出することが困難なため、一般財団法人アジア防災センターと契約した「アジア等における国際防災協力の推進業務」の決算額を、当該年度の研修人数で割ることにより算出したもの。　　　　　　　　　　</t>
    <rPh sb="74" eb="76">
      <t>ケンシュウ</t>
    </rPh>
    <rPh sb="76" eb="78">
      <t>ニンズウ</t>
    </rPh>
    <phoneticPr fontId="5"/>
  </si>
  <si>
    <t>人</t>
    <rPh sb="0" eb="1">
      <t>ニン</t>
    </rPh>
    <phoneticPr fontId="5"/>
  </si>
  <si>
    <t>円</t>
    <rPh sb="0" eb="1">
      <t>エン</t>
    </rPh>
    <phoneticPr fontId="5"/>
  </si>
  <si>
    <t>108,886,400円/6人</t>
    <rPh sb="11" eb="12">
      <t>エン</t>
    </rPh>
    <rPh sb="14" eb="15">
      <t>ニン</t>
    </rPh>
    <phoneticPr fontId="5"/>
  </si>
  <si>
    <t>107,661,484
円/4人</t>
    <rPh sb="12" eb="13">
      <t>エン</t>
    </rPh>
    <rPh sb="15" eb="16">
      <t>ニン</t>
    </rPh>
    <phoneticPr fontId="5"/>
  </si>
  <si>
    <t>98,904,850円/4人</t>
    <rPh sb="10" eb="11">
      <t>エン</t>
    </rPh>
    <rPh sb="13" eb="14">
      <t>ニン</t>
    </rPh>
    <phoneticPr fontId="5"/>
  </si>
  <si>
    <t>研修の達成度の向上により、各国に対して我が国の知識・技術の発信等を行い、アジアでの災害対策の向上をはかり、災害による被害軽減に資する。</t>
    <phoneticPr fontId="5"/>
  </si>
  <si>
    <t>アジア各国の防災行政実務担当者に対する短期研修者の研修への達成度
（昨年度実績以上を目標）</t>
    <phoneticPr fontId="5"/>
  </si>
  <si>
    <t>アジア防災センター作成資料
＜計算式：（アジア各国の防災行政実務担当者に対する短期研修者のアンケート評価項目の平均値÷５（５段階評価のため））×100＞</t>
    <phoneticPr fontId="5"/>
  </si>
  <si>
    <t>アジア防災センターのメンバー国間の防災情報の共有を図る。</t>
    <phoneticPr fontId="5"/>
  </si>
  <si>
    <t>アジア防災センターのカントリーレポートを更新により、アジア地域における防災情報を共有し、各国における防災対策の促進を図る。</t>
    <phoneticPr fontId="5"/>
  </si>
  <si>
    <t>アジア防災センターのカントリーレポート更新数
※令和２年度は、新型コロナウイルス感染症の影響で研究員の来日が計画通り実施できなかったことに伴い減少。</t>
    <phoneticPr fontId="5"/>
  </si>
  <si>
    <t>国</t>
  </si>
  <si>
    <t>事業全体のコストを算出することが困難なため、一般財団法人アジア防災センターと契約した「アジア等における国際防災協力の推進業務」の決算額を、当該年度の同センターホームページアクセス数で割ることにより算出したもの。　　　　　　　</t>
    <phoneticPr fontId="5"/>
  </si>
  <si>
    <t>円</t>
    <phoneticPr fontId="5"/>
  </si>
  <si>
    <t>108,886,400
円/
28,664回</t>
    <rPh sb="12" eb="13">
      <t>エン</t>
    </rPh>
    <rPh sb="21" eb="22">
      <t>カイ</t>
    </rPh>
    <phoneticPr fontId="5"/>
  </si>
  <si>
    <t>107,661,484
円/
37,757回</t>
    <rPh sb="12" eb="13">
      <t>エン</t>
    </rPh>
    <rPh sb="21" eb="22">
      <t>カイ</t>
    </rPh>
    <phoneticPr fontId="5"/>
  </si>
  <si>
    <t>98,904,850円/
32,718回</t>
    <rPh sb="10" eb="11">
      <t>エン</t>
    </rPh>
    <rPh sb="19" eb="20">
      <t>カイ</t>
    </rPh>
    <phoneticPr fontId="5"/>
  </si>
  <si>
    <t>HPの充実により、各国に対して我が国の知識・技術の発信等を行い、アジアでの災害対策の向上をはかり、災害による被害軽減に資する。</t>
    <phoneticPr fontId="5"/>
  </si>
  <si>
    <t>アジア防災センターホームページアクセス数
（昨年度実績以上を目標）</t>
    <phoneticPr fontId="5"/>
  </si>
  <si>
    <t>回</t>
    <phoneticPr fontId="5"/>
  </si>
  <si>
    <t>アジア防災センター作成資料
※令和３年度においてはポータルサイト機能を有するホームページのURLの変更やSNSによる情報発信を進めたことから、前年度よりアクセス数が減少していると考えられる。</t>
    <phoneticPr fontId="5"/>
  </si>
  <si>
    <t>各国ステークホルダーへの研修等を通じた各国の防災戦略策定支援</t>
    <rPh sb="0" eb="2">
      <t>カッコク</t>
    </rPh>
    <rPh sb="12" eb="14">
      <t>ケンシュウ</t>
    </rPh>
    <rPh sb="14" eb="15">
      <t>トウ</t>
    </rPh>
    <rPh sb="16" eb="17">
      <t>ツウ</t>
    </rPh>
    <rPh sb="19" eb="21">
      <t>カッコク</t>
    </rPh>
    <rPh sb="22" eb="24">
      <t>ボウサイ</t>
    </rPh>
    <rPh sb="24" eb="26">
      <t>センリャク</t>
    </rPh>
    <rPh sb="26" eb="28">
      <t>サクテイ</t>
    </rPh>
    <rPh sb="28" eb="30">
      <t>シエン</t>
    </rPh>
    <phoneticPr fontId="5"/>
  </si>
  <si>
    <t>対面、オンラインを活用した各国ステークホルダーへの様々な研修等を実施</t>
    <rPh sb="0" eb="2">
      <t>タイメン</t>
    </rPh>
    <rPh sb="9" eb="11">
      <t>カツヨウ</t>
    </rPh>
    <rPh sb="13" eb="15">
      <t>カッコク</t>
    </rPh>
    <rPh sb="25" eb="27">
      <t>サマザマ</t>
    </rPh>
    <rPh sb="28" eb="30">
      <t>ケンシュウ</t>
    </rPh>
    <rPh sb="30" eb="31">
      <t>トウ</t>
    </rPh>
    <rPh sb="32" eb="34">
      <t>ジッシ</t>
    </rPh>
    <phoneticPr fontId="5"/>
  </si>
  <si>
    <t>ー</t>
    <phoneticPr fontId="5"/>
  </si>
  <si>
    <t>（UNDRR総拠出額**円）／（**人（研修参加人数）　　　　　　　　　　　　　　</t>
    <rPh sb="5" eb="6">
      <t>ソウ</t>
    </rPh>
    <rPh sb="6" eb="8">
      <t>キョシュツ</t>
    </rPh>
    <rPh sb="8" eb="9">
      <t>ガク</t>
    </rPh>
    <rPh sb="11" eb="12">
      <t>エン</t>
    </rPh>
    <rPh sb="19" eb="21">
      <t>ケンシュウ</t>
    </rPh>
    <rPh sb="21" eb="23">
      <t>サンカ</t>
    </rPh>
    <rPh sb="23" eb="25">
      <t>ニンズウ</t>
    </rPh>
    <phoneticPr fontId="5"/>
  </si>
  <si>
    <t>87,208,000円/4,087人</t>
    <rPh sb="10" eb="11">
      <t>エン</t>
    </rPh>
    <rPh sb="17" eb="18">
      <t>ニン</t>
    </rPh>
    <phoneticPr fontId="5"/>
  </si>
  <si>
    <t>87,208,000円/6,986人</t>
    <rPh sb="10" eb="11">
      <t>エン</t>
    </rPh>
    <rPh sb="17" eb="18">
      <t>ニン</t>
    </rPh>
    <phoneticPr fontId="5"/>
  </si>
  <si>
    <t>85,622,000円/
21,920人</t>
    <rPh sb="10" eb="11">
      <t>エン</t>
    </rPh>
    <rPh sb="19" eb="20">
      <t>ニン</t>
    </rPh>
    <phoneticPr fontId="5"/>
  </si>
  <si>
    <t>　円　/人</t>
    <rPh sb="1" eb="2">
      <t>エン</t>
    </rPh>
    <rPh sb="4" eb="5">
      <t>ニン</t>
    </rPh>
    <phoneticPr fontId="5"/>
  </si>
  <si>
    <t>世界各国（最終的に193か国）において、仙台防災枠組みに沿った国家防災戦略を策定</t>
    <rPh sb="0" eb="2">
      <t>セカイ</t>
    </rPh>
    <rPh sb="2" eb="4">
      <t>カッコク</t>
    </rPh>
    <rPh sb="5" eb="8">
      <t>サイシュウテキ</t>
    </rPh>
    <rPh sb="13" eb="14">
      <t>クニ</t>
    </rPh>
    <rPh sb="20" eb="22">
      <t>センダイ</t>
    </rPh>
    <rPh sb="22" eb="24">
      <t>ボウサイ</t>
    </rPh>
    <rPh sb="24" eb="26">
      <t>ワクグ</t>
    </rPh>
    <rPh sb="28" eb="29">
      <t>ソ</t>
    </rPh>
    <rPh sb="31" eb="33">
      <t>コッカ</t>
    </rPh>
    <rPh sb="33" eb="35">
      <t>ボウサイ</t>
    </rPh>
    <rPh sb="35" eb="37">
      <t>センリャク</t>
    </rPh>
    <rPh sb="38" eb="40">
      <t>サクテイ</t>
    </rPh>
    <phoneticPr fontId="5"/>
  </si>
  <si>
    <t>仙台防災枠組みに沿った国家防災戦略を策定した国数</t>
    <rPh sb="0" eb="2">
      <t>センダイ</t>
    </rPh>
    <rPh sb="2" eb="4">
      <t>ボウサイ</t>
    </rPh>
    <rPh sb="4" eb="6">
      <t>ワクグ</t>
    </rPh>
    <rPh sb="8" eb="9">
      <t>ソ</t>
    </rPh>
    <rPh sb="11" eb="13">
      <t>コッカ</t>
    </rPh>
    <rPh sb="13" eb="15">
      <t>ボウサイ</t>
    </rPh>
    <rPh sb="15" eb="17">
      <t>センリャク</t>
    </rPh>
    <rPh sb="18" eb="20">
      <t>サクテイ</t>
    </rPh>
    <rPh sb="22" eb="23">
      <t>クニ</t>
    </rPh>
    <rPh sb="23" eb="24">
      <t>スウ</t>
    </rPh>
    <phoneticPr fontId="5"/>
  </si>
  <si>
    <t>国</t>
    <rPh sb="0" eb="1">
      <t>クニ</t>
    </rPh>
    <phoneticPr fontId="5"/>
  </si>
  <si>
    <t>UNDRR　Annual Report 2021</t>
    <phoneticPr fontId="5"/>
  </si>
  <si>
    <t>10.防災施策の推進</t>
    <phoneticPr fontId="5"/>
  </si>
  <si>
    <t>②国際防災協力の推進防災に関する普及・啓発</t>
    <phoneticPr fontId="5"/>
  </si>
  <si>
    <t>　https://www8.cao.go.jp/hyouka/r1hyouka/r1jigo/r1jigo-10.pdf</t>
    <phoneticPr fontId="5"/>
  </si>
  <si>
    <t>　P2、P3</t>
    <phoneticPr fontId="5"/>
  </si>
  <si>
    <t>我が国は「防災先進国」として、幾多の自然災害から得られた知見や防災技術、防災体制の仕組みを世界に発信し、また、新たな防災枠組に係る我が国からのインプット内容等の検討を進め、国際社会における「防災の主流化」に貢献していくことが期待されている。これらの期待に応え、国際貢献を果たすことにより、ひいては我が国の国益の増進に資することから、本事業は社会のニーズを反映したものと言える。
特に、我が国企業の海外展開に資する観点から、「防災技術の海外展開に向けた官民連絡会」（JIPAD）を令和元年に発足させ、アジア防災センターの主催するアジア防災会議に合わせて官民セミナーを開催するなど、途上国の防災力向上のみならず我が国防災技術の海外展開に資する活動を強化している。</t>
    <rPh sb="189" eb="190">
      <t>トク</t>
    </rPh>
    <rPh sb="192" eb="193">
      <t>ワ</t>
    </rPh>
    <rPh sb="194" eb="195">
      <t>クニ</t>
    </rPh>
    <rPh sb="195" eb="197">
      <t>キギョウ</t>
    </rPh>
    <rPh sb="198" eb="200">
      <t>カイガイ</t>
    </rPh>
    <rPh sb="200" eb="202">
      <t>テンカイ</t>
    </rPh>
    <rPh sb="203" eb="204">
      <t>シ</t>
    </rPh>
    <rPh sb="206" eb="208">
      <t>カンテン</t>
    </rPh>
    <rPh sb="212" eb="214">
      <t>ボウサイ</t>
    </rPh>
    <rPh sb="214" eb="216">
      <t>ギジュツ</t>
    </rPh>
    <rPh sb="217" eb="219">
      <t>カイガイ</t>
    </rPh>
    <rPh sb="219" eb="221">
      <t>テンカイ</t>
    </rPh>
    <rPh sb="222" eb="223">
      <t>ム</t>
    </rPh>
    <rPh sb="225" eb="227">
      <t>カンミン</t>
    </rPh>
    <rPh sb="227" eb="230">
      <t>レンラクカイ</t>
    </rPh>
    <rPh sb="239" eb="241">
      <t>レイワ</t>
    </rPh>
    <rPh sb="241" eb="243">
      <t>ガンネン</t>
    </rPh>
    <rPh sb="244" eb="246">
      <t>ホッソク</t>
    </rPh>
    <rPh sb="252" eb="254">
      <t>ボウサイ</t>
    </rPh>
    <rPh sb="259" eb="261">
      <t>シュサイ</t>
    </rPh>
    <rPh sb="266" eb="268">
      <t>ボウサイ</t>
    </rPh>
    <rPh sb="268" eb="270">
      <t>カイギ</t>
    </rPh>
    <rPh sb="271" eb="272">
      <t>ア</t>
    </rPh>
    <rPh sb="275" eb="277">
      <t>カンミン</t>
    </rPh>
    <rPh sb="282" eb="284">
      <t>カイサイ</t>
    </rPh>
    <rPh sb="289" eb="292">
      <t>トジョウコク</t>
    </rPh>
    <rPh sb="293" eb="295">
      <t>ボウサイ</t>
    </rPh>
    <rPh sb="295" eb="296">
      <t>リョク</t>
    </rPh>
    <rPh sb="296" eb="298">
      <t>コウジョウ</t>
    </rPh>
    <rPh sb="303" eb="304">
      <t>ワ</t>
    </rPh>
    <rPh sb="305" eb="306">
      <t>クニ</t>
    </rPh>
    <rPh sb="306" eb="308">
      <t>ボウサイ</t>
    </rPh>
    <rPh sb="308" eb="310">
      <t>ギジュツ</t>
    </rPh>
    <rPh sb="311" eb="313">
      <t>カイガイ</t>
    </rPh>
    <rPh sb="313" eb="315">
      <t>テンカイ</t>
    </rPh>
    <rPh sb="316" eb="317">
      <t>シ</t>
    </rPh>
    <rPh sb="319" eb="321">
      <t>カツドウ</t>
    </rPh>
    <rPh sb="322" eb="324">
      <t>キョウカ</t>
    </rPh>
    <phoneticPr fontId="5"/>
  </si>
  <si>
    <t>国際防災協力は、我が国の顔の見える国際貢献の重要な分野であり、世界における災害対策の向上を図り、災害による被害軽減に資するため、国として推進していく必要がある。</t>
    <phoneticPr fontId="5"/>
  </si>
  <si>
    <t>海外で開催された国際会議へ出席し、我が国の知見や防災技術、防災体制の仕組みを世界に発信しており、第３回国連防災世界会議において策定された「仙台防災枠組」においては「事前防災投資」、「より良い復興」、「多様な主体の参画を得たガバナンスの重要性」等、我が国が重要視する主張が十分に反映されており、国際社会における「防災の主流化」及び同枠組のグローバル・ターゲット達成に向けて、必要かつ適切な事業である。</t>
    <phoneticPr fontId="5"/>
  </si>
  <si>
    <t>有</t>
  </si>
  <si>
    <t>　契約案件については、仕様内容について十分に検討し公募により広く募集するとともに、少額随契案件についても、複数社からの見積りを徴取する等、適切な執行を行っている。
　また、支出先の選定に当たっては、一般競争入札を原則としており、競争性に問題はない。結果的に一者応札になってしまったものもあるが、引き続き分かり易い仕様内容や、入札期間などに配慮し、改善を図る。
　競争性のない随意契約となったものについては、アジア防災センターの有する国連及びアジア各国の防災機関等とのネットワークや各国の防災体制、防災政策等に関する知識及び技術等を活用し、アジア地域内多国間防災協力を推進し、国連防災機関（ＵＮＤＲR）を通じた国際機関、地域機関の活動の支援等を実施するとともに､仙台防災枠組の実施状況のレビューに貢献するため、防災関係の国際機関と連携した国際防災協力を推進するものであり、本業務を遂行するためには、一般財団法人アジア防災センターと随意契約を締結する必要があったものである。</t>
    <rPh sb="319" eb="320">
      <t>トウ</t>
    </rPh>
    <rPh sb="321" eb="323">
      <t>ジッシ</t>
    </rPh>
    <phoneticPr fontId="5"/>
  </si>
  <si>
    <t>‐</t>
  </si>
  <si>
    <t>請負契約に必要な雑役務費、国連防災機関（UNDRR）への拠出に必要な拠出金に限定して使用している。</t>
    <phoneticPr fontId="5"/>
  </si>
  <si>
    <t>過去の実績を踏まえて仕様の内容を見直し、また、随意契約時には価格交渉を実施し、コスト削減や効率化を図っている。</t>
    <phoneticPr fontId="5"/>
  </si>
  <si>
    <t>△</t>
  </si>
  <si>
    <t>アジア防災センターを通じ、アジア地域における仙台防災枠組の推進、課題の抽出等を実施するとともに、HPや研修を通じて、我が国の知見や技術、仙台防災枠組の優先行動である「より良い復興」に関連する情報等を発信した。
特に、令和３年度は、同センターの主催するアジア防災会議に10カ国の防災機関トップが参加するなどし熱心な議論が行われた。また、令和4年1月のトンガ火山噴火では、各国人工衛星を使ったアジア防災センターの分析結果が国連のレポートで活用された。
なお、令和３年度は、同センターホームページアクセス数が目標値を下回ることとなったが、ポータルサイト機能を有するホームページのURLの変更やSNSによる情報発信を進めたことから、前年度よりアクセス数が減少していると考えられる。引き続き、当該HPを中心としつつ、様々な媒体を活用して情報発信を進めていく。</t>
    <rPh sb="105" eb="106">
      <t>トク</t>
    </rPh>
    <rPh sb="108" eb="110">
      <t>レイワ</t>
    </rPh>
    <rPh sb="111" eb="113">
      <t>ネンド</t>
    </rPh>
    <rPh sb="115" eb="116">
      <t>ドウ</t>
    </rPh>
    <rPh sb="121" eb="123">
      <t>シュサイ</t>
    </rPh>
    <rPh sb="128" eb="130">
      <t>ボウサイ</t>
    </rPh>
    <rPh sb="130" eb="132">
      <t>カイギ</t>
    </rPh>
    <rPh sb="136" eb="137">
      <t>コク</t>
    </rPh>
    <rPh sb="138" eb="140">
      <t>ボウサイ</t>
    </rPh>
    <rPh sb="140" eb="142">
      <t>キカン</t>
    </rPh>
    <rPh sb="146" eb="148">
      <t>サンカ</t>
    </rPh>
    <rPh sb="153" eb="155">
      <t>ネッシン</t>
    </rPh>
    <rPh sb="156" eb="158">
      <t>ギロン</t>
    </rPh>
    <rPh sb="159" eb="160">
      <t>オコナ</t>
    </rPh>
    <rPh sb="167" eb="169">
      <t>レイワ</t>
    </rPh>
    <rPh sb="170" eb="171">
      <t>ネン</t>
    </rPh>
    <rPh sb="172" eb="173">
      <t>ガツ</t>
    </rPh>
    <rPh sb="177" eb="179">
      <t>カザン</t>
    </rPh>
    <rPh sb="179" eb="181">
      <t>フンカ</t>
    </rPh>
    <rPh sb="184" eb="186">
      <t>カッコク</t>
    </rPh>
    <rPh sb="186" eb="188">
      <t>ジンコウ</t>
    </rPh>
    <rPh sb="188" eb="190">
      <t>エイセイ</t>
    </rPh>
    <rPh sb="191" eb="192">
      <t>ツカ</t>
    </rPh>
    <rPh sb="197" eb="199">
      <t>ボウサイ</t>
    </rPh>
    <rPh sb="204" eb="206">
      <t>ブンセキ</t>
    </rPh>
    <rPh sb="206" eb="208">
      <t>ケッカ</t>
    </rPh>
    <rPh sb="209" eb="211">
      <t>コクレン</t>
    </rPh>
    <rPh sb="217" eb="219">
      <t>カツヨウ</t>
    </rPh>
    <rPh sb="234" eb="235">
      <t>ドウ</t>
    </rPh>
    <rPh sb="251" eb="254">
      <t>モクヒョウチ</t>
    </rPh>
    <rPh sb="255" eb="257">
      <t>シタマワ</t>
    </rPh>
    <rPh sb="336" eb="337">
      <t>ヒ</t>
    </rPh>
    <rPh sb="338" eb="339">
      <t>ツヅ</t>
    </rPh>
    <rPh sb="341" eb="343">
      <t>トウガイ</t>
    </rPh>
    <rPh sb="346" eb="348">
      <t>チュウシン</t>
    </rPh>
    <rPh sb="353" eb="355">
      <t>サマザマ</t>
    </rPh>
    <rPh sb="356" eb="358">
      <t>バイタイ</t>
    </rPh>
    <rPh sb="359" eb="361">
      <t>カツヨウ</t>
    </rPh>
    <rPh sb="363" eb="365">
      <t>ジョウホウ</t>
    </rPh>
    <rPh sb="365" eb="367">
      <t>ハッシン</t>
    </rPh>
    <rPh sb="368" eb="369">
      <t>スス</t>
    </rPh>
    <phoneticPr fontId="5"/>
  </si>
  <si>
    <t>活動指標であるカントリーレポートについては、新型コロナウイルス感染症の影響で研修員が来日できなかったことに伴い、一昨年度は更新数が減となったが、令和３年度は目標以上の更新数となった。
また、対面開催の困難な中、連続オンラインセミナーを開催し、毎回メンバー国から100名を超える参加者があった。</t>
    <rPh sb="56" eb="60">
      <t>イッサクネンド</t>
    </rPh>
    <rPh sb="72" eb="74">
      <t>レイワ</t>
    </rPh>
    <rPh sb="75" eb="77">
      <t>ネンド</t>
    </rPh>
    <rPh sb="78" eb="80">
      <t>モクヒョウ</t>
    </rPh>
    <rPh sb="80" eb="82">
      <t>イジョウ</t>
    </rPh>
    <rPh sb="83" eb="85">
      <t>コウシン</t>
    </rPh>
    <rPh sb="85" eb="86">
      <t>スウ</t>
    </rPh>
    <rPh sb="95" eb="97">
      <t>タイメン</t>
    </rPh>
    <rPh sb="97" eb="99">
      <t>カイサイ</t>
    </rPh>
    <rPh sb="100" eb="102">
      <t>コンナン</t>
    </rPh>
    <rPh sb="103" eb="104">
      <t>ナカ</t>
    </rPh>
    <rPh sb="105" eb="107">
      <t>レンゾク</t>
    </rPh>
    <rPh sb="117" eb="119">
      <t>カイサイ</t>
    </rPh>
    <rPh sb="121" eb="123">
      <t>マイカイ</t>
    </rPh>
    <rPh sb="127" eb="128">
      <t>コク</t>
    </rPh>
    <rPh sb="133" eb="134">
      <t>メイ</t>
    </rPh>
    <rPh sb="135" eb="136">
      <t>コ</t>
    </rPh>
    <rPh sb="138" eb="141">
      <t>サンカシャ</t>
    </rPh>
    <phoneticPr fontId="5"/>
  </si>
  <si>
    <t>アジア防災会議をはじめとする国際会議等へ出席し、我が国主導で採択された仙台防災枠組の推進に努めている。</t>
    <phoneticPr fontId="5"/>
  </si>
  <si>
    <t>0059</t>
  </si>
  <si>
    <t>0066</t>
  </si>
  <si>
    <t>0042</t>
  </si>
  <si>
    <t>0041</t>
  </si>
  <si>
    <t>0038</t>
  </si>
  <si>
    <t>A.ｐｅｅｍ</t>
    <phoneticPr fontId="5"/>
  </si>
  <si>
    <t>B.応用地質株式会社</t>
    <phoneticPr fontId="5"/>
  </si>
  <si>
    <t>雑役務費</t>
    <rPh sb="0" eb="1">
      <t>ザツ</t>
    </rPh>
    <rPh sb="1" eb="4">
      <t>エキムヒ</t>
    </rPh>
    <phoneticPr fontId="5"/>
  </si>
  <si>
    <t>令和３年度 日本の防災への取組の海外情報発信に関する英訳業務</t>
    <phoneticPr fontId="5"/>
  </si>
  <si>
    <t>令和３年度防災分野における海外協力及び関係技術・ノウハウ等の海外展開等に関する調査業務</t>
    <phoneticPr fontId="5"/>
  </si>
  <si>
    <t>C.株式会社イベント・レンジャーズ</t>
    <phoneticPr fontId="5"/>
  </si>
  <si>
    <t>D.株式会社KYT</t>
    <phoneticPr fontId="5"/>
  </si>
  <si>
    <t>雑役務費</t>
    <phoneticPr fontId="5"/>
  </si>
  <si>
    <t>日ASEAN防災閣僚級会合におけるオンライン会議サポート業務</t>
    <phoneticPr fontId="5"/>
  </si>
  <si>
    <t>第７回日中韓防災担当閣僚級会合における同時通訳等のサポート業務</t>
    <phoneticPr fontId="5"/>
  </si>
  <si>
    <t>E.一敷島印刷株式会社</t>
    <phoneticPr fontId="5"/>
  </si>
  <si>
    <t>F. 一般財団法人日本規格協会</t>
    <phoneticPr fontId="5"/>
  </si>
  <si>
    <t>「日本の災害対策」パンフレットの印刷・製本業務</t>
    <phoneticPr fontId="5"/>
  </si>
  <si>
    <t>令和３年度災害対応業務標準化の推進に関する国際標準化事業の実施に関する検討・運営業務</t>
    <phoneticPr fontId="5"/>
  </si>
  <si>
    <t>G.一般財団法人アジア防災センター</t>
    <phoneticPr fontId="5"/>
  </si>
  <si>
    <t>H.国連防災機関（UNDRR）事務局</t>
    <phoneticPr fontId="5"/>
  </si>
  <si>
    <t>令和３年度アジア等における国際防災協力の推進業務</t>
    <phoneticPr fontId="5"/>
  </si>
  <si>
    <t>国連防災機関（UNDRR）事務局に対する任意拠出金</t>
    <phoneticPr fontId="5"/>
  </si>
  <si>
    <t>ｐｅｅｍ</t>
    <phoneticPr fontId="5"/>
  </si>
  <si>
    <t>令和３年度 日本の防災への取組の海外情報発信に関する英訳業務</t>
    <rPh sb="28" eb="30">
      <t>ギョウム</t>
    </rPh>
    <phoneticPr fontId="5"/>
  </si>
  <si>
    <t>応用地質株式会社</t>
    <phoneticPr fontId="5"/>
  </si>
  <si>
    <t>株式会社イベント・レンジャーズ</t>
    <phoneticPr fontId="5"/>
  </si>
  <si>
    <t>株式会社KYT</t>
    <phoneticPr fontId="5"/>
  </si>
  <si>
    <t>株式会社　ディ・アンド・ワイ</t>
    <phoneticPr fontId="5"/>
  </si>
  <si>
    <t>第７回日中韓防災担当閣僚級会合の開催に係る資料の翻訳業務</t>
    <phoneticPr fontId="5"/>
  </si>
  <si>
    <t>米国連邦緊急事態管理庁とのWeb会議の開催に係る資料の翻訳業務</t>
    <phoneticPr fontId="5"/>
  </si>
  <si>
    <t>敷島印刷株式会社</t>
    <phoneticPr fontId="5"/>
  </si>
  <si>
    <t>朝日梱包株式会社</t>
    <phoneticPr fontId="5"/>
  </si>
  <si>
    <t>「日本の災害対策」パンフレットの梱包・発送業務</t>
    <phoneticPr fontId="5"/>
  </si>
  <si>
    <t>一般財団法人日本規格協会</t>
    <phoneticPr fontId="5"/>
  </si>
  <si>
    <t>一般財団法人アジア防災センター</t>
    <phoneticPr fontId="5"/>
  </si>
  <si>
    <t>国連防災機関（UNDRR）事務局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</si>
</sst>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6"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0"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4"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9"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4"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1" xfId="0" applyFont="1" applyFill="1" applyBorder="1" applyAlignment="1">
      <alignment horizontal="center" vertical="center" wrapText="1"/>
    </xf>
    <xf numFmtId="0" fontId="13" fillId="2" borderId="104" xfId="0" applyFont="1" applyFill="1" applyBorder="1" applyAlignment="1">
      <alignment horizontal="center" vertical="center"/>
    </xf>
    <xf numFmtId="0" fontId="13" fillId="2" borderId="12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41"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6"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177" fontId="3" fillId="0" borderId="24"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13" fillId="6" borderId="101" xfId="0" applyFont="1" applyFill="1" applyBorder="1" applyAlignment="1">
      <alignment horizontal="center" vertical="center" wrapText="1"/>
    </xf>
    <xf numFmtId="0" fontId="13" fillId="6" borderId="104" xfId="0" applyFont="1" applyFill="1" applyBorder="1" applyAlignment="1">
      <alignment horizontal="center" vertical="center"/>
    </xf>
    <xf numFmtId="0" fontId="13" fillId="6" borderId="12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17" xfId="3" applyFont="1" applyFill="1" applyBorder="1" applyAlignment="1" applyProtection="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0" borderId="69" xfId="0" quotePrefix="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5" borderId="7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5" xfId="0" applyFont="1" applyFill="1" applyBorder="1" applyAlignment="1">
      <alignment vertical="center" wrapText="1"/>
    </xf>
    <xf numFmtId="0" fontId="0" fillId="5" borderId="108" xfId="0" applyFont="1" applyFill="1" applyBorder="1" applyAlignment="1">
      <alignment vertical="center" wrapText="1"/>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53" xfId="0" applyFont="1" applyBorder="1" applyAlignment="1">
      <alignment horizontal="center" vertical="center"/>
    </xf>
    <xf numFmtId="0" fontId="0" fillId="0" borderId="9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24" xfId="0"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179" fontId="22" fillId="0" borderId="124"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173182</xdr:colOff>
      <xdr:row>108</xdr:row>
      <xdr:rowOff>51954</xdr:rowOff>
    </xdr:from>
    <xdr:to>
      <xdr:col>16</xdr:col>
      <xdr:colOff>83176</xdr:colOff>
      <xdr:row>110</xdr:row>
      <xdr:rowOff>52408</xdr:rowOff>
    </xdr:to>
    <xdr:sp macro="" textlink="">
      <xdr:nvSpPr>
        <xdr:cNvPr id="2" name="正方形/長方形 1"/>
        <xdr:cNvSpPr/>
      </xdr:nvSpPr>
      <xdr:spPr bwMode="auto">
        <a:xfrm>
          <a:off x="1278082" y="55563654"/>
          <a:ext cx="1751494" cy="71165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内閣府</a:t>
          </a:r>
          <a:endParaRPr kumimoji="1" lang="en-US" altLang="ja-JP" sz="1000"/>
        </a:p>
        <a:p>
          <a:pPr algn="ctr">
            <a:lnSpc>
              <a:spcPts val="1200"/>
            </a:lnSpc>
          </a:pPr>
          <a:r>
            <a:rPr kumimoji="1" lang="ja-JP" altLang="en-US" sz="1000"/>
            <a:t>２０６．３百万円</a:t>
          </a:r>
        </a:p>
      </xdr:txBody>
    </xdr:sp>
    <xdr:clientData/>
  </xdr:twoCellAnchor>
  <xdr:twoCellAnchor>
    <xdr:from>
      <xdr:col>10</xdr:col>
      <xdr:colOff>156018</xdr:colOff>
      <xdr:row>110</xdr:row>
      <xdr:rowOff>84198</xdr:rowOff>
    </xdr:from>
    <xdr:to>
      <xdr:col>10</xdr:col>
      <xdr:colOff>156018</xdr:colOff>
      <xdr:row>131</xdr:row>
      <xdr:rowOff>123265</xdr:rowOff>
    </xdr:to>
    <xdr:cxnSp macro="">
      <xdr:nvCxnSpPr>
        <xdr:cNvPr id="3" name="直線コネクタ 2"/>
        <xdr:cNvCxnSpPr/>
      </xdr:nvCxnSpPr>
      <xdr:spPr bwMode="auto">
        <a:xfrm>
          <a:off x="1997518" y="56307098"/>
          <a:ext cx="0" cy="8376617"/>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84752</xdr:colOff>
      <xdr:row>126</xdr:row>
      <xdr:rowOff>283192</xdr:rowOff>
    </xdr:from>
    <xdr:to>
      <xdr:col>36</xdr:col>
      <xdr:colOff>135755</xdr:colOff>
      <xdr:row>128</xdr:row>
      <xdr:rowOff>367404</xdr:rowOff>
    </xdr:to>
    <xdr:sp macro="" textlink="">
      <xdr:nvSpPr>
        <xdr:cNvPr id="4" name="正方形/長方形 3"/>
        <xdr:cNvSpPr/>
      </xdr:nvSpPr>
      <xdr:spPr bwMode="auto">
        <a:xfrm>
          <a:off x="3951902" y="63110092"/>
          <a:ext cx="2813253" cy="68111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G.</a:t>
          </a:r>
          <a:r>
            <a:rPr kumimoji="1" lang="ja-JP" altLang="en-US" sz="1000"/>
            <a:t>（一財）アジア防災センター</a:t>
          </a:r>
          <a:endParaRPr kumimoji="1" lang="en-US" altLang="ja-JP" sz="1000"/>
        </a:p>
        <a:p>
          <a:pPr algn="ctr">
            <a:lnSpc>
              <a:spcPts val="1200"/>
            </a:lnSpc>
          </a:pPr>
          <a:r>
            <a:rPr kumimoji="1" lang="ja-JP" altLang="en-US" sz="1000"/>
            <a:t>９８．９百万円</a:t>
          </a:r>
        </a:p>
      </xdr:txBody>
    </xdr:sp>
    <xdr:clientData/>
  </xdr:twoCellAnchor>
  <xdr:twoCellAnchor>
    <xdr:from>
      <xdr:col>21</xdr:col>
      <xdr:colOff>4657</xdr:colOff>
      <xdr:row>120</xdr:row>
      <xdr:rowOff>36169</xdr:rowOff>
    </xdr:from>
    <xdr:to>
      <xdr:col>36</xdr:col>
      <xdr:colOff>51948</xdr:colOff>
      <xdr:row>122</xdr:row>
      <xdr:rowOff>7553</xdr:rowOff>
    </xdr:to>
    <xdr:sp macro="" textlink="">
      <xdr:nvSpPr>
        <xdr:cNvPr id="5" name="正方形/長方形 4"/>
        <xdr:cNvSpPr/>
      </xdr:nvSpPr>
      <xdr:spPr bwMode="auto">
        <a:xfrm>
          <a:off x="3871807" y="59796019"/>
          <a:ext cx="2809541" cy="682584"/>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D.</a:t>
          </a:r>
          <a:r>
            <a:rPr kumimoji="1" lang="ja-JP" altLang="en-US" sz="1000"/>
            <a:t>民間企業（２社）</a:t>
          </a:r>
          <a:endParaRPr kumimoji="1" lang="en-US" altLang="ja-JP" sz="1000"/>
        </a:p>
        <a:p>
          <a:pPr algn="ctr"/>
          <a:r>
            <a:rPr kumimoji="1" lang="ja-JP" altLang="en-US" sz="1000"/>
            <a:t>１．０百万円</a:t>
          </a:r>
        </a:p>
      </xdr:txBody>
    </xdr:sp>
    <xdr:clientData/>
  </xdr:twoCellAnchor>
  <xdr:twoCellAnchor>
    <xdr:from>
      <xdr:col>21</xdr:col>
      <xdr:colOff>4685</xdr:colOff>
      <xdr:row>111</xdr:row>
      <xdr:rowOff>63921</xdr:rowOff>
    </xdr:from>
    <xdr:to>
      <xdr:col>36</xdr:col>
      <xdr:colOff>51976</xdr:colOff>
      <xdr:row>113</xdr:row>
      <xdr:rowOff>51471</xdr:rowOff>
    </xdr:to>
    <xdr:sp macro="" textlink="">
      <xdr:nvSpPr>
        <xdr:cNvPr id="6" name="正方形/長方形 5"/>
        <xdr:cNvSpPr/>
      </xdr:nvSpPr>
      <xdr:spPr bwMode="auto">
        <a:xfrm>
          <a:off x="3871835" y="56636071"/>
          <a:ext cx="2809541" cy="6987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A.</a:t>
          </a:r>
          <a:r>
            <a:rPr kumimoji="1" lang="ja-JP" altLang="en-US" sz="1000"/>
            <a:t>民間企業（１社）</a:t>
          </a:r>
          <a:endParaRPr kumimoji="1" lang="en-US" altLang="ja-JP" sz="1000"/>
        </a:p>
        <a:p>
          <a:pPr algn="ctr">
            <a:lnSpc>
              <a:spcPts val="1200"/>
            </a:lnSpc>
          </a:pPr>
          <a:r>
            <a:rPr kumimoji="1" lang="ja-JP" altLang="en-US" sz="1000"/>
            <a:t>２．８百万円</a:t>
          </a:r>
        </a:p>
      </xdr:txBody>
    </xdr:sp>
    <xdr:clientData/>
  </xdr:twoCellAnchor>
  <xdr:twoCellAnchor>
    <xdr:from>
      <xdr:col>10</xdr:col>
      <xdr:colOff>156018</xdr:colOff>
      <xdr:row>112</xdr:row>
      <xdr:rowOff>61495</xdr:rowOff>
    </xdr:from>
    <xdr:to>
      <xdr:col>20</xdr:col>
      <xdr:colOff>196230</xdr:colOff>
      <xdr:row>112</xdr:row>
      <xdr:rowOff>61495</xdr:rowOff>
    </xdr:to>
    <xdr:cxnSp macro="">
      <xdr:nvCxnSpPr>
        <xdr:cNvPr id="7" name="直線コネクタ 6"/>
        <xdr:cNvCxnSpPr/>
      </xdr:nvCxnSpPr>
      <xdr:spPr bwMode="auto">
        <a:xfrm>
          <a:off x="1997518" y="56989245"/>
          <a:ext cx="1869012"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160118</xdr:colOff>
      <xdr:row>115</xdr:row>
      <xdr:rowOff>29330</xdr:rowOff>
    </xdr:from>
    <xdr:to>
      <xdr:col>21</xdr:col>
      <xdr:colOff>305</xdr:colOff>
      <xdr:row>115</xdr:row>
      <xdr:rowOff>29330</xdr:rowOff>
    </xdr:to>
    <xdr:cxnSp macro="">
      <xdr:nvCxnSpPr>
        <xdr:cNvPr id="8" name="直線コネクタ 7"/>
        <xdr:cNvCxnSpPr/>
      </xdr:nvCxnSpPr>
      <xdr:spPr bwMode="auto">
        <a:xfrm>
          <a:off x="2001618" y="58017530"/>
          <a:ext cx="1865837"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156018</xdr:colOff>
      <xdr:row>121</xdr:row>
      <xdr:rowOff>22056</xdr:rowOff>
    </xdr:from>
    <xdr:to>
      <xdr:col>20</xdr:col>
      <xdr:colOff>196230</xdr:colOff>
      <xdr:row>121</xdr:row>
      <xdr:rowOff>22056</xdr:rowOff>
    </xdr:to>
    <xdr:cxnSp macro="">
      <xdr:nvCxnSpPr>
        <xdr:cNvPr id="9" name="直線コネクタ 8"/>
        <xdr:cNvCxnSpPr/>
      </xdr:nvCxnSpPr>
      <xdr:spPr bwMode="auto">
        <a:xfrm>
          <a:off x="1997518" y="60137506"/>
          <a:ext cx="1869012"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163351</xdr:colOff>
      <xdr:row>128</xdr:row>
      <xdr:rowOff>27314</xdr:rowOff>
    </xdr:from>
    <xdr:to>
      <xdr:col>21</xdr:col>
      <xdr:colOff>21094</xdr:colOff>
      <xdr:row>128</xdr:row>
      <xdr:rowOff>27314</xdr:rowOff>
    </xdr:to>
    <xdr:cxnSp macro="">
      <xdr:nvCxnSpPr>
        <xdr:cNvPr id="10" name="直線コネクタ 9"/>
        <xdr:cNvCxnSpPr/>
      </xdr:nvCxnSpPr>
      <xdr:spPr bwMode="auto">
        <a:xfrm>
          <a:off x="2004851" y="63451114"/>
          <a:ext cx="1883393"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20252</xdr:colOff>
      <xdr:row>126</xdr:row>
      <xdr:rowOff>228530</xdr:rowOff>
    </xdr:from>
    <xdr:to>
      <xdr:col>49</xdr:col>
      <xdr:colOff>440763</xdr:colOff>
      <xdr:row>128</xdr:row>
      <xdr:rowOff>440674</xdr:rowOff>
    </xdr:to>
    <xdr:sp macro="" textlink="">
      <xdr:nvSpPr>
        <xdr:cNvPr id="11" name="大かっこ 10"/>
        <xdr:cNvSpPr/>
      </xdr:nvSpPr>
      <xdr:spPr bwMode="auto">
        <a:xfrm>
          <a:off x="6930546" y="55533295"/>
          <a:ext cx="2661688" cy="809791"/>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令和３年度アジア等における国際防災協力の推進業務</a:t>
          </a:r>
        </a:p>
      </xdr:txBody>
    </xdr:sp>
    <xdr:clientData/>
  </xdr:twoCellAnchor>
  <xdr:twoCellAnchor>
    <xdr:from>
      <xdr:col>36</xdr:col>
      <xdr:colOff>172505</xdr:colOff>
      <xdr:row>119</xdr:row>
      <xdr:rowOff>298985</xdr:rowOff>
    </xdr:from>
    <xdr:to>
      <xdr:col>49</xdr:col>
      <xdr:colOff>440179</xdr:colOff>
      <xdr:row>122</xdr:row>
      <xdr:rowOff>121995</xdr:rowOff>
    </xdr:to>
    <xdr:sp macro="" textlink="">
      <xdr:nvSpPr>
        <xdr:cNvPr id="12" name="大かっこ 11"/>
        <xdr:cNvSpPr/>
      </xdr:nvSpPr>
      <xdr:spPr bwMode="auto">
        <a:xfrm>
          <a:off x="6801905" y="59709585"/>
          <a:ext cx="2661624" cy="883460"/>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第７回日中韓防災担当閣僚級会合における同時通訳等のサポート業務　等</a:t>
          </a:r>
        </a:p>
      </xdr:txBody>
    </xdr:sp>
    <xdr:clientData/>
  </xdr:twoCellAnchor>
  <xdr:twoCellAnchor>
    <xdr:from>
      <xdr:col>36</xdr:col>
      <xdr:colOff>172506</xdr:colOff>
      <xdr:row>110</xdr:row>
      <xdr:rowOff>338968</xdr:rowOff>
    </xdr:from>
    <xdr:to>
      <xdr:col>49</xdr:col>
      <xdr:colOff>440180</xdr:colOff>
      <xdr:row>113</xdr:row>
      <xdr:rowOff>155216</xdr:rowOff>
    </xdr:to>
    <xdr:sp macro="" textlink="">
      <xdr:nvSpPr>
        <xdr:cNvPr id="13" name="大かっこ 12"/>
        <xdr:cNvSpPr/>
      </xdr:nvSpPr>
      <xdr:spPr bwMode="auto">
        <a:xfrm>
          <a:off x="6801906" y="56561868"/>
          <a:ext cx="2661624" cy="876698"/>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100"/>
            </a:lnSpc>
          </a:pPr>
          <a:r>
            <a:rPr kumimoji="1" lang="ja-JP" altLang="en-US" sz="1000"/>
            <a:t>令和３年度 日本の防災への取組の海外情報発信に関する英訳業務</a:t>
          </a:r>
        </a:p>
      </xdr:txBody>
    </xdr:sp>
    <xdr:clientData/>
  </xdr:twoCellAnchor>
  <xdr:twoCellAnchor>
    <xdr:from>
      <xdr:col>21</xdr:col>
      <xdr:colOff>17225</xdr:colOff>
      <xdr:row>130</xdr:row>
      <xdr:rowOff>56920</xdr:rowOff>
    </xdr:from>
    <xdr:to>
      <xdr:col>36</xdr:col>
      <xdr:colOff>68228</xdr:colOff>
      <xdr:row>132</xdr:row>
      <xdr:rowOff>158244</xdr:rowOff>
    </xdr:to>
    <xdr:sp macro="" textlink="">
      <xdr:nvSpPr>
        <xdr:cNvPr id="14" name="正方形/長方形 13"/>
        <xdr:cNvSpPr/>
      </xdr:nvSpPr>
      <xdr:spPr bwMode="auto">
        <a:xfrm>
          <a:off x="3884375" y="64306220"/>
          <a:ext cx="2813253" cy="723624"/>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H.</a:t>
          </a:r>
          <a:r>
            <a:rPr kumimoji="1" lang="ja-JP" altLang="en-US" sz="1000"/>
            <a:t>国連防災機関（</a:t>
          </a:r>
          <a:r>
            <a:rPr kumimoji="1" lang="en-US" altLang="ja-JP" sz="1000"/>
            <a:t>UNDRR</a:t>
          </a:r>
          <a:r>
            <a:rPr kumimoji="1" lang="ja-JP" altLang="en-US" sz="1000"/>
            <a:t>）事務局</a:t>
          </a:r>
          <a:endParaRPr kumimoji="1" lang="en-US" altLang="ja-JP" sz="1000"/>
        </a:p>
        <a:p>
          <a:pPr algn="ctr">
            <a:lnSpc>
              <a:spcPts val="1200"/>
            </a:lnSpc>
          </a:pPr>
          <a:r>
            <a:rPr kumimoji="1" lang="ja-JP" altLang="en-US" sz="1000"/>
            <a:t>８５．６百万円</a:t>
          </a:r>
        </a:p>
      </xdr:txBody>
    </xdr:sp>
    <xdr:clientData/>
  </xdr:twoCellAnchor>
  <xdr:twoCellAnchor>
    <xdr:from>
      <xdr:col>10</xdr:col>
      <xdr:colOff>153873</xdr:colOff>
      <xdr:row>131</xdr:row>
      <xdr:rowOff>102721</xdr:rowOff>
    </xdr:from>
    <xdr:to>
      <xdr:col>20</xdr:col>
      <xdr:colOff>169757</xdr:colOff>
      <xdr:row>131</xdr:row>
      <xdr:rowOff>102721</xdr:rowOff>
    </xdr:to>
    <xdr:cxnSp macro="">
      <xdr:nvCxnSpPr>
        <xdr:cNvPr id="15" name="直線コネクタ 14"/>
        <xdr:cNvCxnSpPr/>
      </xdr:nvCxnSpPr>
      <xdr:spPr bwMode="auto">
        <a:xfrm>
          <a:off x="1995373" y="64663171"/>
          <a:ext cx="1857384"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165033</xdr:colOff>
      <xdr:row>129</xdr:row>
      <xdr:rowOff>368269</xdr:rowOff>
    </xdr:from>
    <xdr:to>
      <xdr:col>49</xdr:col>
      <xdr:colOff>441160</xdr:colOff>
      <xdr:row>132</xdr:row>
      <xdr:rowOff>246358</xdr:rowOff>
    </xdr:to>
    <xdr:sp macro="" textlink="">
      <xdr:nvSpPr>
        <xdr:cNvPr id="16" name="大かっこ 15"/>
        <xdr:cNvSpPr/>
      </xdr:nvSpPr>
      <xdr:spPr bwMode="auto">
        <a:xfrm>
          <a:off x="6888562" y="56718916"/>
          <a:ext cx="2704069" cy="886618"/>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200"/>
            </a:lnSpc>
          </a:pPr>
          <a:r>
            <a:rPr kumimoji="1" lang="ja-JP" altLang="en-US" sz="1000">
              <a:solidFill>
                <a:schemeClr val="tx1"/>
              </a:solidFill>
              <a:effectLst/>
              <a:latin typeface="+mn-lt"/>
              <a:ea typeface="+mn-ea"/>
              <a:cs typeface="+mn-cs"/>
            </a:rPr>
            <a:t>国連防災機関（</a:t>
          </a:r>
          <a:r>
            <a:rPr kumimoji="1" lang="en-US" altLang="ja-JP" sz="1000">
              <a:solidFill>
                <a:schemeClr val="tx1"/>
              </a:solidFill>
              <a:effectLst/>
              <a:latin typeface="+mn-lt"/>
              <a:ea typeface="+mn-ea"/>
              <a:cs typeface="+mn-cs"/>
            </a:rPr>
            <a:t>UNDRR</a:t>
          </a:r>
          <a:r>
            <a:rPr kumimoji="1" lang="ja-JP" altLang="en-US" sz="1000">
              <a:solidFill>
                <a:schemeClr val="tx1"/>
              </a:solidFill>
              <a:effectLst/>
              <a:latin typeface="+mn-lt"/>
              <a:ea typeface="+mn-ea"/>
              <a:cs typeface="+mn-cs"/>
            </a:rPr>
            <a:t>）事務局に対する任意拠出金</a:t>
          </a:r>
          <a:endParaRPr lang="ja-JP" altLang="ja-JP" sz="800">
            <a:effectLst/>
          </a:endParaRPr>
        </a:p>
      </xdr:txBody>
    </xdr:sp>
    <xdr:clientData/>
  </xdr:twoCellAnchor>
  <xdr:twoCellAnchor>
    <xdr:from>
      <xdr:col>12</xdr:col>
      <xdr:colOff>110273</xdr:colOff>
      <xdr:row>126</xdr:row>
      <xdr:rowOff>184902</xdr:rowOff>
    </xdr:from>
    <xdr:to>
      <xdr:col>19</xdr:col>
      <xdr:colOff>126373</xdr:colOff>
      <xdr:row>128</xdr:row>
      <xdr:rowOff>311494</xdr:rowOff>
    </xdr:to>
    <xdr:sp macro="" textlink="">
      <xdr:nvSpPr>
        <xdr:cNvPr id="17" name="テキスト ボックス 16"/>
        <xdr:cNvSpPr txBox="1"/>
      </xdr:nvSpPr>
      <xdr:spPr bwMode="auto">
        <a:xfrm>
          <a:off x="2320073" y="63011802"/>
          <a:ext cx="1305150" cy="72349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随意契約（その他）</a:t>
          </a:r>
          <a:r>
            <a:rPr kumimoji="1" lang="en-US" altLang="ja-JP" sz="1000"/>
            <a:t>】</a:t>
          </a:r>
          <a:endParaRPr kumimoji="1" lang="ja-JP" altLang="en-US" sz="1000"/>
        </a:p>
      </xdr:txBody>
    </xdr:sp>
    <xdr:clientData/>
  </xdr:twoCellAnchor>
  <xdr:twoCellAnchor>
    <xdr:from>
      <xdr:col>12</xdr:col>
      <xdr:colOff>40991</xdr:colOff>
      <xdr:row>119</xdr:row>
      <xdr:rowOff>329122</xdr:rowOff>
    </xdr:from>
    <xdr:to>
      <xdr:col>18</xdr:col>
      <xdr:colOff>144575</xdr:colOff>
      <xdr:row>122</xdr:row>
      <xdr:rowOff>1439</xdr:rowOff>
    </xdr:to>
    <xdr:sp macro="" textlink="">
      <xdr:nvSpPr>
        <xdr:cNvPr id="18" name="テキスト ボックス 17"/>
        <xdr:cNvSpPr txBox="1"/>
      </xdr:nvSpPr>
      <xdr:spPr bwMode="auto">
        <a:xfrm>
          <a:off x="2250791" y="59739722"/>
          <a:ext cx="1208484" cy="732767"/>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10</xdr:col>
      <xdr:colOff>172924</xdr:colOff>
      <xdr:row>111</xdr:row>
      <xdr:rowOff>13666</xdr:rowOff>
    </xdr:from>
    <xdr:to>
      <xdr:col>20</xdr:col>
      <xdr:colOff>4189</xdr:colOff>
      <xdr:row>113</xdr:row>
      <xdr:rowOff>36912</xdr:rowOff>
    </xdr:to>
    <xdr:sp macro="" textlink="">
      <xdr:nvSpPr>
        <xdr:cNvPr id="19" name="テキスト ボックス 18"/>
        <xdr:cNvSpPr txBox="1"/>
      </xdr:nvSpPr>
      <xdr:spPr bwMode="auto">
        <a:xfrm>
          <a:off x="2014424" y="56585816"/>
          <a:ext cx="1672765" cy="73444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14</xdr:col>
      <xdr:colOff>16568</xdr:colOff>
      <xdr:row>130</xdr:row>
      <xdr:rowOff>168825</xdr:rowOff>
    </xdr:from>
    <xdr:to>
      <xdr:col>17</xdr:col>
      <xdr:colOff>161010</xdr:colOff>
      <xdr:row>132</xdr:row>
      <xdr:rowOff>19901</xdr:rowOff>
    </xdr:to>
    <xdr:sp macro="" textlink="">
      <xdr:nvSpPr>
        <xdr:cNvPr id="20" name="テキスト ボックス 19"/>
        <xdr:cNvSpPr txBox="1"/>
      </xdr:nvSpPr>
      <xdr:spPr bwMode="auto">
        <a:xfrm>
          <a:off x="2594668" y="64418125"/>
          <a:ext cx="696892" cy="47337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000"/>
            <a:t>【</a:t>
          </a:r>
          <a:r>
            <a:rPr kumimoji="1" lang="ja-JP" altLang="en-US" sz="1000"/>
            <a:t>拠出金</a:t>
          </a:r>
          <a:r>
            <a:rPr kumimoji="1" lang="en-US" altLang="ja-JP" sz="1000"/>
            <a:t>】</a:t>
          </a:r>
          <a:endParaRPr kumimoji="1" lang="ja-JP" altLang="en-US" sz="1000"/>
        </a:p>
      </xdr:txBody>
    </xdr:sp>
    <xdr:clientData/>
  </xdr:twoCellAnchor>
  <xdr:twoCellAnchor>
    <xdr:from>
      <xdr:col>20</xdr:col>
      <xdr:colOff>196522</xdr:colOff>
      <xdr:row>114</xdr:row>
      <xdr:rowOff>30853</xdr:rowOff>
    </xdr:from>
    <xdr:to>
      <xdr:col>36</xdr:col>
      <xdr:colOff>44264</xdr:colOff>
      <xdr:row>115</xdr:row>
      <xdr:rowOff>344728</xdr:rowOff>
    </xdr:to>
    <xdr:sp macro="" textlink="">
      <xdr:nvSpPr>
        <xdr:cNvPr id="21" name="正方形/長方形 20"/>
        <xdr:cNvSpPr/>
      </xdr:nvSpPr>
      <xdr:spPr bwMode="auto">
        <a:xfrm>
          <a:off x="3866822" y="57663453"/>
          <a:ext cx="2806842" cy="669475"/>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B.</a:t>
          </a:r>
          <a:r>
            <a:rPr kumimoji="1" lang="ja-JP" altLang="en-US" sz="1000"/>
            <a:t>民間企業（１社）</a:t>
          </a:r>
          <a:endParaRPr kumimoji="1" lang="en-US" altLang="ja-JP" sz="1000"/>
        </a:p>
        <a:p>
          <a:pPr algn="ctr"/>
          <a:r>
            <a:rPr kumimoji="1" lang="ja-JP" altLang="en-US" sz="1000"/>
            <a:t>１４．１百万円</a:t>
          </a:r>
        </a:p>
      </xdr:txBody>
    </xdr:sp>
    <xdr:clientData/>
  </xdr:twoCellAnchor>
  <xdr:twoCellAnchor>
    <xdr:from>
      <xdr:col>36</xdr:col>
      <xdr:colOff>176433</xdr:colOff>
      <xdr:row>113</xdr:row>
      <xdr:rowOff>288757</xdr:rowOff>
    </xdr:from>
    <xdr:to>
      <xdr:col>49</xdr:col>
      <xdr:colOff>436942</xdr:colOff>
      <xdr:row>116</xdr:row>
      <xdr:rowOff>80964</xdr:rowOff>
    </xdr:to>
    <xdr:sp macro="" textlink="">
      <xdr:nvSpPr>
        <xdr:cNvPr id="22" name="大かっこ 21"/>
        <xdr:cNvSpPr/>
      </xdr:nvSpPr>
      <xdr:spPr bwMode="auto">
        <a:xfrm>
          <a:off x="6805833" y="57572107"/>
          <a:ext cx="2654459" cy="852657"/>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令和３年度防災分野における海外協力及び関係技術・ノウハウ等の海外展開等に関する調査業務</a:t>
          </a:r>
        </a:p>
      </xdr:txBody>
    </xdr:sp>
    <xdr:clientData/>
  </xdr:twoCellAnchor>
  <xdr:twoCellAnchor>
    <xdr:from>
      <xdr:col>21</xdr:col>
      <xdr:colOff>9204</xdr:colOff>
      <xdr:row>117</xdr:row>
      <xdr:rowOff>11286</xdr:rowOff>
    </xdr:from>
    <xdr:to>
      <xdr:col>36</xdr:col>
      <xdr:colOff>60370</xdr:colOff>
      <xdr:row>118</xdr:row>
      <xdr:rowOff>327198</xdr:rowOff>
    </xdr:to>
    <xdr:sp macro="" textlink="">
      <xdr:nvSpPr>
        <xdr:cNvPr id="23" name="正方形/長方形 22"/>
        <xdr:cNvSpPr/>
      </xdr:nvSpPr>
      <xdr:spPr bwMode="auto">
        <a:xfrm>
          <a:off x="3876354" y="58710686"/>
          <a:ext cx="2813416" cy="67151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C.</a:t>
          </a:r>
          <a:r>
            <a:rPr kumimoji="1" lang="ja-JP" altLang="en-US" sz="1000"/>
            <a:t>民間企業（１社）</a:t>
          </a:r>
          <a:endParaRPr kumimoji="1" lang="en-US" altLang="ja-JP" sz="1000"/>
        </a:p>
        <a:p>
          <a:pPr algn="ctr"/>
          <a:r>
            <a:rPr kumimoji="1" lang="ja-JP" altLang="en-US" sz="1000"/>
            <a:t>１．０百万円</a:t>
          </a:r>
        </a:p>
      </xdr:txBody>
    </xdr:sp>
    <xdr:clientData/>
  </xdr:twoCellAnchor>
  <xdr:twoCellAnchor>
    <xdr:from>
      <xdr:col>36</xdr:col>
      <xdr:colOff>168782</xdr:colOff>
      <xdr:row>116</xdr:row>
      <xdr:rowOff>268522</xdr:rowOff>
    </xdr:from>
    <xdr:to>
      <xdr:col>49</xdr:col>
      <xdr:colOff>437404</xdr:colOff>
      <xdr:row>119</xdr:row>
      <xdr:rowOff>60362</xdr:rowOff>
    </xdr:to>
    <xdr:sp macro="" textlink="">
      <xdr:nvSpPr>
        <xdr:cNvPr id="24" name="大かっこ 23"/>
        <xdr:cNvSpPr/>
      </xdr:nvSpPr>
      <xdr:spPr bwMode="auto">
        <a:xfrm>
          <a:off x="6892311" y="51075993"/>
          <a:ext cx="2696564" cy="867604"/>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日</a:t>
          </a:r>
          <a:r>
            <a:rPr kumimoji="1" lang="en-US" altLang="ja-JP" sz="1000"/>
            <a:t>ASEAN</a:t>
          </a:r>
          <a:r>
            <a:rPr kumimoji="1" lang="ja-JP" altLang="en-US" sz="1000"/>
            <a:t>防災閣僚級会合におけるオンライン会議サポート業務</a:t>
          </a:r>
        </a:p>
      </xdr:txBody>
    </xdr:sp>
    <xdr:clientData/>
  </xdr:twoCellAnchor>
  <xdr:twoCellAnchor>
    <xdr:from>
      <xdr:col>10</xdr:col>
      <xdr:colOff>178775</xdr:colOff>
      <xdr:row>116</xdr:row>
      <xdr:rowOff>308805</xdr:rowOff>
    </xdr:from>
    <xdr:to>
      <xdr:col>20</xdr:col>
      <xdr:colOff>8903</xdr:colOff>
      <xdr:row>118</xdr:row>
      <xdr:rowOff>342423</xdr:rowOff>
    </xdr:to>
    <xdr:sp macro="" textlink="">
      <xdr:nvSpPr>
        <xdr:cNvPr id="25" name="テキスト ボックス 24"/>
        <xdr:cNvSpPr txBox="1"/>
      </xdr:nvSpPr>
      <xdr:spPr bwMode="auto">
        <a:xfrm>
          <a:off x="2020275" y="58652605"/>
          <a:ext cx="1671628" cy="744818"/>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11</xdr:col>
      <xdr:colOff>2940</xdr:colOff>
      <xdr:row>113</xdr:row>
      <xdr:rowOff>324704</xdr:rowOff>
    </xdr:from>
    <xdr:to>
      <xdr:col>20</xdr:col>
      <xdr:colOff>32035</xdr:colOff>
      <xdr:row>115</xdr:row>
      <xdr:rowOff>355435</xdr:rowOff>
    </xdr:to>
    <xdr:sp macro="" textlink="">
      <xdr:nvSpPr>
        <xdr:cNvPr id="26" name="テキスト ボックス 25"/>
        <xdr:cNvSpPr txBox="1"/>
      </xdr:nvSpPr>
      <xdr:spPr bwMode="auto">
        <a:xfrm>
          <a:off x="2028590" y="57608054"/>
          <a:ext cx="1686445" cy="735581"/>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一般競争入札（総合評価）</a:t>
          </a:r>
          <a:r>
            <a:rPr kumimoji="1" lang="en-US" altLang="ja-JP" sz="1000"/>
            <a:t>】</a:t>
          </a:r>
          <a:endParaRPr kumimoji="1" lang="ja-JP" altLang="en-US" sz="1000"/>
        </a:p>
      </xdr:txBody>
    </xdr:sp>
    <xdr:clientData/>
  </xdr:twoCellAnchor>
  <xdr:twoCellAnchor>
    <xdr:from>
      <xdr:col>10</xdr:col>
      <xdr:colOff>153768</xdr:colOff>
      <xdr:row>118</xdr:row>
      <xdr:rowOff>51471</xdr:rowOff>
    </xdr:from>
    <xdr:to>
      <xdr:col>20</xdr:col>
      <xdr:colOff>193980</xdr:colOff>
      <xdr:row>118</xdr:row>
      <xdr:rowOff>51471</xdr:rowOff>
    </xdr:to>
    <xdr:cxnSp macro="">
      <xdr:nvCxnSpPr>
        <xdr:cNvPr id="27" name="直線コネクタ 26"/>
        <xdr:cNvCxnSpPr/>
      </xdr:nvCxnSpPr>
      <xdr:spPr bwMode="auto">
        <a:xfrm>
          <a:off x="1995268" y="59106471"/>
          <a:ext cx="1869012"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30184</xdr:colOff>
      <xdr:row>124</xdr:row>
      <xdr:rowOff>574471</xdr:rowOff>
    </xdr:from>
    <xdr:to>
      <xdr:col>36</xdr:col>
      <xdr:colOff>77475</xdr:colOff>
      <xdr:row>125</xdr:row>
      <xdr:rowOff>568267</xdr:rowOff>
    </xdr:to>
    <xdr:sp macro="" textlink="">
      <xdr:nvSpPr>
        <xdr:cNvPr id="28" name="正方形/長方形 27"/>
        <xdr:cNvSpPr/>
      </xdr:nvSpPr>
      <xdr:spPr bwMode="auto">
        <a:xfrm>
          <a:off x="3897334" y="62067871"/>
          <a:ext cx="2809541" cy="660546"/>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F.</a:t>
          </a:r>
          <a:r>
            <a:rPr kumimoji="1" lang="ja-JP" altLang="en-US" sz="1000"/>
            <a:t>民間企業（１社）</a:t>
          </a:r>
          <a:endParaRPr kumimoji="1" lang="en-US" altLang="ja-JP" sz="1000"/>
        </a:p>
        <a:p>
          <a:pPr algn="ctr"/>
          <a:r>
            <a:rPr kumimoji="1" lang="ja-JP" altLang="en-US" sz="1000"/>
            <a:t>１．７百万円</a:t>
          </a:r>
        </a:p>
      </xdr:txBody>
    </xdr:sp>
    <xdr:clientData/>
  </xdr:twoCellAnchor>
  <xdr:twoCellAnchor>
    <xdr:from>
      <xdr:col>10</xdr:col>
      <xdr:colOff>181545</xdr:colOff>
      <xdr:row>125</xdr:row>
      <xdr:rowOff>235388</xdr:rowOff>
    </xdr:from>
    <xdr:to>
      <xdr:col>21</xdr:col>
      <xdr:colOff>20051</xdr:colOff>
      <xdr:row>125</xdr:row>
      <xdr:rowOff>235388</xdr:rowOff>
    </xdr:to>
    <xdr:cxnSp macro="">
      <xdr:nvCxnSpPr>
        <xdr:cNvPr id="29" name="直線コネクタ 28"/>
        <xdr:cNvCxnSpPr/>
      </xdr:nvCxnSpPr>
      <xdr:spPr bwMode="auto">
        <a:xfrm>
          <a:off x="2023045" y="62395538"/>
          <a:ext cx="1864156"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74084</xdr:colOff>
      <xdr:row>124</xdr:row>
      <xdr:rowOff>480074</xdr:rowOff>
    </xdr:from>
    <xdr:to>
      <xdr:col>20</xdr:col>
      <xdr:colOff>63500</xdr:colOff>
      <xdr:row>125</xdr:row>
      <xdr:rowOff>524053</xdr:rowOff>
    </xdr:to>
    <xdr:sp macro="" textlink="">
      <xdr:nvSpPr>
        <xdr:cNvPr id="30" name="テキスト ボックス 29"/>
        <xdr:cNvSpPr txBox="1"/>
      </xdr:nvSpPr>
      <xdr:spPr bwMode="auto">
        <a:xfrm>
          <a:off x="2099734" y="61973474"/>
          <a:ext cx="1646766" cy="710729"/>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21</xdr:col>
      <xdr:colOff>34731</xdr:colOff>
      <xdr:row>123</xdr:row>
      <xdr:rowOff>179793</xdr:rowOff>
    </xdr:from>
    <xdr:to>
      <xdr:col>36</xdr:col>
      <xdr:colOff>85897</xdr:colOff>
      <xdr:row>124</xdr:row>
      <xdr:rowOff>170735</xdr:rowOff>
    </xdr:to>
    <xdr:sp macro="" textlink="">
      <xdr:nvSpPr>
        <xdr:cNvPr id="31" name="正方形/長方形 30"/>
        <xdr:cNvSpPr/>
      </xdr:nvSpPr>
      <xdr:spPr bwMode="auto">
        <a:xfrm>
          <a:off x="3901881" y="61006443"/>
          <a:ext cx="2813416" cy="65769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E.</a:t>
          </a:r>
          <a:r>
            <a:rPr kumimoji="1" lang="ja-JP" altLang="en-US" sz="1000"/>
            <a:t>民間企業（３社）</a:t>
          </a:r>
          <a:endParaRPr kumimoji="1" lang="en-US" altLang="ja-JP" sz="1000"/>
        </a:p>
        <a:p>
          <a:pPr algn="ctr"/>
          <a:r>
            <a:rPr kumimoji="1" lang="ja-JP" altLang="en-US" sz="1000"/>
            <a:t>１．２百万円</a:t>
          </a:r>
        </a:p>
      </xdr:txBody>
    </xdr:sp>
    <xdr:clientData/>
  </xdr:twoCellAnchor>
  <xdr:twoCellAnchor>
    <xdr:from>
      <xdr:col>11</xdr:col>
      <xdr:colOff>2596</xdr:colOff>
      <xdr:row>123</xdr:row>
      <xdr:rowOff>148980</xdr:rowOff>
    </xdr:from>
    <xdr:to>
      <xdr:col>20</xdr:col>
      <xdr:colOff>34430</xdr:colOff>
      <xdr:row>124</xdr:row>
      <xdr:rowOff>196792</xdr:rowOff>
    </xdr:to>
    <xdr:sp macro="" textlink="">
      <xdr:nvSpPr>
        <xdr:cNvPr id="32" name="テキスト ボックス 31"/>
        <xdr:cNvSpPr txBox="1"/>
      </xdr:nvSpPr>
      <xdr:spPr bwMode="auto">
        <a:xfrm>
          <a:off x="2028246" y="60975630"/>
          <a:ext cx="1689184" cy="71456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10</xdr:col>
      <xdr:colOff>166595</xdr:colOff>
      <xdr:row>123</xdr:row>
      <xdr:rowOff>567361</xdr:rowOff>
    </xdr:from>
    <xdr:to>
      <xdr:col>21</xdr:col>
      <xdr:colOff>5101</xdr:colOff>
      <xdr:row>123</xdr:row>
      <xdr:rowOff>567361</xdr:rowOff>
    </xdr:to>
    <xdr:cxnSp macro="">
      <xdr:nvCxnSpPr>
        <xdr:cNvPr id="33" name="直線コネクタ 32"/>
        <xdr:cNvCxnSpPr/>
      </xdr:nvCxnSpPr>
      <xdr:spPr bwMode="auto">
        <a:xfrm>
          <a:off x="2008095" y="61394011"/>
          <a:ext cx="1864156"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171823</xdr:colOff>
      <xdr:row>123</xdr:row>
      <xdr:rowOff>97123</xdr:rowOff>
    </xdr:from>
    <xdr:to>
      <xdr:col>49</xdr:col>
      <xdr:colOff>448234</xdr:colOff>
      <xdr:row>124</xdr:row>
      <xdr:rowOff>258758</xdr:rowOff>
    </xdr:to>
    <xdr:sp macro="" textlink="">
      <xdr:nvSpPr>
        <xdr:cNvPr id="34" name="大かっこ 33"/>
        <xdr:cNvSpPr/>
      </xdr:nvSpPr>
      <xdr:spPr bwMode="auto">
        <a:xfrm>
          <a:off x="6895352" y="53407241"/>
          <a:ext cx="2704353" cy="826517"/>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「日本の災害対策」パンフレットの印刷・製本業務　等</a:t>
          </a:r>
        </a:p>
      </xdr:txBody>
    </xdr:sp>
    <xdr:clientData/>
  </xdr:twoCellAnchor>
  <xdr:twoCellAnchor>
    <xdr:from>
      <xdr:col>36</xdr:col>
      <xdr:colOff>164352</xdr:colOff>
      <xdr:row>124</xdr:row>
      <xdr:rowOff>507995</xdr:rowOff>
    </xdr:from>
    <xdr:to>
      <xdr:col>49</xdr:col>
      <xdr:colOff>440763</xdr:colOff>
      <xdr:row>126</xdr:row>
      <xdr:rowOff>28446</xdr:rowOff>
    </xdr:to>
    <xdr:sp macro="" textlink="">
      <xdr:nvSpPr>
        <xdr:cNvPr id="35" name="大かっこ 34"/>
        <xdr:cNvSpPr/>
      </xdr:nvSpPr>
      <xdr:spPr bwMode="auto">
        <a:xfrm>
          <a:off x="6887881" y="54482995"/>
          <a:ext cx="2704353" cy="850216"/>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令和３年度災害対応業務標準化の推進に関する国際標準化事業の実施に関する検討・運営業務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9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5" t="s">
        <v>0</v>
      </c>
      <c r="Y2" s="58"/>
      <c r="Z2" s="42"/>
      <c r="AA2" s="42"/>
      <c r="AB2" s="42"/>
      <c r="AC2" s="42"/>
      <c r="AD2" s="98">
        <v>2022</v>
      </c>
      <c r="AE2" s="98"/>
      <c r="AF2" s="98"/>
      <c r="AG2" s="98"/>
      <c r="AH2" s="98"/>
      <c r="AI2" s="67" t="s">
        <v>250</v>
      </c>
      <c r="AJ2" s="98" t="s">
        <v>560</v>
      </c>
      <c r="AK2" s="98"/>
      <c r="AL2" s="98"/>
      <c r="AM2" s="98"/>
      <c r="AN2" s="67" t="s">
        <v>250</v>
      </c>
      <c r="AO2" s="98">
        <v>21</v>
      </c>
      <c r="AP2" s="98"/>
      <c r="AQ2" s="98"/>
      <c r="AR2" s="68" t="s">
        <v>250</v>
      </c>
      <c r="AS2" s="99">
        <v>52</v>
      </c>
      <c r="AT2" s="99"/>
      <c r="AU2" s="99"/>
      <c r="AV2" s="67" t="str">
        <f>IF(AW2="","","-")</f>
        <v/>
      </c>
      <c r="AW2" s="100"/>
      <c r="AX2" s="100"/>
    </row>
    <row r="3" spans="1:50" ht="21" customHeight="1" thickBot="1" x14ac:dyDescent="0.2">
      <c r="A3" s="101" t="s">
        <v>558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20" t="s">
        <v>52</v>
      </c>
      <c r="AJ3" s="103" t="s">
        <v>561</v>
      </c>
      <c r="AK3" s="103"/>
      <c r="AL3" s="103"/>
      <c r="AM3" s="103"/>
      <c r="AN3" s="103"/>
      <c r="AO3" s="103"/>
      <c r="AP3" s="103"/>
      <c r="AQ3" s="103"/>
      <c r="AR3" s="103"/>
      <c r="AS3" s="103"/>
      <c r="AT3" s="103"/>
      <c r="AU3" s="103"/>
      <c r="AV3" s="103"/>
      <c r="AW3" s="103"/>
      <c r="AX3" s="21" t="s">
        <v>53</v>
      </c>
    </row>
    <row r="4" spans="1:50" ht="24.75" customHeight="1" x14ac:dyDescent="0.15">
      <c r="A4" s="73" t="s">
        <v>23</v>
      </c>
      <c r="B4" s="74"/>
      <c r="C4" s="74"/>
      <c r="D4" s="74"/>
      <c r="E4" s="74"/>
      <c r="F4" s="74"/>
      <c r="G4" s="75" t="s">
        <v>562</v>
      </c>
      <c r="H4" s="76"/>
      <c r="I4" s="76"/>
      <c r="J4" s="76"/>
      <c r="K4" s="76"/>
      <c r="L4" s="76"/>
      <c r="M4" s="76"/>
      <c r="N4" s="76"/>
      <c r="O4" s="76"/>
      <c r="P4" s="76"/>
      <c r="Q4" s="76"/>
      <c r="R4" s="76"/>
      <c r="S4" s="76"/>
      <c r="T4" s="76"/>
      <c r="U4" s="76"/>
      <c r="V4" s="76"/>
      <c r="W4" s="76"/>
      <c r="X4" s="76"/>
      <c r="Y4" s="77" t="s">
        <v>1</v>
      </c>
      <c r="Z4" s="78"/>
      <c r="AA4" s="78"/>
      <c r="AB4" s="78"/>
      <c r="AC4" s="78"/>
      <c r="AD4" s="79"/>
      <c r="AE4" s="80" t="s">
        <v>563</v>
      </c>
      <c r="AF4" s="81"/>
      <c r="AG4" s="81"/>
      <c r="AH4" s="81"/>
      <c r="AI4" s="81"/>
      <c r="AJ4" s="81"/>
      <c r="AK4" s="81"/>
      <c r="AL4" s="81"/>
      <c r="AM4" s="81"/>
      <c r="AN4" s="81"/>
      <c r="AO4" s="81"/>
      <c r="AP4" s="82"/>
      <c r="AQ4" s="83" t="s">
        <v>2</v>
      </c>
      <c r="AR4" s="78"/>
      <c r="AS4" s="78"/>
      <c r="AT4" s="78"/>
      <c r="AU4" s="78"/>
      <c r="AV4" s="78"/>
      <c r="AW4" s="78"/>
      <c r="AX4" s="84"/>
    </row>
    <row r="5" spans="1:50" ht="30" customHeight="1" x14ac:dyDescent="0.15">
      <c r="A5" s="85" t="s">
        <v>55</v>
      </c>
      <c r="B5" s="86"/>
      <c r="C5" s="86"/>
      <c r="D5" s="86"/>
      <c r="E5" s="86"/>
      <c r="F5" s="87"/>
      <c r="G5" s="88" t="s">
        <v>328</v>
      </c>
      <c r="H5" s="89"/>
      <c r="I5" s="89"/>
      <c r="J5" s="89"/>
      <c r="K5" s="89"/>
      <c r="L5" s="89"/>
      <c r="M5" s="90" t="s">
        <v>54</v>
      </c>
      <c r="N5" s="91"/>
      <c r="O5" s="91"/>
      <c r="P5" s="91"/>
      <c r="Q5" s="91"/>
      <c r="R5" s="92"/>
      <c r="S5" s="93" t="s">
        <v>58</v>
      </c>
      <c r="T5" s="89"/>
      <c r="U5" s="89"/>
      <c r="V5" s="89"/>
      <c r="W5" s="89"/>
      <c r="X5" s="94"/>
      <c r="Y5" s="95" t="s">
        <v>3</v>
      </c>
      <c r="Z5" s="96"/>
      <c r="AA5" s="96"/>
      <c r="AB5" s="96"/>
      <c r="AC5" s="96"/>
      <c r="AD5" s="97"/>
      <c r="AE5" s="141" t="s">
        <v>564</v>
      </c>
      <c r="AF5" s="141"/>
      <c r="AG5" s="141"/>
      <c r="AH5" s="141"/>
      <c r="AI5" s="141"/>
      <c r="AJ5" s="141"/>
      <c r="AK5" s="141"/>
      <c r="AL5" s="141"/>
      <c r="AM5" s="141"/>
      <c r="AN5" s="141"/>
      <c r="AO5" s="141"/>
      <c r="AP5" s="142"/>
      <c r="AQ5" s="143" t="s">
        <v>565</v>
      </c>
      <c r="AR5" s="144"/>
      <c r="AS5" s="144"/>
      <c r="AT5" s="144"/>
      <c r="AU5" s="144"/>
      <c r="AV5" s="144"/>
      <c r="AW5" s="144"/>
      <c r="AX5" s="145"/>
    </row>
    <row r="6" spans="1:50" ht="39" customHeight="1" x14ac:dyDescent="0.15">
      <c r="A6" s="146" t="s">
        <v>4</v>
      </c>
      <c r="B6" s="147"/>
      <c r="C6" s="147"/>
      <c r="D6" s="147"/>
      <c r="E6" s="147"/>
      <c r="F6" s="147"/>
      <c r="G6" s="148" t="str">
        <f>入力規則等!F39</f>
        <v>一般会計</v>
      </c>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50"/>
    </row>
    <row r="7" spans="1:50" ht="49.5" customHeight="1" x14ac:dyDescent="0.15">
      <c r="A7" s="127" t="s">
        <v>20</v>
      </c>
      <c r="B7" s="128"/>
      <c r="C7" s="128"/>
      <c r="D7" s="128"/>
      <c r="E7" s="128"/>
      <c r="F7" s="129"/>
      <c r="G7" s="151" t="s">
        <v>567</v>
      </c>
      <c r="H7" s="152"/>
      <c r="I7" s="152"/>
      <c r="J7" s="152"/>
      <c r="K7" s="152"/>
      <c r="L7" s="152"/>
      <c r="M7" s="152"/>
      <c r="N7" s="152"/>
      <c r="O7" s="152"/>
      <c r="P7" s="152"/>
      <c r="Q7" s="152"/>
      <c r="R7" s="152"/>
      <c r="S7" s="152"/>
      <c r="T7" s="152"/>
      <c r="U7" s="152"/>
      <c r="V7" s="152"/>
      <c r="W7" s="152"/>
      <c r="X7" s="153"/>
      <c r="Y7" s="154" t="s">
        <v>236</v>
      </c>
      <c r="Z7" s="155"/>
      <c r="AA7" s="155"/>
      <c r="AB7" s="155"/>
      <c r="AC7" s="155"/>
      <c r="AD7" s="156"/>
      <c r="AE7" s="157" t="s">
        <v>250</v>
      </c>
      <c r="AF7" s="158"/>
      <c r="AG7" s="158"/>
      <c r="AH7" s="158"/>
      <c r="AI7" s="158"/>
      <c r="AJ7" s="158"/>
      <c r="AK7" s="158"/>
      <c r="AL7" s="158"/>
      <c r="AM7" s="158"/>
      <c r="AN7" s="158"/>
      <c r="AO7" s="158"/>
      <c r="AP7" s="158"/>
      <c r="AQ7" s="158"/>
      <c r="AR7" s="158"/>
      <c r="AS7" s="158"/>
      <c r="AT7" s="158"/>
      <c r="AU7" s="158"/>
      <c r="AV7" s="158"/>
      <c r="AW7" s="158"/>
      <c r="AX7" s="159"/>
    </row>
    <row r="8" spans="1:50" ht="53.25" customHeight="1" x14ac:dyDescent="0.15">
      <c r="A8" s="127" t="s">
        <v>173</v>
      </c>
      <c r="B8" s="128"/>
      <c r="C8" s="128"/>
      <c r="D8" s="128"/>
      <c r="E8" s="128"/>
      <c r="F8" s="129"/>
      <c r="G8" s="130" t="str">
        <f>入力規則等!A27</f>
        <v>国土強靱化施策</v>
      </c>
      <c r="H8" s="131"/>
      <c r="I8" s="131"/>
      <c r="J8" s="131"/>
      <c r="K8" s="131"/>
      <c r="L8" s="131"/>
      <c r="M8" s="131"/>
      <c r="N8" s="131"/>
      <c r="O8" s="131"/>
      <c r="P8" s="131"/>
      <c r="Q8" s="131"/>
      <c r="R8" s="131"/>
      <c r="S8" s="131"/>
      <c r="T8" s="131"/>
      <c r="U8" s="131"/>
      <c r="V8" s="131"/>
      <c r="W8" s="131"/>
      <c r="X8" s="132"/>
      <c r="Y8" s="133" t="s">
        <v>174</v>
      </c>
      <c r="Z8" s="134"/>
      <c r="AA8" s="134"/>
      <c r="AB8" s="134"/>
      <c r="AC8" s="134"/>
      <c r="AD8" s="135"/>
      <c r="AE8" s="136" t="str">
        <f>入力規則等!K13</f>
        <v>その他の事項経費</v>
      </c>
      <c r="AF8" s="131"/>
      <c r="AG8" s="131"/>
      <c r="AH8" s="131"/>
      <c r="AI8" s="131"/>
      <c r="AJ8" s="131"/>
      <c r="AK8" s="131"/>
      <c r="AL8" s="131"/>
      <c r="AM8" s="131"/>
      <c r="AN8" s="131"/>
      <c r="AO8" s="131"/>
      <c r="AP8" s="131"/>
      <c r="AQ8" s="131"/>
      <c r="AR8" s="131"/>
      <c r="AS8" s="131"/>
      <c r="AT8" s="131"/>
      <c r="AU8" s="131"/>
      <c r="AV8" s="131"/>
      <c r="AW8" s="131"/>
      <c r="AX8" s="137"/>
    </row>
    <row r="9" spans="1:50" ht="58.5" customHeight="1" x14ac:dyDescent="0.15">
      <c r="A9" s="119" t="s">
        <v>21</v>
      </c>
      <c r="B9" s="120"/>
      <c r="C9" s="120"/>
      <c r="D9" s="120"/>
      <c r="E9" s="120"/>
      <c r="F9" s="120"/>
      <c r="G9" s="138" t="s">
        <v>568</v>
      </c>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40"/>
    </row>
    <row r="10" spans="1:50" ht="80.25" customHeight="1" x14ac:dyDescent="0.15">
      <c r="A10" s="104" t="s">
        <v>27</v>
      </c>
      <c r="B10" s="105"/>
      <c r="C10" s="105"/>
      <c r="D10" s="105"/>
      <c r="E10" s="105"/>
      <c r="F10" s="105"/>
      <c r="G10" s="106" t="s">
        <v>569</v>
      </c>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8"/>
    </row>
    <row r="11" spans="1:50" ht="42" customHeight="1" x14ac:dyDescent="0.15">
      <c r="A11" s="104" t="s">
        <v>5</v>
      </c>
      <c r="B11" s="105"/>
      <c r="C11" s="105"/>
      <c r="D11" s="105"/>
      <c r="E11" s="105"/>
      <c r="F11" s="109"/>
      <c r="G11" s="110" t="str">
        <f>入力規則等!P10</f>
        <v>委託・請負</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2"/>
    </row>
    <row r="12" spans="1:50" ht="21" customHeight="1" x14ac:dyDescent="0.15">
      <c r="A12" s="113" t="s">
        <v>22</v>
      </c>
      <c r="B12" s="114"/>
      <c r="C12" s="114"/>
      <c r="D12" s="114"/>
      <c r="E12" s="114"/>
      <c r="F12" s="115"/>
      <c r="G12" s="122"/>
      <c r="H12" s="123"/>
      <c r="I12" s="123"/>
      <c r="J12" s="123"/>
      <c r="K12" s="123"/>
      <c r="L12" s="123"/>
      <c r="M12" s="123"/>
      <c r="N12" s="123"/>
      <c r="O12" s="123"/>
      <c r="P12" s="124" t="s">
        <v>382</v>
      </c>
      <c r="Q12" s="125"/>
      <c r="R12" s="125"/>
      <c r="S12" s="125"/>
      <c r="T12" s="125"/>
      <c r="U12" s="125"/>
      <c r="V12" s="126"/>
      <c r="W12" s="124" t="s">
        <v>534</v>
      </c>
      <c r="X12" s="125"/>
      <c r="Y12" s="125"/>
      <c r="Z12" s="125"/>
      <c r="AA12" s="125"/>
      <c r="AB12" s="125"/>
      <c r="AC12" s="126"/>
      <c r="AD12" s="124" t="s">
        <v>536</v>
      </c>
      <c r="AE12" s="125"/>
      <c r="AF12" s="125"/>
      <c r="AG12" s="125"/>
      <c r="AH12" s="125"/>
      <c r="AI12" s="125"/>
      <c r="AJ12" s="126"/>
      <c r="AK12" s="124" t="s">
        <v>547</v>
      </c>
      <c r="AL12" s="125"/>
      <c r="AM12" s="125"/>
      <c r="AN12" s="125"/>
      <c r="AO12" s="125"/>
      <c r="AP12" s="125"/>
      <c r="AQ12" s="126"/>
      <c r="AR12" s="169"/>
      <c r="AS12" s="170"/>
      <c r="AT12" s="170"/>
      <c r="AU12" s="170"/>
      <c r="AV12" s="170"/>
      <c r="AW12" s="170"/>
      <c r="AX12" s="171"/>
    </row>
    <row r="13" spans="1:50" ht="21" customHeight="1" x14ac:dyDescent="0.15">
      <c r="A13" s="116"/>
      <c r="B13" s="117"/>
      <c r="C13" s="117"/>
      <c r="D13" s="117"/>
      <c r="E13" s="117"/>
      <c r="F13" s="118"/>
      <c r="G13" s="172" t="s">
        <v>6</v>
      </c>
      <c r="H13" s="173"/>
      <c r="I13" s="179" t="s">
        <v>7</v>
      </c>
      <c r="J13" s="180"/>
      <c r="K13" s="180"/>
      <c r="L13" s="180"/>
      <c r="M13" s="180"/>
      <c r="N13" s="180"/>
      <c r="O13" s="181"/>
      <c r="P13" s="163">
        <v>264.60000000000002</v>
      </c>
      <c r="Q13" s="164"/>
      <c r="R13" s="164"/>
      <c r="S13" s="164"/>
      <c r="T13" s="164"/>
      <c r="U13" s="164"/>
      <c r="V13" s="165"/>
      <c r="W13" s="163">
        <v>247.9</v>
      </c>
      <c r="X13" s="164"/>
      <c r="Y13" s="164"/>
      <c r="Z13" s="164"/>
      <c r="AA13" s="164"/>
      <c r="AB13" s="164"/>
      <c r="AC13" s="165"/>
      <c r="AD13" s="163">
        <v>247.89400000000001</v>
      </c>
      <c r="AE13" s="164"/>
      <c r="AF13" s="164"/>
      <c r="AG13" s="164"/>
      <c r="AH13" s="164"/>
      <c r="AI13" s="164"/>
      <c r="AJ13" s="165"/>
      <c r="AK13" s="163">
        <v>231.1</v>
      </c>
      <c r="AL13" s="164"/>
      <c r="AM13" s="164"/>
      <c r="AN13" s="164"/>
      <c r="AO13" s="164"/>
      <c r="AP13" s="164"/>
      <c r="AQ13" s="165"/>
      <c r="AR13" s="193"/>
      <c r="AS13" s="194"/>
      <c r="AT13" s="194"/>
      <c r="AU13" s="194"/>
      <c r="AV13" s="194"/>
      <c r="AW13" s="194"/>
      <c r="AX13" s="195"/>
    </row>
    <row r="14" spans="1:50" ht="21" customHeight="1" x14ac:dyDescent="0.15">
      <c r="A14" s="116"/>
      <c r="B14" s="117"/>
      <c r="C14" s="117"/>
      <c r="D14" s="117"/>
      <c r="E14" s="117"/>
      <c r="F14" s="118"/>
      <c r="G14" s="174"/>
      <c r="H14" s="175"/>
      <c r="I14" s="166" t="s">
        <v>8</v>
      </c>
      <c r="J14" s="191"/>
      <c r="K14" s="191"/>
      <c r="L14" s="191"/>
      <c r="M14" s="191"/>
      <c r="N14" s="191"/>
      <c r="O14" s="192"/>
      <c r="P14" s="163" t="s">
        <v>250</v>
      </c>
      <c r="Q14" s="164"/>
      <c r="R14" s="164"/>
      <c r="S14" s="164"/>
      <c r="T14" s="164"/>
      <c r="U14" s="164"/>
      <c r="V14" s="165"/>
      <c r="W14" s="163" t="s">
        <v>250</v>
      </c>
      <c r="X14" s="164"/>
      <c r="Y14" s="164"/>
      <c r="Z14" s="164"/>
      <c r="AA14" s="164"/>
      <c r="AB14" s="164"/>
      <c r="AC14" s="165"/>
      <c r="AD14" s="163">
        <v>14.208</v>
      </c>
      <c r="AE14" s="164"/>
      <c r="AF14" s="164"/>
      <c r="AG14" s="164"/>
      <c r="AH14" s="164"/>
      <c r="AI14" s="164"/>
      <c r="AJ14" s="165"/>
      <c r="AK14" s="163">
        <v>15.169</v>
      </c>
      <c r="AL14" s="164"/>
      <c r="AM14" s="164"/>
      <c r="AN14" s="164"/>
      <c r="AO14" s="164"/>
      <c r="AP14" s="164"/>
      <c r="AQ14" s="165"/>
      <c r="AR14" s="196"/>
      <c r="AS14" s="197"/>
      <c r="AT14" s="197"/>
      <c r="AU14" s="197"/>
      <c r="AV14" s="197"/>
      <c r="AW14" s="197"/>
      <c r="AX14" s="198"/>
    </row>
    <row r="15" spans="1:50" ht="21" customHeight="1" x14ac:dyDescent="0.15">
      <c r="A15" s="116"/>
      <c r="B15" s="117"/>
      <c r="C15" s="117"/>
      <c r="D15" s="117"/>
      <c r="E15" s="117"/>
      <c r="F15" s="118"/>
      <c r="G15" s="176"/>
      <c r="H15" s="175"/>
      <c r="I15" s="182" t="s">
        <v>557</v>
      </c>
      <c r="J15" s="183"/>
      <c r="K15" s="183"/>
      <c r="L15" s="183"/>
      <c r="M15" s="183"/>
      <c r="N15" s="183"/>
      <c r="O15" s="184"/>
      <c r="P15" s="160"/>
      <c r="Q15" s="161"/>
      <c r="R15" s="161"/>
      <c r="S15" s="161"/>
      <c r="T15" s="161"/>
      <c r="U15" s="161"/>
      <c r="V15" s="162"/>
      <c r="W15" s="160"/>
      <c r="X15" s="161"/>
      <c r="Y15" s="161"/>
      <c r="Z15" s="161"/>
      <c r="AA15" s="161"/>
      <c r="AB15" s="161"/>
      <c r="AC15" s="162"/>
      <c r="AD15" s="160"/>
      <c r="AE15" s="161"/>
      <c r="AF15" s="161"/>
      <c r="AG15" s="161"/>
      <c r="AH15" s="161"/>
      <c r="AI15" s="161"/>
      <c r="AJ15" s="162"/>
      <c r="AK15" s="163">
        <v>15.169</v>
      </c>
      <c r="AL15" s="164"/>
      <c r="AM15" s="164"/>
      <c r="AN15" s="164"/>
      <c r="AO15" s="164"/>
      <c r="AP15" s="164"/>
      <c r="AQ15" s="165"/>
      <c r="AR15" s="196"/>
      <c r="AS15" s="197"/>
      <c r="AT15" s="197"/>
      <c r="AU15" s="197"/>
      <c r="AV15" s="197"/>
      <c r="AW15" s="197"/>
      <c r="AX15" s="198"/>
    </row>
    <row r="16" spans="1:50" ht="21" customHeight="1" x14ac:dyDescent="0.15">
      <c r="A16" s="116"/>
      <c r="B16" s="117"/>
      <c r="C16" s="117"/>
      <c r="D16" s="117"/>
      <c r="E16" s="117"/>
      <c r="F16" s="118"/>
      <c r="G16" s="176"/>
      <c r="H16" s="175"/>
      <c r="I16" s="166" t="s">
        <v>45</v>
      </c>
      <c r="J16" s="167"/>
      <c r="K16" s="167"/>
      <c r="L16" s="167"/>
      <c r="M16" s="167"/>
      <c r="N16" s="167"/>
      <c r="O16" s="168"/>
      <c r="P16" s="163" t="s">
        <v>250</v>
      </c>
      <c r="Q16" s="164"/>
      <c r="R16" s="164"/>
      <c r="S16" s="164"/>
      <c r="T16" s="164"/>
      <c r="U16" s="164"/>
      <c r="V16" s="165"/>
      <c r="W16" s="163" t="s">
        <v>250</v>
      </c>
      <c r="X16" s="164"/>
      <c r="Y16" s="164"/>
      <c r="Z16" s="164"/>
      <c r="AA16" s="164"/>
      <c r="AB16" s="164"/>
      <c r="AC16" s="165"/>
      <c r="AD16" s="163" t="s">
        <v>250</v>
      </c>
      <c r="AE16" s="164"/>
      <c r="AF16" s="164"/>
      <c r="AG16" s="164"/>
      <c r="AH16" s="164"/>
      <c r="AI16" s="164"/>
      <c r="AJ16" s="165"/>
      <c r="AK16" s="163">
        <v>14.208</v>
      </c>
      <c r="AL16" s="164"/>
      <c r="AM16" s="164"/>
      <c r="AN16" s="164"/>
      <c r="AO16" s="164"/>
      <c r="AP16" s="164"/>
      <c r="AQ16" s="165"/>
      <c r="AR16" s="196"/>
      <c r="AS16" s="197"/>
      <c r="AT16" s="197"/>
      <c r="AU16" s="197"/>
      <c r="AV16" s="197"/>
      <c r="AW16" s="197"/>
      <c r="AX16" s="198"/>
    </row>
    <row r="17" spans="1:50" ht="21" customHeight="1" x14ac:dyDescent="0.15">
      <c r="A17" s="116"/>
      <c r="B17" s="117"/>
      <c r="C17" s="117"/>
      <c r="D17" s="117"/>
      <c r="E17" s="117"/>
      <c r="F17" s="118"/>
      <c r="G17" s="176"/>
      <c r="H17" s="175"/>
      <c r="I17" s="166" t="s">
        <v>46</v>
      </c>
      <c r="J17" s="167"/>
      <c r="K17" s="167"/>
      <c r="L17" s="167"/>
      <c r="M17" s="167"/>
      <c r="N17" s="167"/>
      <c r="O17" s="168"/>
      <c r="P17" s="163" t="s">
        <v>250</v>
      </c>
      <c r="Q17" s="164"/>
      <c r="R17" s="164"/>
      <c r="S17" s="164"/>
      <c r="T17" s="164"/>
      <c r="U17" s="164"/>
      <c r="V17" s="165"/>
      <c r="W17" s="163" t="s">
        <v>250</v>
      </c>
      <c r="X17" s="164"/>
      <c r="Y17" s="164"/>
      <c r="Z17" s="164"/>
      <c r="AA17" s="164"/>
      <c r="AB17" s="164"/>
      <c r="AC17" s="165"/>
      <c r="AD17" s="163">
        <v>-14.208</v>
      </c>
      <c r="AE17" s="164"/>
      <c r="AF17" s="164"/>
      <c r="AG17" s="164"/>
      <c r="AH17" s="164"/>
      <c r="AI17" s="164"/>
      <c r="AJ17" s="165"/>
      <c r="AK17" s="163"/>
      <c r="AL17" s="164"/>
      <c r="AM17" s="164"/>
      <c r="AN17" s="164"/>
      <c r="AO17" s="164"/>
      <c r="AP17" s="164"/>
      <c r="AQ17" s="165"/>
      <c r="AR17" s="196"/>
      <c r="AS17" s="197"/>
      <c r="AT17" s="197"/>
      <c r="AU17" s="197"/>
      <c r="AV17" s="197"/>
      <c r="AW17" s="197"/>
      <c r="AX17" s="198"/>
    </row>
    <row r="18" spans="1:50" ht="24.75" customHeight="1" x14ac:dyDescent="0.15">
      <c r="A18" s="116"/>
      <c r="B18" s="117"/>
      <c r="C18" s="117"/>
      <c r="D18" s="117"/>
      <c r="E18" s="117"/>
      <c r="F18" s="118"/>
      <c r="G18" s="176"/>
      <c r="H18" s="175"/>
      <c r="I18" s="166" t="s">
        <v>44</v>
      </c>
      <c r="J18" s="191"/>
      <c r="K18" s="191"/>
      <c r="L18" s="191"/>
      <c r="M18" s="191"/>
      <c r="N18" s="191"/>
      <c r="O18" s="192"/>
      <c r="P18" s="163" t="s">
        <v>250</v>
      </c>
      <c r="Q18" s="164"/>
      <c r="R18" s="164"/>
      <c r="S18" s="164"/>
      <c r="T18" s="164"/>
      <c r="U18" s="164"/>
      <c r="V18" s="165"/>
      <c r="W18" s="163" t="s">
        <v>250</v>
      </c>
      <c r="X18" s="164"/>
      <c r="Y18" s="164"/>
      <c r="Z18" s="164"/>
      <c r="AA18" s="164"/>
      <c r="AB18" s="164"/>
      <c r="AC18" s="165"/>
      <c r="AD18" s="163" t="s">
        <v>250</v>
      </c>
      <c r="AE18" s="164"/>
      <c r="AF18" s="164"/>
      <c r="AG18" s="164"/>
      <c r="AH18" s="164"/>
      <c r="AI18" s="164"/>
      <c r="AJ18" s="165"/>
      <c r="AK18" s="163"/>
      <c r="AL18" s="164"/>
      <c r="AM18" s="164"/>
      <c r="AN18" s="164"/>
      <c r="AO18" s="164"/>
      <c r="AP18" s="164"/>
      <c r="AQ18" s="165"/>
      <c r="AR18" s="196"/>
      <c r="AS18" s="197"/>
      <c r="AT18" s="197"/>
      <c r="AU18" s="197"/>
      <c r="AV18" s="197"/>
      <c r="AW18" s="197"/>
      <c r="AX18" s="198"/>
    </row>
    <row r="19" spans="1:50" ht="24.75" customHeight="1" x14ac:dyDescent="0.15">
      <c r="A19" s="116"/>
      <c r="B19" s="117"/>
      <c r="C19" s="117"/>
      <c r="D19" s="117"/>
      <c r="E19" s="117"/>
      <c r="F19" s="118"/>
      <c r="G19" s="177"/>
      <c r="H19" s="178"/>
      <c r="I19" s="185" t="s">
        <v>18</v>
      </c>
      <c r="J19" s="186"/>
      <c r="K19" s="186"/>
      <c r="L19" s="186"/>
      <c r="M19" s="186"/>
      <c r="N19" s="186"/>
      <c r="O19" s="187"/>
      <c r="P19" s="188">
        <f>SUM(P13:V18)</f>
        <v>264.60000000000002</v>
      </c>
      <c r="Q19" s="189"/>
      <c r="R19" s="189"/>
      <c r="S19" s="189"/>
      <c r="T19" s="189"/>
      <c r="U19" s="189"/>
      <c r="V19" s="190"/>
      <c r="W19" s="188">
        <f>SUM(W13:AC18)</f>
        <v>247.9</v>
      </c>
      <c r="X19" s="189"/>
      <c r="Y19" s="189"/>
      <c r="Z19" s="189"/>
      <c r="AA19" s="189"/>
      <c r="AB19" s="189"/>
      <c r="AC19" s="190"/>
      <c r="AD19" s="188">
        <f>SUM(AD13:AJ18)</f>
        <v>247.89400000000003</v>
      </c>
      <c r="AE19" s="189"/>
      <c r="AF19" s="189"/>
      <c r="AG19" s="189"/>
      <c r="AH19" s="189"/>
      <c r="AI19" s="189"/>
      <c r="AJ19" s="190"/>
      <c r="AK19" s="188">
        <f>SUM(AK13:AQ18)-AK15</f>
        <v>260.47700000000003</v>
      </c>
      <c r="AL19" s="189"/>
      <c r="AM19" s="189"/>
      <c r="AN19" s="189"/>
      <c r="AO19" s="189"/>
      <c r="AP19" s="189"/>
      <c r="AQ19" s="190"/>
      <c r="AR19" s="196"/>
      <c r="AS19" s="197"/>
      <c r="AT19" s="197"/>
      <c r="AU19" s="197"/>
      <c r="AV19" s="197"/>
      <c r="AW19" s="197"/>
      <c r="AX19" s="198"/>
    </row>
    <row r="20" spans="1:50" ht="24.75" customHeight="1" x14ac:dyDescent="0.15">
      <c r="A20" s="116"/>
      <c r="B20" s="117"/>
      <c r="C20" s="117"/>
      <c r="D20" s="117"/>
      <c r="E20" s="117"/>
      <c r="F20" s="118"/>
      <c r="G20" s="207" t="s">
        <v>9</v>
      </c>
      <c r="H20" s="208"/>
      <c r="I20" s="208"/>
      <c r="J20" s="208"/>
      <c r="K20" s="208"/>
      <c r="L20" s="208"/>
      <c r="M20" s="208"/>
      <c r="N20" s="208"/>
      <c r="O20" s="208"/>
      <c r="P20" s="163">
        <v>255.7</v>
      </c>
      <c r="Q20" s="164"/>
      <c r="R20" s="164"/>
      <c r="S20" s="164"/>
      <c r="T20" s="164"/>
      <c r="U20" s="164"/>
      <c r="V20" s="165"/>
      <c r="W20" s="163">
        <v>225.9</v>
      </c>
      <c r="X20" s="164"/>
      <c r="Y20" s="164"/>
      <c r="Z20" s="164"/>
      <c r="AA20" s="164"/>
      <c r="AB20" s="164"/>
      <c r="AC20" s="165"/>
      <c r="AD20" s="163">
        <v>206.27419499999999</v>
      </c>
      <c r="AE20" s="164"/>
      <c r="AF20" s="164"/>
      <c r="AG20" s="164"/>
      <c r="AH20" s="164"/>
      <c r="AI20" s="164"/>
      <c r="AJ20" s="165"/>
      <c r="AK20" s="205"/>
      <c r="AL20" s="205"/>
      <c r="AM20" s="205"/>
      <c r="AN20" s="205"/>
      <c r="AO20" s="205"/>
      <c r="AP20" s="205"/>
      <c r="AQ20" s="205"/>
      <c r="AR20" s="196"/>
      <c r="AS20" s="197"/>
      <c r="AT20" s="197"/>
      <c r="AU20" s="197"/>
      <c r="AV20" s="197"/>
      <c r="AW20" s="197"/>
      <c r="AX20" s="198"/>
    </row>
    <row r="21" spans="1:50" ht="24.75" customHeight="1" x14ac:dyDescent="0.15">
      <c r="A21" s="116"/>
      <c r="B21" s="117"/>
      <c r="C21" s="117"/>
      <c r="D21" s="117"/>
      <c r="E21" s="117"/>
      <c r="F21" s="118"/>
      <c r="G21" s="207" t="s">
        <v>10</v>
      </c>
      <c r="H21" s="208"/>
      <c r="I21" s="208"/>
      <c r="J21" s="208"/>
      <c r="K21" s="208"/>
      <c r="L21" s="208"/>
      <c r="M21" s="208"/>
      <c r="N21" s="208"/>
      <c r="O21" s="208"/>
      <c r="P21" s="204">
        <f>IF(P19=0, "-", SUM(P20)/P19)</f>
        <v>0.96636432350718049</v>
      </c>
      <c r="Q21" s="204"/>
      <c r="R21" s="204"/>
      <c r="S21" s="204"/>
      <c r="T21" s="204"/>
      <c r="U21" s="204"/>
      <c r="V21" s="204"/>
      <c r="W21" s="204">
        <f>IF(W19=0, "-", SUM(W20)/W19)</f>
        <v>0.91125453812020973</v>
      </c>
      <c r="X21" s="204"/>
      <c r="Y21" s="204"/>
      <c r="Z21" s="204"/>
      <c r="AA21" s="204"/>
      <c r="AB21" s="204"/>
      <c r="AC21" s="204"/>
      <c r="AD21" s="204">
        <f>IF(AD19=0, "-", SUM(AD20)/AD19)</f>
        <v>0.832106444690069</v>
      </c>
      <c r="AE21" s="204"/>
      <c r="AF21" s="204"/>
      <c r="AG21" s="204"/>
      <c r="AH21" s="204"/>
      <c r="AI21" s="204"/>
      <c r="AJ21" s="204"/>
      <c r="AK21" s="205"/>
      <c r="AL21" s="205"/>
      <c r="AM21" s="205"/>
      <c r="AN21" s="205"/>
      <c r="AO21" s="205"/>
      <c r="AP21" s="205"/>
      <c r="AQ21" s="206"/>
      <c r="AR21" s="196"/>
      <c r="AS21" s="197"/>
      <c r="AT21" s="197"/>
      <c r="AU21" s="197"/>
      <c r="AV21" s="197"/>
      <c r="AW21" s="197"/>
      <c r="AX21" s="198"/>
    </row>
    <row r="22" spans="1:50" ht="25.5" customHeight="1" x14ac:dyDescent="0.15">
      <c r="A22" s="119"/>
      <c r="B22" s="120"/>
      <c r="C22" s="120"/>
      <c r="D22" s="120"/>
      <c r="E22" s="120"/>
      <c r="F22" s="121"/>
      <c r="G22" s="202" t="s">
        <v>211</v>
      </c>
      <c r="H22" s="203"/>
      <c r="I22" s="203"/>
      <c r="J22" s="203"/>
      <c r="K22" s="203"/>
      <c r="L22" s="203"/>
      <c r="M22" s="203"/>
      <c r="N22" s="203"/>
      <c r="O22" s="203"/>
      <c r="P22" s="204">
        <f>IF(P20=0, "-", SUM(P20)/SUM(P13,P14))</f>
        <v>0.96636432350718049</v>
      </c>
      <c r="Q22" s="204"/>
      <c r="R22" s="204"/>
      <c r="S22" s="204"/>
      <c r="T22" s="204"/>
      <c r="U22" s="204"/>
      <c r="V22" s="204"/>
      <c r="W22" s="204">
        <f>IF(W20=0, "-", SUM(W20)/SUM(W13,W14))</f>
        <v>0.91125453812020973</v>
      </c>
      <c r="X22" s="204"/>
      <c r="Y22" s="204"/>
      <c r="Z22" s="204"/>
      <c r="AA22" s="204"/>
      <c r="AB22" s="204"/>
      <c r="AC22" s="204"/>
      <c r="AD22" s="204">
        <f>IF(AD20=0, "-", SUM(AD20)/SUM(AD13,AD14))</f>
        <v>0.78699969859062491</v>
      </c>
      <c r="AE22" s="204"/>
      <c r="AF22" s="204"/>
      <c r="AG22" s="204"/>
      <c r="AH22" s="204"/>
      <c r="AI22" s="204"/>
      <c r="AJ22" s="204"/>
      <c r="AK22" s="205"/>
      <c r="AL22" s="205"/>
      <c r="AM22" s="205"/>
      <c r="AN22" s="205"/>
      <c r="AO22" s="205"/>
      <c r="AP22" s="205"/>
      <c r="AQ22" s="206"/>
      <c r="AR22" s="199"/>
      <c r="AS22" s="200"/>
      <c r="AT22" s="200"/>
      <c r="AU22" s="200"/>
      <c r="AV22" s="200"/>
      <c r="AW22" s="200"/>
      <c r="AX22" s="201"/>
    </row>
    <row r="23" spans="1:50" ht="40.35" customHeight="1" x14ac:dyDescent="0.15">
      <c r="A23" s="244" t="s">
        <v>559</v>
      </c>
      <c r="B23" s="245"/>
      <c r="C23" s="245"/>
      <c r="D23" s="245"/>
      <c r="E23" s="245"/>
      <c r="F23" s="246"/>
      <c r="G23" s="250" t="s">
        <v>205</v>
      </c>
      <c r="H23" s="216"/>
      <c r="I23" s="216"/>
      <c r="J23" s="216"/>
      <c r="K23" s="216"/>
      <c r="L23" s="216"/>
      <c r="M23" s="216"/>
      <c r="N23" s="216"/>
      <c r="O23" s="251"/>
      <c r="P23" s="252" t="s">
        <v>557</v>
      </c>
      <c r="Q23" s="216"/>
      <c r="R23" s="216"/>
      <c r="S23" s="216"/>
      <c r="T23" s="216"/>
      <c r="U23" s="216"/>
      <c r="V23" s="251"/>
      <c r="W23" s="215" t="s">
        <v>204</v>
      </c>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7"/>
    </row>
    <row r="24" spans="1:50" ht="25.5" customHeight="1" x14ac:dyDescent="0.15">
      <c r="A24" s="247"/>
      <c r="B24" s="248"/>
      <c r="C24" s="248"/>
      <c r="D24" s="248"/>
      <c r="E24" s="248"/>
      <c r="F24" s="249"/>
      <c r="G24" s="253" t="s">
        <v>570</v>
      </c>
      <c r="H24" s="254"/>
      <c r="I24" s="254"/>
      <c r="J24" s="254"/>
      <c r="K24" s="254"/>
      <c r="L24" s="254"/>
      <c r="M24" s="254"/>
      <c r="N24" s="254"/>
      <c r="O24" s="255"/>
      <c r="P24" s="256">
        <v>15.169</v>
      </c>
      <c r="Q24" s="257"/>
      <c r="R24" s="257"/>
      <c r="S24" s="257"/>
      <c r="T24" s="257"/>
      <c r="U24" s="257"/>
      <c r="V24" s="258"/>
      <c r="W24" s="218"/>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20"/>
    </row>
    <row r="25" spans="1:50" ht="25.5" customHeight="1" thickBot="1" x14ac:dyDescent="0.2">
      <c r="A25" s="247"/>
      <c r="B25" s="248"/>
      <c r="C25" s="248"/>
      <c r="D25" s="248"/>
      <c r="E25" s="248"/>
      <c r="F25" s="249"/>
      <c r="G25" s="209" t="s">
        <v>18</v>
      </c>
      <c r="H25" s="210"/>
      <c r="I25" s="210"/>
      <c r="J25" s="210"/>
      <c r="K25" s="210"/>
      <c r="L25" s="210"/>
      <c r="M25" s="210"/>
      <c r="N25" s="210"/>
      <c r="O25" s="211"/>
      <c r="P25" s="212">
        <f>AK15</f>
        <v>15.169</v>
      </c>
      <c r="Q25" s="213"/>
      <c r="R25" s="213"/>
      <c r="S25" s="213"/>
      <c r="T25" s="213"/>
      <c r="U25" s="213"/>
      <c r="V25" s="214"/>
      <c r="W25" s="221"/>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3"/>
    </row>
    <row r="26" spans="1:50" ht="47.25" customHeight="1" x14ac:dyDescent="0.15">
      <c r="A26" s="224" t="s">
        <v>539</v>
      </c>
      <c r="B26" s="225"/>
      <c r="C26" s="225"/>
      <c r="D26" s="225"/>
      <c r="E26" s="225"/>
      <c r="F26" s="226"/>
      <c r="G26" s="227" t="s">
        <v>573</v>
      </c>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9"/>
    </row>
    <row r="27" spans="1:50" ht="31.5" customHeight="1" x14ac:dyDescent="0.15">
      <c r="A27" s="230" t="s">
        <v>540</v>
      </c>
      <c r="B27" s="231"/>
      <c r="C27" s="231"/>
      <c r="D27" s="231"/>
      <c r="E27" s="231"/>
      <c r="F27" s="232"/>
      <c r="G27" s="236" t="s">
        <v>538</v>
      </c>
      <c r="H27" s="237"/>
      <c r="I27" s="237"/>
      <c r="J27" s="237"/>
      <c r="K27" s="237"/>
      <c r="L27" s="237"/>
      <c r="M27" s="237"/>
      <c r="N27" s="237"/>
      <c r="O27" s="237"/>
      <c r="P27" s="238" t="s">
        <v>537</v>
      </c>
      <c r="Q27" s="237"/>
      <c r="R27" s="237"/>
      <c r="S27" s="237"/>
      <c r="T27" s="237"/>
      <c r="U27" s="237"/>
      <c r="V27" s="237"/>
      <c r="W27" s="237"/>
      <c r="X27" s="239"/>
      <c r="Y27" s="240"/>
      <c r="Z27" s="241"/>
      <c r="AA27" s="242"/>
      <c r="AB27" s="243" t="s">
        <v>11</v>
      </c>
      <c r="AC27" s="243"/>
      <c r="AD27" s="243"/>
      <c r="AE27" s="268" t="s">
        <v>382</v>
      </c>
      <c r="AF27" s="269"/>
      <c r="AG27" s="269"/>
      <c r="AH27" s="270"/>
      <c r="AI27" s="268" t="s">
        <v>534</v>
      </c>
      <c r="AJ27" s="269"/>
      <c r="AK27" s="269"/>
      <c r="AL27" s="270"/>
      <c r="AM27" s="268" t="s">
        <v>350</v>
      </c>
      <c r="AN27" s="269"/>
      <c r="AO27" s="269"/>
      <c r="AP27" s="270"/>
      <c r="AQ27" s="271" t="s">
        <v>381</v>
      </c>
      <c r="AR27" s="272"/>
      <c r="AS27" s="272"/>
      <c r="AT27" s="273"/>
      <c r="AU27" s="271" t="s">
        <v>548</v>
      </c>
      <c r="AV27" s="272"/>
      <c r="AW27" s="272"/>
      <c r="AX27" s="274"/>
    </row>
    <row r="28" spans="1:50" ht="23.25" customHeight="1" x14ac:dyDescent="0.15">
      <c r="A28" s="230"/>
      <c r="B28" s="231"/>
      <c r="C28" s="231"/>
      <c r="D28" s="231"/>
      <c r="E28" s="231"/>
      <c r="F28" s="232"/>
      <c r="G28" s="275" t="s">
        <v>574</v>
      </c>
      <c r="H28" s="276"/>
      <c r="I28" s="276"/>
      <c r="J28" s="276"/>
      <c r="K28" s="276"/>
      <c r="L28" s="276"/>
      <c r="M28" s="276"/>
      <c r="N28" s="276"/>
      <c r="O28" s="276"/>
      <c r="P28" s="279" t="s">
        <v>575</v>
      </c>
      <c r="Q28" s="280"/>
      <c r="R28" s="280"/>
      <c r="S28" s="280"/>
      <c r="T28" s="280"/>
      <c r="U28" s="280"/>
      <c r="V28" s="280"/>
      <c r="W28" s="280"/>
      <c r="X28" s="281"/>
      <c r="Y28" s="285" t="s">
        <v>48</v>
      </c>
      <c r="Z28" s="286"/>
      <c r="AA28" s="287"/>
      <c r="AB28" s="266" t="s">
        <v>577</v>
      </c>
      <c r="AC28" s="267"/>
      <c r="AD28" s="267"/>
      <c r="AE28" s="259">
        <v>6</v>
      </c>
      <c r="AF28" s="259"/>
      <c r="AG28" s="259"/>
      <c r="AH28" s="259"/>
      <c r="AI28" s="259">
        <v>4</v>
      </c>
      <c r="AJ28" s="259"/>
      <c r="AK28" s="259"/>
      <c r="AL28" s="259"/>
      <c r="AM28" s="259">
        <v>4</v>
      </c>
      <c r="AN28" s="259"/>
      <c r="AO28" s="259"/>
      <c r="AP28" s="259"/>
      <c r="AQ28" s="259">
        <v>8</v>
      </c>
      <c r="AR28" s="259"/>
      <c r="AS28" s="259"/>
      <c r="AT28" s="259"/>
      <c r="AU28" s="260" t="s">
        <v>250</v>
      </c>
      <c r="AV28" s="261"/>
      <c r="AW28" s="261"/>
      <c r="AX28" s="262"/>
    </row>
    <row r="29" spans="1:50" ht="23.25" customHeight="1" x14ac:dyDescent="0.15">
      <c r="A29" s="233"/>
      <c r="B29" s="234"/>
      <c r="C29" s="234"/>
      <c r="D29" s="234"/>
      <c r="E29" s="234"/>
      <c r="F29" s="235"/>
      <c r="G29" s="277"/>
      <c r="H29" s="278"/>
      <c r="I29" s="278"/>
      <c r="J29" s="278"/>
      <c r="K29" s="278"/>
      <c r="L29" s="278"/>
      <c r="M29" s="278"/>
      <c r="N29" s="278"/>
      <c r="O29" s="278"/>
      <c r="P29" s="282"/>
      <c r="Q29" s="283"/>
      <c r="R29" s="283"/>
      <c r="S29" s="283"/>
      <c r="T29" s="283"/>
      <c r="U29" s="283"/>
      <c r="V29" s="283"/>
      <c r="W29" s="283"/>
      <c r="X29" s="284"/>
      <c r="Y29" s="263" t="s">
        <v>49</v>
      </c>
      <c r="Z29" s="264"/>
      <c r="AA29" s="265"/>
      <c r="AB29" s="266" t="s">
        <v>577</v>
      </c>
      <c r="AC29" s="267"/>
      <c r="AD29" s="267"/>
      <c r="AE29" s="259">
        <v>6</v>
      </c>
      <c r="AF29" s="259"/>
      <c r="AG29" s="259"/>
      <c r="AH29" s="259"/>
      <c r="AI29" s="259">
        <v>4</v>
      </c>
      <c r="AJ29" s="259"/>
      <c r="AK29" s="259"/>
      <c r="AL29" s="259"/>
      <c r="AM29" s="259">
        <v>4</v>
      </c>
      <c r="AN29" s="259"/>
      <c r="AO29" s="259"/>
      <c r="AP29" s="259"/>
      <c r="AQ29" s="259">
        <v>8</v>
      </c>
      <c r="AR29" s="259"/>
      <c r="AS29" s="259"/>
      <c r="AT29" s="259"/>
      <c r="AU29" s="260" t="s">
        <v>250</v>
      </c>
      <c r="AV29" s="261"/>
      <c r="AW29" s="261"/>
      <c r="AX29" s="262"/>
    </row>
    <row r="30" spans="1:50" ht="23.25" customHeight="1" x14ac:dyDescent="0.15">
      <c r="A30" s="308" t="s">
        <v>541</v>
      </c>
      <c r="B30" s="309"/>
      <c r="C30" s="309"/>
      <c r="D30" s="309"/>
      <c r="E30" s="309"/>
      <c r="F30" s="310"/>
      <c r="G30" s="125" t="s">
        <v>542</v>
      </c>
      <c r="H30" s="125"/>
      <c r="I30" s="125"/>
      <c r="J30" s="125"/>
      <c r="K30" s="125"/>
      <c r="L30" s="125"/>
      <c r="M30" s="125"/>
      <c r="N30" s="125"/>
      <c r="O30" s="125"/>
      <c r="P30" s="125"/>
      <c r="Q30" s="125"/>
      <c r="R30" s="125"/>
      <c r="S30" s="125"/>
      <c r="T30" s="125"/>
      <c r="U30" s="125"/>
      <c r="V30" s="125"/>
      <c r="W30" s="125"/>
      <c r="X30" s="126"/>
      <c r="Y30" s="316"/>
      <c r="Z30" s="317"/>
      <c r="AA30" s="318"/>
      <c r="AB30" s="124" t="s">
        <v>11</v>
      </c>
      <c r="AC30" s="125"/>
      <c r="AD30" s="126"/>
      <c r="AE30" s="124" t="s">
        <v>382</v>
      </c>
      <c r="AF30" s="125"/>
      <c r="AG30" s="125"/>
      <c r="AH30" s="126"/>
      <c r="AI30" s="124" t="s">
        <v>534</v>
      </c>
      <c r="AJ30" s="125"/>
      <c r="AK30" s="125"/>
      <c r="AL30" s="126"/>
      <c r="AM30" s="124" t="s">
        <v>350</v>
      </c>
      <c r="AN30" s="125"/>
      <c r="AO30" s="125"/>
      <c r="AP30" s="126"/>
      <c r="AQ30" s="319" t="s">
        <v>549</v>
      </c>
      <c r="AR30" s="320"/>
      <c r="AS30" s="320"/>
      <c r="AT30" s="320"/>
      <c r="AU30" s="320"/>
      <c r="AV30" s="320"/>
      <c r="AW30" s="320"/>
      <c r="AX30" s="321"/>
    </row>
    <row r="31" spans="1:50" ht="23.25" customHeight="1" x14ac:dyDescent="0.15">
      <c r="A31" s="311"/>
      <c r="B31" s="312"/>
      <c r="C31" s="312"/>
      <c r="D31" s="312"/>
      <c r="E31" s="312"/>
      <c r="F31" s="313"/>
      <c r="G31" s="322" t="s">
        <v>576</v>
      </c>
      <c r="H31" s="323"/>
      <c r="I31" s="323"/>
      <c r="J31" s="323"/>
      <c r="K31" s="323"/>
      <c r="L31" s="323"/>
      <c r="M31" s="323"/>
      <c r="N31" s="323"/>
      <c r="O31" s="323"/>
      <c r="P31" s="323"/>
      <c r="Q31" s="323"/>
      <c r="R31" s="323"/>
      <c r="S31" s="323"/>
      <c r="T31" s="323"/>
      <c r="U31" s="323"/>
      <c r="V31" s="323"/>
      <c r="W31" s="323"/>
      <c r="X31" s="323"/>
      <c r="Y31" s="299" t="s">
        <v>541</v>
      </c>
      <c r="Z31" s="300"/>
      <c r="AA31" s="301"/>
      <c r="AB31" s="302" t="s">
        <v>578</v>
      </c>
      <c r="AC31" s="303"/>
      <c r="AD31" s="304"/>
      <c r="AE31" s="305">
        <v>18148</v>
      </c>
      <c r="AF31" s="305"/>
      <c r="AG31" s="305"/>
      <c r="AH31" s="305"/>
      <c r="AI31" s="305">
        <v>26915</v>
      </c>
      <c r="AJ31" s="305"/>
      <c r="AK31" s="305"/>
      <c r="AL31" s="305"/>
      <c r="AM31" s="305">
        <v>24726</v>
      </c>
      <c r="AN31" s="305"/>
      <c r="AO31" s="305"/>
      <c r="AP31" s="305"/>
      <c r="AQ31" s="260" t="s">
        <v>250</v>
      </c>
      <c r="AR31" s="306"/>
      <c r="AS31" s="306"/>
      <c r="AT31" s="306"/>
      <c r="AU31" s="306"/>
      <c r="AV31" s="306"/>
      <c r="AW31" s="306"/>
      <c r="AX31" s="307"/>
    </row>
    <row r="32" spans="1:50" ht="46.5" customHeight="1" x14ac:dyDescent="0.15">
      <c r="A32" s="314"/>
      <c r="B32" s="155"/>
      <c r="C32" s="155"/>
      <c r="D32" s="155"/>
      <c r="E32" s="155"/>
      <c r="F32" s="315"/>
      <c r="G32" s="324"/>
      <c r="H32" s="325"/>
      <c r="I32" s="325"/>
      <c r="J32" s="325"/>
      <c r="K32" s="325"/>
      <c r="L32" s="325"/>
      <c r="M32" s="325"/>
      <c r="N32" s="325"/>
      <c r="O32" s="325"/>
      <c r="P32" s="325"/>
      <c r="Q32" s="325"/>
      <c r="R32" s="325"/>
      <c r="S32" s="325"/>
      <c r="T32" s="325"/>
      <c r="U32" s="325"/>
      <c r="V32" s="325"/>
      <c r="W32" s="325"/>
      <c r="X32" s="325"/>
      <c r="Y32" s="288" t="s">
        <v>543</v>
      </c>
      <c r="Z32" s="289"/>
      <c r="AA32" s="290"/>
      <c r="AB32" s="291" t="s">
        <v>544</v>
      </c>
      <c r="AC32" s="292"/>
      <c r="AD32" s="293"/>
      <c r="AE32" s="294" t="s">
        <v>579</v>
      </c>
      <c r="AF32" s="295"/>
      <c r="AG32" s="295"/>
      <c r="AH32" s="295"/>
      <c r="AI32" s="294" t="s">
        <v>580</v>
      </c>
      <c r="AJ32" s="295"/>
      <c r="AK32" s="295"/>
      <c r="AL32" s="295"/>
      <c r="AM32" s="294" t="s">
        <v>581</v>
      </c>
      <c r="AN32" s="295"/>
      <c r="AO32" s="295"/>
      <c r="AP32" s="295"/>
      <c r="AQ32" s="296" t="s">
        <v>250</v>
      </c>
      <c r="AR32" s="297"/>
      <c r="AS32" s="297"/>
      <c r="AT32" s="297"/>
      <c r="AU32" s="297"/>
      <c r="AV32" s="297"/>
      <c r="AW32" s="297"/>
      <c r="AX32" s="298"/>
    </row>
    <row r="33" spans="1:51" ht="18.75" customHeight="1" x14ac:dyDescent="0.15">
      <c r="A33" s="341" t="s">
        <v>209</v>
      </c>
      <c r="B33" s="342"/>
      <c r="C33" s="342"/>
      <c r="D33" s="342"/>
      <c r="E33" s="342"/>
      <c r="F33" s="343"/>
      <c r="G33" s="351" t="s">
        <v>131</v>
      </c>
      <c r="H33" s="332"/>
      <c r="I33" s="332"/>
      <c r="J33" s="332"/>
      <c r="K33" s="332"/>
      <c r="L33" s="332"/>
      <c r="M33" s="332"/>
      <c r="N33" s="332"/>
      <c r="O33" s="352"/>
      <c r="P33" s="355" t="s">
        <v>51</v>
      </c>
      <c r="Q33" s="332"/>
      <c r="R33" s="332"/>
      <c r="S33" s="332"/>
      <c r="T33" s="332"/>
      <c r="U33" s="332"/>
      <c r="V33" s="332"/>
      <c r="W33" s="332"/>
      <c r="X33" s="352"/>
      <c r="Y33" s="357"/>
      <c r="Z33" s="358"/>
      <c r="AA33" s="359"/>
      <c r="AB33" s="327" t="s">
        <v>11</v>
      </c>
      <c r="AC33" s="363"/>
      <c r="AD33" s="364"/>
      <c r="AE33" s="327" t="s">
        <v>382</v>
      </c>
      <c r="AF33" s="363"/>
      <c r="AG33" s="363"/>
      <c r="AH33" s="364"/>
      <c r="AI33" s="326" t="s">
        <v>534</v>
      </c>
      <c r="AJ33" s="326"/>
      <c r="AK33" s="326"/>
      <c r="AL33" s="327"/>
      <c r="AM33" s="326" t="s">
        <v>350</v>
      </c>
      <c r="AN33" s="326"/>
      <c r="AO33" s="326"/>
      <c r="AP33" s="327"/>
      <c r="AQ33" s="329" t="s">
        <v>165</v>
      </c>
      <c r="AR33" s="330"/>
      <c r="AS33" s="330"/>
      <c r="AT33" s="331"/>
      <c r="AU33" s="332" t="s">
        <v>121</v>
      </c>
      <c r="AV33" s="332"/>
      <c r="AW33" s="332"/>
      <c r="AX33" s="333"/>
    </row>
    <row r="34" spans="1:51" ht="18.75" customHeight="1" x14ac:dyDescent="0.15">
      <c r="A34" s="344"/>
      <c r="B34" s="345"/>
      <c r="C34" s="345"/>
      <c r="D34" s="345"/>
      <c r="E34" s="345"/>
      <c r="F34" s="346"/>
      <c r="G34" s="353"/>
      <c r="H34" s="339"/>
      <c r="I34" s="339"/>
      <c r="J34" s="339"/>
      <c r="K34" s="339"/>
      <c r="L34" s="339"/>
      <c r="M34" s="339"/>
      <c r="N34" s="339"/>
      <c r="O34" s="354"/>
      <c r="P34" s="356"/>
      <c r="Q34" s="339"/>
      <c r="R34" s="339"/>
      <c r="S34" s="339"/>
      <c r="T34" s="339"/>
      <c r="U34" s="339"/>
      <c r="V34" s="339"/>
      <c r="W34" s="339"/>
      <c r="X34" s="354"/>
      <c r="Y34" s="360"/>
      <c r="Z34" s="361"/>
      <c r="AA34" s="362"/>
      <c r="AB34" s="268"/>
      <c r="AC34" s="365"/>
      <c r="AD34" s="366"/>
      <c r="AE34" s="268"/>
      <c r="AF34" s="365"/>
      <c r="AG34" s="365"/>
      <c r="AH34" s="366"/>
      <c r="AI34" s="328"/>
      <c r="AJ34" s="328"/>
      <c r="AK34" s="328"/>
      <c r="AL34" s="268"/>
      <c r="AM34" s="328"/>
      <c r="AN34" s="328"/>
      <c r="AO34" s="328"/>
      <c r="AP34" s="268"/>
      <c r="AQ34" s="334" t="s">
        <v>572</v>
      </c>
      <c r="AR34" s="335"/>
      <c r="AS34" s="336" t="s">
        <v>166</v>
      </c>
      <c r="AT34" s="337"/>
      <c r="AU34" s="338">
        <v>4</v>
      </c>
      <c r="AV34" s="338"/>
      <c r="AW34" s="339" t="s">
        <v>158</v>
      </c>
      <c r="AX34" s="340"/>
    </row>
    <row r="35" spans="1:51" ht="27.6" customHeight="1" x14ac:dyDescent="0.15">
      <c r="A35" s="347"/>
      <c r="B35" s="345"/>
      <c r="C35" s="345"/>
      <c r="D35" s="345"/>
      <c r="E35" s="345"/>
      <c r="F35" s="346"/>
      <c r="G35" s="367" t="s">
        <v>582</v>
      </c>
      <c r="H35" s="368"/>
      <c r="I35" s="368"/>
      <c r="J35" s="368"/>
      <c r="K35" s="368"/>
      <c r="L35" s="368"/>
      <c r="M35" s="368"/>
      <c r="N35" s="368"/>
      <c r="O35" s="369"/>
      <c r="P35" s="376" t="s">
        <v>583</v>
      </c>
      <c r="Q35" s="376"/>
      <c r="R35" s="376"/>
      <c r="S35" s="376"/>
      <c r="T35" s="376"/>
      <c r="U35" s="376"/>
      <c r="V35" s="376"/>
      <c r="W35" s="376"/>
      <c r="X35" s="377"/>
      <c r="Y35" s="288" t="s">
        <v>12</v>
      </c>
      <c r="Z35" s="382"/>
      <c r="AA35" s="383"/>
      <c r="AB35" s="384" t="s">
        <v>14</v>
      </c>
      <c r="AC35" s="384"/>
      <c r="AD35" s="384"/>
      <c r="AE35" s="260">
        <v>95</v>
      </c>
      <c r="AF35" s="306"/>
      <c r="AG35" s="306"/>
      <c r="AH35" s="306"/>
      <c r="AI35" s="260">
        <v>87</v>
      </c>
      <c r="AJ35" s="306"/>
      <c r="AK35" s="306"/>
      <c r="AL35" s="306"/>
      <c r="AM35" s="260">
        <v>90.5</v>
      </c>
      <c r="AN35" s="306"/>
      <c r="AO35" s="306"/>
      <c r="AP35" s="306"/>
      <c r="AQ35" s="385" t="s">
        <v>250</v>
      </c>
      <c r="AR35" s="386"/>
      <c r="AS35" s="386"/>
      <c r="AT35" s="387"/>
      <c r="AU35" s="306" t="s">
        <v>250</v>
      </c>
      <c r="AV35" s="306"/>
      <c r="AW35" s="306"/>
      <c r="AX35" s="307"/>
    </row>
    <row r="36" spans="1:51" ht="27.6" customHeight="1" x14ac:dyDescent="0.15">
      <c r="A36" s="348"/>
      <c r="B36" s="349"/>
      <c r="C36" s="349"/>
      <c r="D36" s="349"/>
      <c r="E36" s="349"/>
      <c r="F36" s="350"/>
      <c r="G36" s="370"/>
      <c r="H36" s="371"/>
      <c r="I36" s="371"/>
      <c r="J36" s="371"/>
      <c r="K36" s="371"/>
      <c r="L36" s="371"/>
      <c r="M36" s="371"/>
      <c r="N36" s="371"/>
      <c r="O36" s="372"/>
      <c r="P36" s="378"/>
      <c r="Q36" s="378"/>
      <c r="R36" s="378"/>
      <c r="S36" s="378"/>
      <c r="T36" s="378"/>
      <c r="U36" s="378"/>
      <c r="V36" s="378"/>
      <c r="W36" s="378"/>
      <c r="X36" s="379"/>
      <c r="Y36" s="124" t="s">
        <v>47</v>
      </c>
      <c r="Z36" s="125"/>
      <c r="AA36" s="126"/>
      <c r="AB36" s="384" t="s">
        <v>14</v>
      </c>
      <c r="AC36" s="384"/>
      <c r="AD36" s="384"/>
      <c r="AE36" s="260">
        <v>93</v>
      </c>
      <c r="AF36" s="306"/>
      <c r="AG36" s="306"/>
      <c r="AH36" s="306"/>
      <c r="AI36" s="260">
        <v>95</v>
      </c>
      <c r="AJ36" s="306"/>
      <c r="AK36" s="306"/>
      <c r="AL36" s="306"/>
      <c r="AM36" s="260">
        <v>95</v>
      </c>
      <c r="AN36" s="306"/>
      <c r="AO36" s="306"/>
      <c r="AP36" s="306"/>
      <c r="AQ36" s="385" t="s">
        <v>250</v>
      </c>
      <c r="AR36" s="386"/>
      <c r="AS36" s="386"/>
      <c r="AT36" s="387"/>
      <c r="AU36" s="306">
        <v>95</v>
      </c>
      <c r="AV36" s="306"/>
      <c r="AW36" s="306"/>
      <c r="AX36" s="307"/>
    </row>
    <row r="37" spans="1:51" ht="27.6" customHeight="1" x14ac:dyDescent="0.15">
      <c r="A37" s="347"/>
      <c r="B37" s="345"/>
      <c r="C37" s="345"/>
      <c r="D37" s="345"/>
      <c r="E37" s="345"/>
      <c r="F37" s="346"/>
      <c r="G37" s="373"/>
      <c r="H37" s="374"/>
      <c r="I37" s="374"/>
      <c r="J37" s="374"/>
      <c r="K37" s="374"/>
      <c r="L37" s="374"/>
      <c r="M37" s="374"/>
      <c r="N37" s="374"/>
      <c r="O37" s="375"/>
      <c r="P37" s="380"/>
      <c r="Q37" s="380"/>
      <c r="R37" s="380"/>
      <c r="S37" s="380"/>
      <c r="T37" s="380"/>
      <c r="U37" s="380"/>
      <c r="V37" s="380"/>
      <c r="W37" s="380"/>
      <c r="X37" s="381"/>
      <c r="Y37" s="124" t="s">
        <v>13</v>
      </c>
      <c r="Z37" s="125"/>
      <c r="AA37" s="126"/>
      <c r="AB37" s="388" t="s">
        <v>14</v>
      </c>
      <c r="AC37" s="388"/>
      <c r="AD37" s="388"/>
      <c r="AE37" s="260">
        <v>102</v>
      </c>
      <c r="AF37" s="306"/>
      <c r="AG37" s="306"/>
      <c r="AH37" s="306"/>
      <c r="AI37" s="260">
        <v>91</v>
      </c>
      <c r="AJ37" s="306"/>
      <c r="AK37" s="306"/>
      <c r="AL37" s="306"/>
      <c r="AM37" s="260">
        <v>95</v>
      </c>
      <c r="AN37" s="306"/>
      <c r="AO37" s="306"/>
      <c r="AP37" s="306"/>
      <c r="AQ37" s="385" t="s">
        <v>250</v>
      </c>
      <c r="AR37" s="386"/>
      <c r="AS37" s="386"/>
      <c r="AT37" s="387"/>
      <c r="AU37" s="306" t="s">
        <v>250</v>
      </c>
      <c r="AV37" s="306"/>
      <c r="AW37" s="306"/>
      <c r="AX37" s="307"/>
    </row>
    <row r="38" spans="1:51" ht="23.25" customHeight="1" x14ac:dyDescent="0.15">
      <c r="A38" s="391" t="s">
        <v>228</v>
      </c>
      <c r="B38" s="392"/>
      <c r="C38" s="392"/>
      <c r="D38" s="392"/>
      <c r="E38" s="392"/>
      <c r="F38" s="393"/>
      <c r="G38" s="394" t="s">
        <v>584</v>
      </c>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6"/>
    </row>
    <row r="39" spans="1:51" ht="23.25" customHeight="1" thickBot="1" x14ac:dyDescent="0.2">
      <c r="A39" s="233"/>
      <c r="B39" s="234"/>
      <c r="C39" s="234"/>
      <c r="D39" s="234"/>
      <c r="E39" s="234"/>
      <c r="F39" s="235"/>
      <c r="G39" s="397"/>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9"/>
    </row>
    <row r="40" spans="1:51" ht="47.25" customHeight="1" x14ac:dyDescent="0.15">
      <c r="A40" s="224" t="s">
        <v>539</v>
      </c>
      <c r="B40" s="225"/>
      <c r="C40" s="225"/>
      <c r="D40" s="225"/>
      <c r="E40" s="225"/>
      <c r="F40" s="226"/>
      <c r="G40" s="227" t="s">
        <v>585</v>
      </c>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9"/>
      <c r="AY40">
        <f>COUNTA($G$40)</f>
        <v>1</v>
      </c>
    </row>
    <row r="41" spans="1:51" ht="31.5" customHeight="1" x14ac:dyDescent="0.15">
      <c r="A41" s="230" t="s">
        <v>540</v>
      </c>
      <c r="B41" s="231"/>
      <c r="C41" s="231"/>
      <c r="D41" s="231"/>
      <c r="E41" s="231"/>
      <c r="F41" s="232"/>
      <c r="G41" s="236" t="s">
        <v>538</v>
      </c>
      <c r="H41" s="237"/>
      <c r="I41" s="237"/>
      <c r="J41" s="237"/>
      <c r="K41" s="237"/>
      <c r="L41" s="237"/>
      <c r="M41" s="237"/>
      <c r="N41" s="237"/>
      <c r="O41" s="237"/>
      <c r="P41" s="238" t="s">
        <v>537</v>
      </c>
      <c r="Q41" s="237"/>
      <c r="R41" s="237"/>
      <c r="S41" s="237"/>
      <c r="T41" s="237"/>
      <c r="U41" s="237"/>
      <c r="V41" s="237"/>
      <c r="W41" s="237"/>
      <c r="X41" s="239"/>
      <c r="Y41" s="240"/>
      <c r="Z41" s="241"/>
      <c r="AA41" s="242"/>
      <c r="AB41" s="243" t="s">
        <v>11</v>
      </c>
      <c r="AC41" s="243"/>
      <c r="AD41" s="243"/>
      <c r="AE41" s="268" t="s">
        <v>382</v>
      </c>
      <c r="AF41" s="269"/>
      <c r="AG41" s="269"/>
      <c r="AH41" s="270"/>
      <c r="AI41" s="268" t="s">
        <v>534</v>
      </c>
      <c r="AJ41" s="269"/>
      <c r="AK41" s="269"/>
      <c r="AL41" s="270"/>
      <c r="AM41" s="268" t="s">
        <v>350</v>
      </c>
      <c r="AN41" s="269"/>
      <c r="AO41" s="269"/>
      <c r="AP41" s="270"/>
      <c r="AQ41" s="271" t="s">
        <v>381</v>
      </c>
      <c r="AR41" s="272"/>
      <c r="AS41" s="272"/>
      <c r="AT41" s="273"/>
      <c r="AU41" s="271" t="s">
        <v>548</v>
      </c>
      <c r="AV41" s="272"/>
      <c r="AW41" s="272"/>
      <c r="AX41" s="274"/>
      <c r="AY41">
        <f>COUNTA($G$42)</f>
        <v>1</v>
      </c>
    </row>
    <row r="42" spans="1:51" ht="48" customHeight="1" x14ac:dyDescent="0.15">
      <c r="A42" s="230"/>
      <c r="B42" s="231"/>
      <c r="C42" s="231"/>
      <c r="D42" s="231"/>
      <c r="E42" s="231"/>
      <c r="F42" s="232"/>
      <c r="G42" s="275" t="s">
        <v>586</v>
      </c>
      <c r="H42" s="276"/>
      <c r="I42" s="276"/>
      <c r="J42" s="276"/>
      <c r="K42" s="276"/>
      <c r="L42" s="276"/>
      <c r="M42" s="276"/>
      <c r="N42" s="276"/>
      <c r="O42" s="276"/>
      <c r="P42" s="279" t="s">
        <v>587</v>
      </c>
      <c r="Q42" s="280"/>
      <c r="R42" s="280"/>
      <c r="S42" s="280"/>
      <c r="T42" s="280"/>
      <c r="U42" s="280"/>
      <c r="V42" s="280"/>
      <c r="W42" s="280"/>
      <c r="X42" s="281"/>
      <c r="Y42" s="285" t="s">
        <v>48</v>
      </c>
      <c r="Z42" s="286"/>
      <c r="AA42" s="287"/>
      <c r="AB42" s="267" t="s">
        <v>588</v>
      </c>
      <c r="AC42" s="267"/>
      <c r="AD42" s="267"/>
      <c r="AE42" s="259">
        <v>5</v>
      </c>
      <c r="AF42" s="259"/>
      <c r="AG42" s="259"/>
      <c r="AH42" s="259"/>
      <c r="AI42" s="259">
        <v>4</v>
      </c>
      <c r="AJ42" s="259"/>
      <c r="AK42" s="259"/>
      <c r="AL42" s="259"/>
      <c r="AM42" s="259">
        <v>7</v>
      </c>
      <c r="AN42" s="259"/>
      <c r="AO42" s="259"/>
      <c r="AP42" s="259"/>
      <c r="AQ42" s="259">
        <v>6</v>
      </c>
      <c r="AR42" s="259"/>
      <c r="AS42" s="259"/>
      <c r="AT42" s="259"/>
      <c r="AU42" s="407" t="s">
        <v>571</v>
      </c>
      <c r="AV42" s="261"/>
      <c r="AW42" s="261"/>
      <c r="AX42" s="262"/>
      <c r="AY42">
        <f>$AY$41</f>
        <v>1</v>
      </c>
    </row>
    <row r="43" spans="1:51" ht="48" customHeight="1" x14ac:dyDescent="0.15">
      <c r="A43" s="233"/>
      <c r="B43" s="234"/>
      <c r="C43" s="234"/>
      <c r="D43" s="234"/>
      <c r="E43" s="234"/>
      <c r="F43" s="235"/>
      <c r="G43" s="277"/>
      <c r="H43" s="278"/>
      <c r="I43" s="278"/>
      <c r="J43" s="278"/>
      <c r="K43" s="278"/>
      <c r="L43" s="278"/>
      <c r="M43" s="278"/>
      <c r="N43" s="278"/>
      <c r="O43" s="278"/>
      <c r="P43" s="282"/>
      <c r="Q43" s="283"/>
      <c r="R43" s="283"/>
      <c r="S43" s="283"/>
      <c r="T43" s="283"/>
      <c r="U43" s="283"/>
      <c r="V43" s="283"/>
      <c r="W43" s="283"/>
      <c r="X43" s="284"/>
      <c r="Y43" s="263" t="s">
        <v>49</v>
      </c>
      <c r="Z43" s="264"/>
      <c r="AA43" s="265"/>
      <c r="AB43" s="267" t="s">
        <v>588</v>
      </c>
      <c r="AC43" s="267"/>
      <c r="AD43" s="267"/>
      <c r="AE43" s="259">
        <v>6</v>
      </c>
      <c r="AF43" s="259"/>
      <c r="AG43" s="259"/>
      <c r="AH43" s="259"/>
      <c r="AI43" s="259">
        <v>6</v>
      </c>
      <c r="AJ43" s="259"/>
      <c r="AK43" s="259"/>
      <c r="AL43" s="259"/>
      <c r="AM43" s="259">
        <v>6</v>
      </c>
      <c r="AN43" s="259"/>
      <c r="AO43" s="259"/>
      <c r="AP43" s="259"/>
      <c r="AQ43" s="259">
        <v>6</v>
      </c>
      <c r="AR43" s="259"/>
      <c r="AS43" s="259"/>
      <c r="AT43" s="259"/>
      <c r="AU43" s="407"/>
      <c r="AV43" s="261"/>
      <c r="AW43" s="261"/>
      <c r="AX43" s="262"/>
      <c r="AY43">
        <f>$AY$41</f>
        <v>1</v>
      </c>
    </row>
    <row r="44" spans="1:51" ht="23.25" customHeight="1" x14ac:dyDescent="0.15">
      <c r="A44" s="308" t="s">
        <v>541</v>
      </c>
      <c r="B44" s="309"/>
      <c r="C44" s="309"/>
      <c r="D44" s="309"/>
      <c r="E44" s="309"/>
      <c r="F44" s="310"/>
      <c r="G44" s="125" t="s">
        <v>542</v>
      </c>
      <c r="H44" s="125"/>
      <c r="I44" s="125"/>
      <c r="J44" s="125"/>
      <c r="K44" s="125"/>
      <c r="L44" s="125"/>
      <c r="M44" s="125"/>
      <c r="N44" s="125"/>
      <c r="O44" s="125"/>
      <c r="P44" s="125"/>
      <c r="Q44" s="125"/>
      <c r="R44" s="125"/>
      <c r="S44" s="125"/>
      <c r="T44" s="125"/>
      <c r="U44" s="125"/>
      <c r="V44" s="125"/>
      <c r="W44" s="125"/>
      <c r="X44" s="126"/>
      <c r="Y44" s="316"/>
      <c r="Z44" s="317"/>
      <c r="AA44" s="318"/>
      <c r="AB44" s="124" t="s">
        <v>11</v>
      </c>
      <c r="AC44" s="125"/>
      <c r="AD44" s="126"/>
      <c r="AE44" s="390" t="s">
        <v>382</v>
      </c>
      <c r="AF44" s="390"/>
      <c r="AG44" s="390"/>
      <c r="AH44" s="390"/>
      <c r="AI44" s="390" t="s">
        <v>534</v>
      </c>
      <c r="AJ44" s="390"/>
      <c r="AK44" s="390"/>
      <c r="AL44" s="390"/>
      <c r="AM44" s="390" t="s">
        <v>350</v>
      </c>
      <c r="AN44" s="390"/>
      <c r="AO44" s="390"/>
      <c r="AP44" s="390"/>
      <c r="AQ44" s="319" t="s">
        <v>549</v>
      </c>
      <c r="AR44" s="320"/>
      <c r="AS44" s="320"/>
      <c r="AT44" s="320"/>
      <c r="AU44" s="320"/>
      <c r="AV44" s="320"/>
      <c r="AW44" s="320"/>
      <c r="AX44" s="321"/>
      <c r="AY44">
        <f>IF(SUBSTITUTE(SUBSTITUTE($G$45,"／",""),"　","")="",0,1)</f>
        <v>1</v>
      </c>
    </row>
    <row r="45" spans="1:51" ht="23.25" customHeight="1" x14ac:dyDescent="0.15">
      <c r="A45" s="311"/>
      <c r="B45" s="312"/>
      <c r="C45" s="312"/>
      <c r="D45" s="312"/>
      <c r="E45" s="312"/>
      <c r="F45" s="313"/>
      <c r="G45" s="322" t="s">
        <v>589</v>
      </c>
      <c r="H45" s="323"/>
      <c r="I45" s="323"/>
      <c r="J45" s="323"/>
      <c r="K45" s="323"/>
      <c r="L45" s="323"/>
      <c r="M45" s="323"/>
      <c r="N45" s="323"/>
      <c r="O45" s="323"/>
      <c r="P45" s="323"/>
      <c r="Q45" s="323"/>
      <c r="R45" s="323"/>
      <c r="S45" s="323"/>
      <c r="T45" s="323"/>
      <c r="U45" s="323"/>
      <c r="V45" s="323"/>
      <c r="W45" s="323"/>
      <c r="X45" s="323"/>
      <c r="Y45" s="299" t="s">
        <v>541</v>
      </c>
      <c r="Z45" s="300"/>
      <c r="AA45" s="301"/>
      <c r="AB45" s="302" t="s">
        <v>590</v>
      </c>
      <c r="AC45" s="303"/>
      <c r="AD45" s="304"/>
      <c r="AE45" s="305">
        <v>3798</v>
      </c>
      <c r="AF45" s="305"/>
      <c r="AG45" s="305"/>
      <c r="AH45" s="305"/>
      <c r="AI45" s="305">
        <v>2851</v>
      </c>
      <c r="AJ45" s="305"/>
      <c r="AK45" s="305"/>
      <c r="AL45" s="305"/>
      <c r="AM45" s="305">
        <v>3022</v>
      </c>
      <c r="AN45" s="305"/>
      <c r="AO45" s="305"/>
      <c r="AP45" s="305"/>
      <c r="AQ45" s="260" t="s">
        <v>250</v>
      </c>
      <c r="AR45" s="306"/>
      <c r="AS45" s="306"/>
      <c r="AT45" s="306"/>
      <c r="AU45" s="306"/>
      <c r="AV45" s="306"/>
      <c r="AW45" s="306"/>
      <c r="AX45" s="307"/>
      <c r="AY45">
        <f>$AY$44</f>
        <v>1</v>
      </c>
    </row>
    <row r="46" spans="1:51" ht="54" customHeight="1" x14ac:dyDescent="0.15">
      <c r="A46" s="314"/>
      <c r="B46" s="155"/>
      <c r="C46" s="155"/>
      <c r="D46" s="155"/>
      <c r="E46" s="155"/>
      <c r="F46" s="315"/>
      <c r="G46" s="324"/>
      <c r="H46" s="325"/>
      <c r="I46" s="325"/>
      <c r="J46" s="325"/>
      <c r="K46" s="325"/>
      <c r="L46" s="325"/>
      <c r="M46" s="325"/>
      <c r="N46" s="325"/>
      <c r="O46" s="325"/>
      <c r="P46" s="325"/>
      <c r="Q46" s="325"/>
      <c r="R46" s="325"/>
      <c r="S46" s="325"/>
      <c r="T46" s="325"/>
      <c r="U46" s="325"/>
      <c r="V46" s="325"/>
      <c r="W46" s="325"/>
      <c r="X46" s="325"/>
      <c r="Y46" s="288" t="s">
        <v>543</v>
      </c>
      <c r="Z46" s="289"/>
      <c r="AA46" s="290"/>
      <c r="AB46" s="291" t="s">
        <v>544</v>
      </c>
      <c r="AC46" s="292"/>
      <c r="AD46" s="293"/>
      <c r="AE46" s="294" t="s">
        <v>591</v>
      </c>
      <c r="AF46" s="295"/>
      <c r="AG46" s="295"/>
      <c r="AH46" s="295"/>
      <c r="AI46" s="294" t="s">
        <v>592</v>
      </c>
      <c r="AJ46" s="295"/>
      <c r="AK46" s="295"/>
      <c r="AL46" s="295"/>
      <c r="AM46" s="294" t="s">
        <v>593</v>
      </c>
      <c r="AN46" s="295"/>
      <c r="AO46" s="295"/>
      <c r="AP46" s="295"/>
      <c r="AQ46" s="295" t="s">
        <v>250</v>
      </c>
      <c r="AR46" s="295"/>
      <c r="AS46" s="295"/>
      <c r="AT46" s="295"/>
      <c r="AU46" s="295"/>
      <c r="AV46" s="295"/>
      <c r="AW46" s="295"/>
      <c r="AX46" s="408"/>
      <c r="AY46">
        <f>$AY$44</f>
        <v>1</v>
      </c>
    </row>
    <row r="47" spans="1:51" ht="18.75" customHeight="1" x14ac:dyDescent="0.15">
      <c r="A47" s="409" t="s">
        <v>209</v>
      </c>
      <c r="B47" s="410"/>
      <c r="C47" s="410"/>
      <c r="D47" s="410"/>
      <c r="E47" s="410"/>
      <c r="F47" s="411"/>
      <c r="G47" s="351" t="s">
        <v>131</v>
      </c>
      <c r="H47" s="332"/>
      <c r="I47" s="332"/>
      <c r="J47" s="332"/>
      <c r="K47" s="332"/>
      <c r="L47" s="332"/>
      <c r="M47" s="332"/>
      <c r="N47" s="332"/>
      <c r="O47" s="352"/>
      <c r="P47" s="355" t="s">
        <v>51</v>
      </c>
      <c r="Q47" s="332"/>
      <c r="R47" s="332"/>
      <c r="S47" s="332"/>
      <c r="T47" s="332"/>
      <c r="U47" s="332"/>
      <c r="V47" s="332"/>
      <c r="W47" s="332"/>
      <c r="X47" s="352"/>
      <c r="Y47" s="357"/>
      <c r="Z47" s="358"/>
      <c r="AA47" s="359"/>
      <c r="AB47" s="327" t="s">
        <v>11</v>
      </c>
      <c r="AC47" s="363"/>
      <c r="AD47" s="364"/>
      <c r="AE47" s="390" t="s">
        <v>382</v>
      </c>
      <c r="AF47" s="390"/>
      <c r="AG47" s="390"/>
      <c r="AH47" s="390"/>
      <c r="AI47" s="390" t="s">
        <v>534</v>
      </c>
      <c r="AJ47" s="390"/>
      <c r="AK47" s="390"/>
      <c r="AL47" s="390"/>
      <c r="AM47" s="390" t="s">
        <v>350</v>
      </c>
      <c r="AN47" s="390"/>
      <c r="AO47" s="390"/>
      <c r="AP47" s="390"/>
      <c r="AQ47" s="329" t="s">
        <v>165</v>
      </c>
      <c r="AR47" s="330"/>
      <c r="AS47" s="330"/>
      <c r="AT47" s="331"/>
      <c r="AU47" s="332" t="s">
        <v>121</v>
      </c>
      <c r="AV47" s="332"/>
      <c r="AW47" s="332"/>
      <c r="AX47" s="333"/>
      <c r="AY47">
        <f>COUNTA($G$49)</f>
        <v>1</v>
      </c>
    </row>
    <row r="48" spans="1:51" ht="18.75" customHeight="1" x14ac:dyDescent="0.15">
      <c r="A48" s="412"/>
      <c r="B48" s="413"/>
      <c r="C48" s="413"/>
      <c r="D48" s="413"/>
      <c r="E48" s="413"/>
      <c r="F48" s="414"/>
      <c r="G48" s="353"/>
      <c r="H48" s="339"/>
      <c r="I48" s="339"/>
      <c r="J48" s="339"/>
      <c r="K48" s="339"/>
      <c r="L48" s="339"/>
      <c r="M48" s="339"/>
      <c r="N48" s="339"/>
      <c r="O48" s="354"/>
      <c r="P48" s="356"/>
      <c r="Q48" s="339"/>
      <c r="R48" s="339"/>
      <c r="S48" s="339"/>
      <c r="T48" s="339"/>
      <c r="U48" s="339"/>
      <c r="V48" s="339"/>
      <c r="W48" s="339"/>
      <c r="X48" s="354"/>
      <c r="Y48" s="360"/>
      <c r="Z48" s="361"/>
      <c r="AA48" s="362"/>
      <c r="AB48" s="268"/>
      <c r="AC48" s="365"/>
      <c r="AD48" s="366"/>
      <c r="AE48" s="390"/>
      <c r="AF48" s="390"/>
      <c r="AG48" s="390"/>
      <c r="AH48" s="390"/>
      <c r="AI48" s="390"/>
      <c r="AJ48" s="390"/>
      <c r="AK48" s="390"/>
      <c r="AL48" s="390"/>
      <c r="AM48" s="390"/>
      <c r="AN48" s="390"/>
      <c r="AO48" s="390"/>
      <c r="AP48" s="390"/>
      <c r="AQ48" s="334" t="s">
        <v>572</v>
      </c>
      <c r="AR48" s="335"/>
      <c r="AS48" s="336" t="s">
        <v>166</v>
      </c>
      <c r="AT48" s="337"/>
      <c r="AU48" s="338">
        <v>4</v>
      </c>
      <c r="AV48" s="338"/>
      <c r="AW48" s="339" t="s">
        <v>158</v>
      </c>
      <c r="AX48" s="340"/>
      <c r="AY48">
        <f t="shared" ref="AY48:AY53" si="0">$AY$47</f>
        <v>1</v>
      </c>
    </row>
    <row r="49" spans="1:51" ht="28.5" customHeight="1" x14ac:dyDescent="0.15">
      <c r="A49" s="415"/>
      <c r="B49" s="413"/>
      <c r="C49" s="413"/>
      <c r="D49" s="413"/>
      <c r="E49" s="413"/>
      <c r="F49" s="414"/>
      <c r="G49" s="367" t="s">
        <v>594</v>
      </c>
      <c r="H49" s="368"/>
      <c r="I49" s="368"/>
      <c r="J49" s="368"/>
      <c r="K49" s="368"/>
      <c r="L49" s="368"/>
      <c r="M49" s="368"/>
      <c r="N49" s="368"/>
      <c r="O49" s="369"/>
      <c r="P49" s="376" t="s">
        <v>595</v>
      </c>
      <c r="Q49" s="376"/>
      <c r="R49" s="376"/>
      <c r="S49" s="376"/>
      <c r="T49" s="376"/>
      <c r="U49" s="376"/>
      <c r="V49" s="376"/>
      <c r="W49" s="376"/>
      <c r="X49" s="377"/>
      <c r="Y49" s="288" t="s">
        <v>12</v>
      </c>
      <c r="Z49" s="382"/>
      <c r="AA49" s="383"/>
      <c r="AB49" s="266" t="s">
        <v>596</v>
      </c>
      <c r="AC49" s="266"/>
      <c r="AD49" s="266"/>
      <c r="AE49" s="260">
        <v>28664</v>
      </c>
      <c r="AF49" s="306"/>
      <c r="AG49" s="306"/>
      <c r="AH49" s="306"/>
      <c r="AI49" s="260">
        <v>37757</v>
      </c>
      <c r="AJ49" s="306"/>
      <c r="AK49" s="306"/>
      <c r="AL49" s="306"/>
      <c r="AM49" s="260">
        <v>29908</v>
      </c>
      <c r="AN49" s="306"/>
      <c r="AO49" s="306"/>
      <c r="AP49" s="306"/>
      <c r="AQ49" s="385" t="s">
        <v>250</v>
      </c>
      <c r="AR49" s="386"/>
      <c r="AS49" s="386"/>
      <c r="AT49" s="387"/>
      <c r="AU49" s="306">
        <v>29908</v>
      </c>
      <c r="AV49" s="306"/>
      <c r="AW49" s="306"/>
      <c r="AX49" s="307"/>
      <c r="AY49">
        <f t="shared" si="0"/>
        <v>1</v>
      </c>
    </row>
    <row r="50" spans="1:51" ht="28.5" customHeight="1" x14ac:dyDescent="0.15">
      <c r="A50" s="416"/>
      <c r="B50" s="417"/>
      <c r="C50" s="417"/>
      <c r="D50" s="417"/>
      <c r="E50" s="417"/>
      <c r="F50" s="418"/>
      <c r="G50" s="370"/>
      <c r="H50" s="371"/>
      <c r="I50" s="371"/>
      <c r="J50" s="371"/>
      <c r="K50" s="371"/>
      <c r="L50" s="371"/>
      <c r="M50" s="371"/>
      <c r="N50" s="371"/>
      <c r="O50" s="372"/>
      <c r="P50" s="378"/>
      <c r="Q50" s="378"/>
      <c r="R50" s="378"/>
      <c r="S50" s="378"/>
      <c r="T50" s="378"/>
      <c r="U50" s="378"/>
      <c r="V50" s="378"/>
      <c r="W50" s="378"/>
      <c r="X50" s="379"/>
      <c r="Y50" s="124" t="s">
        <v>47</v>
      </c>
      <c r="Z50" s="125"/>
      <c r="AA50" s="126"/>
      <c r="AB50" s="404" t="s">
        <v>596</v>
      </c>
      <c r="AC50" s="404"/>
      <c r="AD50" s="404"/>
      <c r="AE50" s="260">
        <v>44000</v>
      </c>
      <c r="AF50" s="306"/>
      <c r="AG50" s="306"/>
      <c r="AH50" s="306"/>
      <c r="AI50" s="260">
        <v>28000</v>
      </c>
      <c r="AJ50" s="306"/>
      <c r="AK50" s="306"/>
      <c r="AL50" s="306"/>
      <c r="AM50" s="260">
        <v>37000</v>
      </c>
      <c r="AN50" s="306"/>
      <c r="AO50" s="306"/>
      <c r="AP50" s="306"/>
      <c r="AQ50" s="385" t="s">
        <v>250</v>
      </c>
      <c r="AR50" s="386"/>
      <c r="AS50" s="386"/>
      <c r="AT50" s="387"/>
      <c r="AU50" s="306">
        <v>37000</v>
      </c>
      <c r="AV50" s="306"/>
      <c r="AW50" s="306"/>
      <c r="AX50" s="307"/>
      <c r="AY50">
        <f t="shared" si="0"/>
        <v>1</v>
      </c>
    </row>
    <row r="51" spans="1:51" ht="28.5" customHeight="1" x14ac:dyDescent="0.15">
      <c r="A51" s="415"/>
      <c r="B51" s="413"/>
      <c r="C51" s="413"/>
      <c r="D51" s="413"/>
      <c r="E51" s="413"/>
      <c r="F51" s="414"/>
      <c r="G51" s="373"/>
      <c r="H51" s="374"/>
      <c r="I51" s="374"/>
      <c r="J51" s="374"/>
      <c r="K51" s="374"/>
      <c r="L51" s="374"/>
      <c r="M51" s="374"/>
      <c r="N51" s="374"/>
      <c r="O51" s="375"/>
      <c r="P51" s="380"/>
      <c r="Q51" s="380"/>
      <c r="R51" s="380"/>
      <c r="S51" s="380"/>
      <c r="T51" s="380"/>
      <c r="U51" s="380"/>
      <c r="V51" s="380"/>
      <c r="W51" s="380"/>
      <c r="X51" s="381"/>
      <c r="Y51" s="124" t="s">
        <v>13</v>
      </c>
      <c r="Z51" s="125"/>
      <c r="AA51" s="126"/>
      <c r="AB51" s="388" t="s">
        <v>14</v>
      </c>
      <c r="AC51" s="388"/>
      <c r="AD51" s="388"/>
      <c r="AE51" s="260">
        <v>65</v>
      </c>
      <c r="AF51" s="306"/>
      <c r="AG51" s="306"/>
      <c r="AH51" s="306"/>
      <c r="AI51" s="260">
        <v>134</v>
      </c>
      <c r="AJ51" s="306"/>
      <c r="AK51" s="306"/>
      <c r="AL51" s="306"/>
      <c r="AM51" s="260">
        <f>(AM49/AM50)*100</f>
        <v>80.832432432432427</v>
      </c>
      <c r="AN51" s="306"/>
      <c r="AO51" s="306"/>
      <c r="AP51" s="306"/>
      <c r="AQ51" s="385" t="s">
        <v>250</v>
      </c>
      <c r="AR51" s="386"/>
      <c r="AS51" s="386"/>
      <c r="AT51" s="387"/>
      <c r="AU51" s="306">
        <v>80.8</v>
      </c>
      <c r="AV51" s="306"/>
      <c r="AW51" s="306"/>
      <c r="AX51" s="307"/>
      <c r="AY51">
        <f t="shared" si="0"/>
        <v>1</v>
      </c>
    </row>
    <row r="52" spans="1:51" ht="23.25" customHeight="1" x14ac:dyDescent="0.15">
      <c r="A52" s="391" t="s">
        <v>228</v>
      </c>
      <c r="B52" s="392"/>
      <c r="C52" s="392"/>
      <c r="D52" s="392"/>
      <c r="E52" s="392"/>
      <c r="F52" s="393"/>
      <c r="G52" s="394" t="s">
        <v>597</v>
      </c>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6"/>
      <c r="AY52">
        <f t="shared" si="0"/>
        <v>1</v>
      </c>
    </row>
    <row r="53" spans="1:51" ht="23.25" customHeight="1" thickBot="1" x14ac:dyDescent="0.2">
      <c r="A53" s="233"/>
      <c r="B53" s="234"/>
      <c r="C53" s="234"/>
      <c r="D53" s="234"/>
      <c r="E53" s="234"/>
      <c r="F53" s="235"/>
      <c r="G53" s="397"/>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9"/>
      <c r="AY53">
        <f t="shared" si="0"/>
        <v>1</v>
      </c>
    </row>
    <row r="54" spans="1:51" ht="47.25" customHeight="1" x14ac:dyDescent="0.15">
      <c r="A54" s="419" t="s">
        <v>539</v>
      </c>
      <c r="B54" s="420"/>
      <c r="C54" s="420"/>
      <c r="D54" s="420"/>
      <c r="E54" s="420"/>
      <c r="F54" s="421"/>
      <c r="G54" s="227" t="s">
        <v>598</v>
      </c>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9"/>
      <c r="AY54">
        <f>COUNTA($G$54)</f>
        <v>1</v>
      </c>
    </row>
    <row r="55" spans="1:51" ht="31.5" customHeight="1" x14ac:dyDescent="0.15">
      <c r="A55" s="230" t="s">
        <v>540</v>
      </c>
      <c r="B55" s="231"/>
      <c r="C55" s="231"/>
      <c r="D55" s="231"/>
      <c r="E55" s="231"/>
      <c r="F55" s="232"/>
      <c r="G55" s="236" t="s">
        <v>538</v>
      </c>
      <c r="H55" s="237"/>
      <c r="I55" s="237"/>
      <c r="J55" s="237"/>
      <c r="K55" s="237"/>
      <c r="L55" s="237"/>
      <c r="M55" s="237"/>
      <c r="N55" s="237"/>
      <c r="O55" s="237"/>
      <c r="P55" s="238" t="s">
        <v>537</v>
      </c>
      <c r="Q55" s="237"/>
      <c r="R55" s="237"/>
      <c r="S55" s="237"/>
      <c r="T55" s="237"/>
      <c r="U55" s="237"/>
      <c r="V55" s="237"/>
      <c r="W55" s="237"/>
      <c r="X55" s="239"/>
      <c r="Y55" s="240"/>
      <c r="Z55" s="241"/>
      <c r="AA55" s="242"/>
      <c r="AB55" s="243" t="s">
        <v>11</v>
      </c>
      <c r="AC55" s="243"/>
      <c r="AD55" s="243"/>
      <c r="AE55" s="390" t="s">
        <v>382</v>
      </c>
      <c r="AF55" s="390"/>
      <c r="AG55" s="390"/>
      <c r="AH55" s="390"/>
      <c r="AI55" s="390" t="s">
        <v>534</v>
      </c>
      <c r="AJ55" s="390"/>
      <c r="AK55" s="390"/>
      <c r="AL55" s="390"/>
      <c r="AM55" s="390" t="s">
        <v>350</v>
      </c>
      <c r="AN55" s="390"/>
      <c r="AO55" s="390"/>
      <c r="AP55" s="390"/>
      <c r="AQ55" s="271" t="s">
        <v>381</v>
      </c>
      <c r="AR55" s="272"/>
      <c r="AS55" s="272"/>
      <c r="AT55" s="273"/>
      <c r="AU55" s="271" t="s">
        <v>548</v>
      </c>
      <c r="AV55" s="272"/>
      <c r="AW55" s="272"/>
      <c r="AX55" s="274"/>
      <c r="AY55">
        <f>COUNTA($G$56)</f>
        <v>1</v>
      </c>
    </row>
    <row r="56" spans="1:51" ht="23.25" customHeight="1" x14ac:dyDescent="0.15">
      <c r="A56" s="230"/>
      <c r="B56" s="231"/>
      <c r="C56" s="231"/>
      <c r="D56" s="231"/>
      <c r="E56" s="231"/>
      <c r="F56" s="232"/>
      <c r="G56" s="275" t="s">
        <v>599</v>
      </c>
      <c r="H56" s="276"/>
      <c r="I56" s="276"/>
      <c r="J56" s="276"/>
      <c r="K56" s="276"/>
      <c r="L56" s="276"/>
      <c r="M56" s="276"/>
      <c r="N56" s="276"/>
      <c r="O56" s="276"/>
      <c r="P56" s="279" t="s">
        <v>575</v>
      </c>
      <c r="Q56" s="280"/>
      <c r="R56" s="280"/>
      <c r="S56" s="280"/>
      <c r="T56" s="280"/>
      <c r="U56" s="280"/>
      <c r="V56" s="280"/>
      <c r="W56" s="280"/>
      <c r="X56" s="281"/>
      <c r="Y56" s="285" t="s">
        <v>48</v>
      </c>
      <c r="Z56" s="286"/>
      <c r="AA56" s="287"/>
      <c r="AB56" s="266" t="s">
        <v>577</v>
      </c>
      <c r="AC56" s="267"/>
      <c r="AD56" s="267"/>
      <c r="AE56" s="259">
        <v>4087</v>
      </c>
      <c r="AF56" s="259"/>
      <c r="AG56" s="259"/>
      <c r="AH56" s="259"/>
      <c r="AI56" s="259">
        <v>6986</v>
      </c>
      <c r="AJ56" s="259"/>
      <c r="AK56" s="259"/>
      <c r="AL56" s="259"/>
      <c r="AM56" s="259">
        <v>21920</v>
      </c>
      <c r="AN56" s="259"/>
      <c r="AO56" s="259"/>
      <c r="AP56" s="259"/>
      <c r="AQ56" s="305" t="s">
        <v>250</v>
      </c>
      <c r="AR56" s="259"/>
      <c r="AS56" s="259"/>
      <c r="AT56" s="259"/>
      <c r="AU56" s="260" t="s">
        <v>250</v>
      </c>
      <c r="AV56" s="261"/>
      <c r="AW56" s="261"/>
      <c r="AX56" s="262"/>
      <c r="AY56">
        <f>$AY$55</f>
        <v>1</v>
      </c>
    </row>
    <row r="57" spans="1:51" ht="23.25" customHeight="1" x14ac:dyDescent="0.15">
      <c r="A57" s="233"/>
      <c r="B57" s="234"/>
      <c r="C57" s="234"/>
      <c r="D57" s="234"/>
      <c r="E57" s="234"/>
      <c r="F57" s="235"/>
      <c r="G57" s="277"/>
      <c r="H57" s="278"/>
      <c r="I57" s="278"/>
      <c r="J57" s="278"/>
      <c r="K57" s="278"/>
      <c r="L57" s="278"/>
      <c r="M57" s="278"/>
      <c r="N57" s="278"/>
      <c r="O57" s="278"/>
      <c r="P57" s="282"/>
      <c r="Q57" s="283"/>
      <c r="R57" s="283"/>
      <c r="S57" s="283"/>
      <c r="T57" s="283"/>
      <c r="U57" s="283"/>
      <c r="V57" s="283"/>
      <c r="W57" s="283"/>
      <c r="X57" s="284"/>
      <c r="Y57" s="263" t="s">
        <v>49</v>
      </c>
      <c r="Z57" s="264"/>
      <c r="AA57" s="265"/>
      <c r="AB57" s="266" t="s">
        <v>600</v>
      </c>
      <c r="AC57" s="267"/>
      <c r="AD57" s="267"/>
      <c r="AE57" s="305" t="s">
        <v>250</v>
      </c>
      <c r="AF57" s="259"/>
      <c r="AG57" s="259"/>
      <c r="AH57" s="259"/>
      <c r="AI57" s="305" t="s">
        <v>250</v>
      </c>
      <c r="AJ57" s="259"/>
      <c r="AK57" s="259"/>
      <c r="AL57" s="259"/>
      <c r="AM57" s="305" t="s">
        <v>250</v>
      </c>
      <c r="AN57" s="259"/>
      <c r="AO57" s="259"/>
      <c r="AP57" s="259"/>
      <c r="AQ57" s="305" t="s">
        <v>250</v>
      </c>
      <c r="AR57" s="259"/>
      <c r="AS57" s="259"/>
      <c r="AT57" s="259"/>
      <c r="AU57" s="260" t="s">
        <v>250</v>
      </c>
      <c r="AV57" s="261"/>
      <c r="AW57" s="261"/>
      <c r="AX57" s="262"/>
      <c r="AY57">
        <f>$AY$55</f>
        <v>1</v>
      </c>
    </row>
    <row r="58" spans="1:51" ht="23.25" customHeight="1" x14ac:dyDescent="0.15">
      <c r="A58" s="391" t="s">
        <v>541</v>
      </c>
      <c r="B58" s="389"/>
      <c r="C58" s="389"/>
      <c r="D58" s="389"/>
      <c r="E58" s="389"/>
      <c r="F58" s="422"/>
      <c r="G58" s="125" t="s">
        <v>542</v>
      </c>
      <c r="H58" s="125"/>
      <c r="I58" s="125"/>
      <c r="J58" s="125"/>
      <c r="K58" s="125"/>
      <c r="L58" s="125"/>
      <c r="M58" s="125"/>
      <c r="N58" s="125"/>
      <c r="O58" s="125"/>
      <c r="P58" s="125"/>
      <c r="Q58" s="125"/>
      <c r="R58" s="125"/>
      <c r="S58" s="125"/>
      <c r="T58" s="125"/>
      <c r="U58" s="125"/>
      <c r="V58" s="125"/>
      <c r="W58" s="125"/>
      <c r="X58" s="126"/>
      <c r="Y58" s="316"/>
      <c r="Z58" s="317"/>
      <c r="AA58" s="318"/>
      <c r="AB58" s="124" t="s">
        <v>11</v>
      </c>
      <c r="AC58" s="125"/>
      <c r="AD58" s="126"/>
      <c r="AE58" s="390" t="s">
        <v>382</v>
      </c>
      <c r="AF58" s="390"/>
      <c r="AG58" s="390"/>
      <c r="AH58" s="390"/>
      <c r="AI58" s="390" t="s">
        <v>534</v>
      </c>
      <c r="AJ58" s="390"/>
      <c r="AK58" s="390"/>
      <c r="AL58" s="390"/>
      <c r="AM58" s="390" t="s">
        <v>350</v>
      </c>
      <c r="AN58" s="390"/>
      <c r="AO58" s="390"/>
      <c r="AP58" s="390"/>
      <c r="AQ58" s="319" t="s">
        <v>549</v>
      </c>
      <c r="AR58" s="320"/>
      <c r="AS58" s="320"/>
      <c r="AT58" s="320"/>
      <c r="AU58" s="320"/>
      <c r="AV58" s="320"/>
      <c r="AW58" s="320"/>
      <c r="AX58" s="321"/>
      <c r="AY58">
        <f>IF(SUBSTITUTE(SUBSTITUTE($G$59,"／",""),"　","")="",0,1)</f>
        <v>1</v>
      </c>
    </row>
    <row r="59" spans="1:51" ht="23.25" customHeight="1" x14ac:dyDescent="0.15">
      <c r="A59" s="423"/>
      <c r="B59" s="332"/>
      <c r="C59" s="332"/>
      <c r="D59" s="332"/>
      <c r="E59" s="332"/>
      <c r="F59" s="424"/>
      <c r="G59" s="427" t="s">
        <v>601</v>
      </c>
      <c r="H59" s="323"/>
      <c r="I59" s="323"/>
      <c r="J59" s="323"/>
      <c r="K59" s="323"/>
      <c r="L59" s="323"/>
      <c r="M59" s="323"/>
      <c r="N59" s="323"/>
      <c r="O59" s="323"/>
      <c r="P59" s="323"/>
      <c r="Q59" s="323"/>
      <c r="R59" s="323"/>
      <c r="S59" s="323"/>
      <c r="T59" s="323"/>
      <c r="U59" s="323"/>
      <c r="V59" s="323"/>
      <c r="W59" s="323"/>
      <c r="X59" s="323"/>
      <c r="Y59" s="299" t="s">
        <v>541</v>
      </c>
      <c r="Z59" s="300"/>
      <c r="AA59" s="301"/>
      <c r="AB59" s="302"/>
      <c r="AC59" s="303"/>
      <c r="AD59" s="304"/>
      <c r="AE59" s="305">
        <v>21337</v>
      </c>
      <c r="AF59" s="305"/>
      <c r="AG59" s="305"/>
      <c r="AH59" s="305"/>
      <c r="AI59" s="305">
        <v>12483</v>
      </c>
      <c r="AJ59" s="305"/>
      <c r="AK59" s="305"/>
      <c r="AL59" s="305"/>
      <c r="AM59" s="305">
        <v>3906</v>
      </c>
      <c r="AN59" s="305"/>
      <c r="AO59" s="305"/>
      <c r="AP59" s="305"/>
      <c r="AQ59" s="260" t="s">
        <v>250</v>
      </c>
      <c r="AR59" s="306"/>
      <c r="AS59" s="306"/>
      <c r="AT59" s="306"/>
      <c r="AU59" s="306"/>
      <c r="AV59" s="306"/>
      <c r="AW59" s="306"/>
      <c r="AX59" s="307"/>
      <c r="AY59">
        <f>$AY$58</f>
        <v>1</v>
      </c>
    </row>
    <row r="60" spans="1:51" ht="46.5" customHeight="1" x14ac:dyDescent="0.15">
      <c r="A60" s="425"/>
      <c r="B60" s="339"/>
      <c r="C60" s="339"/>
      <c r="D60" s="339"/>
      <c r="E60" s="339"/>
      <c r="F60" s="426"/>
      <c r="G60" s="324"/>
      <c r="H60" s="325"/>
      <c r="I60" s="325"/>
      <c r="J60" s="325"/>
      <c r="K60" s="325"/>
      <c r="L60" s="325"/>
      <c r="M60" s="325"/>
      <c r="N60" s="325"/>
      <c r="O60" s="325"/>
      <c r="P60" s="325"/>
      <c r="Q60" s="325"/>
      <c r="R60" s="325"/>
      <c r="S60" s="325"/>
      <c r="T60" s="325"/>
      <c r="U60" s="325"/>
      <c r="V60" s="325"/>
      <c r="W60" s="325"/>
      <c r="X60" s="325"/>
      <c r="Y60" s="288" t="s">
        <v>543</v>
      </c>
      <c r="Z60" s="289"/>
      <c r="AA60" s="290"/>
      <c r="AB60" s="291" t="s">
        <v>605</v>
      </c>
      <c r="AC60" s="292"/>
      <c r="AD60" s="293"/>
      <c r="AE60" s="294" t="s">
        <v>602</v>
      </c>
      <c r="AF60" s="295"/>
      <c r="AG60" s="295"/>
      <c r="AH60" s="295"/>
      <c r="AI60" s="294" t="s">
        <v>603</v>
      </c>
      <c r="AJ60" s="295"/>
      <c r="AK60" s="295"/>
      <c r="AL60" s="295"/>
      <c r="AM60" s="294" t="s">
        <v>604</v>
      </c>
      <c r="AN60" s="295"/>
      <c r="AO60" s="295"/>
      <c r="AP60" s="295"/>
      <c r="AQ60" s="295" t="s">
        <v>250</v>
      </c>
      <c r="AR60" s="295"/>
      <c r="AS60" s="295"/>
      <c r="AT60" s="295"/>
      <c r="AU60" s="295"/>
      <c r="AV60" s="295"/>
      <c r="AW60" s="295"/>
      <c r="AX60" s="408"/>
      <c r="AY60">
        <f>$AY$58</f>
        <v>1</v>
      </c>
    </row>
    <row r="61" spans="1:51" ht="18.75" customHeight="1" x14ac:dyDescent="0.15">
      <c r="A61" s="409" t="s">
        <v>209</v>
      </c>
      <c r="B61" s="410"/>
      <c r="C61" s="410"/>
      <c r="D61" s="410"/>
      <c r="E61" s="410"/>
      <c r="F61" s="411"/>
      <c r="G61" s="351" t="s">
        <v>131</v>
      </c>
      <c r="H61" s="332"/>
      <c r="I61" s="332"/>
      <c r="J61" s="332"/>
      <c r="K61" s="332"/>
      <c r="L61" s="332"/>
      <c r="M61" s="332"/>
      <c r="N61" s="332"/>
      <c r="O61" s="352"/>
      <c r="P61" s="355" t="s">
        <v>51</v>
      </c>
      <c r="Q61" s="332"/>
      <c r="R61" s="332"/>
      <c r="S61" s="332"/>
      <c r="T61" s="332"/>
      <c r="U61" s="332"/>
      <c r="V61" s="332"/>
      <c r="W61" s="332"/>
      <c r="X61" s="352"/>
      <c r="Y61" s="357"/>
      <c r="Z61" s="358"/>
      <c r="AA61" s="359"/>
      <c r="AB61" s="327" t="s">
        <v>11</v>
      </c>
      <c r="AC61" s="363"/>
      <c r="AD61" s="364"/>
      <c r="AE61" s="390" t="s">
        <v>382</v>
      </c>
      <c r="AF61" s="390"/>
      <c r="AG61" s="390"/>
      <c r="AH61" s="390"/>
      <c r="AI61" s="390" t="s">
        <v>534</v>
      </c>
      <c r="AJ61" s="390"/>
      <c r="AK61" s="390"/>
      <c r="AL61" s="390"/>
      <c r="AM61" s="390" t="s">
        <v>350</v>
      </c>
      <c r="AN61" s="390"/>
      <c r="AO61" s="390"/>
      <c r="AP61" s="390"/>
      <c r="AQ61" s="329" t="s">
        <v>165</v>
      </c>
      <c r="AR61" s="330"/>
      <c r="AS61" s="330"/>
      <c r="AT61" s="331"/>
      <c r="AU61" s="332" t="s">
        <v>121</v>
      </c>
      <c r="AV61" s="332"/>
      <c r="AW61" s="332"/>
      <c r="AX61" s="333"/>
      <c r="AY61">
        <f>COUNTA($G$63)</f>
        <v>1</v>
      </c>
    </row>
    <row r="62" spans="1:51" ht="18.75" customHeight="1" x14ac:dyDescent="0.15">
      <c r="A62" s="412"/>
      <c r="B62" s="413"/>
      <c r="C62" s="413"/>
      <c r="D62" s="413"/>
      <c r="E62" s="413"/>
      <c r="F62" s="414"/>
      <c r="G62" s="353"/>
      <c r="H62" s="339"/>
      <c r="I62" s="339"/>
      <c r="J62" s="339"/>
      <c r="K62" s="339"/>
      <c r="L62" s="339"/>
      <c r="M62" s="339"/>
      <c r="N62" s="339"/>
      <c r="O62" s="354"/>
      <c r="P62" s="356"/>
      <c r="Q62" s="339"/>
      <c r="R62" s="339"/>
      <c r="S62" s="339"/>
      <c r="T62" s="339"/>
      <c r="U62" s="339"/>
      <c r="V62" s="339"/>
      <c r="W62" s="339"/>
      <c r="X62" s="354"/>
      <c r="Y62" s="360"/>
      <c r="Z62" s="361"/>
      <c r="AA62" s="362"/>
      <c r="AB62" s="268"/>
      <c r="AC62" s="365"/>
      <c r="AD62" s="366"/>
      <c r="AE62" s="390"/>
      <c r="AF62" s="390"/>
      <c r="AG62" s="390"/>
      <c r="AH62" s="390"/>
      <c r="AI62" s="390"/>
      <c r="AJ62" s="390"/>
      <c r="AK62" s="390"/>
      <c r="AL62" s="390"/>
      <c r="AM62" s="390"/>
      <c r="AN62" s="390"/>
      <c r="AO62" s="390"/>
      <c r="AP62" s="390"/>
      <c r="AQ62" s="334">
        <v>5</v>
      </c>
      <c r="AR62" s="335"/>
      <c r="AS62" s="336" t="s">
        <v>166</v>
      </c>
      <c r="AT62" s="337"/>
      <c r="AU62" s="338">
        <v>7</v>
      </c>
      <c r="AV62" s="338"/>
      <c r="AW62" s="339" t="s">
        <v>158</v>
      </c>
      <c r="AX62" s="340"/>
      <c r="AY62">
        <f t="shared" ref="AY62:AY67" si="1">$AY$61</f>
        <v>1</v>
      </c>
    </row>
    <row r="63" spans="1:51" ht="23.25" customHeight="1" x14ac:dyDescent="0.15">
      <c r="A63" s="415"/>
      <c r="B63" s="413"/>
      <c r="C63" s="413"/>
      <c r="D63" s="413"/>
      <c r="E63" s="413"/>
      <c r="F63" s="414"/>
      <c r="G63" s="367" t="s">
        <v>606</v>
      </c>
      <c r="H63" s="368"/>
      <c r="I63" s="368"/>
      <c r="J63" s="368"/>
      <c r="K63" s="368"/>
      <c r="L63" s="368"/>
      <c r="M63" s="368"/>
      <c r="N63" s="368"/>
      <c r="O63" s="369"/>
      <c r="P63" s="376" t="s">
        <v>607</v>
      </c>
      <c r="Q63" s="376"/>
      <c r="R63" s="376"/>
      <c r="S63" s="376"/>
      <c r="T63" s="376"/>
      <c r="U63" s="376"/>
      <c r="V63" s="376"/>
      <c r="W63" s="376"/>
      <c r="X63" s="377"/>
      <c r="Y63" s="288" t="s">
        <v>12</v>
      </c>
      <c r="Z63" s="382"/>
      <c r="AA63" s="383"/>
      <c r="AB63" s="266" t="s">
        <v>608</v>
      </c>
      <c r="AC63" s="266"/>
      <c r="AD63" s="266"/>
      <c r="AE63" s="260">
        <v>81</v>
      </c>
      <c r="AF63" s="306"/>
      <c r="AG63" s="306"/>
      <c r="AH63" s="306"/>
      <c r="AI63" s="260">
        <v>101</v>
      </c>
      <c r="AJ63" s="306"/>
      <c r="AK63" s="306"/>
      <c r="AL63" s="306"/>
      <c r="AM63" s="260">
        <v>123</v>
      </c>
      <c r="AN63" s="306"/>
      <c r="AO63" s="306"/>
      <c r="AP63" s="306"/>
      <c r="AQ63" s="385" t="s">
        <v>250</v>
      </c>
      <c r="AR63" s="386"/>
      <c r="AS63" s="386"/>
      <c r="AT63" s="387"/>
      <c r="AU63" s="306" t="s">
        <v>250</v>
      </c>
      <c r="AV63" s="306"/>
      <c r="AW63" s="306"/>
      <c r="AX63" s="307"/>
      <c r="AY63">
        <f t="shared" si="1"/>
        <v>1</v>
      </c>
    </row>
    <row r="64" spans="1:51" ht="23.25" customHeight="1" x14ac:dyDescent="0.15">
      <c r="A64" s="416"/>
      <c r="B64" s="417"/>
      <c r="C64" s="417"/>
      <c r="D64" s="417"/>
      <c r="E64" s="417"/>
      <c r="F64" s="418"/>
      <c r="G64" s="370"/>
      <c r="H64" s="371"/>
      <c r="I64" s="371"/>
      <c r="J64" s="371"/>
      <c r="K64" s="371"/>
      <c r="L64" s="371"/>
      <c r="M64" s="371"/>
      <c r="N64" s="371"/>
      <c r="O64" s="372"/>
      <c r="P64" s="378"/>
      <c r="Q64" s="378"/>
      <c r="R64" s="378"/>
      <c r="S64" s="378"/>
      <c r="T64" s="378"/>
      <c r="U64" s="378"/>
      <c r="V64" s="378"/>
      <c r="W64" s="378"/>
      <c r="X64" s="379"/>
      <c r="Y64" s="124" t="s">
        <v>47</v>
      </c>
      <c r="Z64" s="125"/>
      <c r="AA64" s="126"/>
      <c r="AB64" s="404" t="s">
        <v>608</v>
      </c>
      <c r="AC64" s="404"/>
      <c r="AD64" s="404"/>
      <c r="AE64" s="260">
        <v>193</v>
      </c>
      <c r="AF64" s="306"/>
      <c r="AG64" s="306"/>
      <c r="AH64" s="306"/>
      <c r="AI64" s="260">
        <v>193</v>
      </c>
      <c r="AJ64" s="306"/>
      <c r="AK64" s="306"/>
      <c r="AL64" s="306"/>
      <c r="AM64" s="260">
        <v>193</v>
      </c>
      <c r="AN64" s="306"/>
      <c r="AO64" s="306"/>
      <c r="AP64" s="306"/>
      <c r="AQ64" s="385">
        <v>193</v>
      </c>
      <c r="AR64" s="386"/>
      <c r="AS64" s="386"/>
      <c r="AT64" s="387"/>
      <c r="AU64" s="306">
        <v>193</v>
      </c>
      <c r="AV64" s="306"/>
      <c r="AW64" s="306"/>
      <c r="AX64" s="307"/>
      <c r="AY64">
        <f t="shared" si="1"/>
        <v>1</v>
      </c>
    </row>
    <row r="65" spans="1:51" ht="23.25" customHeight="1" x14ac:dyDescent="0.15">
      <c r="A65" s="415"/>
      <c r="B65" s="413"/>
      <c r="C65" s="413"/>
      <c r="D65" s="413"/>
      <c r="E65" s="413"/>
      <c r="F65" s="414"/>
      <c r="G65" s="373"/>
      <c r="H65" s="374"/>
      <c r="I65" s="374"/>
      <c r="J65" s="374"/>
      <c r="K65" s="374"/>
      <c r="L65" s="374"/>
      <c r="M65" s="374"/>
      <c r="N65" s="374"/>
      <c r="O65" s="375"/>
      <c r="P65" s="380"/>
      <c r="Q65" s="380"/>
      <c r="R65" s="380"/>
      <c r="S65" s="380"/>
      <c r="T65" s="380"/>
      <c r="U65" s="380"/>
      <c r="V65" s="380"/>
      <c r="W65" s="380"/>
      <c r="X65" s="381"/>
      <c r="Y65" s="124" t="s">
        <v>13</v>
      </c>
      <c r="Z65" s="125"/>
      <c r="AA65" s="126"/>
      <c r="AB65" s="388" t="s">
        <v>14</v>
      </c>
      <c r="AC65" s="388"/>
      <c r="AD65" s="388"/>
      <c r="AE65" s="260">
        <v>42</v>
      </c>
      <c r="AF65" s="306"/>
      <c r="AG65" s="306"/>
      <c r="AH65" s="306"/>
      <c r="AI65" s="260">
        <v>52.3</v>
      </c>
      <c r="AJ65" s="306"/>
      <c r="AK65" s="306"/>
      <c r="AL65" s="306"/>
      <c r="AM65" s="260">
        <v>63.7</v>
      </c>
      <c r="AN65" s="306"/>
      <c r="AO65" s="306"/>
      <c r="AP65" s="306"/>
      <c r="AQ65" s="385" t="s">
        <v>250</v>
      </c>
      <c r="AR65" s="386"/>
      <c r="AS65" s="386"/>
      <c r="AT65" s="387"/>
      <c r="AU65" s="306" t="s">
        <v>250</v>
      </c>
      <c r="AV65" s="306"/>
      <c r="AW65" s="306"/>
      <c r="AX65" s="307"/>
      <c r="AY65">
        <f t="shared" si="1"/>
        <v>1</v>
      </c>
    </row>
    <row r="66" spans="1:51" ht="23.25" customHeight="1" x14ac:dyDescent="0.15">
      <c r="A66" s="391" t="s">
        <v>228</v>
      </c>
      <c r="B66" s="392"/>
      <c r="C66" s="392"/>
      <c r="D66" s="392"/>
      <c r="E66" s="392"/>
      <c r="F66" s="393"/>
      <c r="G66" s="394" t="s">
        <v>609</v>
      </c>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c r="AY66">
        <f t="shared" si="1"/>
        <v>1</v>
      </c>
    </row>
    <row r="67" spans="1:51" ht="23.25" customHeight="1" thickBot="1" x14ac:dyDescent="0.2">
      <c r="A67" s="233"/>
      <c r="B67" s="234"/>
      <c r="C67" s="234"/>
      <c r="D67" s="234"/>
      <c r="E67" s="234"/>
      <c r="F67" s="235"/>
      <c r="G67" s="397"/>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c r="AY67">
        <f t="shared" si="1"/>
        <v>1</v>
      </c>
    </row>
    <row r="68" spans="1:51" ht="45" customHeight="1" x14ac:dyDescent="0.15">
      <c r="A68" s="433" t="s">
        <v>249</v>
      </c>
      <c r="B68" s="434"/>
      <c r="C68" s="436" t="s">
        <v>167</v>
      </c>
      <c r="D68" s="434"/>
      <c r="E68" s="437" t="s">
        <v>179</v>
      </c>
      <c r="F68" s="438"/>
      <c r="G68" s="439" t="s">
        <v>610</v>
      </c>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0"/>
      <c r="AJ68" s="440"/>
      <c r="AK68" s="440"/>
      <c r="AL68" s="440"/>
      <c r="AM68" s="440"/>
      <c r="AN68" s="440"/>
      <c r="AO68" s="440"/>
      <c r="AP68" s="440"/>
      <c r="AQ68" s="440"/>
      <c r="AR68" s="440"/>
      <c r="AS68" s="440"/>
      <c r="AT68" s="440"/>
      <c r="AU68" s="440"/>
      <c r="AV68" s="440"/>
      <c r="AW68" s="440"/>
      <c r="AX68" s="441"/>
    </row>
    <row r="69" spans="1:51" ht="32.25" customHeight="1" x14ac:dyDescent="0.15">
      <c r="A69" s="435"/>
      <c r="B69" s="430"/>
      <c r="C69" s="429"/>
      <c r="D69" s="430"/>
      <c r="E69" s="401" t="s">
        <v>178</v>
      </c>
      <c r="F69" s="393"/>
      <c r="G69" s="405" t="s">
        <v>611</v>
      </c>
      <c r="H69" s="376"/>
      <c r="I69" s="376"/>
      <c r="J69" s="376"/>
      <c r="K69" s="376"/>
      <c r="L69" s="376"/>
      <c r="M69" s="376"/>
      <c r="N69" s="376"/>
      <c r="O69" s="376"/>
      <c r="P69" s="376"/>
      <c r="Q69" s="376"/>
      <c r="R69" s="376"/>
      <c r="S69" s="376"/>
      <c r="T69" s="376"/>
      <c r="U69" s="376"/>
      <c r="V69" s="377"/>
      <c r="W69" s="442" t="s">
        <v>545</v>
      </c>
      <c r="X69" s="443"/>
      <c r="Y69" s="443"/>
      <c r="Z69" s="443"/>
      <c r="AA69" s="444"/>
      <c r="AB69" s="445" t="s">
        <v>612</v>
      </c>
      <c r="AC69" s="446"/>
      <c r="AD69" s="446"/>
      <c r="AE69" s="446"/>
      <c r="AF69" s="446"/>
      <c r="AG69" s="446"/>
      <c r="AH69" s="446"/>
      <c r="AI69" s="446"/>
      <c r="AJ69" s="446"/>
      <c r="AK69" s="446"/>
      <c r="AL69" s="446"/>
      <c r="AM69" s="446"/>
      <c r="AN69" s="446"/>
      <c r="AO69" s="446"/>
      <c r="AP69" s="446"/>
      <c r="AQ69" s="446"/>
      <c r="AR69" s="446"/>
      <c r="AS69" s="446"/>
      <c r="AT69" s="446"/>
      <c r="AU69" s="446"/>
      <c r="AV69" s="446"/>
      <c r="AW69" s="446"/>
      <c r="AX69" s="447"/>
    </row>
    <row r="70" spans="1:51" ht="21" customHeight="1" thickBot="1" x14ac:dyDescent="0.2">
      <c r="A70" s="435"/>
      <c r="B70" s="430"/>
      <c r="C70" s="429"/>
      <c r="D70" s="430"/>
      <c r="E70" s="400"/>
      <c r="F70" s="235"/>
      <c r="G70" s="406"/>
      <c r="H70" s="380"/>
      <c r="I70" s="380"/>
      <c r="J70" s="380"/>
      <c r="K70" s="380"/>
      <c r="L70" s="380"/>
      <c r="M70" s="380"/>
      <c r="N70" s="380"/>
      <c r="O70" s="380"/>
      <c r="P70" s="380"/>
      <c r="Q70" s="380"/>
      <c r="R70" s="380"/>
      <c r="S70" s="380"/>
      <c r="T70" s="380"/>
      <c r="U70" s="380"/>
      <c r="V70" s="381"/>
      <c r="W70" s="448" t="s">
        <v>546</v>
      </c>
      <c r="X70" s="449"/>
      <c r="Y70" s="449"/>
      <c r="Z70" s="449"/>
      <c r="AA70" s="450"/>
      <c r="AB70" s="445" t="s">
        <v>613</v>
      </c>
      <c r="AC70" s="446"/>
      <c r="AD70" s="446"/>
      <c r="AE70" s="446"/>
      <c r="AF70" s="446"/>
      <c r="AG70" s="446"/>
      <c r="AH70" s="446"/>
      <c r="AI70" s="446"/>
      <c r="AJ70" s="446"/>
      <c r="AK70" s="446"/>
      <c r="AL70" s="446"/>
      <c r="AM70" s="446"/>
      <c r="AN70" s="446"/>
      <c r="AO70" s="446"/>
      <c r="AP70" s="446"/>
      <c r="AQ70" s="446"/>
      <c r="AR70" s="446"/>
      <c r="AS70" s="446"/>
      <c r="AT70" s="446"/>
      <c r="AU70" s="446"/>
      <c r="AV70" s="446"/>
      <c r="AW70" s="446"/>
      <c r="AX70" s="447"/>
    </row>
    <row r="71" spans="1:51" ht="27" customHeight="1" x14ac:dyDescent="0.15">
      <c r="A71" s="497" t="s">
        <v>43</v>
      </c>
      <c r="B71" s="498"/>
      <c r="C71" s="498"/>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c r="AU71" s="498"/>
      <c r="AV71" s="498"/>
      <c r="AW71" s="498"/>
      <c r="AX71" s="499"/>
    </row>
    <row r="72" spans="1:51" ht="27" customHeight="1" x14ac:dyDescent="0.15">
      <c r="A72" s="5"/>
      <c r="B72" s="6"/>
      <c r="C72" s="500" t="s">
        <v>29</v>
      </c>
      <c r="D72" s="501"/>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501"/>
      <c r="AC72" s="502"/>
      <c r="AD72" s="501" t="s">
        <v>32</v>
      </c>
      <c r="AE72" s="501"/>
      <c r="AF72" s="501"/>
      <c r="AG72" s="503" t="s">
        <v>28</v>
      </c>
      <c r="AH72" s="501"/>
      <c r="AI72" s="501"/>
      <c r="AJ72" s="501"/>
      <c r="AK72" s="501"/>
      <c r="AL72" s="501"/>
      <c r="AM72" s="501"/>
      <c r="AN72" s="501"/>
      <c r="AO72" s="501"/>
      <c r="AP72" s="501"/>
      <c r="AQ72" s="501"/>
      <c r="AR72" s="501"/>
      <c r="AS72" s="501"/>
      <c r="AT72" s="501"/>
      <c r="AU72" s="501"/>
      <c r="AV72" s="501"/>
      <c r="AW72" s="501"/>
      <c r="AX72" s="504"/>
    </row>
    <row r="73" spans="1:51" ht="176.45" customHeight="1" x14ac:dyDescent="0.15">
      <c r="A73" s="505" t="s">
        <v>126</v>
      </c>
      <c r="B73" s="506"/>
      <c r="C73" s="511" t="s">
        <v>127</v>
      </c>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3"/>
      <c r="AD73" s="514" t="s">
        <v>566</v>
      </c>
      <c r="AE73" s="515"/>
      <c r="AF73" s="515"/>
      <c r="AG73" s="516" t="s">
        <v>614</v>
      </c>
      <c r="AH73" s="517"/>
      <c r="AI73" s="517"/>
      <c r="AJ73" s="517"/>
      <c r="AK73" s="517"/>
      <c r="AL73" s="517"/>
      <c r="AM73" s="517"/>
      <c r="AN73" s="517"/>
      <c r="AO73" s="517"/>
      <c r="AP73" s="517"/>
      <c r="AQ73" s="517"/>
      <c r="AR73" s="517"/>
      <c r="AS73" s="517"/>
      <c r="AT73" s="517"/>
      <c r="AU73" s="517"/>
      <c r="AV73" s="517"/>
      <c r="AW73" s="517"/>
      <c r="AX73" s="518"/>
    </row>
    <row r="74" spans="1:51" ht="53.45" customHeight="1" x14ac:dyDescent="0.15">
      <c r="A74" s="507"/>
      <c r="B74" s="508"/>
      <c r="C74" s="519" t="s">
        <v>33</v>
      </c>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1"/>
      <c r="AD74" s="451" t="s">
        <v>566</v>
      </c>
      <c r="AE74" s="452"/>
      <c r="AF74" s="452"/>
      <c r="AG74" s="466" t="s">
        <v>615</v>
      </c>
      <c r="AH74" s="467"/>
      <c r="AI74" s="467"/>
      <c r="AJ74" s="467"/>
      <c r="AK74" s="467"/>
      <c r="AL74" s="467"/>
      <c r="AM74" s="467"/>
      <c r="AN74" s="467"/>
      <c r="AO74" s="467"/>
      <c r="AP74" s="467"/>
      <c r="AQ74" s="467"/>
      <c r="AR74" s="467"/>
      <c r="AS74" s="467"/>
      <c r="AT74" s="467"/>
      <c r="AU74" s="467"/>
      <c r="AV74" s="467"/>
      <c r="AW74" s="467"/>
      <c r="AX74" s="468"/>
    </row>
    <row r="75" spans="1:51" ht="109.5" customHeight="1" x14ac:dyDescent="0.15">
      <c r="A75" s="509"/>
      <c r="B75" s="510"/>
      <c r="C75" s="469" t="s">
        <v>128</v>
      </c>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1"/>
      <c r="AD75" s="472" t="s">
        <v>566</v>
      </c>
      <c r="AE75" s="473"/>
      <c r="AF75" s="473"/>
      <c r="AG75" s="474" t="s">
        <v>616</v>
      </c>
      <c r="AH75" s="378"/>
      <c r="AI75" s="378"/>
      <c r="AJ75" s="378"/>
      <c r="AK75" s="378"/>
      <c r="AL75" s="378"/>
      <c r="AM75" s="378"/>
      <c r="AN75" s="378"/>
      <c r="AO75" s="378"/>
      <c r="AP75" s="378"/>
      <c r="AQ75" s="378"/>
      <c r="AR75" s="378"/>
      <c r="AS75" s="378"/>
      <c r="AT75" s="378"/>
      <c r="AU75" s="378"/>
      <c r="AV75" s="378"/>
      <c r="AW75" s="378"/>
      <c r="AX75" s="475"/>
    </row>
    <row r="76" spans="1:51" ht="75.599999999999994" customHeight="1" x14ac:dyDescent="0.15">
      <c r="A76" s="476" t="s">
        <v>35</v>
      </c>
      <c r="B76" s="477"/>
      <c r="C76" s="483" t="s">
        <v>37</v>
      </c>
      <c r="D76" s="484"/>
      <c r="E76" s="485"/>
      <c r="F76" s="485"/>
      <c r="G76" s="485"/>
      <c r="H76" s="485"/>
      <c r="I76" s="485"/>
      <c r="J76" s="485"/>
      <c r="K76" s="485"/>
      <c r="L76" s="485"/>
      <c r="M76" s="485"/>
      <c r="N76" s="485"/>
      <c r="O76" s="485"/>
      <c r="P76" s="485"/>
      <c r="Q76" s="485"/>
      <c r="R76" s="485"/>
      <c r="S76" s="485"/>
      <c r="T76" s="485"/>
      <c r="U76" s="485"/>
      <c r="V76" s="485"/>
      <c r="W76" s="485"/>
      <c r="X76" s="485"/>
      <c r="Y76" s="485"/>
      <c r="Z76" s="485"/>
      <c r="AA76" s="485"/>
      <c r="AB76" s="485"/>
      <c r="AC76" s="486"/>
      <c r="AD76" s="487" t="s">
        <v>566</v>
      </c>
      <c r="AE76" s="488"/>
      <c r="AF76" s="488"/>
      <c r="AG76" s="279" t="s">
        <v>618</v>
      </c>
      <c r="AH76" s="376"/>
      <c r="AI76" s="376"/>
      <c r="AJ76" s="376"/>
      <c r="AK76" s="376"/>
      <c r="AL76" s="376"/>
      <c r="AM76" s="376"/>
      <c r="AN76" s="376"/>
      <c r="AO76" s="376"/>
      <c r="AP76" s="376"/>
      <c r="AQ76" s="376"/>
      <c r="AR76" s="376"/>
      <c r="AS76" s="376"/>
      <c r="AT76" s="376"/>
      <c r="AU76" s="376"/>
      <c r="AV76" s="376"/>
      <c r="AW76" s="376"/>
      <c r="AX76" s="489"/>
    </row>
    <row r="77" spans="1:51" ht="75.599999999999994" customHeight="1" x14ac:dyDescent="0.15">
      <c r="A77" s="478"/>
      <c r="B77" s="479"/>
      <c r="C77" s="490"/>
      <c r="D77" s="491"/>
      <c r="E77" s="494" t="s">
        <v>229</v>
      </c>
      <c r="F77" s="495"/>
      <c r="G77" s="495"/>
      <c r="H77" s="495"/>
      <c r="I77" s="495"/>
      <c r="J77" s="495"/>
      <c r="K77" s="495"/>
      <c r="L77" s="495"/>
      <c r="M77" s="495"/>
      <c r="N77" s="495"/>
      <c r="O77" s="495"/>
      <c r="P77" s="495"/>
      <c r="Q77" s="495"/>
      <c r="R77" s="495"/>
      <c r="S77" s="495"/>
      <c r="T77" s="495"/>
      <c r="U77" s="495"/>
      <c r="V77" s="495"/>
      <c r="W77" s="495"/>
      <c r="X77" s="495"/>
      <c r="Y77" s="495"/>
      <c r="Z77" s="495"/>
      <c r="AA77" s="495"/>
      <c r="AB77" s="495"/>
      <c r="AC77" s="496"/>
      <c r="AD77" s="451" t="s">
        <v>617</v>
      </c>
      <c r="AE77" s="452"/>
      <c r="AF77" s="453"/>
      <c r="AG77" s="474"/>
      <c r="AH77" s="378"/>
      <c r="AI77" s="378"/>
      <c r="AJ77" s="378"/>
      <c r="AK77" s="378"/>
      <c r="AL77" s="378"/>
      <c r="AM77" s="378"/>
      <c r="AN77" s="378"/>
      <c r="AO77" s="378"/>
      <c r="AP77" s="378"/>
      <c r="AQ77" s="378"/>
      <c r="AR77" s="378"/>
      <c r="AS77" s="378"/>
      <c r="AT77" s="378"/>
      <c r="AU77" s="378"/>
      <c r="AV77" s="378"/>
      <c r="AW77" s="378"/>
      <c r="AX77" s="475"/>
    </row>
    <row r="78" spans="1:51" ht="75.599999999999994" customHeight="1" x14ac:dyDescent="0.15">
      <c r="A78" s="478"/>
      <c r="B78" s="479"/>
      <c r="C78" s="492"/>
      <c r="D78" s="493"/>
      <c r="E78" s="454" t="s">
        <v>198</v>
      </c>
      <c r="F78" s="455"/>
      <c r="G78" s="455"/>
      <c r="H78" s="455"/>
      <c r="I78" s="455"/>
      <c r="J78" s="455"/>
      <c r="K78" s="455"/>
      <c r="L78" s="455"/>
      <c r="M78" s="455"/>
      <c r="N78" s="455"/>
      <c r="O78" s="455"/>
      <c r="P78" s="455"/>
      <c r="Q78" s="455"/>
      <c r="R78" s="455"/>
      <c r="S78" s="455"/>
      <c r="T78" s="455"/>
      <c r="U78" s="455"/>
      <c r="V78" s="455"/>
      <c r="W78" s="455"/>
      <c r="X78" s="455"/>
      <c r="Y78" s="455"/>
      <c r="Z78" s="455"/>
      <c r="AA78" s="455"/>
      <c r="AB78" s="455"/>
      <c r="AC78" s="456"/>
      <c r="AD78" s="457" t="s">
        <v>617</v>
      </c>
      <c r="AE78" s="458"/>
      <c r="AF78" s="458"/>
      <c r="AG78" s="474"/>
      <c r="AH78" s="378"/>
      <c r="AI78" s="378"/>
      <c r="AJ78" s="378"/>
      <c r="AK78" s="378"/>
      <c r="AL78" s="378"/>
      <c r="AM78" s="378"/>
      <c r="AN78" s="378"/>
      <c r="AO78" s="378"/>
      <c r="AP78" s="378"/>
      <c r="AQ78" s="378"/>
      <c r="AR78" s="378"/>
      <c r="AS78" s="378"/>
      <c r="AT78" s="378"/>
      <c r="AU78" s="378"/>
      <c r="AV78" s="378"/>
      <c r="AW78" s="378"/>
      <c r="AX78" s="475"/>
    </row>
    <row r="79" spans="1:51" ht="26.25" customHeight="1" x14ac:dyDescent="0.15">
      <c r="A79" s="478"/>
      <c r="B79" s="480"/>
      <c r="C79" s="459" t="s">
        <v>38</v>
      </c>
      <c r="D79" s="460"/>
      <c r="E79" s="460"/>
      <c r="F79" s="460"/>
      <c r="G79" s="460"/>
      <c r="H79" s="460"/>
      <c r="I79" s="460"/>
      <c r="J79" s="460"/>
      <c r="K79" s="460"/>
      <c r="L79" s="460"/>
      <c r="M79" s="460"/>
      <c r="N79" s="460"/>
      <c r="O79" s="460"/>
      <c r="P79" s="460"/>
      <c r="Q79" s="460"/>
      <c r="R79" s="460"/>
      <c r="S79" s="460"/>
      <c r="T79" s="460"/>
      <c r="U79" s="460"/>
      <c r="V79" s="460"/>
      <c r="W79" s="460"/>
      <c r="X79" s="460"/>
      <c r="Y79" s="460"/>
      <c r="Z79" s="460"/>
      <c r="AA79" s="460"/>
      <c r="AB79" s="460"/>
      <c r="AC79" s="460"/>
      <c r="AD79" s="461" t="s">
        <v>619</v>
      </c>
      <c r="AE79" s="462"/>
      <c r="AF79" s="462"/>
      <c r="AG79" s="463"/>
      <c r="AH79" s="464"/>
      <c r="AI79" s="464"/>
      <c r="AJ79" s="464"/>
      <c r="AK79" s="464"/>
      <c r="AL79" s="464"/>
      <c r="AM79" s="464"/>
      <c r="AN79" s="464"/>
      <c r="AO79" s="464"/>
      <c r="AP79" s="464"/>
      <c r="AQ79" s="464"/>
      <c r="AR79" s="464"/>
      <c r="AS79" s="464"/>
      <c r="AT79" s="464"/>
      <c r="AU79" s="464"/>
      <c r="AV79" s="464"/>
      <c r="AW79" s="464"/>
      <c r="AX79" s="465"/>
    </row>
    <row r="80" spans="1:51" ht="29.45" customHeight="1" x14ac:dyDescent="0.15">
      <c r="A80" s="478"/>
      <c r="B80" s="480"/>
      <c r="C80" s="534" t="s">
        <v>129</v>
      </c>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451" t="s">
        <v>566</v>
      </c>
      <c r="AE80" s="452"/>
      <c r="AF80" s="452"/>
      <c r="AG80" s="466" t="s">
        <v>620</v>
      </c>
      <c r="AH80" s="467"/>
      <c r="AI80" s="467"/>
      <c r="AJ80" s="467"/>
      <c r="AK80" s="467"/>
      <c r="AL80" s="467"/>
      <c r="AM80" s="467"/>
      <c r="AN80" s="467"/>
      <c r="AO80" s="467"/>
      <c r="AP80" s="467"/>
      <c r="AQ80" s="467"/>
      <c r="AR80" s="467"/>
      <c r="AS80" s="467"/>
      <c r="AT80" s="467"/>
      <c r="AU80" s="467"/>
      <c r="AV80" s="467"/>
      <c r="AW80" s="467"/>
      <c r="AX80" s="468"/>
    </row>
    <row r="81" spans="1:51" ht="26.25" customHeight="1" x14ac:dyDescent="0.15">
      <c r="A81" s="478"/>
      <c r="B81" s="480"/>
      <c r="C81" s="534" t="s">
        <v>34</v>
      </c>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451" t="s">
        <v>619</v>
      </c>
      <c r="AE81" s="452"/>
      <c r="AF81" s="452"/>
      <c r="AG81" s="466"/>
      <c r="AH81" s="467"/>
      <c r="AI81" s="467"/>
      <c r="AJ81" s="467"/>
      <c r="AK81" s="467"/>
      <c r="AL81" s="467"/>
      <c r="AM81" s="467"/>
      <c r="AN81" s="467"/>
      <c r="AO81" s="467"/>
      <c r="AP81" s="467"/>
      <c r="AQ81" s="467"/>
      <c r="AR81" s="467"/>
      <c r="AS81" s="467"/>
      <c r="AT81" s="467"/>
      <c r="AU81" s="467"/>
      <c r="AV81" s="467"/>
      <c r="AW81" s="467"/>
      <c r="AX81" s="468"/>
    </row>
    <row r="82" spans="1:51" ht="29.45" customHeight="1" x14ac:dyDescent="0.15">
      <c r="A82" s="478"/>
      <c r="B82" s="480"/>
      <c r="C82" s="534" t="s">
        <v>39</v>
      </c>
      <c r="D82" s="521"/>
      <c r="E82" s="521"/>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35"/>
      <c r="AD82" s="451" t="s">
        <v>566</v>
      </c>
      <c r="AE82" s="452"/>
      <c r="AF82" s="452"/>
      <c r="AG82" s="466" t="s">
        <v>620</v>
      </c>
      <c r="AH82" s="467"/>
      <c r="AI82" s="467"/>
      <c r="AJ82" s="467"/>
      <c r="AK82" s="467"/>
      <c r="AL82" s="467"/>
      <c r="AM82" s="467"/>
      <c r="AN82" s="467"/>
      <c r="AO82" s="467"/>
      <c r="AP82" s="467"/>
      <c r="AQ82" s="467"/>
      <c r="AR82" s="467"/>
      <c r="AS82" s="467"/>
      <c r="AT82" s="467"/>
      <c r="AU82" s="467"/>
      <c r="AV82" s="467"/>
      <c r="AW82" s="467"/>
      <c r="AX82" s="468"/>
    </row>
    <row r="83" spans="1:51" ht="26.25" customHeight="1" x14ac:dyDescent="0.15">
      <c r="A83" s="478"/>
      <c r="B83" s="480"/>
      <c r="C83" s="534" t="s">
        <v>207</v>
      </c>
      <c r="D83" s="521"/>
      <c r="E83" s="521"/>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35"/>
      <c r="AD83" s="472" t="s">
        <v>619</v>
      </c>
      <c r="AE83" s="473"/>
      <c r="AF83" s="473"/>
      <c r="AG83" s="536"/>
      <c r="AH83" s="537"/>
      <c r="AI83" s="537"/>
      <c r="AJ83" s="537"/>
      <c r="AK83" s="537"/>
      <c r="AL83" s="537"/>
      <c r="AM83" s="537"/>
      <c r="AN83" s="537"/>
      <c r="AO83" s="537"/>
      <c r="AP83" s="537"/>
      <c r="AQ83" s="537"/>
      <c r="AR83" s="537"/>
      <c r="AS83" s="537"/>
      <c r="AT83" s="537"/>
      <c r="AU83" s="537"/>
      <c r="AV83" s="537"/>
      <c r="AW83" s="537"/>
      <c r="AX83" s="538"/>
    </row>
    <row r="84" spans="1:51" ht="26.25" customHeight="1" x14ac:dyDescent="0.15">
      <c r="A84" s="478"/>
      <c r="B84" s="480"/>
      <c r="C84" s="522" t="s">
        <v>208</v>
      </c>
      <c r="D84" s="523"/>
      <c r="E84" s="523"/>
      <c r="F84" s="523"/>
      <c r="G84" s="523"/>
      <c r="H84" s="523"/>
      <c r="I84" s="523"/>
      <c r="J84" s="523"/>
      <c r="K84" s="523"/>
      <c r="L84" s="523"/>
      <c r="M84" s="523"/>
      <c r="N84" s="523"/>
      <c r="O84" s="523"/>
      <c r="P84" s="523"/>
      <c r="Q84" s="523"/>
      <c r="R84" s="523"/>
      <c r="S84" s="523"/>
      <c r="T84" s="523"/>
      <c r="U84" s="523"/>
      <c r="V84" s="523"/>
      <c r="W84" s="523"/>
      <c r="X84" s="523"/>
      <c r="Y84" s="523"/>
      <c r="Z84" s="523"/>
      <c r="AA84" s="523"/>
      <c r="AB84" s="523"/>
      <c r="AC84" s="524"/>
      <c r="AD84" s="451" t="s">
        <v>619</v>
      </c>
      <c r="AE84" s="452"/>
      <c r="AF84" s="453"/>
      <c r="AG84" s="466"/>
      <c r="AH84" s="467"/>
      <c r="AI84" s="467"/>
      <c r="AJ84" s="467"/>
      <c r="AK84" s="467"/>
      <c r="AL84" s="467"/>
      <c r="AM84" s="467"/>
      <c r="AN84" s="467"/>
      <c r="AO84" s="467"/>
      <c r="AP84" s="467"/>
      <c r="AQ84" s="467"/>
      <c r="AR84" s="467"/>
      <c r="AS84" s="467"/>
      <c r="AT84" s="467"/>
      <c r="AU84" s="467"/>
      <c r="AV84" s="467"/>
      <c r="AW84" s="467"/>
      <c r="AX84" s="468"/>
    </row>
    <row r="85" spans="1:51" ht="42.95" customHeight="1" x14ac:dyDescent="0.15">
      <c r="A85" s="481"/>
      <c r="B85" s="482"/>
      <c r="C85" s="525" t="s">
        <v>200</v>
      </c>
      <c r="D85" s="526"/>
      <c r="E85" s="526"/>
      <c r="F85" s="526"/>
      <c r="G85" s="526"/>
      <c r="H85" s="526"/>
      <c r="I85" s="526"/>
      <c r="J85" s="526"/>
      <c r="K85" s="526"/>
      <c r="L85" s="526"/>
      <c r="M85" s="526"/>
      <c r="N85" s="526"/>
      <c r="O85" s="526"/>
      <c r="P85" s="526"/>
      <c r="Q85" s="526"/>
      <c r="R85" s="526"/>
      <c r="S85" s="526"/>
      <c r="T85" s="526"/>
      <c r="U85" s="526"/>
      <c r="V85" s="526"/>
      <c r="W85" s="526"/>
      <c r="X85" s="526"/>
      <c r="Y85" s="526"/>
      <c r="Z85" s="526"/>
      <c r="AA85" s="526"/>
      <c r="AB85" s="526"/>
      <c r="AC85" s="527"/>
      <c r="AD85" s="528" t="s">
        <v>566</v>
      </c>
      <c r="AE85" s="529"/>
      <c r="AF85" s="530"/>
      <c r="AG85" s="531" t="s">
        <v>621</v>
      </c>
      <c r="AH85" s="532"/>
      <c r="AI85" s="532"/>
      <c r="AJ85" s="532"/>
      <c r="AK85" s="532"/>
      <c r="AL85" s="532"/>
      <c r="AM85" s="532"/>
      <c r="AN85" s="532"/>
      <c r="AO85" s="532"/>
      <c r="AP85" s="532"/>
      <c r="AQ85" s="532"/>
      <c r="AR85" s="532"/>
      <c r="AS85" s="532"/>
      <c r="AT85" s="532"/>
      <c r="AU85" s="532"/>
      <c r="AV85" s="532"/>
      <c r="AW85" s="532"/>
      <c r="AX85" s="533"/>
    </row>
    <row r="86" spans="1:51" ht="198.6" customHeight="1" x14ac:dyDescent="0.15">
      <c r="A86" s="476" t="s">
        <v>36</v>
      </c>
      <c r="B86" s="562"/>
      <c r="C86" s="563" t="s">
        <v>201</v>
      </c>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5"/>
      <c r="AD86" s="461" t="s">
        <v>622</v>
      </c>
      <c r="AE86" s="462"/>
      <c r="AF86" s="566"/>
      <c r="AG86" s="463" t="s">
        <v>623</v>
      </c>
      <c r="AH86" s="464"/>
      <c r="AI86" s="464"/>
      <c r="AJ86" s="464"/>
      <c r="AK86" s="464"/>
      <c r="AL86" s="464"/>
      <c r="AM86" s="464"/>
      <c r="AN86" s="464"/>
      <c r="AO86" s="464"/>
      <c r="AP86" s="464"/>
      <c r="AQ86" s="464"/>
      <c r="AR86" s="464"/>
      <c r="AS86" s="464"/>
      <c r="AT86" s="464"/>
      <c r="AU86" s="464"/>
      <c r="AV86" s="464"/>
      <c r="AW86" s="464"/>
      <c r="AX86" s="465"/>
    </row>
    <row r="87" spans="1:51" ht="35.25" customHeight="1" x14ac:dyDescent="0.15">
      <c r="A87" s="478"/>
      <c r="B87" s="480"/>
      <c r="C87" s="567" t="s">
        <v>41</v>
      </c>
      <c r="D87" s="568"/>
      <c r="E87" s="568"/>
      <c r="F87" s="568"/>
      <c r="G87" s="568"/>
      <c r="H87" s="568"/>
      <c r="I87" s="568"/>
      <c r="J87" s="568"/>
      <c r="K87" s="568"/>
      <c r="L87" s="568"/>
      <c r="M87" s="568"/>
      <c r="N87" s="568"/>
      <c r="O87" s="568"/>
      <c r="P87" s="568"/>
      <c r="Q87" s="568"/>
      <c r="R87" s="568"/>
      <c r="S87" s="568"/>
      <c r="T87" s="568"/>
      <c r="U87" s="568"/>
      <c r="V87" s="568"/>
      <c r="W87" s="568"/>
      <c r="X87" s="568"/>
      <c r="Y87" s="568"/>
      <c r="Z87" s="568"/>
      <c r="AA87" s="568"/>
      <c r="AB87" s="568"/>
      <c r="AC87" s="569"/>
      <c r="AD87" s="570" t="s">
        <v>619</v>
      </c>
      <c r="AE87" s="571"/>
      <c r="AF87" s="571"/>
      <c r="AG87" s="466"/>
      <c r="AH87" s="467"/>
      <c r="AI87" s="467"/>
      <c r="AJ87" s="467"/>
      <c r="AK87" s="467"/>
      <c r="AL87" s="467"/>
      <c r="AM87" s="467"/>
      <c r="AN87" s="467"/>
      <c r="AO87" s="467"/>
      <c r="AP87" s="467"/>
      <c r="AQ87" s="467"/>
      <c r="AR87" s="467"/>
      <c r="AS87" s="467"/>
      <c r="AT87" s="467"/>
      <c r="AU87" s="467"/>
      <c r="AV87" s="467"/>
      <c r="AW87" s="467"/>
      <c r="AX87" s="468"/>
    </row>
    <row r="88" spans="1:51" ht="82.5" customHeight="1" x14ac:dyDescent="0.15">
      <c r="A88" s="478"/>
      <c r="B88" s="480"/>
      <c r="C88" s="534" t="s">
        <v>168</v>
      </c>
      <c r="D88" s="521"/>
      <c r="E88" s="521"/>
      <c r="F88" s="521"/>
      <c r="G88" s="521"/>
      <c r="H88" s="521"/>
      <c r="I88" s="521"/>
      <c r="J88" s="521"/>
      <c r="K88" s="521"/>
      <c r="L88" s="521"/>
      <c r="M88" s="521"/>
      <c r="N88" s="521"/>
      <c r="O88" s="521"/>
      <c r="P88" s="521"/>
      <c r="Q88" s="521"/>
      <c r="R88" s="521"/>
      <c r="S88" s="521"/>
      <c r="T88" s="521"/>
      <c r="U88" s="521"/>
      <c r="V88" s="521"/>
      <c r="W88" s="521"/>
      <c r="X88" s="521"/>
      <c r="Y88" s="521"/>
      <c r="Z88" s="521"/>
      <c r="AA88" s="521"/>
      <c r="AB88" s="521"/>
      <c r="AC88" s="521"/>
      <c r="AD88" s="451" t="s">
        <v>566</v>
      </c>
      <c r="AE88" s="452"/>
      <c r="AF88" s="452"/>
      <c r="AG88" s="466" t="s">
        <v>624</v>
      </c>
      <c r="AH88" s="467"/>
      <c r="AI88" s="467"/>
      <c r="AJ88" s="467"/>
      <c r="AK88" s="467"/>
      <c r="AL88" s="467"/>
      <c r="AM88" s="467"/>
      <c r="AN88" s="467"/>
      <c r="AO88" s="467"/>
      <c r="AP88" s="467"/>
      <c r="AQ88" s="467"/>
      <c r="AR88" s="467"/>
      <c r="AS88" s="467"/>
      <c r="AT88" s="467"/>
      <c r="AU88" s="467"/>
      <c r="AV88" s="467"/>
      <c r="AW88" s="467"/>
      <c r="AX88" s="468"/>
    </row>
    <row r="89" spans="1:51" ht="30" customHeight="1" x14ac:dyDescent="0.15">
      <c r="A89" s="481"/>
      <c r="B89" s="482"/>
      <c r="C89" s="534" t="s">
        <v>40</v>
      </c>
      <c r="D89" s="521"/>
      <c r="E89" s="521"/>
      <c r="F89" s="521"/>
      <c r="G89" s="521"/>
      <c r="H89" s="521"/>
      <c r="I89" s="521"/>
      <c r="J89" s="521"/>
      <c r="K89" s="521"/>
      <c r="L89" s="521"/>
      <c r="M89" s="521"/>
      <c r="N89" s="521"/>
      <c r="O89" s="521"/>
      <c r="P89" s="521"/>
      <c r="Q89" s="521"/>
      <c r="R89" s="521"/>
      <c r="S89" s="521"/>
      <c r="T89" s="521"/>
      <c r="U89" s="521"/>
      <c r="V89" s="521"/>
      <c r="W89" s="521"/>
      <c r="X89" s="521"/>
      <c r="Y89" s="521"/>
      <c r="Z89" s="521"/>
      <c r="AA89" s="521"/>
      <c r="AB89" s="521"/>
      <c r="AC89" s="521"/>
      <c r="AD89" s="451" t="s">
        <v>566</v>
      </c>
      <c r="AE89" s="452"/>
      <c r="AF89" s="452"/>
      <c r="AG89" s="546" t="s">
        <v>625</v>
      </c>
      <c r="AH89" s="380"/>
      <c r="AI89" s="380"/>
      <c r="AJ89" s="380"/>
      <c r="AK89" s="380"/>
      <c r="AL89" s="380"/>
      <c r="AM89" s="380"/>
      <c r="AN89" s="380"/>
      <c r="AO89" s="380"/>
      <c r="AP89" s="380"/>
      <c r="AQ89" s="380"/>
      <c r="AR89" s="380"/>
      <c r="AS89" s="380"/>
      <c r="AT89" s="380"/>
      <c r="AU89" s="380"/>
      <c r="AV89" s="380"/>
      <c r="AW89" s="380"/>
      <c r="AX89" s="547"/>
    </row>
    <row r="90" spans="1:51" ht="41.25" customHeight="1" x14ac:dyDescent="0.15">
      <c r="A90" s="548" t="s">
        <v>50</v>
      </c>
      <c r="B90" s="549"/>
      <c r="C90" s="552" t="s">
        <v>130</v>
      </c>
      <c r="D90" s="553"/>
      <c r="E90" s="553"/>
      <c r="F90" s="553"/>
      <c r="G90" s="553"/>
      <c r="H90" s="553"/>
      <c r="I90" s="553"/>
      <c r="J90" s="553"/>
      <c r="K90" s="553"/>
      <c r="L90" s="553"/>
      <c r="M90" s="553"/>
      <c r="N90" s="553"/>
      <c r="O90" s="553"/>
      <c r="P90" s="553"/>
      <c r="Q90" s="553"/>
      <c r="R90" s="553"/>
      <c r="S90" s="553"/>
      <c r="T90" s="553"/>
      <c r="U90" s="553"/>
      <c r="V90" s="553"/>
      <c r="W90" s="553"/>
      <c r="X90" s="553"/>
      <c r="Y90" s="553"/>
      <c r="Z90" s="553"/>
      <c r="AA90" s="553"/>
      <c r="AB90" s="553"/>
      <c r="AC90" s="484"/>
      <c r="AD90" s="487" t="s">
        <v>619</v>
      </c>
      <c r="AE90" s="488"/>
      <c r="AF90" s="554"/>
      <c r="AG90" s="279"/>
      <c r="AH90" s="376"/>
      <c r="AI90" s="376"/>
      <c r="AJ90" s="376"/>
      <c r="AK90" s="376"/>
      <c r="AL90" s="376"/>
      <c r="AM90" s="376"/>
      <c r="AN90" s="376"/>
      <c r="AO90" s="376"/>
      <c r="AP90" s="376"/>
      <c r="AQ90" s="376"/>
      <c r="AR90" s="376"/>
      <c r="AS90" s="376"/>
      <c r="AT90" s="376"/>
      <c r="AU90" s="376"/>
      <c r="AV90" s="376"/>
      <c r="AW90" s="376"/>
      <c r="AX90" s="489"/>
    </row>
    <row r="91" spans="1:51" ht="19.7" customHeight="1" x14ac:dyDescent="0.15">
      <c r="A91" s="550"/>
      <c r="B91" s="551"/>
      <c r="C91" s="555" t="s">
        <v>0</v>
      </c>
      <c r="D91" s="556"/>
      <c r="E91" s="556"/>
      <c r="F91" s="556"/>
      <c r="G91" s="556"/>
      <c r="H91" s="556"/>
      <c r="I91" s="556"/>
      <c r="J91" s="556"/>
      <c r="K91" s="556"/>
      <c r="L91" s="556"/>
      <c r="M91" s="556"/>
      <c r="N91" s="556"/>
      <c r="O91" s="557" t="s">
        <v>23</v>
      </c>
      <c r="P91" s="558"/>
      <c r="Q91" s="558"/>
      <c r="R91" s="558"/>
      <c r="S91" s="558"/>
      <c r="T91" s="558"/>
      <c r="U91" s="558"/>
      <c r="V91" s="558"/>
      <c r="W91" s="558"/>
      <c r="X91" s="558"/>
      <c r="Y91" s="558"/>
      <c r="Z91" s="558"/>
      <c r="AA91" s="558"/>
      <c r="AB91" s="558"/>
      <c r="AC91" s="558"/>
      <c r="AD91" s="558"/>
      <c r="AE91" s="558"/>
      <c r="AF91" s="559"/>
      <c r="AG91" s="474"/>
      <c r="AH91" s="378"/>
      <c r="AI91" s="378"/>
      <c r="AJ91" s="378"/>
      <c r="AK91" s="378"/>
      <c r="AL91" s="378"/>
      <c r="AM91" s="378"/>
      <c r="AN91" s="378"/>
      <c r="AO91" s="378"/>
      <c r="AP91" s="378"/>
      <c r="AQ91" s="378"/>
      <c r="AR91" s="378"/>
      <c r="AS91" s="378"/>
      <c r="AT91" s="378"/>
      <c r="AU91" s="378"/>
      <c r="AV91" s="378"/>
      <c r="AW91" s="378"/>
      <c r="AX91" s="475"/>
    </row>
    <row r="92" spans="1:51" ht="24.75" customHeight="1" thickBot="1" x14ac:dyDescent="0.2">
      <c r="A92" s="550"/>
      <c r="B92" s="551"/>
      <c r="C92" s="560"/>
      <c r="D92" s="561"/>
      <c r="E92" s="539"/>
      <c r="F92" s="539"/>
      <c r="G92" s="539"/>
      <c r="H92" s="540"/>
      <c r="I92" s="540"/>
      <c r="J92" s="541"/>
      <c r="K92" s="541"/>
      <c r="L92" s="541"/>
      <c r="M92" s="540"/>
      <c r="N92" s="542"/>
      <c r="O92" s="543"/>
      <c r="P92" s="544"/>
      <c r="Q92" s="544"/>
      <c r="R92" s="544"/>
      <c r="S92" s="544"/>
      <c r="T92" s="544"/>
      <c r="U92" s="544"/>
      <c r="V92" s="544"/>
      <c r="W92" s="544"/>
      <c r="X92" s="544"/>
      <c r="Y92" s="544"/>
      <c r="Z92" s="544"/>
      <c r="AA92" s="544"/>
      <c r="AB92" s="544"/>
      <c r="AC92" s="544"/>
      <c r="AD92" s="544"/>
      <c r="AE92" s="544"/>
      <c r="AF92" s="545"/>
      <c r="AG92" s="474"/>
      <c r="AH92" s="378"/>
      <c r="AI92" s="378"/>
      <c r="AJ92" s="378"/>
      <c r="AK92" s="378"/>
      <c r="AL92" s="378"/>
      <c r="AM92" s="378"/>
      <c r="AN92" s="378"/>
      <c r="AO92" s="378"/>
      <c r="AP92" s="378"/>
      <c r="AQ92" s="378"/>
      <c r="AR92" s="378"/>
      <c r="AS92" s="378"/>
      <c r="AT92" s="378"/>
      <c r="AU92" s="378"/>
      <c r="AV92" s="378"/>
      <c r="AW92" s="378"/>
      <c r="AX92" s="475"/>
    </row>
    <row r="93" spans="1:51" ht="24.75" customHeight="1" x14ac:dyDescent="0.15">
      <c r="A93" s="576" t="s">
        <v>31</v>
      </c>
      <c r="B93" s="577"/>
      <c r="C93" s="577"/>
      <c r="D93" s="577"/>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577"/>
      <c r="AO93" s="577"/>
      <c r="AP93" s="577"/>
      <c r="AQ93" s="577"/>
      <c r="AR93" s="577"/>
      <c r="AS93" s="577"/>
      <c r="AT93" s="577"/>
      <c r="AU93" s="577"/>
      <c r="AV93" s="577"/>
      <c r="AW93" s="577"/>
      <c r="AX93" s="578"/>
    </row>
    <row r="94" spans="1:51" ht="67.5" customHeight="1" thickBot="1" x14ac:dyDescent="0.2">
      <c r="A94" s="579"/>
      <c r="B94" s="431"/>
      <c r="C94" s="431"/>
      <c r="D94" s="431"/>
      <c r="E94" s="431"/>
      <c r="F94" s="431"/>
      <c r="G94" s="431"/>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c r="AT94" s="431"/>
      <c r="AU94" s="431"/>
      <c r="AV94" s="431"/>
      <c r="AW94" s="431"/>
      <c r="AX94" s="432"/>
    </row>
    <row r="95" spans="1:51" ht="24.75" customHeight="1" x14ac:dyDescent="0.15">
      <c r="A95" s="580" t="s">
        <v>210</v>
      </c>
      <c r="B95" s="581"/>
      <c r="C95" s="581"/>
      <c r="D95" s="581"/>
      <c r="E95" s="581"/>
      <c r="F95" s="581"/>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581"/>
      <c r="AK95" s="581"/>
      <c r="AL95" s="581"/>
      <c r="AM95" s="581"/>
      <c r="AN95" s="581"/>
      <c r="AO95" s="581"/>
      <c r="AP95" s="581"/>
      <c r="AQ95" s="581"/>
      <c r="AR95" s="581"/>
      <c r="AS95" s="581"/>
      <c r="AT95" s="581"/>
      <c r="AU95" s="581"/>
      <c r="AV95" s="581"/>
      <c r="AW95" s="581"/>
      <c r="AX95" s="582"/>
    </row>
    <row r="96" spans="1:51" ht="24.75" customHeight="1" x14ac:dyDescent="0.15">
      <c r="A96" s="583" t="s">
        <v>244</v>
      </c>
      <c r="B96" s="402"/>
      <c r="C96" s="402"/>
      <c r="D96" s="403"/>
      <c r="E96" s="572" t="s">
        <v>626</v>
      </c>
      <c r="F96" s="573"/>
      <c r="G96" s="573"/>
      <c r="H96" s="573"/>
      <c r="I96" s="573"/>
      <c r="J96" s="573"/>
      <c r="K96" s="573"/>
      <c r="L96" s="573"/>
      <c r="M96" s="573"/>
      <c r="N96" s="573"/>
      <c r="O96" s="573"/>
      <c r="P96" s="574"/>
      <c r="Q96" s="572"/>
      <c r="R96" s="573"/>
      <c r="S96" s="573"/>
      <c r="T96" s="573"/>
      <c r="U96" s="573"/>
      <c r="V96" s="573"/>
      <c r="W96" s="573"/>
      <c r="X96" s="573"/>
      <c r="Y96" s="573"/>
      <c r="Z96" s="573"/>
      <c r="AA96" s="573"/>
      <c r="AB96" s="574"/>
      <c r="AC96" s="572"/>
      <c r="AD96" s="573"/>
      <c r="AE96" s="573"/>
      <c r="AF96" s="573"/>
      <c r="AG96" s="573"/>
      <c r="AH96" s="573"/>
      <c r="AI96" s="573"/>
      <c r="AJ96" s="573"/>
      <c r="AK96" s="573"/>
      <c r="AL96" s="573"/>
      <c r="AM96" s="573"/>
      <c r="AN96" s="574"/>
      <c r="AO96" s="572"/>
      <c r="AP96" s="573"/>
      <c r="AQ96" s="573"/>
      <c r="AR96" s="573"/>
      <c r="AS96" s="573"/>
      <c r="AT96" s="573"/>
      <c r="AU96" s="573"/>
      <c r="AV96" s="573"/>
      <c r="AW96" s="573"/>
      <c r="AX96" s="575"/>
      <c r="AY96" s="66"/>
    </row>
    <row r="97" spans="1:50" ht="24.75" customHeight="1" x14ac:dyDescent="0.15">
      <c r="A97" s="428" t="s">
        <v>243</v>
      </c>
      <c r="B97" s="428"/>
      <c r="C97" s="428"/>
      <c r="D97" s="428"/>
      <c r="E97" s="572" t="s">
        <v>627</v>
      </c>
      <c r="F97" s="573"/>
      <c r="G97" s="573"/>
      <c r="H97" s="573"/>
      <c r="I97" s="573"/>
      <c r="J97" s="573"/>
      <c r="K97" s="573"/>
      <c r="L97" s="573"/>
      <c r="M97" s="573"/>
      <c r="N97" s="573"/>
      <c r="O97" s="573"/>
      <c r="P97" s="574"/>
      <c r="Q97" s="572"/>
      <c r="R97" s="573"/>
      <c r="S97" s="573"/>
      <c r="T97" s="573"/>
      <c r="U97" s="573"/>
      <c r="V97" s="573"/>
      <c r="W97" s="573"/>
      <c r="X97" s="573"/>
      <c r="Y97" s="573"/>
      <c r="Z97" s="573"/>
      <c r="AA97" s="573"/>
      <c r="AB97" s="574"/>
      <c r="AC97" s="572"/>
      <c r="AD97" s="573"/>
      <c r="AE97" s="573"/>
      <c r="AF97" s="573"/>
      <c r="AG97" s="573"/>
      <c r="AH97" s="573"/>
      <c r="AI97" s="573"/>
      <c r="AJ97" s="573"/>
      <c r="AK97" s="573"/>
      <c r="AL97" s="573"/>
      <c r="AM97" s="573"/>
      <c r="AN97" s="574"/>
      <c r="AO97" s="572"/>
      <c r="AP97" s="573"/>
      <c r="AQ97" s="573"/>
      <c r="AR97" s="573"/>
      <c r="AS97" s="573"/>
      <c r="AT97" s="573"/>
      <c r="AU97" s="573"/>
      <c r="AV97" s="573"/>
      <c r="AW97" s="573"/>
      <c r="AX97" s="575"/>
    </row>
    <row r="98" spans="1:50" ht="24.75" customHeight="1" x14ac:dyDescent="0.15">
      <c r="A98" s="428" t="s">
        <v>242</v>
      </c>
      <c r="B98" s="428"/>
      <c r="C98" s="428"/>
      <c r="D98" s="428"/>
      <c r="E98" s="572" t="s">
        <v>628</v>
      </c>
      <c r="F98" s="573"/>
      <c r="G98" s="573"/>
      <c r="H98" s="573"/>
      <c r="I98" s="573"/>
      <c r="J98" s="573"/>
      <c r="K98" s="573"/>
      <c r="L98" s="573"/>
      <c r="M98" s="573"/>
      <c r="N98" s="573"/>
      <c r="O98" s="573"/>
      <c r="P98" s="574"/>
      <c r="Q98" s="572"/>
      <c r="R98" s="573"/>
      <c r="S98" s="573"/>
      <c r="T98" s="573"/>
      <c r="U98" s="573"/>
      <c r="V98" s="573"/>
      <c r="W98" s="573"/>
      <c r="X98" s="573"/>
      <c r="Y98" s="573"/>
      <c r="Z98" s="573"/>
      <c r="AA98" s="573"/>
      <c r="AB98" s="574"/>
      <c r="AC98" s="572"/>
      <c r="AD98" s="573"/>
      <c r="AE98" s="573"/>
      <c r="AF98" s="573"/>
      <c r="AG98" s="573"/>
      <c r="AH98" s="573"/>
      <c r="AI98" s="573"/>
      <c r="AJ98" s="573"/>
      <c r="AK98" s="573"/>
      <c r="AL98" s="573"/>
      <c r="AM98" s="573"/>
      <c r="AN98" s="574"/>
      <c r="AO98" s="572"/>
      <c r="AP98" s="573"/>
      <c r="AQ98" s="573"/>
      <c r="AR98" s="573"/>
      <c r="AS98" s="573"/>
      <c r="AT98" s="573"/>
      <c r="AU98" s="573"/>
      <c r="AV98" s="573"/>
      <c r="AW98" s="573"/>
      <c r="AX98" s="575"/>
    </row>
    <row r="99" spans="1:50" ht="24.75" customHeight="1" x14ac:dyDescent="0.15">
      <c r="A99" s="428" t="s">
        <v>241</v>
      </c>
      <c r="B99" s="428"/>
      <c r="C99" s="428"/>
      <c r="D99" s="428"/>
      <c r="E99" s="572" t="s">
        <v>629</v>
      </c>
      <c r="F99" s="573"/>
      <c r="G99" s="573"/>
      <c r="H99" s="573"/>
      <c r="I99" s="573"/>
      <c r="J99" s="573"/>
      <c r="K99" s="573"/>
      <c r="L99" s="573"/>
      <c r="M99" s="573"/>
      <c r="N99" s="573"/>
      <c r="O99" s="573"/>
      <c r="P99" s="574"/>
      <c r="Q99" s="572"/>
      <c r="R99" s="573"/>
      <c r="S99" s="573"/>
      <c r="T99" s="573"/>
      <c r="U99" s="573"/>
      <c r="V99" s="573"/>
      <c r="W99" s="573"/>
      <c r="X99" s="573"/>
      <c r="Y99" s="573"/>
      <c r="Z99" s="573"/>
      <c r="AA99" s="573"/>
      <c r="AB99" s="574"/>
      <c r="AC99" s="572"/>
      <c r="AD99" s="573"/>
      <c r="AE99" s="573"/>
      <c r="AF99" s="573"/>
      <c r="AG99" s="573"/>
      <c r="AH99" s="573"/>
      <c r="AI99" s="573"/>
      <c r="AJ99" s="573"/>
      <c r="AK99" s="573"/>
      <c r="AL99" s="573"/>
      <c r="AM99" s="573"/>
      <c r="AN99" s="574"/>
      <c r="AO99" s="572"/>
      <c r="AP99" s="573"/>
      <c r="AQ99" s="573"/>
      <c r="AR99" s="573"/>
      <c r="AS99" s="573"/>
      <c r="AT99" s="573"/>
      <c r="AU99" s="573"/>
      <c r="AV99" s="573"/>
      <c r="AW99" s="573"/>
      <c r="AX99" s="575"/>
    </row>
    <row r="100" spans="1:50" ht="24.75" customHeight="1" x14ac:dyDescent="0.15">
      <c r="A100" s="428" t="s">
        <v>240</v>
      </c>
      <c r="B100" s="428"/>
      <c r="C100" s="428"/>
      <c r="D100" s="428"/>
      <c r="E100" s="572" t="s">
        <v>628</v>
      </c>
      <c r="F100" s="573"/>
      <c r="G100" s="573"/>
      <c r="H100" s="573"/>
      <c r="I100" s="573"/>
      <c r="J100" s="573"/>
      <c r="K100" s="573"/>
      <c r="L100" s="573"/>
      <c r="M100" s="573"/>
      <c r="N100" s="573"/>
      <c r="O100" s="573"/>
      <c r="P100" s="574"/>
      <c r="Q100" s="572"/>
      <c r="R100" s="573"/>
      <c r="S100" s="573"/>
      <c r="T100" s="573"/>
      <c r="U100" s="573"/>
      <c r="V100" s="573"/>
      <c r="W100" s="573"/>
      <c r="X100" s="573"/>
      <c r="Y100" s="573"/>
      <c r="Z100" s="573"/>
      <c r="AA100" s="573"/>
      <c r="AB100" s="574"/>
      <c r="AC100" s="572"/>
      <c r="AD100" s="573"/>
      <c r="AE100" s="573"/>
      <c r="AF100" s="573"/>
      <c r="AG100" s="573"/>
      <c r="AH100" s="573"/>
      <c r="AI100" s="573"/>
      <c r="AJ100" s="573"/>
      <c r="AK100" s="573"/>
      <c r="AL100" s="573"/>
      <c r="AM100" s="573"/>
      <c r="AN100" s="574"/>
      <c r="AO100" s="572"/>
      <c r="AP100" s="573"/>
      <c r="AQ100" s="573"/>
      <c r="AR100" s="573"/>
      <c r="AS100" s="573"/>
      <c r="AT100" s="573"/>
      <c r="AU100" s="573"/>
      <c r="AV100" s="573"/>
      <c r="AW100" s="573"/>
      <c r="AX100" s="575"/>
    </row>
    <row r="101" spans="1:50" ht="24.75" customHeight="1" x14ac:dyDescent="0.15">
      <c r="A101" s="428" t="s">
        <v>239</v>
      </c>
      <c r="B101" s="428"/>
      <c r="C101" s="428"/>
      <c r="D101" s="428"/>
      <c r="E101" s="572" t="s">
        <v>630</v>
      </c>
      <c r="F101" s="573"/>
      <c r="G101" s="573"/>
      <c r="H101" s="573"/>
      <c r="I101" s="573"/>
      <c r="J101" s="573"/>
      <c r="K101" s="573"/>
      <c r="L101" s="573"/>
      <c r="M101" s="573"/>
      <c r="N101" s="573"/>
      <c r="O101" s="573"/>
      <c r="P101" s="574"/>
      <c r="Q101" s="572"/>
      <c r="R101" s="573"/>
      <c r="S101" s="573"/>
      <c r="T101" s="573"/>
      <c r="U101" s="573"/>
      <c r="V101" s="573"/>
      <c r="W101" s="573"/>
      <c r="X101" s="573"/>
      <c r="Y101" s="573"/>
      <c r="Z101" s="573"/>
      <c r="AA101" s="573"/>
      <c r="AB101" s="574"/>
      <c r="AC101" s="572"/>
      <c r="AD101" s="573"/>
      <c r="AE101" s="573"/>
      <c r="AF101" s="573"/>
      <c r="AG101" s="573"/>
      <c r="AH101" s="573"/>
      <c r="AI101" s="573"/>
      <c r="AJ101" s="573"/>
      <c r="AK101" s="573"/>
      <c r="AL101" s="573"/>
      <c r="AM101" s="573"/>
      <c r="AN101" s="574"/>
      <c r="AO101" s="572"/>
      <c r="AP101" s="573"/>
      <c r="AQ101" s="573"/>
      <c r="AR101" s="573"/>
      <c r="AS101" s="573"/>
      <c r="AT101" s="573"/>
      <c r="AU101" s="573"/>
      <c r="AV101" s="573"/>
      <c r="AW101" s="573"/>
      <c r="AX101" s="575"/>
    </row>
    <row r="102" spans="1:50" ht="24.75" customHeight="1" x14ac:dyDescent="0.15">
      <c r="A102" s="428" t="s">
        <v>238</v>
      </c>
      <c r="B102" s="428"/>
      <c r="C102" s="428"/>
      <c r="D102" s="428"/>
      <c r="E102" s="572" t="s">
        <v>630</v>
      </c>
      <c r="F102" s="573"/>
      <c r="G102" s="573"/>
      <c r="H102" s="573"/>
      <c r="I102" s="573"/>
      <c r="J102" s="573"/>
      <c r="K102" s="573"/>
      <c r="L102" s="573"/>
      <c r="M102" s="573"/>
      <c r="N102" s="573"/>
      <c r="O102" s="573"/>
      <c r="P102" s="574"/>
      <c r="Q102" s="572"/>
      <c r="R102" s="573"/>
      <c r="S102" s="573"/>
      <c r="T102" s="573"/>
      <c r="U102" s="573"/>
      <c r="V102" s="573"/>
      <c r="W102" s="573"/>
      <c r="X102" s="573"/>
      <c r="Y102" s="573"/>
      <c r="Z102" s="573"/>
      <c r="AA102" s="573"/>
      <c r="AB102" s="574"/>
      <c r="AC102" s="572"/>
      <c r="AD102" s="573"/>
      <c r="AE102" s="573"/>
      <c r="AF102" s="573"/>
      <c r="AG102" s="573"/>
      <c r="AH102" s="573"/>
      <c r="AI102" s="573"/>
      <c r="AJ102" s="573"/>
      <c r="AK102" s="573"/>
      <c r="AL102" s="573"/>
      <c r="AM102" s="573"/>
      <c r="AN102" s="574"/>
      <c r="AO102" s="572"/>
      <c r="AP102" s="573"/>
      <c r="AQ102" s="573"/>
      <c r="AR102" s="573"/>
      <c r="AS102" s="573"/>
      <c r="AT102" s="573"/>
      <c r="AU102" s="573"/>
      <c r="AV102" s="573"/>
      <c r="AW102" s="573"/>
      <c r="AX102" s="575"/>
    </row>
    <row r="103" spans="1:50" ht="24.75" customHeight="1" x14ac:dyDescent="0.15">
      <c r="A103" s="428" t="s">
        <v>237</v>
      </c>
      <c r="B103" s="428"/>
      <c r="C103" s="428"/>
      <c r="D103" s="428"/>
      <c r="E103" s="572" t="s">
        <v>630</v>
      </c>
      <c r="F103" s="573"/>
      <c r="G103" s="573"/>
      <c r="H103" s="573"/>
      <c r="I103" s="573"/>
      <c r="J103" s="573"/>
      <c r="K103" s="573"/>
      <c r="L103" s="573"/>
      <c r="M103" s="573"/>
      <c r="N103" s="573"/>
      <c r="O103" s="573"/>
      <c r="P103" s="574"/>
      <c r="Q103" s="572"/>
      <c r="R103" s="573"/>
      <c r="S103" s="573"/>
      <c r="T103" s="573"/>
      <c r="U103" s="573"/>
      <c r="V103" s="573"/>
      <c r="W103" s="573"/>
      <c r="X103" s="573"/>
      <c r="Y103" s="573"/>
      <c r="Z103" s="573"/>
      <c r="AA103" s="573"/>
      <c r="AB103" s="574"/>
      <c r="AC103" s="572"/>
      <c r="AD103" s="573"/>
      <c r="AE103" s="573"/>
      <c r="AF103" s="573"/>
      <c r="AG103" s="573"/>
      <c r="AH103" s="573"/>
      <c r="AI103" s="573"/>
      <c r="AJ103" s="573"/>
      <c r="AK103" s="573"/>
      <c r="AL103" s="573"/>
      <c r="AM103" s="573"/>
      <c r="AN103" s="574"/>
      <c r="AO103" s="572"/>
      <c r="AP103" s="573"/>
      <c r="AQ103" s="573"/>
      <c r="AR103" s="573"/>
      <c r="AS103" s="573"/>
      <c r="AT103" s="573"/>
      <c r="AU103" s="573"/>
      <c r="AV103" s="573"/>
      <c r="AW103" s="573"/>
      <c r="AX103" s="575"/>
    </row>
    <row r="104" spans="1:50" ht="24.75" customHeight="1" x14ac:dyDescent="0.15">
      <c r="A104" s="428" t="s">
        <v>382</v>
      </c>
      <c r="B104" s="428"/>
      <c r="C104" s="428"/>
      <c r="D104" s="428"/>
      <c r="E104" s="587" t="s">
        <v>561</v>
      </c>
      <c r="F104" s="588"/>
      <c r="G104" s="588"/>
      <c r="H104" s="69" t="str">
        <f>IF(E104="","","-")</f>
        <v>-</v>
      </c>
      <c r="I104" s="588"/>
      <c r="J104" s="588"/>
      <c r="K104" s="69" t="str">
        <f>IF(I104="","","-")</f>
        <v/>
      </c>
      <c r="L104" s="584">
        <v>45</v>
      </c>
      <c r="M104" s="584"/>
      <c r="N104" s="69" t="str">
        <f>IF(O104="","","-")</f>
        <v/>
      </c>
      <c r="O104" s="585"/>
      <c r="P104" s="586"/>
      <c r="Q104" s="587"/>
      <c r="R104" s="588"/>
      <c r="S104" s="588"/>
      <c r="T104" s="69" t="str">
        <f>IF(Q104="","","-")</f>
        <v/>
      </c>
      <c r="U104" s="588"/>
      <c r="V104" s="588"/>
      <c r="W104" s="69" t="str">
        <f>IF(U104="","","-")</f>
        <v/>
      </c>
      <c r="X104" s="584"/>
      <c r="Y104" s="584"/>
      <c r="Z104" s="69" t="str">
        <f>IF(AA104="","","-")</f>
        <v/>
      </c>
      <c r="AA104" s="585"/>
      <c r="AB104" s="586"/>
      <c r="AC104" s="587"/>
      <c r="AD104" s="588"/>
      <c r="AE104" s="588"/>
      <c r="AF104" s="69" t="str">
        <f>IF(AC104="","","-")</f>
        <v/>
      </c>
      <c r="AG104" s="588"/>
      <c r="AH104" s="588"/>
      <c r="AI104" s="69" t="str">
        <f>IF(AG104="","","-")</f>
        <v/>
      </c>
      <c r="AJ104" s="584"/>
      <c r="AK104" s="584"/>
      <c r="AL104" s="69" t="str">
        <f>IF(AM104="","","-")</f>
        <v/>
      </c>
      <c r="AM104" s="585"/>
      <c r="AN104" s="586"/>
      <c r="AO104" s="587"/>
      <c r="AP104" s="588"/>
      <c r="AQ104" s="69" t="str">
        <f>IF(AO104="","","-")</f>
        <v/>
      </c>
      <c r="AR104" s="588"/>
      <c r="AS104" s="588"/>
      <c r="AT104" s="69" t="str">
        <f>IF(AR104="","","-")</f>
        <v/>
      </c>
      <c r="AU104" s="584"/>
      <c r="AV104" s="584"/>
      <c r="AW104" s="69" t="str">
        <f>IF(AX104="","","-")</f>
        <v/>
      </c>
      <c r="AX104" s="71"/>
    </row>
    <row r="105" spans="1:50" ht="24.75" customHeight="1" x14ac:dyDescent="0.15">
      <c r="A105" s="428" t="s">
        <v>550</v>
      </c>
      <c r="B105" s="428"/>
      <c r="C105" s="428"/>
      <c r="D105" s="428"/>
      <c r="E105" s="587" t="s">
        <v>561</v>
      </c>
      <c r="F105" s="588"/>
      <c r="G105" s="588"/>
      <c r="H105" s="69"/>
      <c r="I105" s="588"/>
      <c r="J105" s="588"/>
      <c r="K105" s="69"/>
      <c r="L105" s="584">
        <v>44</v>
      </c>
      <c r="M105" s="584"/>
      <c r="N105" s="69" t="str">
        <f>IF(O105="","","-")</f>
        <v/>
      </c>
      <c r="O105" s="585"/>
      <c r="P105" s="586"/>
      <c r="Q105" s="587"/>
      <c r="R105" s="588"/>
      <c r="S105" s="588"/>
      <c r="T105" s="69" t="str">
        <f>IF(Q105="","","-")</f>
        <v/>
      </c>
      <c r="U105" s="588"/>
      <c r="V105" s="588"/>
      <c r="W105" s="69" t="str">
        <f>IF(U105="","","-")</f>
        <v/>
      </c>
      <c r="X105" s="584"/>
      <c r="Y105" s="584"/>
      <c r="Z105" s="69" t="str">
        <f>IF(AA105="","","-")</f>
        <v/>
      </c>
      <c r="AA105" s="585"/>
      <c r="AB105" s="586"/>
      <c r="AC105" s="587"/>
      <c r="AD105" s="588"/>
      <c r="AE105" s="588"/>
      <c r="AF105" s="69" t="str">
        <f>IF(AC105="","","-")</f>
        <v/>
      </c>
      <c r="AG105" s="588"/>
      <c r="AH105" s="588"/>
      <c r="AI105" s="69" t="str">
        <f>IF(AG105="","","-")</f>
        <v/>
      </c>
      <c r="AJ105" s="584"/>
      <c r="AK105" s="584"/>
      <c r="AL105" s="69" t="str">
        <f>IF(AM105="","","-")</f>
        <v/>
      </c>
      <c r="AM105" s="585"/>
      <c r="AN105" s="586"/>
      <c r="AO105" s="587"/>
      <c r="AP105" s="588"/>
      <c r="AQ105" s="69" t="str">
        <f>IF(AO105="","","-")</f>
        <v/>
      </c>
      <c r="AR105" s="588"/>
      <c r="AS105" s="588"/>
      <c r="AT105" s="69" t="str">
        <f>IF(AR105="","","-")</f>
        <v/>
      </c>
      <c r="AU105" s="584"/>
      <c r="AV105" s="584"/>
      <c r="AW105" s="69" t="str">
        <f>IF(AX105="","","-")</f>
        <v/>
      </c>
      <c r="AX105" s="71"/>
    </row>
    <row r="106" spans="1:50" ht="24.75" customHeight="1" x14ac:dyDescent="0.15">
      <c r="A106" s="428" t="s">
        <v>350</v>
      </c>
      <c r="B106" s="428"/>
      <c r="C106" s="428"/>
      <c r="D106" s="428"/>
      <c r="E106" s="599">
        <v>2021</v>
      </c>
      <c r="F106" s="600"/>
      <c r="G106" s="588" t="s">
        <v>560</v>
      </c>
      <c r="H106" s="588"/>
      <c r="I106" s="588"/>
      <c r="J106" s="600">
        <v>20</v>
      </c>
      <c r="K106" s="600"/>
      <c r="L106" s="584">
        <v>56</v>
      </c>
      <c r="M106" s="584"/>
      <c r="N106" s="584"/>
      <c r="O106" s="600"/>
      <c r="P106" s="600"/>
      <c r="Q106" s="599"/>
      <c r="R106" s="600"/>
      <c r="S106" s="588"/>
      <c r="T106" s="588"/>
      <c r="U106" s="588"/>
      <c r="V106" s="600"/>
      <c r="W106" s="600"/>
      <c r="X106" s="584"/>
      <c r="Y106" s="584"/>
      <c r="Z106" s="584"/>
      <c r="AA106" s="600"/>
      <c r="AB106" s="620"/>
      <c r="AC106" s="599"/>
      <c r="AD106" s="600"/>
      <c r="AE106" s="588"/>
      <c r="AF106" s="588"/>
      <c r="AG106" s="588"/>
      <c r="AH106" s="600"/>
      <c r="AI106" s="600"/>
      <c r="AJ106" s="584"/>
      <c r="AK106" s="584"/>
      <c r="AL106" s="584"/>
      <c r="AM106" s="600"/>
      <c r="AN106" s="620"/>
      <c r="AO106" s="599"/>
      <c r="AP106" s="600"/>
      <c r="AQ106" s="588"/>
      <c r="AR106" s="588"/>
      <c r="AS106" s="588"/>
      <c r="AT106" s="600"/>
      <c r="AU106" s="600"/>
      <c r="AV106" s="584"/>
      <c r="AW106" s="584"/>
      <c r="AX106" s="71"/>
    </row>
    <row r="107" spans="1:50" ht="28.35" customHeight="1" x14ac:dyDescent="0.15">
      <c r="A107" s="116" t="s">
        <v>231</v>
      </c>
      <c r="B107" s="117"/>
      <c r="C107" s="117"/>
      <c r="D107" s="117"/>
      <c r="E107" s="117"/>
      <c r="F107" s="118"/>
      <c r="G107" s="57" t="s">
        <v>551</v>
      </c>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116"/>
      <c r="B108" s="117"/>
      <c r="C108" s="117"/>
      <c r="D108" s="117"/>
      <c r="E108" s="117"/>
      <c r="F108" s="118"/>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116"/>
      <c r="B109" s="117"/>
      <c r="C109" s="117"/>
      <c r="D109" s="117"/>
      <c r="E109" s="117"/>
      <c r="F109" s="118"/>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15">
      <c r="A110" s="116"/>
      <c r="B110" s="117"/>
      <c r="C110" s="117"/>
      <c r="D110" s="117"/>
      <c r="E110" s="117"/>
      <c r="F110" s="118"/>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7.75" customHeight="1" x14ac:dyDescent="0.15">
      <c r="A111" s="116"/>
      <c r="B111" s="117"/>
      <c r="C111" s="117"/>
      <c r="D111" s="117"/>
      <c r="E111" s="117"/>
      <c r="F111" s="118"/>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15">
      <c r="A112" s="116"/>
      <c r="B112" s="117"/>
      <c r="C112" s="117"/>
      <c r="D112" s="117"/>
      <c r="E112" s="117"/>
      <c r="F112" s="118"/>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15">
      <c r="A113" s="116"/>
      <c r="B113" s="117"/>
      <c r="C113" s="117"/>
      <c r="D113" s="117"/>
      <c r="E113" s="117"/>
      <c r="F113" s="118"/>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7.75" customHeight="1" x14ac:dyDescent="0.15">
      <c r="A114" s="116"/>
      <c r="B114" s="117"/>
      <c r="C114" s="117"/>
      <c r="D114" s="117"/>
      <c r="E114" s="117"/>
      <c r="F114" s="118"/>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28.35" customHeight="1" x14ac:dyDescent="0.15">
      <c r="A115" s="116"/>
      <c r="B115" s="117"/>
      <c r="C115" s="117"/>
      <c r="D115" s="117"/>
      <c r="E115" s="117"/>
      <c r="F115" s="118"/>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15">
      <c r="A116" s="116"/>
      <c r="B116" s="117"/>
      <c r="C116" s="117"/>
      <c r="D116" s="117"/>
      <c r="E116" s="117"/>
      <c r="F116" s="118"/>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15">
      <c r="A117" s="116"/>
      <c r="B117" s="117"/>
      <c r="C117" s="117"/>
      <c r="D117" s="117"/>
      <c r="E117" s="117"/>
      <c r="F117" s="118"/>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15">
      <c r="A118" s="116"/>
      <c r="B118" s="117"/>
      <c r="C118" s="117"/>
      <c r="D118" s="117"/>
      <c r="E118" s="117"/>
      <c r="F118" s="118"/>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15">
      <c r="A119" s="116"/>
      <c r="B119" s="117"/>
      <c r="C119" s="117"/>
      <c r="D119" s="117"/>
      <c r="E119" s="117"/>
      <c r="F119" s="118"/>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7.75" customHeight="1" x14ac:dyDescent="0.15">
      <c r="A120" s="116"/>
      <c r="B120" s="117"/>
      <c r="C120" s="117"/>
      <c r="D120" s="117"/>
      <c r="E120" s="117"/>
      <c r="F120" s="118"/>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8.35" customHeight="1" x14ac:dyDescent="0.15">
      <c r="A121" s="116"/>
      <c r="B121" s="117"/>
      <c r="C121" s="117"/>
      <c r="D121" s="117"/>
      <c r="E121" s="117"/>
      <c r="F121" s="118"/>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15">
      <c r="A122" s="116"/>
      <c r="B122" s="117"/>
      <c r="C122" s="117"/>
      <c r="D122" s="117"/>
      <c r="E122" s="117"/>
      <c r="F122" s="118"/>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8.35" customHeight="1" x14ac:dyDescent="0.15">
      <c r="A123" s="116"/>
      <c r="B123" s="117"/>
      <c r="C123" s="117"/>
      <c r="D123" s="117"/>
      <c r="E123" s="117"/>
      <c r="F123" s="118"/>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52.5" customHeight="1" x14ac:dyDescent="0.15">
      <c r="A124" s="116"/>
      <c r="B124" s="117"/>
      <c r="C124" s="117"/>
      <c r="D124" s="117"/>
      <c r="E124" s="117"/>
      <c r="F124" s="118"/>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52.5" customHeight="1" x14ac:dyDescent="0.15">
      <c r="A125" s="116"/>
      <c r="B125" s="117"/>
      <c r="C125" s="117"/>
      <c r="D125" s="117"/>
      <c r="E125" s="117"/>
      <c r="F125" s="118"/>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52.5" customHeight="1" x14ac:dyDescent="0.15">
      <c r="A126" s="116"/>
      <c r="B126" s="117"/>
      <c r="C126" s="117"/>
      <c r="D126" s="117"/>
      <c r="E126" s="117"/>
      <c r="F126" s="118"/>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9.25" customHeight="1" x14ac:dyDescent="0.15">
      <c r="A127" s="116"/>
      <c r="B127" s="117"/>
      <c r="C127" s="117"/>
      <c r="D127" s="117"/>
      <c r="E127" s="117"/>
      <c r="F127" s="118"/>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18.600000000000001" customHeight="1" x14ac:dyDescent="0.15">
      <c r="A128" s="116"/>
      <c r="B128" s="117"/>
      <c r="C128" s="117"/>
      <c r="D128" s="117"/>
      <c r="E128" s="117"/>
      <c r="F128" s="118"/>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1" ht="35.25" customHeight="1" x14ac:dyDescent="0.15">
      <c r="A129" s="116"/>
      <c r="B129" s="117"/>
      <c r="C129" s="117"/>
      <c r="D129" s="117"/>
      <c r="E129" s="117"/>
      <c r="F129" s="118"/>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1" ht="30" customHeight="1" x14ac:dyDescent="0.15">
      <c r="A130" s="116"/>
      <c r="B130" s="117"/>
      <c r="C130" s="117"/>
      <c r="D130" s="117"/>
      <c r="E130" s="117"/>
      <c r="F130" s="118"/>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1" ht="24.75" customHeight="1" x14ac:dyDescent="0.15">
      <c r="A131" s="116"/>
      <c r="B131" s="117"/>
      <c r="C131" s="117"/>
      <c r="D131" s="117"/>
      <c r="E131" s="117"/>
      <c r="F131" s="118"/>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1" ht="24.75" customHeight="1" x14ac:dyDescent="0.15">
      <c r="A132" s="116"/>
      <c r="B132" s="117"/>
      <c r="C132" s="117"/>
      <c r="D132" s="117"/>
      <c r="E132" s="117"/>
      <c r="F132" s="118"/>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1" ht="24.75" customHeight="1" x14ac:dyDescent="0.15">
      <c r="A133" s="116"/>
      <c r="B133" s="117"/>
      <c r="C133" s="117"/>
      <c r="D133" s="117"/>
      <c r="E133" s="117"/>
      <c r="F133" s="118"/>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1" ht="24.75" customHeight="1" x14ac:dyDescent="0.15">
      <c r="A134" s="116"/>
      <c r="B134" s="117"/>
      <c r="C134" s="117"/>
      <c r="D134" s="117"/>
      <c r="E134" s="117"/>
      <c r="F134" s="118"/>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1" ht="24.75" customHeight="1" thickBot="1" x14ac:dyDescent="0.2">
      <c r="A135" s="601"/>
      <c r="B135" s="602"/>
      <c r="C135" s="602"/>
      <c r="D135" s="602"/>
      <c r="E135" s="602"/>
      <c r="F135" s="603"/>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1" ht="24.75" customHeight="1" x14ac:dyDescent="0.15">
      <c r="A136" s="604" t="s">
        <v>233</v>
      </c>
      <c r="B136" s="605"/>
      <c r="C136" s="605"/>
      <c r="D136" s="605"/>
      <c r="E136" s="605"/>
      <c r="F136" s="606"/>
      <c r="G136" s="610" t="s">
        <v>631</v>
      </c>
      <c r="H136" s="611"/>
      <c r="I136" s="611"/>
      <c r="J136" s="611"/>
      <c r="K136" s="611"/>
      <c r="L136" s="611"/>
      <c r="M136" s="611"/>
      <c r="N136" s="611"/>
      <c r="O136" s="611"/>
      <c r="P136" s="611"/>
      <c r="Q136" s="611"/>
      <c r="R136" s="611"/>
      <c r="S136" s="611"/>
      <c r="T136" s="611"/>
      <c r="U136" s="611"/>
      <c r="V136" s="611"/>
      <c r="W136" s="611"/>
      <c r="X136" s="611"/>
      <c r="Y136" s="611"/>
      <c r="Z136" s="611"/>
      <c r="AA136" s="611"/>
      <c r="AB136" s="612"/>
      <c r="AC136" s="610" t="s">
        <v>632</v>
      </c>
      <c r="AD136" s="611"/>
      <c r="AE136" s="611"/>
      <c r="AF136" s="611"/>
      <c r="AG136" s="611"/>
      <c r="AH136" s="611"/>
      <c r="AI136" s="611"/>
      <c r="AJ136" s="611"/>
      <c r="AK136" s="611"/>
      <c r="AL136" s="611"/>
      <c r="AM136" s="611"/>
      <c r="AN136" s="611"/>
      <c r="AO136" s="611"/>
      <c r="AP136" s="611"/>
      <c r="AQ136" s="611"/>
      <c r="AR136" s="611"/>
      <c r="AS136" s="611"/>
      <c r="AT136" s="611"/>
      <c r="AU136" s="611"/>
      <c r="AV136" s="611"/>
      <c r="AW136" s="611"/>
      <c r="AX136" s="613"/>
    </row>
    <row r="137" spans="1:51" ht="24.75" customHeight="1" x14ac:dyDescent="0.15">
      <c r="A137" s="607"/>
      <c r="B137" s="608"/>
      <c r="C137" s="608"/>
      <c r="D137" s="608"/>
      <c r="E137" s="608"/>
      <c r="F137" s="609"/>
      <c r="G137" s="209" t="s">
        <v>15</v>
      </c>
      <c r="H137" s="614"/>
      <c r="I137" s="614"/>
      <c r="J137" s="614"/>
      <c r="K137" s="614"/>
      <c r="L137" s="615" t="s">
        <v>16</v>
      </c>
      <c r="M137" s="614"/>
      <c r="N137" s="614"/>
      <c r="O137" s="614"/>
      <c r="P137" s="614"/>
      <c r="Q137" s="614"/>
      <c r="R137" s="614"/>
      <c r="S137" s="614"/>
      <c r="T137" s="614"/>
      <c r="U137" s="614"/>
      <c r="V137" s="614"/>
      <c r="W137" s="614"/>
      <c r="X137" s="616"/>
      <c r="Y137" s="617" t="s">
        <v>17</v>
      </c>
      <c r="Z137" s="618"/>
      <c r="AA137" s="618"/>
      <c r="AB137" s="619"/>
      <c r="AC137" s="209" t="s">
        <v>15</v>
      </c>
      <c r="AD137" s="614"/>
      <c r="AE137" s="614"/>
      <c r="AF137" s="614"/>
      <c r="AG137" s="614"/>
      <c r="AH137" s="615" t="s">
        <v>16</v>
      </c>
      <c r="AI137" s="614"/>
      <c r="AJ137" s="614"/>
      <c r="AK137" s="614"/>
      <c r="AL137" s="614"/>
      <c r="AM137" s="614"/>
      <c r="AN137" s="614"/>
      <c r="AO137" s="614"/>
      <c r="AP137" s="614"/>
      <c r="AQ137" s="614"/>
      <c r="AR137" s="614"/>
      <c r="AS137" s="614"/>
      <c r="AT137" s="616"/>
      <c r="AU137" s="617" t="s">
        <v>17</v>
      </c>
      <c r="AV137" s="618"/>
      <c r="AW137" s="618"/>
      <c r="AX137" s="621"/>
    </row>
    <row r="138" spans="1:51" ht="38.1" customHeight="1" x14ac:dyDescent="0.15">
      <c r="A138" s="607"/>
      <c r="B138" s="608"/>
      <c r="C138" s="608"/>
      <c r="D138" s="608"/>
      <c r="E138" s="608"/>
      <c r="F138" s="609"/>
      <c r="G138" s="622" t="s">
        <v>633</v>
      </c>
      <c r="H138" s="623"/>
      <c r="I138" s="623"/>
      <c r="J138" s="623"/>
      <c r="K138" s="624"/>
      <c r="L138" s="625" t="s">
        <v>634</v>
      </c>
      <c r="M138" s="626"/>
      <c r="N138" s="626"/>
      <c r="O138" s="626"/>
      <c r="P138" s="626"/>
      <c r="Q138" s="626"/>
      <c r="R138" s="626"/>
      <c r="S138" s="626"/>
      <c r="T138" s="626"/>
      <c r="U138" s="626"/>
      <c r="V138" s="626"/>
      <c r="W138" s="626"/>
      <c r="X138" s="627"/>
      <c r="Y138" s="628">
        <v>2.7876310000000002</v>
      </c>
      <c r="Z138" s="629"/>
      <c r="AA138" s="629"/>
      <c r="AB138" s="630"/>
      <c r="AC138" s="622" t="s">
        <v>633</v>
      </c>
      <c r="AD138" s="623"/>
      <c r="AE138" s="623"/>
      <c r="AF138" s="623"/>
      <c r="AG138" s="624"/>
      <c r="AH138" s="625" t="s">
        <v>635</v>
      </c>
      <c r="AI138" s="626"/>
      <c r="AJ138" s="626"/>
      <c r="AK138" s="626"/>
      <c r="AL138" s="626"/>
      <c r="AM138" s="626"/>
      <c r="AN138" s="626"/>
      <c r="AO138" s="626"/>
      <c r="AP138" s="626"/>
      <c r="AQ138" s="626"/>
      <c r="AR138" s="626"/>
      <c r="AS138" s="626"/>
      <c r="AT138" s="627"/>
      <c r="AU138" s="628">
        <v>14.058</v>
      </c>
      <c r="AV138" s="629"/>
      <c r="AW138" s="629"/>
      <c r="AX138" s="631"/>
    </row>
    <row r="139" spans="1:51" ht="24.75" customHeight="1" x14ac:dyDescent="0.15">
      <c r="A139" s="607"/>
      <c r="B139" s="608"/>
      <c r="C139" s="608"/>
      <c r="D139" s="608"/>
      <c r="E139" s="608"/>
      <c r="F139" s="609"/>
      <c r="G139" s="595"/>
      <c r="H139" s="596"/>
      <c r="I139" s="596"/>
      <c r="J139" s="596"/>
      <c r="K139" s="597"/>
      <c r="L139" s="589"/>
      <c r="M139" s="590"/>
      <c r="N139" s="590"/>
      <c r="O139" s="590"/>
      <c r="P139" s="590"/>
      <c r="Q139" s="590"/>
      <c r="R139" s="590"/>
      <c r="S139" s="590"/>
      <c r="T139" s="590"/>
      <c r="U139" s="590"/>
      <c r="V139" s="590"/>
      <c r="W139" s="590"/>
      <c r="X139" s="591"/>
      <c r="Y139" s="592"/>
      <c r="Z139" s="593"/>
      <c r="AA139" s="593"/>
      <c r="AB139" s="594"/>
      <c r="AC139" s="595"/>
      <c r="AD139" s="596"/>
      <c r="AE139" s="596"/>
      <c r="AF139" s="596"/>
      <c r="AG139" s="597"/>
      <c r="AH139" s="589"/>
      <c r="AI139" s="590"/>
      <c r="AJ139" s="590"/>
      <c r="AK139" s="590"/>
      <c r="AL139" s="590"/>
      <c r="AM139" s="590"/>
      <c r="AN139" s="590"/>
      <c r="AO139" s="590"/>
      <c r="AP139" s="590"/>
      <c r="AQ139" s="590"/>
      <c r="AR139" s="590"/>
      <c r="AS139" s="590"/>
      <c r="AT139" s="591"/>
      <c r="AU139" s="592"/>
      <c r="AV139" s="593"/>
      <c r="AW139" s="593"/>
      <c r="AX139" s="598"/>
    </row>
    <row r="140" spans="1:51" ht="24.75" customHeight="1" x14ac:dyDescent="0.15">
      <c r="A140" s="607"/>
      <c r="B140" s="608"/>
      <c r="C140" s="608"/>
      <c r="D140" s="608"/>
      <c r="E140" s="608"/>
      <c r="F140" s="609"/>
      <c r="G140" s="595"/>
      <c r="H140" s="596"/>
      <c r="I140" s="596"/>
      <c r="J140" s="596"/>
      <c r="K140" s="597"/>
      <c r="L140" s="589"/>
      <c r="M140" s="590"/>
      <c r="N140" s="590"/>
      <c r="O140" s="590"/>
      <c r="P140" s="590"/>
      <c r="Q140" s="590"/>
      <c r="R140" s="590"/>
      <c r="S140" s="590"/>
      <c r="T140" s="590"/>
      <c r="U140" s="590"/>
      <c r="V140" s="590"/>
      <c r="W140" s="590"/>
      <c r="X140" s="591"/>
      <c r="Y140" s="592"/>
      <c r="Z140" s="593"/>
      <c r="AA140" s="593"/>
      <c r="AB140" s="594"/>
      <c r="AC140" s="595"/>
      <c r="AD140" s="596"/>
      <c r="AE140" s="596"/>
      <c r="AF140" s="596"/>
      <c r="AG140" s="597"/>
      <c r="AH140" s="589"/>
      <c r="AI140" s="590"/>
      <c r="AJ140" s="590"/>
      <c r="AK140" s="590"/>
      <c r="AL140" s="590"/>
      <c r="AM140" s="590"/>
      <c r="AN140" s="590"/>
      <c r="AO140" s="590"/>
      <c r="AP140" s="590"/>
      <c r="AQ140" s="590"/>
      <c r="AR140" s="590"/>
      <c r="AS140" s="590"/>
      <c r="AT140" s="591"/>
      <c r="AU140" s="592"/>
      <c r="AV140" s="593"/>
      <c r="AW140" s="593"/>
      <c r="AX140" s="598"/>
    </row>
    <row r="141" spans="1:51" ht="24.75" customHeight="1" thickBot="1" x14ac:dyDescent="0.2">
      <c r="A141" s="607"/>
      <c r="B141" s="608"/>
      <c r="C141" s="608"/>
      <c r="D141" s="608"/>
      <c r="E141" s="608"/>
      <c r="F141" s="609"/>
      <c r="G141" s="632" t="s">
        <v>18</v>
      </c>
      <c r="H141" s="633"/>
      <c r="I141" s="633"/>
      <c r="J141" s="633"/>
      <c r="K141" s="633"/>
      <c r="L141" s="634"/>
      <c r="M141" s="635"/>
      <c r="N141" s="635"/>
      <c r="O141" s="635"/>
      <c r="P141" s="635"/>
      <c r="Q141" s="635"/>
      <c r="R141" s="635"/>
      <c r="S141" s="635"/>
      <c r="T141" s="635"/>
      <c r="U141" s="635"/>
      <c r="V141" s="635"/>
      <c r="W141" s="635"/>
      <c r="X141" s="636"/>
      <c r="Y141" s="637">
        <f>SUM(Y138:AB140)</f>
        <v>2.7876310000000002</v>
      </c>
      <c r="Z141" s="638"/>
      <c r="AA141" s="638"/>
      <c r="AB141" s="639"/>
      <c r="AC141" s="632" t="s">
        <v>18</v>
      </c>
      <c r="AD141" s="633"/>
      <c r="AE141" s="633"/>
      <c r="AF141" s="633"/>
      <c r="AG141" s="633"/>
      <c r="AH141" s="634"/>
      <c r="AI141" s="635"/>
      <c r="AJ141" s="635"/>
      <c r="AK141" s="635"/>
      <c r="AL141" s="635"/>
      <c r="AM141" s="635"/>
      <c r="AN141" s="635"/>
      <c r="AO141" s="635"/>
      <c r="AP141" s="635"/>
      <c r="AQ141" s="635"/>
      <c r="AR141" s="635"/>
      <c r="AS141" s="635"/>
      <c r="AT141" s="636"/>
      <c r="AU141" s="637">
        <f>SUM(AU138:AX140)</f>
        <v>14.058</v>
      </c>
      <c r="AV141" s="638"/>
      <c r="AW141" s="638"/>
      <c r="AX141" s="640"/>
    </row>
    <row r="142" spans="1:51" ht="24.75" customHeight="1" x14ac:dyDescent="0.15">
      <c r="A142" s="607"/>
      <c r="B142" s="608"/>
      <c r="C142" s="608"/>
      <c r="D142" s="608"/>
      <c r="E142" s="608"/>
      <c r="F142" s="609"/>
      <c r="G142" s="610" t="s">
        <v>636</v>
      </c>
      <c r="H142" s="611"/>
      <c r="I142" s="611"/>
      <c r="J142" s="611"/>
      <c r="K142" s="611"/>
      <c r="L142" s="611"/>
      <c r="M142" s="611"/>
      <c r="N142" s="611"/>
      <c r="O142" s="611"/>
      <c r="P142" s="611"/>
      <c r="Q142" s="611"/>
      <c r="R142" s="611"/>
      <c r="S142" s="611"/>
      <c r="T142" s="611"/>
      <c r="U142" s="611"/>
      <c r="V142" s="611"/>
      <c r="W142" s="611"/>
      <c r="X142" s="611"/>
      <c r="Y142" s="611"/>
      <c r="Z142" s="611"/>
      <c r="AA142" s="611"/>
      <c r="AB142" s="612"/>
      <c r="AC142" s="610" t="s">
        <v>637</v>
      </c>
      <c r="AD142" s="611"/>
      <c r="AE142" s="611"/>
      <c r="AF142" s="611"/>
      <c r="AG142" s="611"/>
      <c r="AH142" s="611"/>
      <c r="AI142" s="611"/>
      <c r="AJ142" s="611"/>
      <c r="AK142" s="611"/>
      <c r="AL142" s="611"/>
      <c r="AM142" s="611"/>
      <c r="AN142" s="611"/>
      <c r="AO142" s="611"/>
      <c r="AP142" s="611"/>
      <c r="AQ142" s="611"/>
      <c r="AR142" s="611"/>
      <c r="AS142" s="611"/>
      <c r="AT142" s="611"/>
      <c r="AU142" s="611"/>
      <c r="AV142" s="611"/>
      <c r="AW142" s="611"/>
      <c r="AX142" s="613"/>
      <c r="AY142">
        <f>COUNTA($G$144,$AC$144)</f>
        <v>2</v>
      </c>
    </row>
    <row r="143" spans="1:51" ht="24.75" customHeight="1" x14ac:dyDescent="0.15">
      <c r="A143" s="607"/>
      <c r="B143" s="608"/>
      <c r="C143" s="608"/>
      <c r="D143" s="608"/>
      <c r="E143" s="608"/>
      <c r="F143" s="609"/>
      <c r="G143" s="209" t="s">
        <v>15</v>
      </c>
      <c r="H143" s="614"/>
      <c r="I143" s="614"/>
      <c r="J143" s="614"/>
      <c r="K143" s="614"/>
      <c r="L143" s="615" t="s">
        <v>16</v>
      </c>
      <c r="M143" s="614"/>
      <c r="N143" s="614"/>
      <c r="O143" s="614"/>
      <c r="P143" s="614"/>
      <c r="Q143" s="614"/>
      <c r="R143" s="614"/>
      <c r="S143" s="614"/>
      <c r="T143" s="614"/>
      <c r="U143" s="614"/>
      <c r="V143" s="614"/>
      <c r="W143" s="614"/>
      <c r="X143" s="616"/>
      <c r="Y143" s="617" t="s">
        <v>17</v>
      </c>
      <c r="Z143" s="618"/>
      <c r="AA143" s="618"/>
      <c r="AB143" s="619"/>
      <c r="AC143" s="209" t="s">
        <v>15</v>
      </c>
      <c r="AD143" s="614"/>
      <c r="AE143" s="614"/>
      <c r="AF143" s="614"/>
      <c r="AG143" s="614"/>
      <c r="AH143" s="615" t="s">
        <v>16</v>
      </c>
      <c r="AI143" s="614"/>
      <c r="AJ143" s="614"/>
      <c r="AK143" s="614"/>
      <c r="AL143" s="614"/>
      <c r="AM143" s="614"/>
      <c r="AN143" s="614"/>
      <c r="AO143" s="614"/>
      <c r="AP143" s="614"/>
      <c r="AQ143" s="614"/>
      <c r="AR143" s="614"/>
      <c r="AS143" s="614"/>
      <c r="AT143" s="616"/>
      <c r="AU143" s="617" t="s">
        <v>17</v>
      </c>
      <c r="AV143" s="618"/>
      <c r="AW143" s="618"/>
      <c r="AX143" s="621"/>
      <c r="AY143">
        <f>$AY$142</f>
        <v>2</v>
      </c>
    </row>
    <row r="144" spans="1:51" ht="24.75" customHeight="1" x14ac:dyDescent="0.15">
      <c r="A144" s="607"/>
      <c r="B144" s="608"/>
      <c r="C144" s="608"/>
      <c r="D144" s="608"/>
      <c r="E144" s="608"/>
      <c r="F144" s="609"/>
      <c r="G144" s="622" t="s">
        <v>638</v>
      </c>
      <c r="H144" s="623"/>
      <c r="I144" s="623"/>
      <c r="J144" s="623"/>
      <c r="K144" s="624"/>
      <c r="L144" s="625" t="s">
        <v>639</v>
      </c>
      <c r="M144" s="626"/>
      <c r="N144" s="626"/>
      <c r="O144" s="626"/>
      <c r="P144" s="626"/>
      <c r="Q144" s="626"/>
      <c r="R144" s="626"/>
      <c r="S144" s="626"/>
      <c r="T144" s="626"/>
      <c r="U144" s="626"/>
      <c r="V144" s="626"/>
      <c r="W144" s="626"/>
      <c r="X144" s="627"/>
      <c r="Y144" s="628">
        <v>0.99968900000000005</v>
      </c>
      <c r="Z144" s="629"/>
      <c r="AA144" s="629"/>
      <c r="AB144" s="630"/>
      <c r="AC144" s="622" t="s">
        <v>633</v>
      </c>
      <c r="AD144" s="623"/>
      <c r="AE144" s="623"/>
      <c r="AF144" s="623"/>
      <c r="AG144" s="624"/>
      <c r="AH144" s="625" t="s">
        <v>640</v>
      </c>
      <c r="AI144" s="626"/>
      <c r="AJ144" s="626"/>
      <c r="AK144" s="626"/>
      <c r="AL144" s="626"/>
      <c r="AM144" s="626"/>
      <c r="AN144" s="626"/>
      <c r="AO144" s="626"/>
      <c r="AP144" s="626"/>
      <c r="AQ144" s="626"/>
      <c r="AR144" s="626"/>
      <c r="AS144" s="626"/>
      <c r="AT144" s="627"/>
      <c r="AU144" s="628">
        <v>0.42631999999999998</v>
      </c>
      <c r="AV144" s="629"/>
      <c r="AW144" s="629"/>
      <c r="AX144" s="631"/>
      <c r="AY144">
        <f>$AY$142</f>
        <v>2</v>
      </c>
    </row>
    <row r="145" spans="1:52" ht="24.75" customHeight="1" x14ac:dyDescent="0.15">
      <c r="A145" s="607"/>
      <c r="B145" s="608"/>
      <c r="C145" s="608"/>
      <c r="D145" s="608"/>
      <c r="E145" s="608"/>
      <c r="F145" s="609"/>
      <c r="G145" s="595"/>
      <c r="H145" s="596"/>
      <c r="I145" s="596"/>
      <c r="J145" s="596"/>
      <c r="K145" s="597"/>
      <c r="L145" s="589"/>
      <c r="M145" s="590"/>
      <c r="N145" s="590"/>
      <c r="O145" s="590"/>
      <c r="P145" s="590"/>
      <c r="Q145" s="590"/>
      <c r="R145" s="590"/>
      <c r="S145" s="590"/>
      <c r="T145" s="590"/>
      <c r="U145" s="590"/>
      <c r="V145" s="590"/>
      <c r="W145" s="590"/>
      <c r="X145" s="591"/>
      <c r="Y145" s="592"/>
      <c r="Z145" s="593"/>
      <c r="AA145" s="593"/>
      <c r="AB145" s="594"/>
      <c r="AC145" s="595"/>
      <c r="AD145" s="596"/>
      <c r="AE145" s="596"/>
      <c r="AF145" s="596"/>
      <c r="AG145" s="597"/>
      <c r="AH145" s="589"/>
      <c r="AI145" s="590"/>
      <c r="AJ145" s="590"/>
      <c r="AK145" s="590"/>
      <c r="AL145" s="590"/>
      <c r="AM145" s="590"/>
      <c r="AN145" s="590"/>
      <c r="AO145" s="590"/>
      <c r="AP145" s="590"/>
      <c r="AQ145" s="590"/>
      <c r="AR145" s="590"/>
      <c r="AS145" s="590"/>
      <c r="AT145" s="591"/>
      <c r="AU145" s="592"/>
      <c r="AV145" s="593"/>
      <c r="AW145" s="593"/>
      <c r="AX145" s="598"/>
      <c r="AY145">
        <f>$AY$142</f>
        <v>2</v>
      </c>
    </row>
    <row r="146" spans="1:52" ht="24.75" customHeight="1" x14ac:dyDescent="0.15">
      <c r="A146" s="607"/>
      <c r="B146" s="608"/>
      <c r="C146" s="608"/>
      <c r="D146" s="608"/>
      <c r="E146" s="608"/>
      <c r="F146" s="609"/>
      <c r="G146" s="595"/>
      <c r="H146" s="596"/>
      <c r="I146" s="596"/>
      <c r="J146" s="596"/>
      <c r="K146" s="597"/>
      <c r="L146" s="589"/>
      <c r="M146" s="590"/>
      <c r="N146" s="590"/>
      <c r="O146" s="590"/>
      <c r="P146" s="590"/>
      <c r="Q146" s="590"/>
      <c r="R146" s="590"/>
      <c r="S146" s="590"/>
      <c r="T146" s="590"/>
      <c r="U146" s="590"/>
      <c r="V146" s="590"/>
      <c r="W146" s="590"/>
      <c r="X146" s="591"/>
      <c r="Y146" s="592"/>
      <c r="Z146" s="593"/>
      <c r="AA146" s="593"/>
      <c r="AB146" s="594"/>
      <c r="AC146" s="595"/>
      <c r="AD146" s="596"/>
      <c r="AE146" s="596"/>
      <c r="AF146" s="596"/>
      <c r="AG146" s="597"/>
      <c r="AH146" s="589"/>
      <c r="AI146" s="590"/>
      <c r="AJ146" s="590"/>
      <c r="AK146" s="590"/>
      <c r="AL146" s="590"/>
      <c r="AM146" s="590"/>
      <c r="AN146" s="590"/>
      <c r="AO146" s="590"/>
      <c r="AP146" s="590"/>
      <c r="AQ146" s="590"/>
      <c r="AR146" s="590"/>
      <c r="AS146" s="590"/>
      <c r="AT146" s="591"/>
      <c r="AU146" s="592"/>
      <c r="AV146" s="593"/>
      <c r="AW146" s="593"/>
      <c r="AX146" s="598"/>
      <c r="AY146">
        <f>$AY$142</f>
        <v>2</v>
      </c>
    </row>
    <row r="147" spans="1:52" ht="24.75" customHeight="1" thickBot="1" x14ac:dyDescent="0.2">
      <c r="A147" s="607"/>
      <c r="B147" s="608"/>
      <c r="C147" s="608"/>
      <c r="D147" s="608"/>
      <c r="E147" s="608"/>
      <c r="F147" s="609"/>
      <c r="G147" s="632" t="s">
        <v>18</v>
      </c>
      <c r="H147" s="633"/>
      <c r="I147" s="633"/>
      <c r="J147" s="633"/>
      <c r="K147" s="633"/>
      <c r="L147" s="634"/>
      <c r="M147" s="635"/>
      <c r="N147" s="635"/>
      <c r="O147" s="635"/>
      <c r="P147" s="635"/>
      <c r="Q147" s="635"/>
      <c r="R147" s="635"/>
      <c r="S147" s="635"/>
      <c r="T147" s="635"/>
      <c r="U147" s="635"/>
      <c r="V147" s="635"/>
      <c r="W147" s="635"/>
      <c r="X147" s="636"/>
      <c r="Y147" s="637">
        <f>SUM(Y144:AB146)</f>
        <v>0.99968900000000005</v>
      </c>
      <c r="Z147" s="638"/>
      <c r="AA147" s="638"/>
      <c r="AB147" s="639"/>
      <c r="AC147" s="632" t="s">
        <v>18</v>
      </c>
      <c r="AD147" s="633"/>
      <c r="AE147" s="633"/>
      <c r="AF147" s="633"/>
      <c r="AG147" s="633"/>
      <c r="AH147" s="634"/>
      <c r="AI147" s="635"/>
      <c r="AJ147" s="635"/>
      <c r="AK147" s="635"/>
      <c r="AL147" s="635"/>
      <c r="AM147" s="635"/>
      <c r="AN147" s="635"/>
      <c r="AO147" s="635"/>
      <c r="AP147" s="635"/>
      <c r="AQ147" s="635"/>
      <c r="AR147" s="635"/>
      <c r="AS147" s="635"/>
      <c r="AT147" s="636"/>
      <c r="AU147" s="637">
        <f>SUM(AU144:AX146)</f>
        <v>0.42631999999999998</v>
      </c>
      <c r="AV147" s="638"/>
      <c r="AW147" s="638"/>
      <c r="AX147" s="640"/>
      <c r="AY147">
        <f>$AY$142</f>
        <v>2</v>
      </c>
    </row>
    <row r="148" spans="1:52" ht="24.75" customHeight="1" x14ac:dyDescent="0.15">
      <c r="A148" s="607"/>
      <c r="B148" s="608"/>
      <c r="C148" s="608"/>
      <c r="D148" s="608"/>
      <c r="E148" s="608"/>
      <c r="F148" s="609"/>
      <c r="G148" s="610" t="s">
        <v>641</v>
      </c>
      <c r="H148" s="611"/>
      <c r="I148" s="611"/>
      <c r="J148" s="611"/>
      <c r="K148" s="611"/>
      <c r="L148" s="611"/>
      <c r="M148" s="611"/>
      <c r="N148" s="611"/>
      <c r="O148" s="611"/>
      <c r="P148" s="611"/>
      <c r="Q148" s="611"/>
      <c r="R148" s="611"/>
      <c r="S148" s="611"/>
      <c r="T148" s="611"/>
      <c r="U148" s="611"/>
      <c r="V148" s="611"/>
      <c r="W148" s="611"/>
      <c r="X148" s="611"/>
      <c r="Y148" s="611"/>
      <c r="Z148" s="611"/>
      <c r="AA148" s="611"/>
      <c r="AB148" s="612"/>
      <c r="AC148" s="610" t="s">
        <v>642</v>
      </c>
      <c r="AD148" s="611"/>
      <c r="AE148" s="611"/>
      <c r="AF148" s="611"/>
      <c r="AG148" s="611"/>
      <c r="AH148" s="611"/>
      <c r="AI148" s="611"/>
      <c r="AJ148" s="611"/>
      <c r="AK148" s="611"/>
      <c r="AL148" s="611"/>
      <c r="AM148" s="611"/>
      <c r="AN148" s="611"/>
      <c r="AO148" s="611"/>
      <c r="AP148" s="611"/>
      <c r="AQ148" s="611"/>
      <c r="AR148" s="611"/>
      <c r="AS148" s="611"/>
      <c r="AT148" s="611"/>
      <c r="AU148" s="611"/>
      <c r="AV148" s="611"/>
      <c r="AW148" s="611"/>
      <c r="AX148" s="613"/>
      <c r="AY148">
        <f>COUNTA($G$150,$AC$150)</f>
        <v>2</v>
      </c>
    </row>
    <row r="149" spans="1:52" ht="24.75" customHeight="1" x14ac:dyDescent="0.15">
      <c r="A149" s="607"/>
      <c r="B149" s="608"/>
      <c r="C149" s="608"/>
      <c r="D149" s="608"/>
      <c r="E149" s="608"/>
      <c r="F149" s="609"/>
      <c r="G149" s="209" t="s">
        <v>15</v>
      </c>
      <c r="H149" s="614"/>
      <c r="I149" s="614"/>
      <c r="J149" s="614"/>
      <c r="K149" s="614"/>
      <c r="L149" s="615" t="s">
        <v>16</v>
      </c>
      <c r="M149" s="614"/>
      <c r="N149" s="614"/>
      <c r="O149" s="614"/>
      <c r="P149" s="614"/>
      <c r="Q149" s="614"/>
      <c r="R149" s="614"/>
      <c r="S149" s="614"/>
      <c r="T149" s="614"/>
      <c r="U149" s="614"/>
      <c r="V149" s="614"/>
      <c r="W149" s="614"/>
      <c r="X149" s="616"/>
      <c r="Y149" s="617" t="s">
        <v>17</v>
      </c>
      <c r="Z149" s="618"/>
      <c r="AA149" s="618"/>
      <c r="AB149" s="619"/>
      <c r="AC149" s="209" t="s">
        <v>15</v>
      </c>
      <c r="AD149" s="614"/>
      <c r="AE149" s="614"/>
      <c r="AF149" s="614"/>
      <c r="AG149" s="614"/>
      <c r="AH149" s="615" t="s">
        <v>16</v>
      </c>
      <c r="AI149" s="614"/>
      <c r="AJ149" s="614"/>
      <c r="AK149" s="614"/>
      <c r="AL149" s="614"/>
      <c r="AM149" s="614"/>
      <c r="AN149" s="614"/>
      <c r="AO149" s="614"/>
      <c r="AP149" s="614"/>
      <c r="AQ149" s="614"/>
      <c r="AR149" s="614"/>
      <c r="AS149" s="614"/>
      <c r="AT149" s="616"/>
      <c r="AU149" s="617" t="s">
        <v>17</v>
      </c>
      <c r="AV149" s="618"/>
      <c r="AW149" s="618"/>
      <c r="AX149" s="621"/>
      <c r="AY149">
        <f>$AY$148</f>
        <v>2</v>
      </c>
    </row>
    <row r="150" spans="1:52" ht="39.6" customHeight="1" x14ac:dyDescent="0.15">
      <c r="A150" s="607"/>
      <c r="B150" s="608"/>
      <c r="C150" s="608"/>
      <c r="D150" s="608"/>
      <c r="E150" s="608"/>
      <c r="F150" s="609"/>
      <c r="G150" s="622" t="s">
        <v>633</v>
      </c>
      <c r="H150" s="623"/>
      <c r="I150" s="623"/>
      <c r="J150" s="623"/>
      <c r="K150" s="624"/>
      <c r="L150" s="625" t="s">
        <v>643</v>
      </c>
      <c r="M150" s="626"/>
      <c r="N150" s="626"/>
      <c r="O150" s="626"/>
      <c r="P150" s="626"/>
      <c r="Q150" s="626"/>
      <c r="R150" s="626"/>
      <c r="S150" s="626"/>
      <c r="T150" s="626"/>
      <c r="U150" s="626"/>
      <c r="V150" s="626"/>
      <c r="W150" s="626"/>
      <c r="X150" s="627"/>
      <c r="Y150" s="628">
        <v>0.86404999999999998</v>
      </c>
      <c r="Z150" s="629"/>
      <c r="AA150" s="629"/>
      <c r="AB150" s="630"/>
      <c r="AC150" s="622" t="s">
        <v>633</v>
      </c>
      <c r="AD150" s="623"/>
      <c r="AE150" s="623"/>
      <c r="AF150" s="623"/>
      <c r="AG150" s="624"/>
      <c r="AH150" s="625" t="s">
        <v>644</v>
      </c>
      <c r="AI150" s="626"/>
      <c r="AJ150" s="626"/>
      <c r="AK150" s="626"/>
      <c r="AL150" s="626"/>
      <c r="AM150" s="626"/>
      <c r="AN150" s="626"/>
      <c r="AO150" s="626"/>
      <c r="AP150" s="626"/>
      <c r="AQ150" s="626"/>
      <c r="AR150" s="626"/>
      <c r="AS150" s="626"/>
      <c r="AT150" s="627"/>
      <c r="AU150" s="628">
        <v>1.719312</v>
      </c>
      <c r="AV150" s="629"/>
      <c r="AW150" s="629"/>
      <c r="AX150" s="631"/>
      <c r="AY150">
        <f>$AY$148</f>
        <v>2</v>
      </c>
    </row>
    <row r="151" spans="1:52" ht="24.75" customHeight="1" x14ac:dyDescent="0.15">
      <c r="A151" s="607"/>
      <c r="B151" s="608"/>
      <c r="C151" s="608"/>
      <c r="D151" s="608"/>
      <c r="E151" s="608"/>
      <c r="F151" s="609"/>
      <c r="G151" s="595"/>
      <c r="H151" s="596"/>
      <c r="I151" s="596"/>
      <c r="J151" s="596"/>
      <c r="K151" s="597"/>
      <c r="L151" s="589"/>
      <c r="M151" s="590"/>
      <c r="N151" s="590"/>
      <c r="O151" s="590"/>
      <c r="P151" s="590"/>
      <c r="Q151" s="590"/>
      <c r="R151" s="590"/>
      <c r="S151" s="590"/>
      <c r="T151" s="590"/>
      <c r="U151" s="590"/>
      <c r="V151" s="590"/>
      <c r="W151" s="590"/>
      <c r="X151" s="591"/>
      <c r="Y151" s="592"/>
      <c r="Z151" s="593"/>
      <c r="AA151" s="593"/>
      <c r="AB151" s="594"/>
      <c r="AC151" s="595"/>
      <c r="AD151" s="596"/>
      <c r="AE151" s="596"/>
      <c r="AF151" s="596"/>
      <c r="AG151" s="597"/>
      <c r="AH151" s="589"/>
      <c r="AI151" s="590"/>
      <c r="AJ151" s="590"/>
      <c r="AK151" s="590"/>
      <c r="AL151" s="590"/>
      <c r="AM151" s="590"/>
      <c r="AN151" s="590"/>
      <c r="AO151" s="590"/>
      <c r="AP151" s="590"/>
      <c r="AQ151" s="590"/>
      <c r="AR151" s="590"/>
      <c r="AS151" s="590"/>
      <c r="AT151" s="591"/>
      <c r="AU151" s="592"/>
      <c r="AV151" s="593"/>
      <c r="AW151" s="593"/>
      <c r="AX151" s="598"/>
      <c r="AY151">
        <f>$AY$148</f>
        <v>2</v>
      </c>
    </row>
    <row r="152" spans="1:52" ht="24.75" customHeight="1" x14ac:dyDescent="0.15">
      <c r="A152" s="607"/>
      <c r="B152" s="608"/>
      <c r="C152" s="608"/>
      <c r="D152" s="608"/>
      <c r="E152" s="608"/>
      <c r="F152" s="609"/>
      <c r="G152" s="595"/>
      <c r="H152" s="596"/>
      <c r="I152" s="596"/>
      <c r="J152" s="596"/>
      <c r="K152" s="597"/>
      <c r="L152" s="589"/>
      <c r="M152" s="590"/>
      <c r="N152" s="590"/>
      <c r="O152" s="590"/>
      <c r="P152" s="590"/>
      <c r="Q152" s="590"/>
      <c r="R152" s="590"/>
      <c r="S152" s="590"/>
      <c r="T152" s="590"/>
      <c r="U152" s="590"/>
      <c r="V152" s="590"/>
      <c r="W152" s="590"/>
      <c r="X152" s="591"/>
      <c r="Y152" s="592"/>
      <c r="Z152" s="593"/>
      <c r="AA152" s="593"/>
      <c r="AB152" s="594"/>
      <c r="AC152" s="595"/>
      <c r="AD152" s="596"/>
      <c r="AE152" s="596"/>
      <c r="AF152" s="596"/>
      <c r="AG152" s="597"/>
      <c r="AH152" s="589"/>
      <c r="AI152" s="590"/>
      <c r="AJ152" s="590"/>
      <c r="AK152" s="590"/>
      <c r="AL152" s="590"/>
      <c r="AM152" s="590"/>
      <c r="AN152" s="590"/>
      <c r="AO152" s="590"/>
      <c r="AP152" s="590"/>
      <c r="AQ152" s="590"/>
      <c r="AR152" s="590"/>
      <c r="AS152" s="590"/>
      <c r="AT152" s="591"/>
      <c r="AU152" s="592"/>
      <c r="AV152" s="593"/>
      <c r="AW152" s="593"/>
      <c r="AX152" s="598"/>
      <c r="AY152">
        <f>$AY$148</f>
        <v>2</v>
      </c>
    </row>
    <row r="153" spans="1:52" ht="24.75" customHeight="1" thickBot="1" x14ac:dyDescent="0.2">
      <c r="A153" s="607"/>
      <c r="B153" s="608"/>
      <c r="C153" s="608"/>
      <c r="D153" s="608"/>
      <c r="E153" s="608"/>
      <c r="F153" s="609"/>
      <c r="G153" s="632" t="s">
        <v>18</v>
      </c>
      <c r="H153" s="633"/>
      <c r="I153" s="633"/>
      <c r="J153" s="633"/>
      <c r="K153" s="633"/>
      <c r="L153" s="634"/>
      <c r="M153" s="635"/>
      <c r="N153" s="635"/>
      <c r="O153" s="635"/>
      <c r="P153" s="635"/>
      <c r="Q153" s="635"/>
      <c r="R153" s="635"/>
      <c r="S153" s="635"/>
      <c r="T153" s="635"/>
      <c r="U153" s="635"/>
      <c r="V153" s="635"/>
      <c r="W153" s="635"/>
      <c r="X153" s="636"/>
      <c r="Y153" s="637">
        <f>SUM(Y150:AB152)</f>
        <v>0.86404999999999998</v>
      </c>
      <c r="Z153" s="638"/>
      <c r="AA153" s="638"/>
      <c r="AB153" s="639"/>
      <c r="AC153" s="632" t="s">
        <v>18</v>
      </c>
      <c r="AD153" s="633"/>
      <c r="AE153" s="633"/>
      <c r="AF153" s="633"/>
      <c r="AG153" s="633"/>
      <c r="AH153" s="634"/>
      <c r="AI153" s="635"/>
      <c r="AJ153" s="635"/>
      <c r="AK153" s="635"/>
      <c r="AL153" s="635"/>
      <c r="AM153" s="635"/>
      <c r="AN153" s="635"/>
      <c r="AO153" s="635"/>
      <c r="AP153" s="635"/>
      <c r="AQ153" s="635"/>
      <c r="AR153" s="635"/>
      <c r="AS153" s="635"/>
      <c r="AT153" s="636"/>
      <c r="AU153" s="637">
        <f>SUM(AU150:AX152)</f>
        <v>1.719312</v>
      </c>
      <c r="AV153" s="638"/>
      <c r="AW153" s="638"/>
      <c r="AX153" s="640"/>
      <c r="AY153">
        <f>$AY$148</f>
        <v>2</v>
      </c>
    </row>
    <row r="154" spans="1:52" ht="24.75" customHeight="1" x14ac:dyDescent="0.15">
      <c r="A154" s="607"/>
      <c r="B154" s="608"/>
      <c r="C154" s="608"/>
      <c r="D154" s="608"/>
      <c r="E154" s="608"/>
      <c r="F154" s="609"/>
      <c r="G154" s="610" t="s">
        <v>645</v>
      </c>
      <c r="H154" s="611"/>
      <c r="I154" s="611"/>
      <c r="J154" s="611"/>
      <c r="K154" s="611"/>
      <c r="L154" s="611"/>
      <c r="M154" s="611"/>
      <c r="N154" s="611"/>
      <c r="O154" s="611"/>
      <c r="P154" s="611"/>
      <c r="Q154" s="611"/>
      <c r="R154" s="611"/>
      <c r="S154" s="611"/>
      <c r="T154" s="611"/>
      <c r="U154" s="611"/>
      <c r="V154" s="611"/>
      <c r="W154" s="611"/>
      <c r="X154" s="611"/>
      <c r="Y154" s="611"/>
      <c r="Z154" s="611"/>
      <c r="AA154" s="611"/>
      <c r="AB154" s="612"/>
      <c r="AC154" s="610" t="s">
        <v>646</v>
      </c>
      <c r="AD154" s="611"/>
      <c r="AE154" s="611"/>
      <c r="AF154" s="611"/>
      <c r="AG154" s="611"/>
      <c r="AH154" s="611"/>
      <c r="AI154" s="611"/>
      <c r="AJ154" s="611"/>
      <c r="AK154" s="611"/>
      <c r="AL154" s="611"/>
      <c r="AM154" s="611"/>
      <c r="AN154" s="611"/>
      <c r="AO154" s="611"/>
      <c r="AP154" s="611"/>
      <c r="AQ154" s="611"/>
      <c r="AR154" s="611"/>
      <c r="AS154" s="611"/>
      <c r="AT154" s="611"/>
      <c r="AU154" s="611"/>
      <c r="AV154" s="611"/>
      <c r="AW154" s="611"/>
      <c r="AX154" s="613"/>
      <c r="AY154">
        <f>COUNTA($G$156,$AC$156)</f>
        <v>2</v>
      </c>
    </row>
    <row r="155" spans="1:52" ht="24.75" customHeight="1" x14ac:dyDescent="0.15">
      <c r="A155" s="607"/>
      <c r="B155" s="608"/>
      <c r="C155" s="608"/>
      <c r="D155" s="608"/>
      <c r="E155" s="608"/>
      <c r="F155" s="609"/>
      <c r="G155" s="209" t="s">
        <v>15</v>
      </c>
      <c r="H155" s="614"/>
      <c r="I155" s="614"/>
      <c r="J155" s="614"/>
      <c r="K155" s="614"/>
      <c r="L155" s="615" t="s">
        <v>16</v>
      </c>
      <c r="M155" s="614"/>
      <c r="N155" s="614"/>
      <c r="O155" s="614"/>
      <c r="P155" s="614"/>
      <c r="Q155" s="614"/>
      <c r="R155" s="614"/>
      <c r="S155" s="614"/>
      <c r="T155" s="614"/>
      <c r="U155" s="614"/>
      <c r="V155" s="614"/>
      <c r="W155" s="614"/>
      <c r="X155" s="616"/>
      <c r="Y155" s="617" t="s">
        <v>17</v>
      </c>
      <c r="Z155" s="618"/>
      <c r="AA155" s="618"/>
      <c r="AB155" s="619"/>
      <c r="AC155" s="209" t="s">
        <v>15</v>
      </c>
      <c r="AD155" s="614"/>
      <c r="AE155" s="614"/>
      <c r="AF155" s="614"/>
      <c r="AG155" s="614"/>
      <c r="AH155" s="615" t="s">
        <v>16</v>
      </c>
      <c r="AI155" s="614"/>
      <c r="AJ155" s="614"/>
      <c r="AK155" s="614"/>
      <c r="AL155" s="614"/>
      <c r="AM155" s="614"/>
      <c r="AN155" s="614"/>
      <c r="AO155" s="614"/>
      <c r="AP155" s="614"/>
      <c r="AQ155" s="614"/>
      <c r="AR155" s="614"/>
      <c r="AS155" s="614"/>
      <c r="AT155" s="616"/>
      <c r="AU155" s="617" t="s">
        <v>17</v>
      </c>
      <c r="AV155" s="618"/>
      <c r="AW155" s="618"/>
      <c r="AX155" s="621"/>
      <c r="AY155">
        <f>$AY$154</f>
        <v>2</v>
      </c>
    </row>
    <row r="156" spans="1:52" s="15" customFormat="1" ht="24.75" customHeight="1" x14ac:dyDescent="0.15">
      <c r="A156" s="607"/>
      <c r="B156" s="608"/>
      <c r="C156" s="608"/>
      <c r="D156" s="608"/>
      <c r="E156" s="608"/>
      <c r="F156" s="609"/>
      <c r="G156" s="622" t="s">
        <v>633</v>
      </c>
      <c r="H156" s="623"/>
      <c r="I156" s="623"/>
      <c r="J156" s="623"/>
      <c r="K156" s="624"/>
      <c r="L156" s="625" t="s">
        <v>647</v>
      </c>
      <c r="M156" s="626"/>
      <c r="N156" s="626"/>
      <c r="O156" s="626"/>
      <c r="P156" s="626"/>
      <c r="Q156" s="626"/>
      <c r="R156" s="626"/>
      <c r="S156" s="626"/>
      <c r="T156" s="626"/>
      <c r="U156" s="626"/>
      <c r="V156" s="626"/>
      <c r="W156" s="626"/>
      <c r="X156" s="627"/>
      <c r="Y156" s="628">
        <v>98.904849999999996</v>
      </c>
      <c r="Z156" s="629"/>
      <c r="AA156" s="629"/>
      <c r="AB156" s="630"/>
      <c r="AC156" s="622" t="s">
        <v>633</v>
      </c>
      <c r="AD156" s="623"/>
      <c r="AE156" s="623"/>
      <c r="AF156" s="623"/>
      <c r="AG156" s="624"/>
      <c r="AH156" s="625" t="s">
        <v>648</v>
      </c>
      <c r="AI156" s="626"/>
      <c r="AJ156" s="626"/>
      <c r="AK156" s="626"/>
      <c r="AL156" s="626"/>
      <c r="AM156" s="626"/>
      <c r="AN156" s="626"/>
      <c r="AO156" s="626"/>
      <c r="AP156" s="626"/>
      <c r="AQ156" s="626"/>
      <c r="AR156" s="626"/>
      <c r="AS156" s="626"/>
      <c r="AT156" s="627"/>
      <c r="AU156" s="628">
        <v>85.621967999999995</v>
      </c>
      <c r="AV156" s="629"/>
      <c r="AW156" s="629"/>
      <c r="AX156" s="631"/>
      <c r="AY156">
        <f>$AY$154</f>
        <v>2</v>
      </c>
      <c r="AZ156"/>
    </row>
    <row r="157" spans="1:52" ht="24.75" customHeight="1" x14ac:dyDescent="0.15">
      <c r="A157" s="607"/>
      <c r="B157" s="608"/>
      <c r="C157" s="608"/>
      <c r="D157" s="608"/>
      <c r="E157" s="608"/>
      <c r="F157" s="609"/>
      <c r="G157" s="595"/>
      <c r="H157" s="596"/>
      <c r="I157" s="596"/>
      <c r="J157" s="596"/>
      <c r="K157" s="597"/>
      <c r="L157" s="589"/>
      <c r="M157" s="590"/>
      <c r="N157" s="590"/>
      <c r="O157" s="590"/>
      <c r="P157" s="590"/>
      <c r="Q157" s="590"/>
      <c r="R157" s="590"/>
      <c r="S157" s="590"/>
      <c r="T157" s="590"/>
      <c r="U157" s="590"/>
      <c r="V157" s="590"/>
      <c r="W157" s="590"/>
      <c r="X157" s="591"/>
      <c r="Y157" s="592"/>
      <c r="Z157" s="593"/>
      <c r="AA157" s="593"/>
      <c r="AB157" s="594"/>
      <c r="AC157" s="595"/>
      <c r="AD157" s="596"/>
      <c r="AE157" s="596"/>
      <c r="AF157" s="596"/>
      <c r="AG157" s="597"/>
      <c r="AH157" s="589"/>
      <c r="AI157" s="590"/>
      <c r="AJ157" s="590"/>
      <c r="AK157" s="590"/>
      <c r="AL157" s="590"/>
      <c r="AM157" s="590"/>
      <c r="AN157" s="590"/>
      <c r="AO157" s="590"/>
      <c r="AP157" s="590"/>
      <c r="AQ157" s="590"/>
      <c r="AR157" s="590"/>
      <c r="AS157" s="590"/>
      <c r="AT157" s="591"/>
      <c r="AU157" s="592"/>
      <c r="AV157" s="593"/>
      <c r="AW157" s="593"/>
      <c r="AX157" s="598"/>
      <c r="AY157">
        <f>$AY$154</f>
        <v>2</v>
      </c>
    </row>
    <row r="158" spans="1:52" ht="24.75" customHeight="1" x14ac:dyDescent="0.15">
      <c r="A158" s="607"/>
      <c r="B158" s="608"/>
      <c r="C158" s="608"/>
      <c r="D158" s="608"/>
      <c r="E158" s="608"/>
      <c r="F158" s="609"/>
      <c r="G158" s="595"/>
      <c r="H158" s="596"/>
      <c r="I158" s="596"/>
      <c r="J158" s="596"/>
      <c r="K158" s="597"/>
      <c r="L158" s="589"/>
      <c r="M158" s="590"/>
      <c r="N158" s="590"/>
      <c r="O158" s="590"/>
      <c r="P158" s="590"/>
      <c r="Q158" s="590"/>
      <c r="R158" s="590"/>
      <c r="S158" s="590"/>
      <c r="T158" s="590"/>
      <c r="U158" s="590"/>
      <c r="V158" s="590"/>
      <c r="W158" s="590"/>
      <c r="X158" s="591"/>
      <c r="Y158" s="592"/>
      <c r="Z158" s="593"/>
      <c r="AA158" s="593"/>
      <c r="AB158" s="594"/>
      <c r="AC158" s="595"/>
      <c r="AD158" s="596"/>
      <c r="AE158" s="596"/>
      <c r="AF158" s="596"/>
      <c r="AG158" s="597"/>
      <c r="AH158" s="589"/>
      <c r="AI158" s="590"/>
      <c r="AJ158" s="590"/>
      <c r="AK158" s="590"/>
      <c r="AL158" s="590"/>
      <c r="AM158" s="590"/>
      <c r="AN158" s="590"/>
      <c r="AO158" s="590"/>
      <c r="AP158" s="590"/>
      <c r="AQ158" s="590"/>
      <c r="AR158" s="590"/>
      <c r="AS158" s="590"/>
      <c r="AT158" s="591"/>
      <c r="AU158" s="592"/>
      <c r="AV158" s="593"/>
      <c r="AW158" s="593"/>
      <c r="AX158" s="598"/>
      <c r="AY158">
        <f>$AY$154</f>
        <v>2</v>
      </c>
    </row>
    <row r="159" spans="1:52" ht="24.75" customHeight="1" x14ac:dyDescent="0.15">
      <c r="A159" s="607"/>
      <c r="B159" s="608"/>
      <c r="C159" s="608"/>
      <c r="D159" s="608"/>
      <c r="E159" s="608"/>
      <c r="F159" s="609"/>
      <c r="G159" s="632" t="s">
        <v>18</v>
      </c>
      <c r="H159" s="633"/>
      <c r="I159" s="633"/>
      <c r="J159" s="633"/>
      <c r="K159" s="633"/>
      <c r="L159" s="634"/>
      <c r="M159" s="635"/>
      <c r="N159" s="635"/>
      <c r="O159" s="635"/>
      <c r="P159" s="635"/>
      <c r="Q159" s="635"/>
      <c r="R159" s="635"/>
      <c r="S159" s="635"/>
      <c r="T159" s="635"/>
      <c r="U159" s="635"/>
      <c r="V159" s="635"/>
      <c r="W159" s="635"/>
      <c r="X159" s="636"/>
      <c r="Y159" s="637">
        <f>SUM(Y156:AB158)</f>
        <v>98.904849999999996</v>
      </c>
      <c r="Z159" s="638"/>
      <c r="AA159" s="638"/>
      <c r="AB159" s="639"/>
      <c r="AC159" s="632" t="s">
        <v>18</v>
      </c>
      <c r="AD159" s="633"/>
      <c r="AE159" s="633"/>
      <c r="AF159" s="633"/>
      <c r="AG159" s="633"/>
      <c r="AH159" s="634"/>
      <c r="AI159" s="635"/>
      <c r="AJ159" s="635"/>
      <c r="AK159" s="635"/>
      <c r="AL159" s="635"/>
      <c r="AM159" s="635"/>
      <c r="AN159" s="635"/>
      <c r="AO159" s="635"/>
      <c r="AP159" s="635"/>
      <c r="AQ159" s="635"/>
      <c r="AR159" s="635"/>
      <c r="AS159" s="635"/>
      <c r="AT159" s="636"/>
      <c r="AU159" s="637">
        <f>SUM(AU156:AX158)</f>
        <v>85.621967999999995</v>
      </c>
      <c r="AV159" s="638"/>
      <c r="AW159" s="638"/>
      <c r="AX159" s="640"/>
      <c r="AY159">
        <f>$AY$154</f>
        <v>2</v>
      </c>
    </row>
    <row r="160" spans="1:52" ht="24.75" customHeight="1" x14ac:dyDescent="0.15">
      <c r="A160" s="4"/>
      <c r="B160" s="4"/>
      <c r="C160" s="4"/>
      <c r="D160" s="4"/>
      <c r="E160" s="4"/>
      <c r="F160" s="4"/>
      <c r="G160" s="7"/>
      <c r="H160" s="7"/>
      <c r="I160" s="7"/>
      <c r="J160" s="7"/>
      <c r="K160" s="7"/>
      <c r="L160" s="3"/>
      <c r="M160" s="7"/>
      <c r="N160" s="7"/>
      <c r="O160" s="7"/>
      <c r="P160" s="7"/>
      <c r="Q160" s="7"/>
      <c r="R160" s="7"/>
      <c r="S160" s="7"/>
      <c r="T160" s="7"/>
      <c r="U160" s="7"/>
      <c r="V160" s="7"/>
      <c r="W160" s="7"/>
      <c r="X160" s="7"/>
      <c r="Y160" s="8"/>
      <c r="Z160" s="8"/>
      <c r="AA160" s="8"/>
      <c r="AB160" s="8"/>
      <c r="AC160" s="7"/>
      <c r="AD160" s="7"/>
      <c r="AE160" s="7"/>
      <c r="AF160" s="7"/>
      <c r="AG160" s="7"/>
      <c r="AH160" s="3"/>
      <c r="AI160" s="7"/>
      <c r="AJ160" s="7"/>
      <c r="AK160" s="7"/>
      <c r="AL160" s="7"/>
      <c r="AM160" s="7"/>
      <c r="AN160" s="7"/>
      <c r="AO160" s="7"/>
      <c r="AP160" s="7"/>
      <c r="AQ160" s="7"/>
      <c r="AR160" s="7"/>
      <c r="AS160" s="7"/>
      <c r="AT160" s="7"/>
      <c r="AU160" s="8"/>
      <c r="AV160" s="8"/>
      <c r="AW160" s="8"/>
      <c r="AX160" s="8"/>
    </row>
    <row r="161" spans="1:51" ht="24.75" customHeight="1" x14ac:dyDescent="0.15"/>
    <row r="162" spans="1:51" ht="24.75" customHeight="1" x14ac:dyDescent="0.15">
      <c r="A162" s="9"/>
      <c r="B162" s="1" t="s">
        <v>26</v>
      </c>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row>
    <row r="163" spans="1:51" ht="24.75" customHeight="1" x14ac:dyDescent="0.15">
      <c r="A163" s="9"/>
      <c r="B163" s="38" t="s">
        <v>214</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59.25" customHeight="1" x14ac:dyDescent="0.15">
      <c r="A164" s="660"/>
      <c r="B164" s="660"/>
      <c r="C164" s="660" t="s">
        <v>24</v>
      </c>
      <c r="D164" s="660"/>
      <c r="E164" s="660"/>
      <c r="F164" s="660"/>
      <c r="G164" s="660"/>
      <c r="H164" s="660"/>
      <c r="I164" s="660"/>
      <c r="J164" s="661" t="s">
        <v>181</v>
      </c>
      <c r="K164" s="428"/>
      <c r="L164" s="428"/>
      <c r="M164" s="428"/>
      <c r="N164" s="428"/>
      <c r="O164" s="428"/>
      <c r="P164" s="390" t="s">
        <v>25</v>
      </c>
      <c r="Q164" s="390"/>
      <c r="R164" s="390"/>
      <c r="S164" s="390"/>
      <c r="T164" s="390"/>
      <c r="U164" s="390"/>
      <c r="V164" s="390"/>
      <c r="W164" s="390"/>
      <c r="X164" s="390"/>
      <c r="Y164" s="662" t="s">
        <v>180</v>
      </c>
      <c r="Z164" s="663"/>
      <c r="AA164" s="663"/>
      <c r="AB164" s="663"/>
      <c r="AC164" s="661" t="s">
        <v>206</v>
      </c>
      <c r="AD164" s="661"/>
      <c r="AE164" s="661"/>
      <c r="AF164" s="661"/>
      <c r="AG164" s="661"/>
      <c r="AH164" s="662" t="s">
        <v>219</v>
      </c>
      <c r="AI164" s="660"/>
      <c r="AJ164" s="660"/>
      <c r="AK164" s="660"/>
      <c r="AL164" s="660" t="s">
        <v>19</v>
      </c>
      <c r="AM164" s="660"/>
      <c r="AN164" s="660"/>
      <c r="AO164" s="664"/>
      <c r="AP164" s="641" t="s">
        <v>182</v>
      </c>
      <c r="AQ164" s="641"/>
      <c r="AR164" s="641"/>
      <c r="AS164" s="641"/>
      <c r="AT164" s="641"/>
      <c r="AU164" s="641"/>
      <c r="AV164" s="641"/>
      <c r="AW164" s="641"/>
      <c r="AX164" s="641"/>
    </row>
    <row r="165" spans="1:51" ht="45" customHeight="1" x14ac:dyDescent="0.15">
      <c r="A165" s="642">
        <v>1</v>
      </c>
      <c r="B165" s="642">
        <v>1</v>
      </c>
      <c r="C165" s="643" t="s">
        <v>649</v>
      </c>
      <c r="D165" s="644"/>
      <c r="E165" s="644"/>
      <c r="F165" s="644"/>
      <c r="G165" s="644"/>
      <c r="H165" s="644"/>
      <c r="I165" s="644"/>
      <c r="J165" s="645" t="s">
        <v>250</v>
      </c>
      <c r="K165" s="646"/>
      <c r="L165" s="646"/>
      <c r="M165" s="646"/>
      <c r="N165" s="646"/>
      <c r="O165" s="646"/>
      <c r="P165" s="647" t="s">
        <v>650</v>
      </c>
      <c r="Q165" s="648"/>
      <c r="R165" s="648"/>
      <c r="S165" s="648"/>
      <c r="T165" s="648"/>
      <c r="U165" s="648"/>
      <c r="V165" s="648"/>
      <c r="W165" s="648"/>
      <c r="X165" s="648"/>
      <c r="Y165" s="649">
        <v>2.7876310000000002</v>
      </c>
      <c r="Z165" s="650"/>
      <c r="AA165" s="650"/>
      <c r="AB165" s="651"/>
      <c r="AC165" s="652" t="s">
        <v>220</v>
      </c>
      <c r="AD165" s="653"/>
      <c r="AE165" s="653"/>
      <c r="AF165" s="653"/>
      <c r="AG165" s="653"/>
      <c r="AH165" s="654">
        <v>9</v>
      </c>
      <c r="AI165" s="655"/>
      <c r="AJ165" s="655"/>
      <c r="AK165" s="655"/>
      <c r="AL165" s="656" t="s">
        <v>250</v>
      </c>
      <c r="AM165" s="657"/>
      <c r="AN165" s="657"/>
      <c r="AO165" s="658"/>
      <c r="AP165" s="659"/>
      <c r="AQ165" s="659"/>
      <c r="AR165" s="659"/>
      <c r="AS165" s="659"/>
      <c r="AT165" s="659"/>
      <c r="AU165" s="659"/>
      <c r="AV165" s="659"/>
      <c r="AW165" s="659"/>
      <c r="AX165" s="659"/>
    </row>
    <row r="166" spans="1:51" ht="24.75" customHeight="1" x14ac:dyDescent="0.15">
      <c r="A166" s="43"/>
      <c r="B166" s="43"/>
      <c r="C166" s="43"/>
      <c r="D166" s="43"/>
      <c r="E166" s="43"/>
      <c r="F166" s="43"/>
      <c r="G166" s="43"/>
      <c r="H166" s="43"/>
      <c r="I166" s="43"/>
      <c r="J166" s="44"/>
      <c r="K166" s="44"/>
      <c r="L166" s="44"/>
      <c r="M166" s="44"/>
      <c r="N166" s="44"/>
      <c r="O166" s="44"/>
      <c r="P166" s="45"/>
      <c r="Q166" s="45"/>
      <c r="R166" s="45"/>
      <c r="S166" s="45"/>
      <c r="T166" s="45"/>
      <c r="U166" s="45"/>
      <c r="V166" s="45"/>
      <c r="W166" s="45"/>
      <c r="X166" s="45"/>
      <c r="Y166" s="46"/>
      <c r="Z166" s="46"/>
      <c r="AA166" s="46"/>
      <c r="AB166" s="46"/>
      <c r="AC166" s="46"/>
      <c r="AD166" s="46"/>
      <c r="AE166" s="46"/>
      <c r="AF166" s="46"/>
      <c r="AG166" s="46"/>
      <c r="AH166" s="46"/>
      <c r="AI166" s="46"/>
      <c r="AJ166" s="46"/>
      <c r="AK166" s="46"/>
      <c r="AL166" s="46"/>
      <c r="AM166" s="46"/>
      <c r="AN166" s="46"/>
      <c r="AO166" s="46"/>
      <c r="AP166" s="45"/>
      <c r="AQ166" s="45"/>
      <c r="AR166" s="45"/>
      <c r="AS166" s="45"/>
      <c r="AT166" s="45"/>
      <c r="AU166" s="45"/>
      <c r="AV166" s="45"/>
      <c r="AW166" s="45"/>
      <c r="AX166" s="45"/>
      <c r="AY166">
        <f>COUNTA($C$169)</f>
        <v>1</v>
      </c>
    </row>
    <row r="167" spans="1:51" ht="24.75" customHeight="1" x14ac:dyDescent="0.15">
      <c r="A167" s="43"/>
      <c r="B167" s="47" t="s">
        <v>159</v>
      </c>
      <c r="C167" s="43"/>
      <c r="D167" s="43"/>
      <c r="E167" s="43"/>
      <c r="F167" s="43"/>
      <c r="G167" s="43"/>
      <c r="H167" s="43"/>
      <c r="I167" s="43"/>
      <c r="J167" s="43"/>
      <c r="K167" s="43"/>
      <c r="L167" s="43"/>
      <c r="M167" s="43"/>
      <c r="N167" s="43"/>
      <c r="O167" s="43"/>
      <c r="P167" s="48"/>
      <c r="Q167" s="48"/>
      <c r="R167" s="48"/>
      <c r="S167" s="48"/>
      <c r="T167" s="48"/>
      <c r="U167" s="48"/>
      <c r="V167" s="48"/>
      <c r="W167" s="48"/>
      <c r="X167" s="48"/>
      <c r="Y167" s="49"/>
      <c r="Z167" s="49"/>
      <c r="AA167" s="49"/>
      <c r="AB167" s="49"/>
      <c r="AC167" s="49"/>
      <c r="AD167" s="49"/>
      <c r="AE167" s="49"/>
      <c r="AF167" s="49"/>
      <c r="AG167" s="49"/>
      <c r="AH167" s="49"/>
      <c r="AI167" s="49"/>
      <c r="AJ167" s="49"/>
      <c r="AK167" s="49"/>
      <c r="AL167" s="49"/>
      <c r="AM167" s="49"/>
      <c r="AN167" s="49"/>
      <c r="AO167" s="49"/>
      <c r="AP167" s="48"/>
      <c r="AQ167" s="48"/>
      <c r="AR167" s="48"/>
      <c r="AS167" s="48"/>
      <c r="AT167" s="48"/>
      <c r="AU167" s="48"/>
      <c r="AV167" s="48"/>
      <c r="AW167" s="48"/>
      <c r="AX167" s="48"/>
      <c r="AY167">
        <f>$AY$166</f>
        <v>1</v>
      </c>
    </row>
    <row r="168" spans="1:51" ht="59.25" customHeight="1" x14ac:dyDescent="0.15">
      <c r="A168" s="660"/>
      <c r="B168" s="660"/>
      <c r="C168" s="660" t="s">
        <v>24</v>
      </c>
      <c r="D168" s="660"/>
      <c r="E168" s="660"/>
      <c r="F168" s="660"/>
      <c r="G168" s="660"/>
      <c r="H168" s="660"/>
      <c r="I168" s="660"/>
      <c r="J168" s="661" t="s">
        <v>181</v>
      </c>
      <c r="K168" s="428"/>
      <c r="L168" s="428"/>
      <c r="M168" s="428"/>
      <c r="N168" s="428"/>
      <c r="O168" s="428"/>
      <c r="P168" s="390" t="s">
        <v>25</v>
      </c>
      <c r="Q168" s="390"/>
      <c r="R168" s="390"/>
      <c r="S168" s="390"/>
      <c r="T168" s="390"/>
      <c r="U168" s="390"/>
      <c r="V168" s="390"/>
      <c r="W168" s="390"/>
      <c r="X168" s="390"/>
      <c r="Y168" s="662" t="s">
        <v>180</v>
      </c>
      <c r="Z168" s="663"/>
      <c r="AA168" s="663"/>
      <c r="AB168" s="663"/>
      <c r="AC168" s="661" t="s">
        <v>206</v>
      </c>
      <c r="AD168" s="661"/>
      <c r="AE168" s="661"/>
      <c r="AF168" s="661"/>
      <c r="AG168" s="661"/>
      <c r="AH168" s="662" t="s">
        <v>219</v>
      </c>
      <c r="AI168" s="660"/>
      <c r="AJ168" s="660"/>
      <c r="AK168" s="660"/>
      <c r="AL168" s="660" t="s">
        <v>19</v>
      </c>
      <c r="AM168" s="660"/>
      <c r="AN168" s="660"/>
      <c r="AO168" s="664"/>
      <c r="AP168" s="641" t="s">
        <v>182</v>
      </c>
      <c r="AQ168" s="641"/>
      <c r="AR168" s="641"/>
      <c r="AS168" s="641"/>
      <c r="AT168" s="641"/>
      <c r="AU168" s="641"/>
      <c r="AV168" s="641"/>
      <c r="AW168" s="641"/>
      <c r="AX168" s="641"/>
      <c r="AY168">
        <f>$AY$166</f>
        <v>1</v>
      </c>
    </row>
    <row r="169" spans="1:51" ht="58.5" customHeight="1" x14ac:dyDescent="0.15">
      <c r="A169" s="642">
        <v>1</v>
      </c>
      <c r="B169" s="642">
        <v>1</v>
      </c>
      <c r="C169" s="643" t="s">
        <v>651</v>
      </c>
      <c r="D169" s="644"/>
      <c r="E169" s="644"/>
      <c r="F169" s="644"/>
      <c r="G169" s="644"/>
      <c r="H169" s="644"/>
      <c r="I169" s="644"/>
      <c r="J169" s="645">
        <v>2010001034531</v>
      </c>
      <c r="K169" s="646"/>
      <c r="L169" s="646"/>
      <c r="M169" s="646"/>
      <c r="N169" s="646"/>
      <c r="O169" s="646"/>
      <c r="P169" s="647" t="s">
        <v>635</v>
      </c>
      <c r="Q169" s="648"/>
      <c r="R169" s="648"/>
      <c r="S169" s="648"/>
      <c r="T169" s="648"/>
      <c r="U169" s="648"/>
      <c r="V169" s="648"/>
      <c r="W169" s="648"/>
      <c r="X169" s="648"/>
      <c r="Y169" s="649">
        <v>14.058</v>
      </c>
      <c r="Z169" s="650"/>
      <c r="AA169" s="650"/>
      <c r="AB169" s="651"/>
      <c r="AC169" s="652" t="s">
        <v>221</v>
      </c>
      <c r="AD169" s="653"/>
      <c r="AE169" s="653"/>
      <c r="AF169" s="653"/>
      <c r="AG169" s="653"/>
      <c r="AH169" s="654">
        <v>2</v>
      </c>
      <c r="AI169" s="655"/>
      <c r="AJ169" s="655"/>
      <c r="AK169" s="655"/>
      <c r="AL169" s="656" t="s">
        <v>250</v>
      </c>
      <c r="AM169" s="657"/>
      <c r="AN169" s="657"/>
      <c r="AO169" s="658"/>
      <c r="AP169" s="659"/>
      <c r="AQ169" s="659"/>
      <c r="AR169" s="659"/>
      <c r="AS169" s="659"/>
      <c r="AT169" s="659"/>
      <c r="AU169" s="659"/>
      <c r="AV169" s="659"/>
      <c r="AW169" s="659"/>
      <c r="AX169" s="659"/>
      <c r="AY169">
        <f>$AY$166</f>
        <v>1</v>
      </c>
    </row>
    <row r="170" spans="1:51" ht="24.75" customHeight="1" x14ac:dyDescent="0.15">
      <c r="A170" s="50"/>
      <c r="B170" s="50"/>
      <c r="C170" s="50"/>
      <c r="D170" s="50"/>
      <c r="E170" s="50"/>
      <c r="F170" s="50"/>
      <c r="G170" s="50"/>
      <c r="H170" s="50"/>
      <c r="I170" s="50"/>
      <c r="J170" s="50"/>
      <c r="K170" s="50"/>
      <c r="L170" s="50"/>
      <c r="M170" s="50"/>
      <c r="N170" s="50"/>
      <c r="O170" s="50"/>
      <c r="P170" s="51"/>
      <c r="Q170" s="51"/>
      <c r="R170" s="51"/>
      <c r="S170" s="51"/>
      <c r="T170" s="51"/>
      <c r="U170" s="51"/>
      <c r="V170" s="51"/>
      <c r="W170" s="51"/>
      <c r="X170" s="51"/>
      <c r="Y170" s="52"/>
      <c r="Z170" s="52"/>
      <c r="AA170" s="52"/>
      <c r="AB170" s="52"/>
      <c r="AC170" s="52"/>
      <c r="AD170" s="52"/>
      <c r="AE170" s="52"/>
      <c r="AF170" s="52"/>
      <c r="AG170" s="52"/>
      <c r="AH170" s="52"/>
      <c r="AI170" s="52"/>
      <c r="AJ170" s="52"/>
      <c r="AK170" s="52"/>
      <c r="AL170" s="52"/>
      <c r="AM170" s="52"/>
      <c r="AN170" s="52"/>
      <c r="AO170" s="52"/>
      <c r="AP170" s="51"/>
      <c r="AQ170" s="51"/>
      <c r="AR170" s="51"/>
      <c r="AS170" s="51"/>
      <c r="AT170" s="51"/>
      <c r="AU170" s="51"/>
      <c r="AV170" s="51"/>
      <c r="AW170" s="51"/>
      <c r="AX170" s="51"/>
      <c r="AY170">
        <f>COUNTA($C$173)</f>
        <v>1</v>
      </c>
    </row>
    <row r="171" spans="1:51" ht="24.75" customHeight="1" x14ac:dyDescent="0.15">
      <c r="A171" s="43"/>
      <c r="B171" s="47" t="s">
        <v>199</v>
      </c>
      <c r="C171" s="43"/>
      <c r="D171" s="43"/>
      <c r="E171" s="43"/>
      <c r="F171" s="43"/>
      <c r="G171" s="43"/>
      <c r="H171" s="43"/>
      <c r="I171" s="43"/>
      <c r="J171" s="43"/>
      <c r="K171" s="43"/>
      <c r="L171" s="43"/>
      <c r="M171" s="43"/>
      <c r="N171" s="43"/>
      <c r="O171" s="43"/>
      <c r="P171" s="48"/>
      <c r="Q171" s="48"/>
      <c r="R171" s="48"/>
      <c r="S171" s="48"/>
      <c r="T171" s="48"/>
      <c r="U171" s="48"/>
      <c r="V171" s="48"/>
      <c r="W171" s="48"/>
      <c r="X171" s="48"/>
      <c r="Y171" s="49"/>
      <c r="Z171" s="49"/>
      <c r="AA171" s="49"/>
      <c r="AB171" s="49"/>
      <c r="AC171" s="49"/>
      <c r="AD171" s="49"/>
      <c r="AE171" s="49"/>
      <c r="AF171" s="49"/>
      <c r="AG171" s="49"/>
      <c r="AH171" s="49"/>
      <c r="AI171" s="49"/>
      <c r="AJ171" s="49"/>
      <c r="AK171" s="49"/>
      <c r="AL171" s="49"/>
      <c r="AM171" s="49"/>
      <c r="AN171" s="49"/>
      <c r="AO171" s="49"/>
      <c r="AP171" s="48"/>
      <c r="AQ171" s="48"/>
      <c r="AR171" s="48"/>
      <c r="AS171" s="48"/>
      <c r="AT171" s="48"/>
      <c r="AU171" s="48"/>
      <c r="AV171" s="48"/>
      <c r="AW171" s="48"/>
      <c r="AX171" s="48"/>
      <c r="AY171">
        <f>$AY$170</f>
        <v>1</v>
      </c>
    </row>
    <row r="172" spans="1:51" ht="59.25" customHeight="1" x14ac:dyDescent="0.15">
      <c r="A172" s="660"/>
      <c r="B172" s="660"/>
      <c r="C172" s="660" t="s">
        <v>24</v>
      </c>
      <c r="D172" s="660"/>
      <c r="E172" s="660"/>
      <c r="F172" s="660"/>
      <c r="G172" s="660"/>
      <c r="H172" s="660"/>
      <c r="I172" s="660"/>
      <c r="J172" s="661" t="s">
        <v>181</v>
      </c>
      <c r="K172" s="428"/>
      <c r="L172" s="428"/>
      <c r="M172" s="428"/>
      <c r="N172" s="428"/>
      <c r="O172" s="428"/>
      <c r="P172" s="390" t="s">
        <v>25</v>
      </c>
      <c r="Q172" s="390"/>
      <c r="R172" s="390"/>
      <c r="S172" s="390"/>
      <c r="T172" s="390"/>
      <c r="U172" s="390"/>
      <c r="V172" s="390"/>
      <c r="W172" s="390"/>
      <c r="X172" s="390"/>
      <c r="Y172" s="662" t="s">
        <v>180</v>
      </c>
      <c r="Z172" s="663"/>
      <c r="AA172" s="663"/>
      <c r="AB172" s="663"/>
      <c r="AC172" s="661" t="s">
        <v>206</v>
      </c>
      <c r="AD172" s="661"/>
      <c r="AE172" s="661"/>
      <c r="AF172" s="661"/>
      <c r="AG172" s="661"/>
      <c r="AH172" s="662" t="s">
        <v>219</v>
      </c>
      <c r="AI172" s="660"/>
      <c r="AJ172" s="660"/>
      <c r="AK172" s="660"/>
      <c r="AL172" s="660" t="s">
        <v>19</v>
      </c>
      <c r="AM172" s="660"/>
      <c r="AN172" s="660"/>
      <c r="AO172" s="664"/>
      <c r="AP172" s="641" t="s">
        <v>182</v>
      </c>
      <c r="AQ172" s="641"/>
      <c r="AR172" s="641"/>
      <c r="AS172" s="641"/>
      <c r="AT172" s="641"/>
      <c r="AU172" s="641"/>
      <c r="AV172" s="641"/>
      <c r="AW172" s="641"/>
      <c r="AX172" s="641"/>
      <c r="AY172">
        <f>$AY$170</f>
        <v>1</v>
      </c>
    </row>
    <row r="173" spans="1:51" ht="42" customHeight="1" x14ac:dyDescent="0.15">
      <c r="A173" s="642">
        <v>1</v>
      </c>
      <c r="B173" s="642">
        <v>1</v>
      </c>
      <c r="C173" s="643" t="s">
        <v>652</v>
      </c>
      <c r="D173" s="644"/>
      <c r="E173" s="644"/>
      <c r="F173" s="644"/>
      <c r="G173" s="644"/>
      <c r="H173" s="644"/>
      <c r="I173" s="644"/>
      <c r="J173" s="645">
        <v>8010401039050</v>
      </c>
      <c r="K173" s="646"/>
      <c r="L173" s="646"/>
      <c r="M173" s="646"/>
      <c r="N173" s="646"/>
      <c r="O173" s="646"/>
      <c r="P173" s="647" t="s">
        <v>639</v>
      </c>
      <c r="Q173" s="648"/>
      <c r="R173" s="648"/>
      <c r="S173" s="648"/>
      <c r="T173" s="648"/>
      <c r="U173" s="648"/>
      <c r="V173" s="648"/>
      <c r="W173" s="648"/>
      <c r="X173" s="648"/>
      <c r="Y173" s="649">
        <v>0.99968900000000005</v>
      </c>
      <c r="Z173" s="650"/>
      <c r="AA173" s="650"/>
      <c r="AB173" s="651"/>
      <c r="AC173" s="652" t="s">
        <v>226</v>
      </c>
      <c r="AD173" s="653"/>
      <c r="AE173" s="653"/>
      <c r="AF173" s="653"/>
      <c r="AG173" s="653"/>
      <c r="AH173" s="654" t="s">
        <v>250</v>
      </c>
      <c r="AI173" s="655"/>
      <c r="AJ173" s="655"/>
      <c r="AK173" s="655"/>
      <c r="AL173" s="656" t="s">
        <v>250</v>
      </c>
      <c r="AM173" s="657"/>
      <c r="AN173" s="657"/>
      <c r="AO173" s="658"/>
      <c r="AP173" s="659"/>
      <c r="AQ173" s="659"/>
      <c r="AR173" s="659"/>
      <c r="AS173" s="659"/>
      <c r="AT173" s="659"/>
      <c r="AU173" s="659"/>
      <c r="AV173" s="659"/>
      <c r="AW173" s="659"/>
      <c r="AX173" s="659"/>
      <c r="AY173">
        <f>$AY$170</f>
        <v>1</v>
      </c>
    </row>
    <row r="174" spans="1:51" ht="24.75" customHeight="1" x14ac:dyDescent="0.15">
      <c r="A174" s="50"/>
      <c r="B174" s="50"/>
      <c r="C174" s="50"/>
      <c r="D174" s="50"/>
      <c r="E174" s="50"/>
      <c r="F174" s="50"/>
      <c r="G174" s="50"/>
      <c r="H174" s="50"/>
      <c r="I174" s="50"/>
      <c r="J174" s="50"/>
      <c r="K174" s="50"/>
      <c r="L174" s="50"/>
      <c r="M174" s="50"/>
      <c r="N174" s="50"/>
      <c r="O174" s="50"/>
      <c r="P174" s="51"/>
      <c r="Q174" s="51"/>
      <c r="R174" s="51"/>
      <c r="S174" s="51"/>
      <c r="T174" s="51"/>
      <c r="U174" s="51"/>
      <c r="V174" s="51"/>
      <c r="W174" s="51"/>
      <c r="X174" s="51"/>
      <c r="Y174" s="52"/>
      <c r="Z174" s="52"/>
      <c r="AA174" s="52"/>
      <c r="AB174" s="52"/>
      <c r="AC174" s="52"/>
      <c r="AD174" s="52"/>
      <c r="AE174" s="52"/>
      <c r="AF174" s="52"/>
      <c r="AG174" s="52"/>
      <c r="AH174" s="52"/>
      <c r="AI174" s="52"/>
      <c r="AJ174" s="52"/>
      <c r="AK174" s="52"/>
      <c r="AL174" s="52"/>
      <c r="AM174" s="52"/>
      <c r="AN174" s="52"/>
      <c r="AO174" s="52"/>
      <c r="AP174" s="51"/>
      <c r="AQ174" s="51"/>
      <c r="AR174" s="51"/>
      <c r="AS174" s="51"/>
      <c r="AT174" s="51"/>
      <c r="AU174" s="51"/>
      <c r="AV174" s="51"/>
      <c r="AW174" s="51"/>
      <c r="AX174" s="51"/>
      <c r="AY174">
        <f>COUNTA($C$177)</f>
        <v>1</v>
      </c>
    </row>
    <row r="175" spans="1:51" ht="24.75" customHeight="1" x14ac:dyDescent="0.15">
      <c r="A175" s="43"/>
      <c r="B175" s="47" t="s">
        <v>160</v>
      </c>
      <c r="C175" s="43"/>
      <c r="D175" s="43"/>
      <c r="E175" s="43"/>
      <c r="F175" s="43"/>
      <c r="G175" s="43"/>
      <c r="H175" s="43"/>
      <c r="I175" s="43"/>
      <c r="J175" s="43"/>
      <c r="K175" s="43"/>
      <c r="L175" s="43"/>
      <c r="M175" s="43"/>
      <c r="N175" s="43"/>
      <c r="O175" s="43"/>
      <c r="P175" s="48"/>
      <c r="Q175" s="48"/>
      <c r="R175" s="48"/>
      <c r="S175" s="48"/>
      <c r="T175" s="48"/>
      <c r="U175" s="48"/>
      <c r="V175" s="48"/>
      <c r="W175" s="48"/>
      <c r="X175" s="48"/>
      <c r="Y175" s="49"/>
      <c r="Z175" s="49"/>
      <c r="AA175" s="49"/>
      <c r="AB175" s="49"/>
      <c r="AC175" s="49"/>
      <c r="AD175" s="49"/>
      <c r="AE175" s="49"/>
      <c r="AF175" s="49"/>
      <c r="AG175" s="49"/>
      <c r="AH175" s="49"/>
      <c r="AI175" s="49"/>
      <c r="AJ175" s="49"/>
      <c r="AK175" s="49"/>
      <c r="AL175" s="49"/>
      <c r="AM175" s="49"/>
      <c r="AN175" s="49"/>
      <c r="AO175" s="49"/>
      <c r="AP175" s="48"/>
      <c r="AQ175" s="48"/>
      <c r="AR175" s="48"/>
      <c r="AS175" s="48"/>
      <c r="AT175" s="48"/>
      <c r="AU175" s="48"/>
      <c r="AV175" s="48"/>
      <c r="AW175" s="48"/>
      <c r="AX175" s="48"/>
      <c r="AY175">
        <f>$AY$174</f>
        <v>1</v>
      </c>
    </row>
    <row r="176" spans="1:51" ht="59.25" customHeight="1" x14ac:dyDescent="0.15">
      <c r="A176" s="660"/>
      <c r="B176" s="660"/>
      <c r="C176" s="660" t="s">
        <v>24</v>
      </c>
      <c r="D176" s="660"/>
      <c r="E176" s="660"/>
      <c r="F176" s="660"/>
      <c r="G176" s="660"/>
      <c r="H176" s="660"/>
      <c r="I176" s="660"/>
      <c r="J176" s="661" t="s">
        <v>181</v>
      </c>
      <c r="K176" s="428"/>
      <c r="L176" s="428"/>
      <c r="M176" s="428"/>
      <c r="N176" s="428"/>
      <c r="O176" s="428"/>
      <c r="P176" s="390" t="s">
        <v>25</v>
      </c>
      <c r="Q176" s="390"/>
      <c r="R176" s="390"/>
      <c r="S176" s="390"/>
      <c r="T176" s="390"/>
      <c r="U176" s="390"/>
      <c r="V176" s="390"/>
      <c r="W176" s="390"/>
      <c r="X176" s="390"/>
      <c r="Y176" s="662" t="s">
        <v>180</v>
      </c>
      <c r="Z176" s="663"/>
      <c r="AA176" s="663"/>
      <c r="AB176" s="663"/>
      <c r="AC176" s="661" t="s">
        <v>206</v>
      </c>
      <c r="AD176" s="661"/>
      <c r="AE176" s="661"/>
      <c r="AF176" s="661"/>
      <c r="AG176" s="661"/>
      <c r="AH176" s="662" t="s">
        <v>219</v>
      </c>
      <c r="AI176" s="660"/>
      <c r="AJ176" s="660"/>
      <c r="AK176" s="660"/>
      <c r="AL176" s="660" t="s">
        <v>19</v>
      </c>
      <c r="AM176" s="660"/>
      <c r="AN176" s="660"/>
      <c r="AO176" s="664"/>
      <c r="AP176" s="641" t="s">
        <v>182</v>
      </c>
      <c r="AQ176" s="641"/>
      <c r="AR176" s="641"/>
      <c r="AS176" s="641"/>
      <c r="AT176" s="641"/>
      <c r="AU176" s="641"/>
      <c r="AV176" s="641"/>
      <c r="AW176" s="641"/>
      <c r="AX176" s="641"/>
      <c r="AY176">
        <f>$AY$174</f>
        <v>1</v>
      </c>
    </row>
    <row r="177" spans="1:51" ht="46.5" customHeight="1" x14ac:dyDescent="0.15">
      <c r="A177" s="642">
        <v>1</v>
      </c>
      <c r="B177" s="642">
        <v>1</v>
      </c>
      <c r="C177" s="643" t="s">
        <v>653</v>
      </c>
      <c r="D177" s="644"/>
      <c r="E177" s="644"/>
      <c r="F177" s="644"/>
      <c r="G177" s="644"/>
      <c r="H177" s="644"/>
      <c r="I177" s="644"/>
      <c r="J177" s="645">
        <v>2010401009356</v>
      </c>
      <c r="K177" s="646"/>
      <c r="L177" s="646"/>
      <c r="M177" s="646"/>
      <c r="N177" s="646"/>
      <c r="O177" s="646"/>
      <c r="P177" s="647" t="s">
        <v>640</v>
      </c>
      <c r="Q177" s="648"/>
      <c r="R177" s="648"/>
      <c r="S177" s="648"/>
      <c r="T177" s="648"/>
      <c r="U177" s="648"/>
      <c r="V177" s="648"/>
      <c r="W177" s="648"/>
      <c r="X177" s="648"/>
      <c r="Y177" s="649">
        <v>0.42631999999999998</v>
      </c>
      <c r="Z177" s="650"/>
      <c r="AA177" s="650"/>
      <c r="AB177" s="651"/>
      <c r="AC177" s="652" t="s">
        <v>226</v>
      </c>
      <c r="AD177" s="653"/>
      <c r="AE177" s="653"/>
      <c r="AF177" s="653"/>
      <c r="AG177" s="653"/>
      <c r="AH177" s="654" t="s">
        <v>250</v>
      </c>
      <c r="AI177" s="655"/>
      <c r="AJ177" s="655"/>
      <c r="AK177" s="655"/>
      <c r="AL177" s="656" t="s">
        <v>250</v>
      </c>
      <c r="AM177" s="657"/>
      <c r="AN177" s="657"/>
      <c r="AO177" s="658"/>
      <c r="AP177" s="659"/>
      <c r="AQ177" s="659"/>
      <c r="AR177" s="659"/>
      <c r="AS177" s="659"/>
      <c r="AT177" s="659"/>
      <c r="AU177" s="659"/>
      <c r="AV177" s="659"/>
      <c r="AW177" s="659"/>
      <c r="AX177" s="659"/>
      <c r="AY177">
        <f>$AY$174</f>
        <v>1</v>
      </c>
    </row>
    <row r="178" spans="1:51" ht="46.5" customHeight="1" x14ac:dyDescent="0.15">
      <c r="A178" s="642">
        <v>2</v>
      </c>
      <c r="B178" s="642">
        <v>1</v>
      </c>
      <c r="C178" s="643" t="s">
        <v>654</v>
      </c>
      <c r="D178" s="644"/>
      <c r="E178" s="644"/>
      <c r="F178" s="644"/>
      <c r="G178" s="644"/>
      <c r="H178" s="644"/>
      <c r="I178" s="644"/>
      <c r="J178" s="645">
        <v>2010001005020</v>
      </c>
      <c r="K178" s="646"/>
      <c r="L178" s="646"/>
      <c r="M178" s="646"/>
      <c r="N178" s="646"/>
      <c r="O178" s="646"/>
      <c r="P178" s="647" t="s">
        <v>655</v>
      </c>
      <c r="Q178" s="648"/>
      <c r="R178" s="648"/>
      <c r="S178" s="648"/>
      <c r="T178" s="648"/>
      <c r="U178" s="648"/>
      <c r="V178" s="648"/>
      <c r="W178" s="648"/>
      <c r="X178" s="648"/>
      <c r="Y178" s="649">
        <v>0.40282000000000001</v>
      </c>
      <c r="Z178" s="650"/>
      <c r="AA178" s="650"/>
      <c r="AB178" s="651"/>
      <c r="AC178" s="652" t="s">
        <v>226</v>
      </c>
      <c r="AD178" s="653"/>
      <c r="AE178" s="653"/>
      <c r="AF178" s="653"/>
      <c r="AG178" s="653"/>
      <c r="AH178" s="654" t="s">
        <v>250</v>
      </c>
      <c r="AI178" s="655"/>
      <c r="AJ178" s="655"/>
      <c r="AK178" s="655"/>
      <c r="AL178" s="656" t="s">
        <v>250</v>
      </c>
      <c r="AM178" s="657"/>
      <c r="AN178" s="657"/>
      <c r="AO178" s="658"/>
      <c r="AP178" s="659"/>
      <c r="AQ178" s="659"/>
      <c r="AR178" s="659"/>
      <c r="AS178" s="659"/>
      <c r="AT178" s="659"/>
      <c r="AU178" s="659"/>
      <c r="AV178" s="659"/>
      <c r="AW178" s="659"/>
      <c r="AX178" s="659"/>
      <c r="AY178">
        <f>COUNTA($C$178)</f>
        <v>1</v>
      </c>
    </row>
    <row r="179" spans="1:51" ht="46.5" customHeight="1" x14ac:dyDescent="0.15">
      <c r="A179" s="642">
        <v>3</v>
      </c>
      <c r="B179" s="642">
        <v>1</v>
      </c>
      <c r="C179" s="643" t="s">
        <v>654</v>
      </c>
      <c r="D179" s="644"/>
      <c r="E179" s="644"/>
      <c r="F179" s="644"/>
      <c r="G179" s="644"/>
      <c r="H179" s="644"/>
      <c r="I179" s="644"/>
      <c r="J179" s="645">
        <v>2010001005020</v>
      </c>
      <c r="K179" s="646"/>
      <c r="L179" s="646"/>
      <c r="M179" s="646"/>
      <c r="N179" s="646"/>
      <c r="O179" s="646"/>
      <c r="P179" s="647" t="s">
        <v>656</v>
      </c>
      <c r="Q179" s="648"/>
      <c r="R179" s="648"/>
      <c r="S179" s="648"/>
      <c r="T179" s="648"/>
      <c r="U179" s="648"/>
      <c r="V179" s="648"/>
      <c r="W179" s="648"/>
      <c r="X179" s="648"/>
      <c r="Y179" s="649">
        <v>0.16170000000000001</v>
      </c>
      <c r="Z179" s="650"/>
      <c r="AA179" s="650"/>
      <c r="AB179" s="651"/>
      <c r="AC179" s="652" t="s">
        <v>226</v>
      </c>
      <c r="AD179" s="653"/>
      <c r="AE179" s="653"/>
      <c r="AF179" s="653"/>
      <c r="AG179" s="653"/>
      <c r="AH179" s="665" t="s">
        <v>250</v>
      </c>
      <c r="AI179" s="666"/>
      <c r="AJ179" s="666"/>
      <c r="AK179" s="666"/>
      <c r="AL179" s="656" t="s">
        <v>250</v>
      </c>
      <c r="AM179" s="657"/>
      <c r="AN179" s="657"/>
      <c r="AO179" s="658"/>
      <c r="AP179" s="659"/>
      <c r="AQ179" s="659"/>
      <c r="AR179" s="659"/>
      <c r="AS179" s="659"/>
      <c r="AT179" s="659"/>
      <c r="AU179" s="659"/>
      <c r="AV179" s="659"/>
      <c r="AW179" s="659"/>
      <c r="AX179" s="659"/>
      <c r="AY179">
        <f>COUNTA($C$179)</f>
        <v>1</v>
      </c>
    </row>
    <row r="180" spans="1:51" ht="24.75" customHeight="1" x14ac:dyDescent="0.15">
      <c r="A180" s="50"/>
      <c r="B180" s="50"/>
      <c r="C180" s="50"/>
      <c r="D180" s="50"/>
      <c r="E180" s="50"/>
      <c r="F180" s="50"/>
      <c r="G180" s="50"/>
      <c r="H180" s="50"/>
      <c r="I180" s="50"/>
      <c r="J180" s="50"/>
      <c r="K180" s="50"/>
      <c r="L180" s="50"/>
      <c r="M180" s="50"/>
      <c r="N180" s="50"/>
      <c r="O180" s="50"/>
      <c r="P180" s="51"/>
      <c r="Q180" s="51"/>
      <c r="R180" s="51"/>
      <c r="S180" s="51"/>
      <c r="T180" s="51"/>
      <c r="U180" s="51"/>
      <c r="V180" s="51"/>
      <c r="W180" s="51"/>
      <c r="X180" s="51"/>
      <c r="Y180" s="52"/>
      <c r="Z180" s="52"/>
      <c r="AA180" s="52"/>
      <c r="AB180" s="52"/>
      <c r="AC180" s="52"/>
      <c r="AD180" s="52"/>
      <c r="AE180" s="52"/>
      <c r="AF180" s="52"/>
      <c r="AG180" s="52"/>
      <c r="AH180" s="52"/>
      <c r="AI180" s="52"/>
      <c r="AJ180" s="52"/>
      <c r="AK180" s="52"/>
      <c r="AL180" s="52"/>
      <c r="AM180" s="52"/>
      <c r="AN180" s="52"/>
      <c r="AO180" s="52"/>
      <c r="AP180" s="51"/>
      <c r="AQ180" s="51"/>
      <c r="AR180" s="51"/>
      <c r="AS180" s="51"/>
      <c r="AT180" s="51"/>
      <c r="AU180" s="51"/>
      <c r="AV180" s="51"/>
      <c r="AW180" s="51"/>
      <c r="AX180" s="51"/>
      <c r="AY180">
        <f>COUNTA($C$183)</f>
        <v>1</v>
      </c>
    </row>
    <row r="181" spans="1:51" ht="24.75" customHeight="1" x14ac:dyDescent="0.15">
      <c r="A181" s="43"/>
      <c r="B181" s="47" t="s">
        <v>161</v>
      </c>
      <c r="C181" s="43"/>
      <c r="D181" s="43"/>
      <c r="E181" s="43"/>
      <c r="F181" s="43"/>
      <c r="G181" s="43"/>
      <c r="H181" s="43"/>
      <c r="I181" s="43"/>
      <c r="J181" s="43"/>
      <c r="K181" s="43"/>
      <c r="L181" s="43"/>
      <c r="M181" s="43"/>
      <c r="N181" s="43"/>
      <c r="O181" s="43"/>
      <c r="P181" s="48"/>
      <c r="Q181" s="48"/>
      <c r="R181" s="48"/>
      <c r="S181" s="48"/>
      <c r="T181" s="48"/>
      <c r="U181" s="48"/>
      <c r="V181" s="48"/>
      <c r="W181" s="48"/>
      <c r="X181" s="48"/>
      <c r="Y181" s="49"/>
      <c r="Z181" s="49"/>
      <c r="AA181" s="49"/>
      <c r="AB181" s="49"/>
      <c r="AC181" s="49"/>
      <c r="AD181" s="49"/>
      <c r="AE181" s="49"/>
      <c r="AF181" s="49"/>
      <c r="AG181" s="49"/>
      <c r="AH181" s="49"/>
      <c r="AI181" s="49"/>
      <c r="AJ181" s="49"/>
      <c r="AK181" s="49"/>
      <c r="AL181" s="49"/>
      <c r="AM181" s="49"/>
      <c r="AN181" s="49"/>
      <c r="AO181" s="49"/>
      <c r="AP181" s="48"/>
      <c r="AQ181" s="48"/>
      <c r="AR181" s="48"/>
      <c r="AS181" s="48"/>
      <c r="AT181" s="48"/>
      <c r="AU181" s="48"/>
      <c r="AV181" s="48"/>
      <c r="AW181" s="48"/>
      <c r="AX181" s="48"/>
      <c r="AY181">
        <f>$AY$180</f>
        <v>1</v>
      </c>
    </row>
    <row r="182" spans="1:51" ht="59.25" customHeight="1" x14ac:dyDescent="0.15">
      <c r="A182" s="660"/>
      <c r="B182" s="660"/>
      <c r="C182" s="660" t="s">
        <v>24</v>
      </c>
      <c r="D182" s="660"/>
      <c r="E182" s="660"/>
      <c r="F182" s="660"/>
      <c r="G182" s="660"/>
      <c r="H182" s="660"/>
      <c r="I182" s="660"/>
      <c r="J182" s="661" t="s">
        <v>181</v>
      </c>
      <c r="K182" s="428"/>
      <c r="L182" s="428"/>
      <c r="M182" s="428"/>
      <c r="N182" s="428"/>
      <c r="O182" s="428"/>
      <c r="P182" s="390" t="s">
        <v>25</v>
      </c>
      <c r="Q182" s="390"/>
      <c r="R182" s="390"/>
      <c r="S182" s="390"/>
      <c r="T182" s="390"/>
      <c r="U182" s="390"/>
      <c r="V182" s="390"/>
      <c r="W182" s="390"/>
      <c r="X182" s="390"/>
      <c r="Y182" s="662" t="s">
        <v>180</v>
      </c>
      <c r="Z182" s="663"/>
      <c r="AA182" s="663"/>
      <c r="AB182" s="663"/>
      <c r="AC182" s="661" t="s">
        <v>206</v>
      </c>
      <c r="AD182" s="661"/>
      <c r="AE182" s="661"/>
      <c r="AF182" s="661"/>
      <c r="AG182" s="661"/>
      <c r="AH182" s="662" t="s">
        <v>219</v>
      </c>
      <c r="AI182" s="660"/>
      <c r="AJ182" s="660"/>
      <c r="AK182" s="660"/>
      <c r="AL182" s="660" t="s">
        <v>19</v>
      </c>
      <c r="AM182" s="660"/>
      <c r="AN182" s="660"/>
      <c r="AO182" s="664"/>
      <c r="AP182" s="641" t="s">
        <v>182</v>
      </c>
      <c r="AQ182" s="641"/>
      <c r="AR182" s="641"/>
      <c r="AS182" s="641"/>
      <c r="AT182" s="641"/>
      <c r="AU182" s="641"/>
      <c r="AV182" s="641"/>
      <c r="AW182" s="641"/>
      <c r="AX182" s="641"/>
      <c r="AY182">
        <f>$AY$180</f>
        <v>1</v>
      </c>
    </row>
    <row r="183" spans="1:51" ht="30" customHeight="1" x14ac:dyDescent="0.15">
      <c r="A183" s="642">
        <v>1</v>
      </c>
      <c r="B183" s="642">
        <v>1</v>
      </c>
      <c r="C183" s="643" t="s">
        <v>657</v>
      </c>
      <c r="D183" s="644"/>
      <c r="E183" s="644"/>
      <c r="F183" s="644"/>
      <c r="G183" s="644"/>
      <c r="H183" s="644"/>
      <c r="I183" s="644"/>
      <c r="J183" s="645">
        <v>5330001002222</v>
      </c>
      <c r="K183" s="646"/>
      <c r="L183" s="646"/>
      <c r="M183" s="646"/>
      <c r="N183" s="646"/>
      <c r="O183" s="646"/>
      <c r="P183" s="647" t="s">
        <v>643</v>
      </c>
      <c r="Q183" s="648"/>
      <c r="R183" s="648"/>
      <c r="S183" s="648"/>
      <c r="T183" s="648"/>
      <c r="U183" s="648"/>
      <c r="V183" s="648"/>
      <c r="W183" s="648"/>
      <c r="X183" s="648"/>
      <c r="Y183" s="649">
        <v>0.9</v>
      </c>
      <c r="Z183" s="650"/>
      <c r="AA183" s="650"/>
      <c r="AB183" s="651"/>
      <c r="AC183" s="652" t="s">
        <v>226</v>
      </c>
      <c r="AD183" s="653"/>
      <c r="AE183" s="653"/>
      <c r="AF183" s="653"/>
      <c r="AG183" s="653"/>
      <c r="AH183" s="654" t="s">
        <v>571</v>
      </c>
      <c r="AI183" s="655"/>
      <c r="AJ183" s="655"/>
      <c r="AK183" s="655"/>
      <c r="AL183" s="656" t="s">
        <v>250</v>
      </c>
      <c r="AM183" s="657"/>
      <c r="AN183" s="657"/>
      <c r="AO183" s="658"/>
      <c r="AP183" s="659"/>
      <c r="AQ183" s="659"/>
      <c r="AR183" s="659"/>
      <c r="AS183" s="659"/>
      <c r="AT183" s="659"/>
      <c r="AU183" s="659"/>
      <c r="AV183" s="659"/>
      <c r="AW183" s="659"/>
      <c r="AX183" s="659"/>
      <c r="AY183">
        <f>$AY$180</f>
        <v>1</v>
      </c>
    </row>
    <row r="184" spans="1:51" ht="30" customHeight="1" x14ac:dyDescent="0.15">
      <c r="A184" s="642">
        <v>2</v>
      </c>
      <c r="B184" s="642">
        <v>1</v>
      </c>
      <c r="C184" s="643" t="s">
        <v>658</v>
      </c>
      <c r="D184" s="644"/>
      <c r="E184" s="644"/>
      <c r="F184" s="644"/>
      <c r="G184" s="644"/>
      <c r="H184" s="644"/>
      <c r="I184" s="644"/>
      <c r="J184" s="645">
        <v>9010601040880</v>
      </c>
      <c r="K184" s="646"/>
      <c r="L184" s="646"/>
      <c r="M184" s="646"/>
      <c r="N184" s="646"/>
      <c r="O184" s="646"/>
      <c r="P184" s="647" t="s">
        <v>659</v>
      </c>
      <c r="Q184" s="648"/>
      <c r="R184" s="648"/>
      <c r="S184" s="648"/>
      <c r="T184" s="648"/>
      <c r="U184" s="648"/>
      <c r="V184" s="648"/>
      <c r="W184" s="648"/>
      <c r="X184" s="648"/>
      <c r="Y184" s="649">
        <v>0.3</v>
      </c>
      <c r="Z184" s="650"/>
      <c r="AA184" s="650"/>
      <c r="AB184" s="651"/>
      <c r="AC184" s="652" t="s">
        <v>226</v>
      </c>
      <c r="AD184" s="653"/>
      <c r="AE184" s="653"/>
      <c r="AF184" s="653"/>
      <c r="AG184" s="653"/>
      <c r="AH184" s="654" t="s">
        <v>571</v>
      </c>
      <c r="AI184" s="655"/>
      <c r="AJ184" s="655"/>
      <c r="AK184" s="655"/>
      <c r="AL184" s="656" t="s">
        <v>250</v>
      </c>
      <c r="AM184" s="657"/>
      <c r="AN184" s="657"/>
      <c r="AO184" s="658"/>
      <c r="AP184" s="659"/>
      <c r="AQ184" s="659"/>
      <c r="AR184" s="659"/>
      <c r="AS184" s="659"/>
      <c r="AT184" s="659"/>
      <c r="AU184" s="659"/>
      <c r="AV184" s="659"/>
      <c r="AW184" s="659"/>
      <c r="AX184" s="659"/>
      <c r="AY184">
        <f>COUNTA($C$184)</f>
        <v>1</v>
      </c>
    </row>
    <row r="185" spans="1:51" ht="24.75" customHeight="1" x14ac:dyDescent="0.15">
      <c r="A185" s="50"/>
      <c r="B185" s="50"/>
      <c r="C185" s="50"/>
      <c r="D185" s="50"/>
      <c r="E185" s="50"/>
      <c r="F185" s="50"/>
      <c r="G185" s="50"/>
      <c r="H185" s="50"/>
      <c r="I185" s="50"/>
      <c r="J185" s="50"/>
      <c r="K185" s="50"/>
      <c r="L185" s="50"/>
      <c r="M185" s="50"/>
      <c r="N185" s="50"/>
      <c r="O185" s="50"/>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c r="AY185">
        <f>COUNTA($C$188)</f>
        <v>1</v>
      </c>
    </row>
    <row r="186" spans="1:51" ht="24.75" customHeight="1" x14ac:dyDescent="0.15">
      <c r="A186" s="43"/>
      <c r="B186" s="47" t="s">
        <v>162</v>
      </c>
      <c r="C186" s="43"/>
      <c r="D186" s="43"/>
      <c r="E186" s="43"/>
      <c r="F186" s="43"/>
      <c r="G186" s="43"/>
      <c r="H186" s="43"/>
      <c r="I186" s="43"/>
      <c r="J186" s="43"/>
      <c r="K186" s="43"/>
      <c r="L186" s="43"/>
      <c r="M186" s="43"/>
      <c r="N186" s="43"/>
      <c r="O186" s="43"/>
      <c r="P186" s="48"/>
      <c r="Q186" s="48"/>
      <c r="R186" s="48"/>
      <c r="S186" s="48"/>
      <c r="T186" s="48"/>
      <c r="U186" s="48"/>
      <c r="V186" s="48"/>
      <c r="W186" s="48"/>
      <c r="X186" s="48"/>
      <c r="Y186" s="49"/>
      <c r="Z186" s="49"/>
      <c r="AA186" s="49"/>
      <c r="AB186" s="49"/>
      <c r="AC186" s="49"/>
      <c r="AD186" s="49"/>
      <c r="AE186" s="49"/>
      <c r="AF186" s="49"/>
      <c r="AG186" s="49"/>
      <c r="AH186" s="49"/>
      <c r="AI186" s="49"/>
      <c r="AJ186" s="49"/>
      <c r="AK186" s="49"/>
      <c r="AL186" s="49"/>
      <c r="AM186" s="49"/>
      <c r="AN186" s="49"/>
      <c r="AO186" s="49"/>
      <c r="AP186" s="48"/>
      <c r="AQ186" s="48"/>
      <c r="AR186" s="48"/>
      <c r="AS186" s="48"/>
      <c r="AT186" s="48"/>
      <c r="AU186" s="48"/>
      <c r="AV186" s="48"/>
      <c r="AW186" s="48"/>
      <c r="AX186" s="48"/>
      <c r="AY186">
        <f>$AY$185</f>
        <v>1</v>
      </c>
    </row>
    <row r="187" spans="1:51" ht="59.25" customHeight="1" x14ac:dyDescent="0.15">
      <c r="A187" s="660"/>
      <c r="B187" s="660"/>
      <c r="C187" s="660" t="s">
        <v>24</v>
      </c>
      <c r="D187" s="660"/>
      <c r="E187" s="660"/>
      <c r="F187" s="660"/>
      <c r="G187" s="660"/>
      <c r="H187" s="660"/>
      <c r="I187" s="660"/>
      <c r="J187" s="661" t="s">
        <v>181</v>
      </c>
      <c r="K187" s="428"/>
      <c r="L187" s="428"/>
      <c r="M187" s="428"/>
      <c r="N187" s="428"/>
      <c r="O187" s="428"/>
      <c r="P187" s="390" t="s">
        <v>25</v>
      </c>
      <c r="Q187" s="390"/>
      <c r="R187" s="390"/>
      <c r="S187" s="390"/>
      <c r="T187" s="390"/>
      <c r="U187" s="390"/>
      <c r="V187" s="390"/>
      <c r="W187" s="390"/>
      <c r="X187" s="390"/>
      <c r="Y187" s="662" t="s">
        <v>180</v>
      </c>
      <c r="Z187" s="663"/>
      <c r="AA187" s="663"/>
      <c r="AB187" s="663"/>
      <c r="AC187" s="661" t="s">
        <v>206</v>
      </c>
      <c r="AD187" s="661"/>
      <c r="AE187" s="661"/>
      <c r="AF187" s="661"/>
      <c r="AG187" s="661"/>
      <c r="AH187" s="662" t="s">
        <v>219</v>
      </c>
      <c r="AI187" s="660"/>
      <c r="AJ187" s="660"/>
      <c r="AK187" s="660"/>
      <c r="AL187" s="660" t="s">
        <v>19</v>
      </c>
      <c r="AM187" s="660"/>
      <c r="AN187" s="660"/>
      <c r="AO187" s="664"/>
      <c r="AP187" s="641" t="s">
        <v>182</v>
      </c>
      <c r="AQ187" s="641"/>
      <c r="AR187" s="641"/>
      <c r="AS187" s="641"/>
      <c r="AT187" s="641"/>
      <c r="AU187" s="641"/>
      <c r="AV187" s="641"/>
      <c r="AW187" s="641"/>
      <c r="AX187" s="641"/>
      <c r="AY187">
        <f>$AY$185</f>
        <v>1</v>
      </c>
    </row>
    <row r="188" spans="1:51" ht="54.6" customHeight="1" x14ac:dyDescent="0.15">
      <c r="A188" s="642">
        <v>1</v>
      </c>
      <c r="B188" s="642">
        <v>1</v>
      </c>
      <c r="C188" s="643" t="s">
        <v>660</v>
      </c>
      <c r="D188" s="644"/>
      <c r="E188" s="644"/>
      <c r="F188" s="644"/>
      <c r="G188" s="644"/>
      <c r="H188" s="644"/>
      <c r="I188" s="644"/>
      <c r="J188" s="645">
        <v>9010405010460</v>
      </c>
      <c r="K188" s="646"/>
      <c r="L188" s="646"/>
      <c r="M188" s="646"/>
      <c r="N188" s="646"/>
      <c r="O188" s="646"/>
      <c r="P188" s="647" t="s">
        <v>644</v>
      </c>
      <c r="Q188" s="648"/>
      <c r="R188" s="648"/>
      <c r="S188" s="648"/>
      <c r="T188" s="648"/>
      <c r="U188" s="648"/>
      <c r="V188" s="648"/>
      <c r="W188" s="648"/>
      <c r="X188" s="648"/>
      <c r="Y188" s="649">
        <v>1.719312</v>
      </c>
      <c r="Z188" s="650"/>
      <c r="AA188" s="650"/>
      <c r="AB188" s="651"/>
      <c r="AC188" s="652" t="s">
        <v>220</v>
      </c>
      <c r="AD188" s="653"/>
      <c r="AE188" s="653"/>
      <c r="AF188" s="653"/>
      <c r="AG188" s="653"/>
      <c r="AH188" s="654">
        <v>1</v>
      </c>
      <c r="AI188" s="655"/>
      <c r="AJ188" s="655"/>
      <c r="AK188" s="655"/>
      <c r="AL188" s="656" t="s">
        <v>250</v>
      </c>
      <c r="AM188" s="657"/>
      <c r="AN188" s="657"/>
      <c r="AO188" s="658"/>
      <c r="AP188" s="659"/>
      <c r="AQ188" s="659"/>
      <c r="AR188" s="659"/>
      <c r="AS188" s="659"/>
      <c r="AT188" s="659"/>
      <c r="AU188" s="659"/>
      <c r="AV188" s="659"/>
      <c r="AW188" s="659"/>
      <c r="AX188" s="659"/>
      <c r="AY188">
        <f>$AY$185</f>
        <v>1</v>
      </c>
    </row>
    <row r="189" spans="1:51" ht="24.75" customHeight="1" x14ac:dyDescent="0.15">
      <c r="A189" s="50"/>
      <c r="B189" s="50"/>
      <c r="C189" s="50"/>
      <c r="D189" s="50"/>
      <c r="E189" s="50"/>
      <c r="F189" s="50"/>
      <c r="G189" s="50"/>
      <c r="H189" s="50"/>
      <c r="I189" s="50"/>
      <c r="J189" s="50"/>
      <c r="K189" s="50"/>
      <c r="L189" s="50"/>
      <c r="M189" s="50"/>
      <c r="N189" s="50"/>
      <c r="O189" s="50"/>
      <c r="P189" s="51"/>
      <c r="Q189" s="51"/>
      <c r="R189" s="51"/>
      <c r="S189" s="51"/>
      <c r="T189" s="51"/>
      <c r="U189" s="51"/>
      <c r="V189" s="51"/>
      <c r="W189" s="51"/>
      <c r="X189" s="51"/>
      <c r="Y189" s="52"/>
      <c r="Z189" s="52"/>
      <c r="AA189" s="52"/>
      <c r="AB189" s="52"/>
      <c r="AC189" s="52"/>
      <c r="AD189" s="52"/>
      <c r="AE189" s="52"/>
      <c r="AF189" s="52"/>
      <c r="AG189" s="52"/>
      <c r="AH189" s="52"/>
      <c r="AI189" s="52"/>
      <c r="AJ189" s="52"/>
      <c r="AK189" s="52"/>
      <c r="AL189" s="52"/>
      <c r="AM189" s="52"/>
      <c r="AN189" s="52"/>
      <c r="AO189" s="52"/>
      <c r="AP189" s="51"/>
      <c r="AQ189" s="51"/>
      <c r="AR189" s="51"/>
      <c r="AS189" s="51"/>
      <c r="AT189" s="51"/>
      <c r="AU189" s="51"/>
      <c r="AV189" s="51"/>
      <c r="AW189" s="51"/>
      <c r="AX189" s="51"/>
      <c r="AY189">
        <f>COUNTA($C$192)</f>
        <v>1</v>
      </c>
    </row>
    <row r="190" spans="1:51" ht="24.75" customHeight="1" x14ac:dyDescent="0.15">
      <c r="A190" s="43"/>
      <c r="B190" s="47" t="s">
        <v>163</v>
      </c>
      <c r="C190" s="43"/>
      <c r="D190" s="43"/>
      <c r="E190" s="43"/>
      <c r="F190" s="43"/>
      <c r="G190" s="43"/>
      <c r="H190" s="43"/>
      <c r="I190" s="43"/>
      <c r="J190" s="43"/>
      <c r="K190" s="43"/>
      <c r="L190" s="43"/>
      <c r="M190" s="43"/>
      <c r="N190" s="43"/>
      <c r="O190" s="43"/>
      <c r="P190" s="48"/>
      <c r="Q190" s="48"/>
      <c r="R190" s="48"/>
      <c r="S190" s="48"/>
      <c r="T190" s="48"/>
      <c r="U190" s="48"/>
      <c r="V190" s="48"/>
      <c r="W190" s="48"/>
      <c r="X190" s="48"/>
      <c r="Y190" s="49"/>
      <c r="Z190" s="49"/>
      <c r="AA190" s="49"/>
      <c r="AB190" s="49"/>
      <c r="AC190" s="49"/>
      <c r="AD190" s="49"/>
      <c r="AE190" s="49"/>
      <c r="AF190" s="49"/>
      <c r="AG190" s="49"/>
      <c r="AH190" s="49"/>
      <c r="AI190" s="49"/>
      <c r="AJ190" s="49"/>
      <c r="AK190" s="49"/>
      <c r="AL190" s="49"/>
      <c r="AM190" s="49"/>
      <c r="AN190" s="49"/>
      <c r="AO190" s="49"/>
      <c r="AP190" s="48"/>
      <c r="AQ190" s="48"/>
      <c r="AR190" s="48"/>
      <c r="AS190" s="48"/>
      <c r="AT190" s="48"/>
      <c r="AU190" s="48"/>
      <c r="AV190" s="48"/>
      <c r="AW190" s="48"/>
      <c r="AX190" s="48"/>
      <c r="AY190">
        <f>$AY$189</f>
        <v>1</v>
      </c>
    </row>
    <row r="191" spans="1:51" ht="59.25" customHeight="1" x14ac:dyDescent="0.15">
      <c r="A191" s="660"/>
      <c r="B191" s="660"/>
      <c r="C191" s="660" t="s">
        <v>24</v>
      </c>
      <c r="D191" s="660"/>
      <c r="E191" s="660"/>
      <c r="F191" s="660"/>
      <c r="G191" s="660"/>
      <c r="H191" s="660"/>
      <c r="I191" s="660"/>
      <c r="J191" s="661" t="s">
        <v>181</v>
      </c>
      <c r="K191" s="428"/>
      <c r="L191" s="428"/>
      <c r="M191" s="428"/>
      <c r="N191" s="428"/>
      <c r="O191" s="428"/>
      <c r="P191" s="390" t="s">
        <v>25</v>
      </c>
      <c r="Q191" s="390"/>
      <c r="R191" s="390"/>
      <c r="S191" s="390"/>
      <c r="T191" s="390"/>
      <c r="U191" s="390"/>
      <c r="V191" s="390"/>
      <c r="W191" s="390"/>
      <c r="X191" s="390"/>
      <c r="Y191" s="662" t="s">
        <v>180</v>
      </c>
      <c r="Z191" s="663"/>
      <c r="AA191" s="663"/>
      <c r="AB191" s="663"/>
      <c r="AC191" s="661" t="s">
        <v>206</v>
      </c>
      <c r="AD191" s="661"/>
      <c r="AE191" s="661"/>
      <c r="AF191" s="661"/>
      <c r="AG191" s="661"/>
      <c r="AH191" s="662" t="s">
        <v>219</v>
      </c>
      <c r="AI191" s="660"/>
      <c r="AJ191" s="660"/>
      <c r="AK191" s="660"/>
      <c r="AL191" s="660" t="s">
        <v>19</v>
      </c>
      <c r="AM191" s="660"/>
      <c r="AN191" s="660"/>
      <c r="AO191" s="664"/>
      <c r="AP191" s="641" t="s">
        <v>182</v>
      </c>
      <c r="AQ191" s="641"/>
      <c r="AR191" s="641"/>
      <c r="AS191" s="641"/>
      <c r="AT191" s="641"/>
      <c r="AU191" s="641"/>
      <c r="AV191" s="641"/>
      <c r="AW191" s="641"/>
      <c r="AX191" s="641"/>
      <c r="AY191">
        <f>$AY$189</f>
        <v>1</v>
      </c>
    </row>
    <row r="192" spans="1:51" ht="39.950000000000003" customHeight="1" x14ac:dyDescent="0.15">
      <c r="A192" s="642">
        <v>1</v>
      </c>
      <c r="B192" s="642">
        <v>1</v>
      </c>
      <c r="C192" s="643" t="s">
        <v>661</v>
      </c>
      <c r="D192" s="644"/>
      <c r="E192" s="644"/>
      <c r="F192" s="644"/>
      <c r="G192" s="644"/>
      <c r="H192" s="644"/>
      <c r="I192" s="644"/>
      <c r="J192" s="645">
        <v>5140005024868</v>
      </c>
      <c r="K192" s="646"/>
      <c r="L192" s="646"/>
      <c r="M192" s="646"/>
      <c r="N192" s="646"/>
      <c r="O192" s="646"/>
      <c r="P192" s="647" t="s">
        <v>647</v>
      </c>
      <c r="Q192" s="648"/>
      <c r="R192" s="648"/>
      <c r="S192" s="648"/>
      <c r="T192" s="648"/>
      <c r="U192" s="648"/>
      <c r="V192" s="648"/>
      <c r="W192" s="648"/>
      <c r="X192" s="648"/>
      <c r="Y192" s="649">
        <v>98.904849999999996</v>
      </c>
      <c r="Z192" s="650"/>
      <c r="AA192" s="650"/>
      <c r="AB192" s="651"/>
      <c r="AC192" s="652" t="s">
        <v>227</v>
      </c>
      <c r="AD192" s="653"/>
      <c r="AE192" s="653"/>
      <c r="AF192" s="653"/>
      <c r="AG192" s="653"/>
      <c r="AH192" s="654" t="s">
        <v>250</v>
      </c>
      <c r="AI192" s="655"/>
      <c r="AJ192" s="655"/>
      <c r="AK192" s="655"/>
      <c r="AL192" s="656" t="s">
        <v>250</v>
      </c>
      <c r="AM192" s="657"/>
      <c r="AN192" s="657"/>
      <c r="AO192" s="658"/>
      <c r="AP192" s="659"/>
      <c r="AQ192" s="659"/>
      <c r="AR192" s="659"/>
      <c r="AS192" s="659"/>
      <c r="AT192" s="659"/>
      <c r="AU192" s="659"/>
      <c r="AV192" s="659"/>
      <c r="AW192" s="659"/>
      <c r="AX192" s="659"/>
      <c r="AY192">
        <f>$AY$189</f>
        <v>1</v>
      </c>
    </row>
    <row r="193" spans="1:51" ht="24.75" customHeight="1" x14ac:dyDescent="0.15">
      <c r="A193" s="50"/>
      <c r="B193" s="50"/>
      <c r="C193" s="50"/>
      <c r="D193" s="50"/>
      <c r="E193" s="50"/>
      <c r="F193" s="50"/>
      <c r="G193" s="50"/>
      <c r="H193" s="50"/>
      <c r="I193" s="50"/>
      <c r="J193" s="50"/>
      <c r="K193" s="50"/>
      <c r="L193" s="50"/>
      <c r="M193" s="50"/>
      <c r="N193" s="50"/>
      <c r="O193" s="50"/>
      <c r="P193" s="51"/>
      <c r="Q193" s="51"/>
      <c r="R193" s="51"/>
      <c r="S193" s="51"/>
      <c r="T193" s="51"/>
      <c r="U193" s="51"/>
      <c r="V193" s="51"/>
      <c r="W193" s="51"/>
      <c r="X193" s="51"/>
      <c r="Y193" s="52"/>
      <c r="Z193" s="52"/>
      <c r="AA193" s="52"/>
      <c r="AB193" s="52"/>
      <c r="AC193" s="52"/>
      <c r="AD193" s="52"/>
      <c r="AE193" s="52"/>
      <c r="AF193" s="52"/>
      <c r="AG193" s="52"/>
      <c r="AH193" s="52"/>
      <c r="AI193" s="52"/>
      <c r="AJ193" s="52"/>
      <c r="AK193" s="52"/>
      <c r="AL193" s="52"/>
      <c r="AM193" s="52"/>
      <c r="AN193" s="52"/>
      <c r="AO193" s="52"/>
      <c r="AP193" s="51"/>
      <c r="AQ193" s="51"/>
      <c r="AR193" s="51"/>
      <c r="AS193" s="51"/>
      <c r="AT193" s="51"/>
      <c r="AU193" s="51"/>
      <c r="AV193" s="51"/>
      <c r="AW193" s="51"/>
      <c r="AX193" s="51"/>
      <c r="AY193">
        <f>COUNTA($C$196)</f>
        <v>1</v>
      </c>
    </row>
    <row r="194" spans="1:51" ht="24.75" customHeight="1" x14ac:dyDescent="0.15">
      <c r="A194" s="43"/>
      <c r="B194" s="47" t="s">
        <v>164</v>
      </c>
      <c r="C194" s="43"/>
      <c r="D194" s="43"/>
      <c r="E194" s="43"/>
      <c r="F194" s="43"/>
      <c r="G194" s="43"/>
      <c r="H194" s="43"/>
      <c r="I194" s="43"/>
      <c r="J194" s="43"/>
      <c r="K194" s="43"/>
      <c r="L194" s="43"/>
      <c r="M194" s="43"/>
      <c r="N194" s="43"/>
      <c r="O194" s="43"/>
      <c r="P194" s="48"/>
      <c r="Q194" s="48"/>
      <c r="R194" s="48"/>
      <c r="S194" s="48"/>
      <c r="T194" s="48"/>
      <c r="U194" s="48"/>
      <c r="V194" s="48"/>
      <c r="W194" s="48"/>
      <c r="X194" s="48"/>
      <c r="Y194" s="49"/>
      <c r="Z194" s="49"/>
      <c r="AA194" s="49"/>
      <c r="AB194" s="49"/>
      <c r="AC194" s="49"/>
      <c r="AD194" s="49"/>
      <c r="AE194" s="49"/>
      <c r="AF194" s="49"/>
      <c r="AG194" s="49"/>
      <c r="AH194" s="49"/>
      <c r="AI194" s="49"/>
      <c r="AJ194" s="49"/>
      <c r="AK194" s="49"/>
      <c r="AL194" s="49"/>
      <c r="AM194" s="49"/>
      <c r="AN194" s="49"/>
      <c r="AO194" s="49"/>
      <c r="AP194" s="48"/>
      <c r="AQ194" s="48"/>
      <c r="AR194" s="48"/>
      <c r="AS194" s="48"/>
      <c r="AT194" s="48"/>
      <c r="AU194" s="48"/>
      <c r="AV194" s="48"/>
      <c r="AW194" s="48"/>
      <c r="AX194" s="48"/>
      <c r="AY194">
        <f>$AY$193</f>
        <v>1</v>
      </c>
    </row>
    <row r="195" spans="1:51" ht="59.25" customHeight="1" x14ac:dyDescent="0.15">
      <c r="A195" s="660"/>
      <c r="B195" s="660"/>
      <c r="C195" s="660" t="s">
        <v>24</v>
      </c>
      <c r="D195" s="660"/>
      <c r="E195" s="660"/>
      <c r="F195" s="660"/>
      <c r="G195" s="660"/>
      <c r="H195" s="660"/>
      <c r="I195" s="660"/>
      <c r="J195" s="661" t="s">
        <v>181</v>
      </c>
      <c r="K195" s="428"/>
      <c r="L195" s="428"/>
      <c r="M195" s="428"/>
      <c r="N195" s="428"/>
      <c r="O195" s="428"/>
      <c r="P195" s="390" t="s">
        <v>25</v>
      </c>
      <c r="Q195" s="390"/>
      <c r="R195" s="390"/>
      <c r="S195" s="390"/>
      <c r="T195" s="390"/>
      <c r="U195" s="390"/>
      <c r="V195" s="390"/>
      <c r="W195" s="390"/>
      <c r="X195" s="390"/>
      <c r="Y195" s="662" t="s">
        <v>180</v>
      </c>
      <c r="Z195" s="663"/>
      <c r="AA195" s="663"/>
      <c r="AB195" s="663"/>
      <c r="AC195" s="661" t="s">
        <v>206</v>
      </c>
      <c r="AD195" s="661"/>
      <c r="AE195" s="661"/>
      <c r="AF195" s="661"/>
      <c r="AG195" s="661"/>
      <c r="AH195" s="662" t="s">
        <v>219</v>
      </c>
      <c r="AI195" s="660"/>
      <c r="AJ195" s="660"/>
      <c r="AK195" s="660"/>
      <c r="AL195" s="660" t="s">
        <v>19</v>
      </c>
      <c r="AM195" s="660"/>
      <c r="AN195" s="660"/>
      <c r="AO195" s="664"/>
      <c r="AP195" s="641" t="s">
        <v>182</v>
      </c>
      <c r="AQ195" s="641"/>
      <c r="AR195" s="641"/>
      <c r="AS195" s="641"/>
      <c r="AT195" s="641"/>
      <c r="AU195" s="641"/>
      <c r="AV195" s="641"/>
      <c r="AW195" s="641"/>
      <c r="AX195" s="641"/>
      <c r="AY195">
        <f>$AY$193</f>
        <v>1</v>
      </c>
    </row>
    <row r="196" spans="1:51" ht="30" customHeight="1" x14ac:dyDescent="0.15">
      <c r="A196" s="642">
        <v>1</v>
      </c>
      <c r="B196" s="642">
        <v>1</v>
      </c>
      <c r="C196" s="643" t="s">
        <v>662</v>
      </c>
      <c r="D196" s="644"/>
      <c r="E196" s="644"/>
      <c r="F196" s="644"/>
      <c r="G196" s="644"/>
      <c r="H196" s="644"/>
      <c r="I196" s="644"/>
      <c r="J196" s="645" t="s">
        <v>250</v>
      </c>
      <c r="K196" s="646"/>
      <c r="L196" s="646"/>
      <c r="M196" s="646"/>
      <c r="N196" s="646"/>
      <c r="O196" s="646"/>
      <c r="P196" s="647" t="s">
        <v>648</v>
      </c>
      <c r="Q196" s="648"/>
      <c r="R196" s="648"/>
      <c r="S196" s="648"/>
      <c r="T196" s="648"/>
      <c r="U196" s="648"/>
      <c r="V196" s="648"/>
      <c r="W196" s="648"/>
      <c r="X196" s="648"/>
      <c r="Y196" s="649">
        <v>85.621967999999995</v>
      </c>
      <c r="Z196" s="650"/>
      <c r="AA196" s="650"/>
      <c r="AB196" s="651"/>
      <c r="AC196" s="652" t="s">
        <v>68</v>
      </c>
      <c r="AD196" s="653"/>
      <c r="AE196" s="653"/>
      <c r="AF196" s="653"/>
      <c r="AG196" s="653"/>
      <c r="AH196" s="654" t="s">
        <v>250</v>
      </c>
      <c r="AI196" s="655"/>
      <c r="AJ196" s="655"/>
      <c r="AK196" s="655"/>
      <c r="AL196" s="656" t="s">
        <v>250</v>
      </c>
      <c r="AM196" s="657"/>
      <c r="AN196" s="657"/>
      <c r="AO196" s="658"/>
      <c r="AP196" s="659"/>
      <c r="AQ196" s="659"/>
      <c r="AR196" s="659"/>
      <c r="AS196" s="659"/>
      <c r="AT196" s="659"/>
      <c r="AU196" s="659"/>
      <c r="AV196" s="659"/>
      <c r="AW196" s="659"/>
      <c r="AX196" s="659"/>
      <c r="AY196">
        <f>$AY$193</f>
        <v>1</v>
      </c>
    </row>
    <row r="197" spans="1:51" ht="24.75" customHeight="1" x14ac:dyDescent="0.1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53"/>
      <c r="AM197" s="53"/>
      <c r="AN197" s="53"/>
      <c r="AO197" s="53"/>
      <c r="AP197" s="53"/>
      <c r="AQ197" s="53"/>
      <c r="AR197" s="53"/>
      <c r="AS197" s="53"/>
      <c r="AT197" s="53"/>
      <c r="AU197" s="53"/>
      <c r="AV197" s="53"/>
      <c r="AW197" s="53"/>
      <c r="AX197" s="53"/>
    </row>
  </sheetData>
  <sheetProtection formatRows="0"/>
  <dataConsolidate link="1"/>
  <mergeCells count="842">
    <mergeCell ref="P14:V14"/>
    <mergeCell ref="W14:AC14"/>
    <mergeCell ref="AD14:AJ14"/>
    <mergeCell ref="AK14:AQ14"/>
    <mergeCell ref="AH196:AK196"/>
    <mergeCell ref="AL196:AO196"/>
    <mergeCell ref="AP196:AX196"/>
    <mergeCell ref="A196:B196"/>
    <mergeCell ref="C196:I196"/>
    <mergeCell ref="J196:O196"/>
    <mergeCell ref="P196:X196"/>
    <mergeCell ref="Y196:AB196"/>
    <mergeCell ref="AC196:AG196"/>
    <mergeCell ref="A195:B195"/>
    <mergeCell ref="C195:I195"/>
    <mergeCell ref="J195:O195"/>
    <mergeCell ref="P195:X195"/>
    <mergeCell ref="Y195:AB195"/>
    <mergeCell ref="AC195:AG195"/>
    <mergeCell ref="AH195:AK195"/>
    <mergeCell ref="AL195:AO195"/>
    <mergeCell ref="AP195:AX195"/>
    <mergeCell ref="AL192:AO192"/>
    <mergeCell ref="AP192:AX192"/>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8:AX188"/>
    <mergeCell ref="AL187:AO187"/>
    <mergeCell ref="AP187:AX187"/>
    <mergeCell ref="A188:B188"/>
    <mergeCell ref="C188:I188"/>
    <mergeCell ref="J188:O188"/>
    <mergeCell ref="P188:X188"/>
    <mergeCell ref="Y188:AB188"/>
    <mergeCell ref="AC188:AG188"/>
    <mergeCell ref="AH188:AK188"/>
    <mergeCell ref="AL188:AO188"/>
    <mergeCell ref="A187:B187"/>
    <mergeCell ref="C187:I187"/>
    <mergeCell ref="J187:O187"/>
    <mergeCell ref="P187:X187"/>
    <mergeCell ref="Y187:AB187"/>
    <mergeCell ref="AC187:AG187"/>
    <mergeCell ref="AH187:AK187"/>
    <mergeCell ref="AH184:AK184"/>
    <mergeCell ref="AL184:AO184"/>
    <mergeCell ref="AP184:AX184"/>
    <mergeCell ref="A184:B184"/>
    <mergeCell ref="C184:I184"/>
    <mergeCell ref="J184:O184"/>
    <mergeCell ref="P184:X184"/>
    <mergeCell ref="Y184:AB184"/>
    <mergeCell ref="AC184:AG184"/>
    <mergeCell ref="AP182:AX182"/>
    <mergeCell ref="A183:B183"/>
    <mergeCell ref="C183:I183"/>
    <mergeCell ref="J183:O183"/>
    <mergeCell ref="P183:X183"/>
    <mergeCell ref="Y183:AB183"/>
    <mergeCell ref="AC183:AG183"/>
    <mergeCell ref="AH183:AK183"/>
    <mergeCell ref="AL183:AO183"/>
    <mergeCell ref="AP183:AX183"/>
    <mergeCell ref="A182:B182"/>
    <mergeCell ref="C182:I182"/>
    <mergeCell ref="J182:O182"/>
    <mergeCell ref="P182:X182"/>
    <mergeCell ref="Y182:AB182"/>
    <mergeCell ref="AC182:AG182"/>
    <mergeCell ref="AH182:AK182"/>
    <mergeCell ref="AL182:AO182"/>
    <mergeCell ref="AP179:AX179"/>
    <mergeCell ref="AL178:AO178"/>
    <mergeCell ref="AP178:AX178"/>
    <mergeCell ref="A179:B179"/>
    <mergeCell ref="C179:I179"/>
    <mergeCell ref="J179:O179"/>
    <mergeCell ref="P179:X179"/>
    <mergeCell ref="Y179:AB179"/>
    <mergeCell ref="AC179:AG179"/>
    <mergeCell ref="AH179:AK179"/>
    <mergeCell ref="AL179:AO179"/>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76:B176"/>
    <mergeCell ref="C176:I176"/>
    <mergeCell ref="J176:O176"/>
    <mergeCell ref="P176:X176"/>
    <mergeCell ref="Y176:AB176"/>
    <mergeCell ref="AC176:AG176"/>
    <mergeCell ref="AH176:AK176"/>
    <mergeCell ref="AL176:AO176"/>
    <mergeCell ref="AP176:AX176"/>
    <mergeCell ref="AL173:AO173"/>
    <mergeCell ref="AP173:AX173"/>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69:AX169"/>
    <mergeCell ref="AL168:AO168"/>
    <mergeCell ref="AP168:AX168"/>
    <mergeCell ref="A169:B169"/>
    <mergeCell ref="C169:I169"/>
    <mergeCell ref="J169:O169"/>
    <mergeCell ref="P169:X169"/>
    <mergeCell ref="Y169:AB169"/>
    <mergeCell ref="AC169:AG169"/>
    <mergeCell ref="AH169:AK169"/>
    <mergeCell ref="AL169:AO169"/>
    <mergeCell ref="A168:B168"/>
    <mergeCell ref="C168:I168"/>
    <mergeCell ref="J168:O168"/>
    <mergeCell ref="P168:X168"/>
    <mergeCell ref="Y168:AB168"/>
    <mergeCell ref="AC168:AG168"/>
    <mergeCell ref="AH168:AK168"/>
    <mergeCell ref="AP164:AX164"/>
    <mergeCell ref="A165:B165"/>
    <mergeCell ref="C165:I165"/>
    <mergeCell ref="J165:O165"/>
    <mergeCell ref="P165:X165"/>
    <mergeCell ref="Y165:AB165"/>
    <mergeCell ref="AC165:AG165"/>
    <mergeCell ref="AH165:AK165"/>
    <mergeCell ref="AL165:AO165"/>
    <mergeCell ref="AP165:AX165"/>
    <mergeCell ref="A164:B164"/>
    <mergeCell ref="C164:I164"/>
    <mergeCell ref="J164:O164"/>
    <mergeCell ref="P164:X164"/>
    <mergeCell ref="Y164:AB164"/>
    <mergeCell ref="AC164:AG164"/>
    <mergeCell ref="AH164:AK164"/>
    <mergeCell ref="AL164:AO164"/>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8:AB148"/>
    <mergeCell ref="AC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AH139:AT139"/>
    <mergeCell ref="AU139:AX139"/>
    <mergeCell ref="AC137:AG137"/>
    <mergeCell ref="AH137:AT137"/>
    <mergeCell ref="AU137:AX137"/>
    <mergeCell ref="G138:K138"/>
    <mergeCell ref="L138:X138"/>
    <mergeCell ref="Y138:AB138"/>
    <mergeCell ref="AC138:AG138"/>
    <mergeCell ref="AH138:AT138"/>
    <mergeCell ref="AU138:AX138"/>
    <mergeCell ref="AQ106:AS106"/>
    <mergeCell ref="AT106:AU106"/>
    <mergeCell ref="AV106:AW106"/>
    <mergeCell ref="A107:F135"/>
    <mergeCell ref="A136:F159"/>
    <mergeCell ref="G136:AB136"/>
    <mergeCell ref="AC136:AX136"/>
    <mergeCell ref="G137:K137"/>
    <mergeCell ref="L137:X137"/>
    <mergeCell ref="Y137:AB137"/>
    <mergeCell ref="AC106:AD106"/>
    <mergeCell ref="AE106:AG106"/>
    <mergeCell ref="AH106:AI106"/>
    <mergeCell ref="AJ106:AL106"/>
    <mergeCell ref="AM106:AN106"/>
    <mergeCell ref="AO106:AP106"/>
    <mergeCell ref="O106:P106"/>
    <mergeCell ref="Q106:R106"/>
    <mergeCell ref="S106:U106"/>
    <mergeCell ref="V106:W106"/>
    <mergeCell ref="X106:Z106"/>
    <mergeCell ref="AA106:AB106"/>
    <mergeCell ref="G140:K140"/>
    <mergeCell ref="L140:X140"/>
    <mergeCell ref="Y140:AB140"/>
    <mergeCell ref="AC140:AG140"/>
    <mergeCell ref="AH140:AT140"/>
    <mergeCell ref="AU140:AX140"/>
    <mergeCell ref="G139:K139"/>
    <mergeCell ref="L139:X139"/>
    <mergeCell ref="Y139:AB139"/>
    <mergeCell ref="AC139:AG139"/>
    <mergeCell ref="AJ105:AK105"/>
    <mergeCell ref="AM105:AN105"/>
    <mergeCell ref="AO105:AP105"/>
    <mergeCell ref="AR105:AS105"/>
    <mergeCell ref="AU105:AV105"/>
    <mergeCell ref="A106:D106"/>
    <mergeCell ref="E106:F106"/>
    <mergeCell ref="G106:I106"/>
    <mergeCell ref="J106:K106"/>
    <mergeCell ref="L106:N106"/>
    <mergeCell ref="Q105:S105"/>
    <mergeCell ref="U105:V105"/>
    <mergeCell ref="X105:Y105"/>
    <mergeCell ref="AA105:AB105"/>
    <mergeCell ref="AC105:AE105"/>
    <mergeCell ref="AG105:AH105"/>
    <mergeCell ref="AJ104:AK104"/>
    <mergeCell ref="AM104:AN104"/>
    <mergeCell ref="AO104:AP104"/>
    <mergeCell ref="AR104:AS104"/>
    <mergeCell ref="AU104:AV104"/>
    <mergeCell ref="A105:D105"/>
    <mergeCell ref="E105:G105"/>
    <mergeCell ref="I105:J105"/>
    <mergeCell ref="L105:M105"/>
    <mergeCell ref="O105:P105"/>
    <mergeCell ref="Q104:S104"/>
    <mergeCell ref="U104:V104"/>
    <mergeCell ref="X104:Y104"/>
    <mergeCell ref="AA104:AB104"/>
    <mergeCell ref="AC104:AE104"/>
    <mergeCell ref="AG104:AH104"/>
    <mergeCell ref="A103:D103"/>
    <mergeCell ref="E103:P103"/>
    <mergeCell ref="Q103:AB103"/>
    <mergeCell ref="AC103:AN103"/>
    <mergeCell ref="AO103:AX103"/>
    <mergeCell ref="A104:D104"/>
    <mergeCell ref="E104:G104"/>
    <mergeCell ref="I104:J104"/>
    <mergeCell ref="L104:M104"/>
    <mergeCell ref="O104:P104"/>
    <mergeCell ref="A101:D101"/>
    <mergeCell ref="E101:P101"/>
    <mergeCell ref="Q101:AB101"/>
    <mergeCell ref="AC101:AN101"/>
    <mergeCell ref="AO101:AX101"/>
    <mergeCell ref="A102:D102"/>
    <mergeCell ref="E102:P102"/>
    <mergeCell ref="Q102:AB102"/>
    <mergeCell ref="AC102:AN102"/>
    <mergeCell ref="AO102:AX102"/>
    <mergeCell ref="A99:D99"/>
    <mergeCell ref="E99:P99"/>
    <mergeCell ref="Q99:AB99"/>
    <mergeCell ref="AC99:AN99"/>
    <mergeCell ref="AO99:AX99"/>
    <mergeCell ref="A100:D100"/>
    <mergeCell ref="E100:P100"/>
    <mergeCell ref="Q100:AB100"/>
    <mergeCell ref="AC100:AN100"/>
    <mergeCell ref="AO100:AX100"/>
    <mergeCell ref="A97:D97"/>
    <mergeCell ref="E97:P97"/>
    <mergeCell ref="Q97:AB97"/>
    <mergeCell ref="AC97:AN97"/>
    <mergeCell ref="AO97:AX97"/>
    <mergeCell ref="A98:D98"/>
    <mergeCell ref="E98:P98"/>
    <mergeCell ref="Q98:AB98"/>
    <mergeCell ref="AC98:AN98"/>
    <mergeCell ref="AO98:AX98"/>
    <mergeCell ref="A93:AX93"/>
    <mergeCell ref="A94:AX94"/>
    <mergeCell ref="A95:AX95"/>
    <mergeCell ref="A96:D96"/>
    <mergeCell ref="E96:P96"/>
    <mergeCell ref="Q96:AB96"/>
    <mergeCell ref="AC96:AN96"/>
    <mergeCell ref="AO96:AX96"/>
    <mergeCell ref="C89:AC89"/>
    <mergeCell ref="AD89:AF89"/>
    <mergeCell ref="AG89:AX89"/>
    <mergeCell ref="A90:B92"/>
    <mergeCell ref="C90:AC90"/>
    <mergeCell ref="AD90:AF90"/>
    <mergeCell ref="AG90:AX92"/>
    <mergeCell ref="C91:N91"/>
    <mergeCell ref="O91:AF91"/>
    <mergeCell ref="C92:D92"/>
    <mergeCell ref="A86:B89"/>
    <mergeCell ref="C86:AC86"/>
    <mergeCell ref="AD86:AF86"/>
    <mergeCell ref="AG86:AX86"/>
    <mergeCell ref="C87:AC87"/>
    <mergeCell ref="AD87:AF87"/>
    <mergeCell ref="AG87:AX87"/>
    <mergeCell ref="C88:AC88"/>
    <mergeCell ref="AD88:AF88"/>
    <mergeCell ref="AG88:AX88"/>
    <mergeCell ref="C82:AC82"/>
    <mergeCell ref="AD82:AF82"/>
    <mergeCell ref="AG82:AX82"/>
    <mergeCell ref="C83:AC83"/>
    <mergeCell ref="AD83:AF83"/>
    <mergeCell ref="AG83:AX83"/>
    <mergeCell ref="C80:AC80"/>
    <mergeCell ref="AD80:AF80"/>
    <mergeCell ref="AG80:AX80"/>
    <mergeCell ref="C81:AC81"/>
    <mergeCell ref="AD81:AF81"/>
    <mergeCell ref="AG81:AX81"/>
    <mergeCell ref="E92:G92"/>
    <mergeCell ref="H92:I92"/>
    <mergeCell ref="J92:L92"/>
    <mergeCell ref="M92:N92"/>
    <mergeCell ref="O92:AF92"/>
    <mergeCell ref="AD77:AF77"/>
    <mergeCell ref="E78:AC78"/>
    <mergeCell ref="AD78:AF78"/>
    <mergeCell ref="C79:AC79"/>
    <mergeCell ref="AD79:AF79"/>
    <mergeCell ref="AG79:AX79"/>
    <mergeCell ref="AG74:AX74"/>
    <mergeCell ref="C75:AC75"/>
    <mergeCell ref="AD75:AF75"/>
    <mergeCell ref="AG75:AX75"/>
    <mergeCell ref="A76:B85"/>
    <mergeCell ref="C76:AC76"/>
    <mergeCell ref="AD76:AF76"/>
    <mergeCell ref="AG76:AX78"/>
    <mergeCell ref="C77:D78"/>
    <mergeCell ref="E77:AC77"/>
    <mergeCell ref="A71:AX71"/>
    <mergeCell ref="C72:AC72"/>
    <mergeCell ref="AD72:AF72"/>
    <mergeCell ref="AG72:AX72"/>
    <mergeCell ref="A73:B75"/>
    <mergeCell ref="C73:AC73"/>
    <mergeCell ref="AD73:AF73"/>
    <mergeCell ref="AG73:AX73"/>
    <mergeCell ref="C74:AC74"/>
    <mergeCell ref="AD74:AF74"/>
    <mergeCell ref="C84:AC84"/>
    <mergeCell ref="AD84:AF84"/>
    <mergeCell ref="AG84:AX84"/>
    <mergeCell ref="C85:AC85"/>
    <mergeCell ref="AD85:AF85"/>
    <mergeCell ref="AG85:AX85"/>
    <mergeCell ref="A68:B70"/>
    <mergeCell ref="C68:D70"/>
    <mergeCell ref="E68:F68"/>
    <mergeCell ref="G68:AX68"/>
    <mergeCell ref="E69:F70"/>
    <mergeCell ref="G69:V70"/>
    <mergeCell ref="W69:AA69"/>
    <mergeCell ref="AB69:AX69"/>
    <mergeCell ref="W70:AA70"/>
    <mergeCell ref="AB70:AX70"/>
    <mergeCell ref="A66:F67"/>
    <mergeCell ref="G66:AX67"/>
    <mergeCell ref="AI65:AL65"/>
    <mergeCell ref="AM65:AP65"/>
    <mergeCell ref="AQ65:AT65"/>
    <mergeCell ref="AU65:AX65"/>
    <mergeCell ref="AE63:AH63"/>
    <mergeCell ref="AI63:AL63"/>
    <mergeCell ref="AM63:AP63"/>
    <mergeCell ref="AQ63:AT63"/>
    <mergeCell ref="AU63:AX63"/>
    <mergeCell ref="Y64:AA64"/>
    <mergeCell ref="AB64:AD64"/>
    <mergeCell ref="AE64:AH64"/>
    <mergeCell ref="AI64:AL64"/>
    <mergeCell ref="AM64:AP64"/>
    <mergeCell ref="A58:F60"/>
    <mergeCell ref="G58:X58"/>
    <mergeCell ref="Y58:AA58"/>
    <mergeCell ref="AB58:AD58"/>
    <mergeCell ref="AE58:AH58"/>
    <mergeCell ref="AI58:AL58"/>
    <mergeCell ref="AM58:AP58"/>
    <mergeCell ref="AQ58:AX58"/>
    <mergeCell ref="G59:X60"/>
    <mergeCell ref="AI61:AL62"/>
    <mergeCell ref="AM61:AP62"/>
    <mergeCell ref="AQ61:AT61"/>
    <mergeCell ref="AU61:AX61"/>
    <mergeCell ref="AQ62:AR62"/>
    <mergeCell ref="AS62:AT62"/>
    <mergeCell ref="AU62:AV62"/>
    <mergeCell ref="AW62:AX62"/>
    <mergeCell ref="A61:F65"/>
    <mergeCell ref="G61:O62"/>
    <mergeCell ref="P61:X62"/>
    <mergeCell ref="Y61:AA62"/>
    <mergeCell ref="AB61:AD62"/>
    <mergeCell ref="AE61:AH62"/>
    <mergeCell ref="G63:O65"/>
    <mergeCell ref="P63:X65"/>
    <mergeCell ref="Y63:AA63"/>
    <mergeCell ref="AB63:AD63"/>
    <mergeCell ref="AQ64:AT64"/>
    <mergeCell ref="AU64:AX64"/>
    <mergeCell ref="Y65:AA65"/>
    <mergeCell ref="AB65:AD65"/>
    <mergeCell ref="AE65:AH65"/>
    <mergeCell ref="G56:O57"/>
    <mergeCell ref="P56:X57"/>
    <mergeCell ref="Y56:AA56"/>
    <mergeCell ref="AB56:AD56"/>
    <mergeCell ref="AE56:AH56"/>
    <mergeCell ref="Y60:AA60"/>
    <mergeCell ref="AB60:AD60"/>
    <mergeCell ref="AE60:AH60"/>
    <mergeCell ref="AI60:AL60"/>
    <mergeCell ref="AM60:AP60"/>
    <mergeCell ref="AQ60:AX60"/>
    <mergeCell ref="Y59:AA59"/>
    <mergeCell ref="AB59:AD59"/>
    <mergeCell ref="AE59:AH59"/>
    <mergeCell ref="AI59:AL59"/>
    <mergeCell ref="AM59:AP59"/>
    <mergeCell ref="AQ59:AX59"/>
    <mergeCell ref="AU57:AX57"/>
    <mergeCell ref="AI56:AL56"/>
    <mergeCell ref="AM56:AP56"/>
    <mergeCell ref="AQ56:AT56"/>
    <mergeCell ref="AU56:AX56"/>
    <mergeCell ref="Y57:AA57"/>
    <mergeCell ref="AB57:AD57"/>
    <mergeCell ref="AE57:AH57"/>
    <mergeCell ref="AI57:AL57"/>
    <mergeCell ref="AM57:AP57"/>
    <mergeCell ref="AQ57:AT57"/>
    <mergeCell ref="AE55:AH55"/>
    <mergeCell ref="AI55:AL55"/>
    <mergeCell ref="AM55:AP55"/>
    <mergeCell ref="AQ55:AT55"/>
    <mergeCell ref="AU55:AX55"/>
    <mergeCell ref="A54:F54"/>
    <mergeCell ref="G54:AX54"/>
    <mergeCell ref="A55:F57"/>
    <mergeCell ref="G55:O55"/>
    <mergeCell ref="P55:X55"/>
    <mergeCell ref="Y55:AA55"/>
    <mergeCell ref="AB55:AD55"/>
    <mergeCell ref="A52:F53"/>
    <mergeCell ref="G52:AX53"/>
    <mergeCell ref="AI51:AL51"/>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44:F46"/>
    <mergeCell ref="G44:X44"/>
    <mergeCell ref="Y44:AA44"/>
    <mergeCell ref="AB44:AD44"/>
    <mergeCell ref="AE44:AH44"/>
    <mergeCell ref="AI44:AL44"/>
    <mergeCell ref="AM44:AP44"/>
    <mergeCell ref="AQ44:AX44"/>
    <mergeCell ref="G45:X46"/>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G42:O43"/>
    <mergeCell ref="P42:X43"/>
    <mergeCell ref="Y42:AA42"/>
    <mergeCell ref="AB42:AD42"/>
    <mergeCell ref="AE42:AH42"/>
    <mergeCell ref="Y46:AA46"/>
    <mergeCell ref="AB46:AD46"/>
    <mergeCell ref="AE46:AH46"/>
    <mergeCell ref="AI46:AL46"/>
    <mergeCell ref="AM46:AP46"/>
    <mergeCell ref="AQ46:AX46"/>
    <mergeCell ref="Y45:AA45"/>
    <mergeCell ref="AB45:AD45"/>
    <mergeCell ref="AE45:AH45"/>
    <mergeCell ref="AI45:AL45"/>
    <mergeCell ref="AM45:AP45"/>
    <mergeCell ref="AQ45:AX45"/>
    <mergeCell ref="AU43:AX43"/>
    <mergeCell ref="AI42:AL42"/>
    <mergeCell ref="AM42:AP42"/>
    <mergeCell ref="AQ42:AT42"/>
    <mergeCell ref="AU42:AX42"/>
    <mergeCell ref="Y43:AA43"/>
    <mergeCell ref="AB43:AD43"/>
    <mergeCell ref="AE43:AH43"/>
    <mergeCell ref="AI43:AL43"/>
    <mergeCell ref="AM43:AP43"/>
    <mergeCell ref="AQ43:AT43"/>
    <mergeCell ref="AE41:AH41"/>
    <mergeCell ref="AI41:AL41"/>
    <mergeCell ref="AM41:AP41"/>
    <mergeCell ref="AQ41:AT41"/>
    <mergeCell ref="AU41:AX41"/>
    <mergeCell ref="A40:F40"/>
    <mergeCell ref="G40:AX40"/>
    <mergeCell ref="A41:F43"/>
    <mergeCell ref="G41:O41"/>
    <mergeCell ref="P41:X41"/>
    <mergeCell ref="Y41:AA41"/>
    <mergeCell ref="AB41:AD41"/>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5:V25 W24">
    <cfRule type="expression" dxfId="287" priority="1063">
      <formula>IF(RIGHT(TEXT(P15,"0.#"),1)=".",FALSE,TRUE)</formula>
    </cfRule>
    <cfRule type="expression" dxfId="286" priority="1064">
      <formula>IF(RIGHT(TEXT(P15,"0.#"),1)=".",TRUE,FALSE)</formula>
    </cfRule>
  </conditionalFormatting>
  <conditionalFormatting sqref="P19:AQ19">
    <cfRule type="expression" dxfId="285" priority="1061">
      <formula>IF(RIGHT(TEXT(P19,"0.#"),1)=".",FALSE,TRUE)</formula>
    </cfRule>
    <cfRule type="expression" dxfId="284" priority="1062">
      <formula>IF(RIGHT(TEXT(P19,"0.#"),1)=".",TRUE,FALSE)</formula>
    </cfRule>
  </conditionalFormatting>
  <conditionalFormatting sqref="Y139">
    <cfRule type="expression" dxfId="283" priority="1059">
      <formula>IF(RIGHT(TEXT(Y139,"0.#"),1)=".",FALSE,TRUE)</formula>
    </cfRule>
    <cfRule type="expression" dxfId="282" priority="1060">
      <formula>IF(RIGHT(TEXT(Y139,"0.#"),1)=".",TRUE,FALSE)</formula>
    </cfRule>
  </conditionalFormatting>
  <conditionalFormatting sqref="Y141">
    <cfRule type="expression" dxfId="281" priority="1057">
      <formula>IF(RIGHT(TEXT(Y141,"0.#"),1)=".",FALSE,TRUE)</formula>
    </cfRule>
    <cfRule type="expression" dxfId="280" priority="1058">
      <formula>IF(RIGHT(TEXT(Y141,"0.#"),1)=".",TRUE,FALSE)</formula>
    </cfRule>
  </conditionalFormatting>
  <conditionalFormatting sqref="Y158 Y152 Y146">
    <cfRule type="expression" dxfId="279" priority="1037">
      <formula>IF(RIGHT(TEXT(Y146,"0.#"),1)=".",FALSE,TRUE)</formula>
    </cfRule>
    <cfRule type="expression" dxfId="278" priority="1038">
      <formula>IF(RIGHT(TEXT(Y146,"0.#"),1)=".",TRUE,FALSE)</formula>
    </cfRule>
  </conditionalFormatting>
  <conditionalFormatting sqref="Y140">
    <cfRule type="expression" dxfId="277" priority="1049">
      <formula>IF(RIGHT(TEXT(Y140,"0.#"),1)=".",FALSE,TRUE)</formula>
    </cfRule>
    <cfRule type="expression" dxfId="276" priority="1050">
      <formula>IF(RIGHT(TEXT(Y140,"0.#"),1)=".",TRUE,FALSE)</formula>
    </cfRule>
  </conditionalFormatting>
  <conditionalFormatting sqref="AU139">
    <cfRule type="expression" dxfId="275" priority="1047">
      <formula>IF(RIGHT(TEXT(AU139,"0.#"),1)=".",FALSE,TRUE)</formula>
    </cfRule>
    <cfRule type="expression" dxfId="274" priority="1048">
      <formula>IF(RIGHT(TEXT(AU139,"0.#"),1)=".",TRUE,FALSE)</formula>
    </cfRule>
  </conditionalFormatting>
  <conditionalFormatting sqref="AU141">
    <cfRule type="expression" dxfId="273" priority="1045">
      <formula>IF(RIGHT(TEXT(AU141,"0.#"),1)=".",FALSE,TRUE)</formula>
    </cfRule>
    <cfRule type="expression" dxfId="272" priority="1046">
      <formula>IF(RIGHT(TEXT(AU141,"0.#"),1)=".",TRUE,FALSE)</formula>
    </cfRule>
  </conditionalFormatting>
  <conditionalFormatting sqref="AU140">
    <cfRule type="expression" dxfId="271" priority="1043">
      <formula>IF(RIGHT(TEXT(AU140,"0.#"),1)=".",FALSE,TRUE)</formula>
    </cfRule>
    <cfRule type="expression" dxfId="270" priority="1044">
      <formula>IF(RIGHT(TEXT(AU140,"0.#"),1)=".",TRUE,FALSE)</formula>
    </cfRule>
  </conditionalFormatting>
  <conditionalFormatting sqref="Y157 Y151 Y145">
    <cfRule type="expression" dxfId="269" priority="1041">
      <formula>IF(RIGHT(TEXT(Y145,"0.#"),1)=".",FALSE,TRUE)</formula>
    </cfRule>
    <cfRule type="expression" dxfId="268" priority="1042">
      <formula>IF(RIGHT(TEXT(Y145,"0.#"),1)=".",TRUE,FALSE)</formula>
    </cfRule>
  </conditionalFormatting>
  <conditionalFormatting sqref="Y159 Y153 Y147">
    <cfRule type="expression" dxfId="267" priority="1039">
      <formula>IF(RIGHT(TEXT(Y147,"0.#"),1)=".",FALSE,TRUE)</formula>
    </cfRule>
    <cfRule type="expression" dxfId="266" priority="1040">
      <formula>IF(RIGHT(TEXT(Y147,"0.#"),1)=".",TRUE,FALSE)</formula>
    </cfRule>
  </conditionalFormatting>
  <conditionalFormatting sqref="AU157 AU151 AU145">
    <cfRule type="expression" dxfId="265" priority="1035">
      <formula>IF(RIGHT(TEXT(AU145,"0.#"),1)=".",FALSE,TRUE)</formula>
    </cfRule>
    <cfRule type="expression" dxfId="264" priority="1036">
      <formula>IF(RIGHT(TEXT(AU145,"0.#"),1)=".",TRUE,FALSE)</formula>
    </cfRule>
  </conditionalFormatting>
  <conditionalFormatting sqref="AU159 AU153 AU147">
    <cfRule type="expression" dxfId="263" priority="1033">
      <formula>IF(RIGHT(TEXT(AU147,"0.#"),1)=".",FALSE,TRUE)</formula>
    </cfRule>
    <cfRule type="expression" dxfId="262" priority="1034">
      <formula>IF(RIGHT(TEXT(AU147,"0.#"),1)=".",TRUE,FALSE)</formula>
    </cfRule>
  </conditionalFormatting>
  <conditionalFormatting sqref="AU158 AU152 AU146">
    <cfRule type="expression" dxfId="261" priority="1031">
      <formula>IF(RIGHT(TEXT(AU146,"0.#"),1)=".",FALSE,TRUE)</formula>
    </cfRule>
    <cfRule type="expression" dxfId="260" priority="1032">
      <formula>IF(RIGHT(TEXT(AU146,"0.#"),1)=".",TRUE,FALSE)</formula>
    </cfRule>
  </conditionalFormatting>
  <conditionalFormatting sqref="P24">
    <cfRule type="expression" dxfId="259" priority="971">
      <formula>IF(RIGHT(TEXT(P24,"0.#"),1)=".",FALSE,TRUE)</formula>
    </cfRule>
    <cfRule type="expression" dxfId="258" priority="972">
      <formula>IF(RIGHT(TEXT(P24,"0.#"),1)=".",TRUE,FALSE)</formula>
    </cfRule>
  </conditionalFormatting>
  <conditionalFormatting sqref="P14:AQ14">
    <cfRule type="expression" dxfId="257" priority="257">
      <formula>IF(RIGHT(TEXT(P14,"0.#"),1)=".",FALSE,TRUE)</formula>
    </cfRule>
    <cfRule type="expression" dxfId="256" priority="258">
      <formula>IF(RIGHT(TEXT(P14,"0.#"),1)=".",TRUE,FALSE)</formula>
    </cfRule>
  </conditionalFormatting>
  <conditionalFormatting sqref="P13:AQ13">
    <cfRule type="expression" dxfId="255" priority="255">
      <formula>IF(RIGHT(TEXT(P13,"0.#"),1)=".",FALSE,TRUE)</formula>
    </cfRule>
    <cfRule type="expression" dxfId="254" priority="256">
      <formula>IF(RIGHT(TEXT(P13,"0.#"),1)=".",TRUE,FALSE)</formula>
    </cfRule>
  </conditionalFormatting>
  <conditionalFormatting sqref="P16:AQ18">
    <cfRule type="expression" dxfId="253" priority="253">
      <formula>IF(RIGHT(TEXT(P16,"0.#"),1)=".",FALSE,TRUE)</formula>
    </cfRule>
    <cfRule type="expression" dxfId="252" priority="254">
      <formula>IF(RIGHT(TEXT(P16,"0.#"),1)=".",TRUE,FALSE)</formula>
    </cfRule>
  </conditionalFormatting>
  <conditionalFormatting sqref="P20:AJ20">
    <cfRule type="expression" dxfId="251" priority="251">
      <formula>IF(RIGHT(TEXT(P20,"0.#"),1)=".",FALSE,TRUE)</formula>
    </cfRule>
    <cfRule type="expression" dxfId="250" priority="252">
      <formula>IF(RIGHT(TEXT(P20,"0.#"),1)=".",TRUE,FALSE)</formula>
    </cfRule>
  </conditionalFormatting>
  <conditionalFormatting sqref="AE28 AQ28">
    <cfRule type="expression" dxfId="249" priority="249">
      <formula>IF(RIGHT(TEXT(AE28,"0.#"),1)=".",FALSE,TRUE)</formula>
    </cfRule>
    <cfRule type="expression" dxfId="248" priority="250">
      <formula>IF(RIGHT(TEXT(AE28,"0.#"),1)=".",TRUE,FALSE)</formula>
    </cfRule>
  </conditionalFormatting>
  <conditionalFormatting sqref="AI28">
    <cfRule type="expression" dxfId="247" priority="247">
      <formula>IF(RIGHT(TEXT(AI28,"0.#"),1)=".",FALSE,TRUE)</formula>
    </cfRule>
    <cfRule type="expression" dxfId="246" priority="248">
      <formula>IF(RIGHT(TEXT(AI28,"0.#"),1)=".",TRUE,FALSE)</formula>
    </cfRule>
  </conditionalFormatting>
  <conditionalFormatting sqref="AM28">
    <cfRule type="expression" dxfId="245" priority="245">
      <formula>IF(RIGHT(TEXT(AM28,"0.#"),1)=".",FALSE,TRUE)</formula>
    </cfRule>
    <cfRule type="expression" dxfId="244" priority="246">
      <formula>IF(RIGHT(TEXT(AM28,"0.#"),1)=".",TRUE,FALSE)</formula>
    </cfRule>
  </conditionalFormatting>
  <conditionalFormatting sqref="AE29">
    <cfRule type="expression" dxfId="243" priority="243">
      <formula>IF(RIGHT(TEXT(AE29,"0.#"),1)=".",FALSE,TRUE)</formula>
    </cfRule>
    <cfRule type="expression" dxfId="242" priority="244">
      <formula>IF(RIGHT(TEXT(AE29,"0.#"),1)=".",TRUE,FALSE)</formula>
    </cfRule>
  </conditionalFormatting>
  <conditionalFormatting sqref="AI29">
    <cfRule type="expression" dxfId="241" priority="241">
      <formula>IF(RIGHT(TEXT(AI29,"0.#"),1)=".",FALSE,TRUE)</formula>
    </cfRule>
    <cfRule type="expression" dxfId="240" priority="242">
      <formula>IF(RIGHT(TEXT(AI29,"0.#"),1)=".",TRUE,FALSE)</formula>
    </cfRule>
  </conditionalFormatting>
  <conditionalFormatting sqref="AM29">
    <cfRule type="expression" dxfId="239" priority="239">
      <formula>IF(RIGHT(TEXT(AM29,"0.#"),1)=".",FALSE,TRUE)</formula>
    </cfRule>
    <cfRule type="expression" dxfId="238" priority="240">
      <formula>IF(RIGHT(TEXT(AM29,"0.#"),1)=".",TRUE,FALSE)</formula>
    </cfRule>
  </conditionalFormatting>
  <conditionalFormatting sqref="AQ29">
    <cfRule type="expression" dxfId="237" priority="237">
      <formula>IF(RIGHT(TEXT(AQ29,"0.#"),1)=".",FALSE,TRUE)</formula>
    </cfRule>
    <cfRule type="expression" dxfId="236" priority="238">
      <formula>IF(RIGHT(TEXT(AQ29,"0.#"),1)=".",TRUE,FALSE)</formula>
    </cfRule>
  </conditionalFormatting>
  <conditionalFormatting sqref="AU29">
    <cfRule type="expression" dxfId="235" priority="233">
      <formula>IF(RIGHT(TEXT(AU29,"0.#"),1)=".",FALSE,TRUE)</formula>
    </cfRule>
    <cfRule type="expression" dxfId="234" priority="234">
      <formula>IF(RIGHT(TEXT(AU29,"0.#"),1)=".",TRUE,FALSE)</formula>
    </cfRule>
  </conditionalFormatting>
  <conditionalFormatting sqref="AU28">
    <cfRule type="expression" dxfId="233" priority="235">
      <formula>IF(RIGHT(TEXT(AU28,"0.#"),1)=".",FALSE,TRUE)</formula>
    </cfRule>
    <cfRule type="expression" dxfId="232" priority="236">
      <formula>IF(RIGHT(TEXT(AU28,"0.#"),1)=".",TRUE,FALSE)</formula>
    </cfRule>
  </conditionalFormatting>
  <conditionalFormatting sqref="AM31">
    <cfRule type="expression" dxfId="231" priority="227">
      <formula>IF(RIGHT(TEXT(AM31,"0.#"),1)=".",FALSE,TRUE)</formula>
    </cfRule>
    <cfRule type="expression" dxfId="230" priority="228">
      <formula>IF(RIGHT(TEXT(AM31,"0.#"),1)=".",TRUE,FALSE)</formula>
    </cfRule>
  </conditionalFormatting>
  <conditionalFormatting sqref="AE32">
    <cfRule type="expression" dxfId="229" priority="225">
      <formula>IF(RIGHT(TEXT(AE32,"0.#"),1)=".",FALSE,TRUE)</formula>
    </cfRule>
    <cfRule type="expression" dxfId="228" priority="226">
      <formula>IF(RIGHT(TEXT(AE32,"0.#"),1)=".",TRUE,FALSE)</formula>
    </cfRule>
  </conditionalFormatting>
  <conditionalFormatting sqref="AQ32">
    <cfRule type="expression" dxfId="227" priority="223">
      <formula>IF(RIGHT(TEXT(AQ32,"0.#"),1)=".",FALSE,TRUE)</formula>
    </cfRule>
    <cfRule type="expression" dxfId="226" priority="224">
      <formula>IF(RIGHT(TEXT(AQ32,"0.#"),1)=".",TRUE,FALSE)</formula>
    </cfRule>
  </conditionalFormatting>
  <conditionalFormatting sqref="AE31 AQ31">
    <cfRule type="expression" dxfId="225" priority="231">
      <formula>IF(RIGHT(TEXT(AE31,"0.#"),1)=".",FALSE,TRUE)</formula>
    </cfRule>
    <cfRule type="expression" dxfId="224" priority="232">
      <formula>IF(RIGHT(TEXT(AE31,"0.#"),1)=".",TRUE,FALSE)</formula>
    </cfRule>
  </conditionalFormatting>
  <conditionalFormatting sqref="AI31">
    <cfRule type="expression" dxfId="223" priority="229">
      <formula>IF(RIGHT(TEXT(AI31,"0.#"),1)=".",FALSE,TRUE)</formula>
    </cfRule>
    <cfRule type="expression" dxfId="222" priority="230">
      <formula>IF(RIGHT(TEXT(AI31,"0.#"),1)=".",TRUE,FALSE)</formula>
    </cfRule>
  </conditionalFormatting>
  <conditionalFormatting sqref="AM32">
    <cfRule type="expression" dxfId="221" priority="221">
      <formula>IF(RIGHT(TEXT(AM32,"0.#"),1)=".",FALSE,TRUE)</formula>
    </cfRule>
    <cfRule type="expression" dxfId="220" priority="222">
      <formula>IF(RIGHT(TEXT(AM32,"0.#"),1)=".",TRUE,FALSE)</formula>
    </cfRule>
  </conditionalFormatting>
  <conditionalFormatting sqref="AI32">
    <cfRule type="expression" dxfId="219" priority="219">
      <formula>IF(RIGHT(TEXT(AI32,"0.#"),1)=".",FALSE,TRUE)</formula>
    </cfRule>
    <cfRule type="expression" dxfId="218" priority="220">
      <formula>IF(RIGHT(TEXT(AI32,"0.#"),1)=".",TRUE,FALSE)</formula>
    </cfRule>
  </conditionalFormatting>
  <conditionalFormatting sqref="AM36">
    <cfRule type="expression" dxfId="217" priority="207">
      <formula>IF(RIGHT(TEXT(AM36,"0.#"),1)=".",FALSE,TRUE)</formula>
    </cfRule>
    <cfRule type="expression" dxfId="216" priority="208">
      <formula>IF(RIGHT(TEXT(AM36,"0.#"),1)=".",TRUE,FALSE)</formula>
    </cfRule>
  </conditionalFormatting>
  <conditionalFormatting sqref="AE35">
    <cfRule type="expression" dxfId="215" priority="217">
      <formula>IF(RIGHT(TEXT(AE35,"0.#"),1)=".",FALSE,TRUE)</formula>
    </cfRule>
    <cfRule type="expression" dxfId="214" priority="218">
      <formula>IF(RIGHT(TEXT(AE35,"0.#"),1)=".",TRUE,FALSE)</formula>
    </cfRule>
  </conditionalFormatting>
  <conditionalFormatting sqref="AQ35:AQ36">
    <cfRule type="expression" dxfId="213" priority="205">
      <formula>IF(RIGHT(TEXT(AQ35,"0.#"),1)=".",FALSE,TRUE)</formula>
    </cfRule>
    <cfRule type="expression" dxfId="212" priority="206">
      <formula>IF(RIGHT(TEXT(AQ35,"0.#"),1)=".",TRUE,FALSE)</formula>
    </cfRule>
  </conditionalFormatting>
  <conditionalFormatting sqref="AU35:AU36">
    <cfRule type="expression" dxfId="211" priority="203">
      <formula>IF(RIGHT(TEXT(AU35,"0.#"),1)=".",FALSE,TRUE)</formula>
    </cfRule>
    <cfRule type="expression" dxfId="210" priority="204">
      <formula>IF(RIGHT(TEXT(AU35,"0.#"),1)=".",TRUE,FALSE)</formula>
    </cfRule>
  </conditionalFormatting>
  <conditionalFormatting sqref="AE36">
    <cfRule type="expression" dxfId="209" priority="215">
      <formula>IF(RIGHT(TEXT(AE36,"0.#"),1)=".",FALSE,TRUE)</formula>
    </cfRule>
    <cfRule type="expression" dxfId="208" priority="216">
      <formula>IF(RIGHT(TEXT(AE36,"0.#"),1)=".",TRUE,FALSE)</formula>
    </cfRule>
  </conditionalFormatting>
  <conditionalFormatting sqref="AM35">
    <cfRule type="expression" dxfId="207" priority="209">
      <formula>IF(RIGHT(TEXT(AM35,"0.#"),1)=".",FALSE,TRUE)</formula>
    </cfRule>
    <cfRule type="expression" dxfId="206" priority="210">
      <formula>IF(RIGHT(TEXT(AM35,"0.#"),1)=".",TRUE,FALSE)</formula>
    </cfRule>
  </conditionalFormatting>
  <conditionalFormatting sqref="AI35">
    <cfRule type="expression" dxfId="205" priority="211">
      <formula>IF(RIGHT(TEXT(AI35,"0.#"),1)=".",FALSE,TRUE)</formula>
    </cfRule>
    <cfRule type="expression" dxfId="204" priority="212">
      <formula>IF(RIGHT(TEXT(AI35,"0.#"),1)=".",TRUE,FALSE)</formula>
    </cfRule>
  </conditionalFormatting>
  <conditionalFormatting sqref="AI36">
    <cfRule type="expression" dxfId="203" priority="213">
      <formula>IF(RIGHT(TEXT(AI36,"0.#"),1)=".",FALSE,TRUE)</formula>
    </cfRule>
    <cfRule type="expression" dxfId="202" priority="214">
      <formula>IF(RIGHT(TEXT(AI36,"0.#"),1)=".",TRUE,FALSE)</formula>
    </cfRule>
  </conditionalFormatting>
  <conditionalFormatting sqref="AM37">
    <cfRule type="expression" dxfId="201" priority="197">
      <formula>IF(RIGHT(TEXT(AM37,"0.#"),1)=".",FALSE,TRUE)</formula>
    </cfRule>
    <cfRule type="expression" dxfId="200" priority="198">
      <formula>IF(RIGHT(TEXT(AM37,"0.#"),1)=".",TRUE,FALSE)</formula>
    </cfRule>
  </conditionalFormatting>
  <conditionalFormatting sqref="AQ37">
    <cfRule type="expression" dxfId="199" priority="195">
      <formula>IF(RIGHT(TEXT(AQ37,"0.#"),1)=".",FALSE,TRUE)</formula>
    </cfRule>
    <cfRule type="expression" dxfId="198" priority="196">
      <formula>IF(RIGHT(TEXT(AQ37,"0.#"),1)=".",TRUE,FALSE)</formula>
    </cfRule>
  </conditionalFormatting>
  <conditionalFormatting sqref="AU37">
    <cfRule type="expression" dxfId="197" priority="193">
      <formula>IF(RIGHT(TEXT(AU37,"0.#"),1)=".",FALSE,TRUE)</formula>
    </cfRule>
    <cfRule type="expression" dxfId="196" priority="194">
      <formula>IF(RIGHT(TEXT(AU37,"0.#"),1)=".",TRUE,FALSE)</formula>
    </cfRule>
  </conditionalFormatting>
  <conditionalFormatting sqref="AI37">
    <cfRule type="expression" dxfId="195" priority="199">
      <formula>IF(RIGHT(TEXT(AI37,"0.#"),1)=".",FALSE,TRUE)</formula>
    </cfRule>
    <cfRule type="expression" dxfId="194" priority="200">
      <formula>IF(RIGHT(TEXT(AI37,"0.#"),1)=".",TRUE,FALSE)</formula>
    </cfRule>
  </conditionalFormatting>
  <conditionalFormatting sqref="AE37">
    <cfRule type="expression" dxfId="193" priority="201">
      <formula>IF(RIGHT(TEXT(AE37,"0.#"),1)=".",FALSE,TRUE)</formula>
    </cfRule>
    <cfRule type="expression" dxfId="192" priority="202">
      <formula>IF(RIGHT(TEXT(AE37,"0.#"),1)=".",TRUE,FALSE)</formula>
    </cfRule>
  </conditionalFormatting>
  <conditionalFormatting sqref="AE42 AQ42">
    <cfRule type="expression" dxfId="191" priority="191">
      <formula>IF(RIGHT(TEXT(AE42,"0.#"),1)=".",FALSE,TRUE)</formula>
    </cfRule>
    <cfRule type="expression" dxfId="190" priority="192">
      <formula>IF(RIGHT(TEXT(AE42,"0.#"),1)=".",TRUE,FALSE)</formula>
    </cfRule>
  </conditionalFormatting>
  <conditionalFormatting sqref="AI42">
    <cfRule type="expression" dxfId="189" priority="189">
      <formula>IF(RIGHT(TEXT(AI42,"0.#"),1)=".",FALSE,TRUE)</formula>
    </cfRule>
    <cfRule type="expression" dxfId="188" priority="190">
      <formula>IF(RIGHT(TEXT(AI42,"0.#"),1)=".",TRUE,FALSE)</formula>
    </cfRule>
  </conditionalFormatting>
  <conditionalFormatting sqref="AM42">
    <cfRule type="expression" dxfId="187" priority="187">
      <formula>IF(RIGHT(TEXT(AM42,"0.#"),1)=".",FALSE,TRUE)</formula>
    </cfRule>
    <cfRule type="expression" dxfId="186" priority="188">
      <formula>IF(RIGHT(TEXT(AM42,"0.#"),1)=".",TRUE,FALSE)</formula>
    </cfRule>
  </conditionalFormatting>
  <conditionalFormatting sqref="AE43">
    <cfRule type="expression" dxfId="185" priority="185">
      <formula>IF(RIGHT(TEXT(AE43,"0.#"),1)=".",FALSE,TRUE)</formula>
    </cfRule>
    <cfRule type="expression" dxfId="184" priority="186">
      <formula>IF(RIGHT(TEXT(AE43,"0.#"),1)=".",TRUE,FALSE)</formula>
    </cfRule>
  </conditionalFormatting>
  <conditionalFormatting sqref="AI43">
    <cfRule type="expression" dxfId="183" priority="183">
      <formula>IF(RIGHT(TEXT(AI43,"0.#"),1)=".",FALSE,TRUE)</formula>
    </cfRule>
    <cfRule type="expression" dxfId="182" priority="184">
      <formula>IF(RIGHT(TEXT(AI43,"0.#"),1)=".",TRUE,FALSE)</formula>
    </cfRule>
  </conditionalFormatting>
  <conditionalFormatting sqref="AM43">
    <cfRule type="expression" dxfId="181" priority="181">
      <formula>IF(RIGHT(TEXT(AM43,"0.#"),1)=".",FALSE,TRUE)</formula>
    </cfRule>
    <cfRule type="expression" dxfId="180" priority="182">
      <formula>IF(RIGHT(TEXT(AM43,"0.#"),1)=".",TRUE,FALSE)</formula>
    </cfRule>
  </conditionalFormatting>
  <conditionalFormatting sqref="AQ43">
    <cfRule type="expression" dxfId="179" priority="179">
      <formula>IF(RIGHT(TEXT(AQ43,"0.#"),1)=".",FALSE,TRUE)</formula>
    </cfRule>
    <cfRule type="expression" dxfId="178" priority="180">
      <formula>IF(RIGHT(TEXT(AQ43,"0.#"),1)=".",TRUE,FALSE)</formula>
    </cfRule>
  </conditionalFormatting>
  <conditionalFormatting sqref="AU42">
    <cfRule type="expression" dxfId="177" priority="177">
      <formula>IF(RIGHT(TEXT(AU42,"0.#"),1)=".",FALSE,TRUE)</formula>
    </cfRule>
    <cfRule type="expression" dxfId="176" priority="178">
      <formula>IF(RIGHT(TEXT(AU42,"0.#"),1)=".",TRUE,FALSE)</formula>
    </cfRule>
  </conditionalFormatting>
  <conditionalFormatting sqref="AU43">
    <cfRule type="expression" dxfId="175" priority="175">
      <formula>IF(RIGHT(TEXT(AU43,"0.#"),1)=".",FALSE,TRUE)</formula>
    </cfRule>
    <cfRule type="expression" dxfId="174" priority="176">
      <formula>IF(RIGHT(TEXT(AU43,"0.#"),1)=".",TRUE,FALSE)</formula>
    </cfRule>
  </conditionalFormatting>
  <conditionalFormatting sqref="AM45">
    <cfRule type="expression" dxfId="173" priority="169">
      <formula>IF(RIGHT(TEXT(AM45,"0.#"),1)=".",FALSE,TRUE)</formula>
    </cfRule>
    <cfRule type="expression" dxfId="172" priority="170">
      <formula>IF(RIGHT(TEXT(AM45,"0.#"),1)=".",TRUE,FALSE)</formula>
    </cfRule>
  </conditionalFormatting>
  <conditionalFormatting sqref="AE45 AQ45">
    <cfRule type="expression" dxfId="171" priority="173">
      <formula>IF(RIGHT(TEXT(AE45,"0.#"),1)=".",FALSE,TRUE)</formula>
    </cfRule>
    <cfRule type="expression" dxfId="170" priority="174">
      <formula>IF(RIGHT(TEXT(AE45,"0.#"),1)=".",TRUE,FALSE)</formula>
    </cfRule>
  </conditionalFormatting>
  <conditionalFormatting sqref="AI45">
    <cfRule type="expression" dxfId="169" priority="171">
      <formula>IF(RIGHT(TEXT(AI45,"0.#"),1)=".",FALSE,TRUE)</formula>
    </cfRule>
    <cfRule type="expression" dxfId="168" priority="172">
      <formula>IF(RIGHT(TEXT(AI45,"0.#"),1)=".",TRUE,FALSE)</formula>
    </cfRule>
  </conditionalFormatting>
  <conditionalFormatting sqref="AE46 AM46">
    <cfRule type="expression" dxfId="167" priority="167">
      <formula>IF(RIGHT(TEXT(AE46,"0.#"),1)=".",FALSE,TRUE)</formula>
    </cfRule>
    <cfRule type="expression" dxfId="166" priority="168">
      <formula>IF(RIGHT(TEXT(AE46,"0.#"),1)=".",TRUE,FALSE)</formula>
    </cfRule>
  </conditionalFormatting>
  <conditionalFormatting sqref="AI46">
    <cfRule type="expression" dxfId="165" priority="165">
      <formula>IF(RIGHT(TEXT(AI46,"0.#"),1)=".",FALSE,TRUE)</formula>
    </cfRule>
    <cfRule type="expression" dxfId="164" priority="166">
      <formula>IF(RIGHT(TEXT(AI46,"0.#"),1)=".",TRUE,FALSE)</formula>
    </cfRule>
  </conditionalFormatting>
  <conditionalFormatting sqref="AQ46">
    <cfRule type="expression" dxfId="163" priority="163">
      <formula>IF(RIGHT(TEXT(AQ46,"0.#"),1)=".",FALSE,TRUE)</formula>
    </cfRule>
    <cfRule type="expression" dxfId="162" priority="164">
      <formula>IF(RIGHT(TEXT(AQ46,"0.#"),1)=".",TRUE,FALSE)</formula>
    </cfRule>
  </conditionalFormatting>
  <conditionalFormatting sqref="AE49">
    <cfRule type="expression" dxfId="161" priority="161">
      <formula>IF(RIGHT(TEXT(AE49,"0.#"),1)=".",FALSE,TRUE)</formula>
    </cfRule>
    <cfRule type="expression" dxfId="160" priority="162">
      <formula>IF(RIGHT(TEXT(AE49,"0.#"),1)=".",TRUE,FALSE)</formula>
    </cfRule>
  </conditionalFormatting>
  <conditionalFormatting sqref="AE50">
    <cfRule type="expression" dxfId="159" priority="159">
      <formula>IF(RIGHT(TEXT(AE50,"0.#"),1)=".",FALSE,TRUE)</formula>
    </cfRule>
    <cfRule type="expression" dxfId="158" priority="160">
      <formula>IF(RIGHT(TEXT(AE50,"0.#"),1)=".",TRUE,FALSE)</formula>
    </cfRule>
  </conditionalFormatting>
  <conditionalFormatting sqref="AI50">
    <cfRule type="expression" dxfId="157" priority="157">
      <formula>IF(RIGHT(TEXT(AI50,"0.#"),1)=".",FALSE,TRUE)</formula>
    </cfRule>
    <cfRule type="expression" dxfId="156" priority="158">
      <formula>IF(RIGHT(TEXT(AI50,"0.#"),1)=".",TRUE,FALSE)</formula>
    </cfRule>
  </conditionalFormatting>
  <conditionalFormatting sqref="AI49">
    <cfRule type="expression" dxfId="155" priority="155">
      <formula>IF(RIGHT(TEXT(AI49,"0.#"),1)=".",FALSE,TRUE)</formula>
    </cfRule>
    <cfRule type="expression" dxfId="154" priority="156">
      <formula>IF(RIGHT(TEXT(AI49,"0.#"),1)=".",TRUE,FALSE)</formula>
    </cfRule>
  </conditionalFormatting>
  <conditionalFormatting sqref="AM49">
    <cfRule type="expression" dxfId="153" priority="153">
      <formula>IF(RIGHT(TEXT(AM49,"0.#"),1)=".",FALSE,TRUE)</formula>
    </cfRule>
    <cfRule type="expression" dxfId="152" priority="154">
      <formula>IF(RIGHT(TEXT(AM49,"0.#"),1)=".",TRUE,FALSE)</formula>
    </cfRule>
  </conditionalFormatting>
  <conditionalFormatting sqref="AM50">
    <cfRule type="expression" dxfId="151" priority="151">
      <formula>IF(RIGHT(TEXT(AM50,"0.#"),1)=".",FALSE,TRUE)</formula>
    </cfRule>
    <cfRule type="expression" dxfId="150" priority="152">
      <formula>IF(RIGHT(TEXT(AM50,"0.#"),1)=".",TRUE,FALSE)</formula>
    </cfRule>
  </conditionalFormatting>
  <conditionalFormatting sqref="AQ49:AQ50">
    <cfRule type="expression" dxfId="149" priority="149">
      <formula>IF(RIGHT(TEXT(AQ49,"0.#"),1)=".",FALSE,TRUE)</formula>
    </cfRule>
    <cfRule type="expression" dxfId="148" priority="150">
      <formula>IF(RIGHT(TEXT(AQ49,"0.#"),1)=".",TRUE,FALSE)</formula>
    </cfRule>
  </conditionalFormatting>
  <conditionalFormatting sqref="AU49:AU50">
    <cfRule type="expression" dxfId="147" priority="147">
      <formula>IF(RIGHT(TEXT(AU49,"0.#"),1)=".",FALSE,TRUE)</formula>
    </cfRule>
    <cfRule type="expression" dxfId="146" priority="148">
      <formula>IF(RIGHT(TEXT(AU49,"0.#"),1)=".",TRUE,FALSE)</formula>
    </cfRule>
  </conditionalFormatting>
  <conditionalFormatting sqref="AM51">
    <cfRule type="expression" dxfId="145" priority="141">
      <formula>IF(RIGHT(TEXT(AM51,"0.#"),1)=".",FALSE,TRUE)</formula>
    </cfRule>
    <cfRule type="expression" dxfId="144" priority="142">
      <formula>IF(RIGHT(TEXT(AM51,"0.#"),1)=".",TRUE,FALSE)</formula>
    </cfRule>
  </conditionalFormatting>
  <conditionalFormatting sqref="AE51">
    <cfRule type="expression" dxfId="143" priority="145">
      <formula>IF(RIGHT(TEXT(AE51,"0.#"),1)=".",FALSE,TRUE)</formula>
    </cfRule>
    <cfRule type="expression" dxfId="142" priority="146">
      <formula>IF(RIGHT(TEXT(AE51,"0.#"),1)=".",TRUE,FALSE)</formula>
    </cfRule>
  </conditionalFormatting>
  <conditionalFormatting sqref="AI51">
    <cfRule type="expression" dxfId="141" priority="143">
      <formula>IF(RIGHT(TEXT(AI51,"0.#"),1)=".",FALSE,TRUE)</formula>
    </cfRule>
    <cfRule type="expression" dxfId="140" priority="144">
      <formula>IF(RIGHT(TEXT(AI51,"0.#"),1)=".",TRUE,FALSE)</formula>
    </cfRule>
  </conditionalFormatting>
  <conditionalFormatting sqref="AQ51">
    <cfRule type="expression" dxfId="139" priority="139">
      <formula>IF(RIGHT(TEXT(AQ51,"0.#"),1)=".",FALSE,TRUE)</formula>
    </cfRule>
    <cfRule type="expression" dxfId="138" priority="140">
      <formula>IF(RIGHT(TEXT(AQ51,"0.#"),1)=".",TRUE,FALSE)</formula>
    </cfRule>
  </conditionalFormatting>
  <conditionalFormatting sqref="AU51">
    <cfRule type="expression" dxfId="137" priority="137">
      <formula>IF(RIGHT(TEXT(AU51,"0.#"),1)=".",FALSE,TRUE)</formula>
    </cfRule>
    <cfRule type="expression" dxfId="136" priority="138">
      <formula>IF(RIGHT(TEXT(AU51,"0.#"),1)=".",TRUE,FALSE)</formula>
    </cfRule>
  </conditionalFormatting>
  <conditionalFormatting sqref="AE56 AQ56">
    <cfRule type="expression" dxfId="135" priority="135">
      <formula>IF(RIGHT(TEXT(AE56,"0.#"),1)=".",FALSE,TRUE)</formula>
    </cfRule>
    <cfRule type="expression" dxfId="134" priority="136">
      <formula>IF(RIGHT(TEXT(AE56,"0.#"),1)=".",TRUE,FALSE)</formula>
    </cfRule>
  </conditionalFormatting>
  <conditionalFormatting sqref="AI56">
    <cfRule type="expression" dxfId="133" priority="133">
      <formula>IF(RIGHT(TEXT(AI56,"0.#"),1)=".",FALSE,TRUE)</formula>
    </cfRule>
    <cfRule type="expression" dxfId="132" priority="134">
      <formula>IF(RIGHT(TEXT(AI56,"0.#"),1)=".",TRUE,FALSE)</formula>
    </cfRule>
  </conditionalFormatting>
  <conditionalFormatting sqref="AM56">
    <cfRule type="expression" dxfId="131" priority="131">
      <formula>IF(RIGHT(TEXT(AM56,"0.#"),1)=".",FALSE,TRUE)</formula>
    </cfRule>
    <cfRule type="expression" dxfId="130" priority="132">
      <formula>IF(RIGHT(TEXT(AM56,"0.#"),1)=".",TRUE,FALSE)</formula>
    </cfRule>
  </conditionalFormatting>
  <conditionalFormatting sqref="AE57">
    <cfRule type="expression" dxfId="129" priority="129">
      <formula>IF(RIGHT(TEXT(AE57,"0.#"),1)=".",FALSE,TRUE)</formula>
    </cfRule>
    <cfRule type="expression" dxfId="128" priority="130">
      <formula>IF(RIGHT(TEXT(AE57,"0.#"),1)=".",TRUE,FALSE)</formula>
    </cfRule>
  </conditionalFormatting>
  <conditionalFormatting sqref="AI57">
    <cfRule type="expression" dxfId="127" priority="127">
      <formula>IF(RIGHT(TEXT(AI57,"0.#"),1)=".",FALSE,TRUE)</formula>
    </cfRule>
    <cfRule type="expression" dxfId="126" priority="128">
      <formula>IF(RIGHT(TEXT(AI57,"0.#"),1)=".",TRUE,FALSE)</formula>
    </cfRule>
  </conditionalFormatting>
  <conditionalFormatting sqref="AM57">
    <cfRule type="expression" dxfId="125" priority="125">
      <formula>IF(RIGHT(TEXT(AM57,"0.#"),1)=".",FALSE,TRUE)</formula>
    </cfRule>
    <cfRule type="expression" dxfId="124" priority="126">
      <formula>IF(RIGHT(TEXT(AM57,"0.#"),1)=".",TRUE,FALSE)</formula>
    </cfRule>
  </conditionalFormatting>
  <conditionalFormatting sqref="AQ57">
    <cfRule type="expression" dxfId="123" priority="123">
      <formula>IF(RIGHT(TEXT(AQ57,"0.#"),1)=".",FALSE,TRUE)</formula>
    </cfRule>
    <cfRule type="expression" dxfId="122" priority="124">
      <formula>IF(RIGHT(TEXT(AQ57,"0.#"),1)=".",TRUE,FALSE)</formula>
    </cfRule>
  </conditionalFormatting>
  <conditionalFormatting sqref="AU56">
    <cfRule type="expression" dxfId="121" priority="121">
      <formula>IF(RIGHT(TEXT(AU56,"0.#"),1)=".",FALSE,TRUE)</formula>
    </cfRule>
    <cfRule type="expression" dxfId="120" priority="122">
      <formula>IF(RIGHT(TEXT(AU56,"0.#"),1)=".",TRUE,FALSE)</formula>
    </cfRule>
  </conditionalFormatting>
  <conditionalFormatting sqref="AU57">
    <cfRule type="expression" dxfId="119" priority="119">
      <formula>IF(RIGHT(TEXT(AU57,"0.#"),1)=".",FALSE,TRUE)</formula>
    </cfRule>
    <cfRule type="expression" dxfId="118" priority="120">
      <formula>IF(RIGHT(TEXT(AU57,"0.#"),1)=".",TRUE,FALSE)</formula>
    </cfRule>
  </conditionalFormatting>
  <conditionalFormatting sqref="AM59">
    <cfRule type="expression" dxfId="117" priority="113">
      <formula>IF(RIGHT(TEXT(AM59,"0.#"),1)=".",FALSE,TRUE)</formula>
    </cfRule>
    <cfRule type="expression" dxfId="116" priority="114">
      <formula>IF(RIGHT(TEXT(AM59,"0.#"),1)=".",TRUE,FALSE)</formula>
    </cfRule>
  </conditionalFormatting>
  <conditionalFormatting sqref="AE59 AQ59">
    <cfRule type="expression" dxfId="115" priority="117">
      <formula>IF(RIGHT(TEXT(AE59,"0.#"),1)=".",FALSE,TRUE)</formula>
    </cfRule>
    <cfRule type="expression" dxfId="114" priority="118">
      <formula>IF(RIGHT(TEXT(AE59,"0.#"),1)=".",TRUE,FALSE)</formula>
    </cfRule>
  </conditionalFormatting>
  <conditionalFormatting sqref="AI59">
    <cfRule type="expression" dxfId="113" priority="115">
      <formula>IF(RIGHT(TEXT(AI59,"0.#"),1)=".",FALSE,TRUE)</formula>
    </cfRule>
    <cfRule type="expression" dxfId="112" priority="116">
      <formula>IF(RIGHT(TEXT(AI59,"0.#"),1)=".",TRUE,FALSE)</formula>
    </cfRule>
  </conditionalFormatting>
  <conditionalFormatting sqref="AE60 AM60">
    <cfRule type="expression" dxfId="111" priority="111">
      <formula>IF(RIGHT(TEXT(AE60,"0.#"),1)=".",FALSE,TRUE)</formula>
    </cfRule>
    <cfRule type="expression" dxfId="110" priority="112">
      <formula>IF(RIGHT(TEXT(AE60,"0.#"),1)=".",TRUE,FALSE)</formula>
    </cfRule>
  </conditionalFormatting>
  <conditionalFormatting sqref="AQ60">
    <cfRule type="expression" dxfId="109" priority="109">
      <formula>IF(RIGHT(TEXT(AQ60,"0.#"),1)=".",FALSE,TRUE)</formula>
    </cfRule>
    <cfRule type="expression" dxfId="108" priority="110">
      <formula>IF(RIGHT(TEXT(AQ60,"0.#"),1)=".",TRUE,FALSE)</formula>
    </cfRule>
  </conditionalFormatting>
  <conditionalFormatting sqref="AI60">
    <cfRule type="expression" dxfId="107" priority="107">
      <formula>IF(RIGHT(TEXT(AI60,"0.#"),1)=".",FALSE,TRUE)</formula>
    </cfRule>
    <cfRule type="expression" dxfId="106" priority="108">
      <formula>IF(RIGHT(TEXT(AI60,"0.#"),1)=".",TRUE,FALSE)</formula>
    </cfRule>
  </conditionalFormatting>
  <conditionalFormatting sqref="AE63">
    <cfRule type="expression" dxfId="105" priority="105">
      <formula>IF(RIGHT(TEXT(AE63,"0.#"),1)=".",FALSE,TRUE)</formula>
    </cfRule>
    <cfRule type="expression" dxfId="104" priority="106">
      <formula>IF(RIGHT(TEXT(AE63,"0.#"),1)=".",TRUE,FALSE)</formula>
    </cfRule>
  </conditionalFormatting>
  <conditionalFormatting sqref="AE64">
    <cfRule type="expression" dxfId="103" priority="103">
      <formula>IF(RIGHT(TEXT(AE64,"0.#"),1)=".",FALSE,TRUE)</formula>
    </cfRule>
    <cfRule type="expression" dxfId="102" priority="104">
      <formula>IF(RIGHT(TEXT(AE64,"0.#"),1)=".",TRUE,FALSE)</formula>
    </cfRule>
  </conditionalFormatting>
  <conditionalFormatting sqref="AI64">
    <cfRule type="expression" dxfId="101" priority="101">
      <formula>IF(RIGHT(TEXT(AI64,"0.#"),1)=".",FALSE,TRUE)</formula>
    </cfRule>
    <cfRule type="expression" dxfId="100" priority="102">
      <formula>IF(RIGHT(TEXT(AI64,"0.#"),1)=".",TRUE,FALSE)</formula>
    </cfRule>
  </conditionalFormatting>
  <conditionalFormatting sqref="AI63">
    <cfRule type="expression" dxfId="99" priority="99">
      <formula>IF(RIGHT(TEXT(AI63,"0.#"),1)=".",FALSE,TRUE)</formula>
    </cfRule>
    <cfRule type="expression" dxfId="98" priority="100">
      <formula>IF(RIGHT(TEXT(AI63,"0.#"),1)=".",TRUE,FALSE)</formula>
    </cfRule>
  </conditionalFormatting>
  <conditionalFormatting sqref="AM63">
    <cfRule type="expression" dxfId="97" priority="97">
      <formula>IF(RIGHT(TEXT(AM63,"0.#"),1)=".",FALSE,TRUE)</formula>
    </cfRule>
    <cfRule type="expression" dxfId="96" priority="98">
      <formula>IF(RIGHT(TEXT(AM63,"0.#"),1)=".",TRUE,FALSE)</formula>
    </cfRule>
  </conditionalFormatting>
  <conditionalFormatting sqref="AM64">
    <cfRule type="expression" dxfId="95" priority="95">
      <formula>IF(RIGHT(TEXT(AM64,"0.#"),1)=".",FALSE,TRUE)</formula>
    </cfRule>
    <cfRule type="expression" dxfId="94" priority="96">
      <formula>IF(RIGHT(TEXT(AM64,"0.#"),1)=".",TRUE,FALSE)</formula>
    </cfRule>
  </conditionalFormatting>
  <conditionalFormatting sqref="AQ63:AQ64">
    <cfRule type="expression" dxfId="93" priority="93">
      <formula>IF(RIGHT(TEXT(AQ63,"0.#"),1)=".",FALSE,TRUE)</formula>
    </cfRule>
    <cfRule type="expression" dxfId="92" priority="94">
      <formula>IF(RIGHT(TEXT(AQ63,"0.#"),1)=".",TRUE,FALSE)</formula>
    </cfRule>
  </conditionalFormatting>
  <conditionalFormatting sqref="AU63:AU64">
    <cfRule type="expression" dxfId="91" priority="91">
      <formula>IF(RIGHT(TEXT(AU63,"0.#"),1)=".",FALSE,TRUE)</formula>
    </cfRule>
    <cfRule type="expression" dxfId="90" priority="92">
      <formula>IF(RIGHT(TEXT(AU63,"0.#"),1)=".",TRUE,FALSE)</formula>
    </cfRule>
  </conditionalFormatting>
  <conditionalFormatting sqref="AM65">
    <cfRule type="expression" dxfId="89" priority="85">
      <formula>IF(RIGHT(TEXT(AM65,"0.#"),1)=".",FALSE,TRUE)</formula>
    </cfRule>
    <cfRule type="expression" dxfId="88" priority="86">
      <formula>IF(RIGHT(TEXT(AM65,"0.#"),1)=".",TRUE,FALSE)</formula>
    </cfRule>
  </conditionalFormatting>
  <conditionalFormatting sqref="AE65">
    <cfRule type="expression" dxfId="87" priority="89">
      <formula>IF(RIGHT(TEXT(AE65,"0.#"),1)=".",FALSE,TRUE)</formula>
    </cfRule>
    <cfRule type="expression" dxfId="86" priority="90">
      <formula>IF(RIGHT(TEXT(AE65,"0.#"),1)=".",TRUE,FALSE)</formula>
    </cfRule>
  </conditionalFormatting>
  <conditionalFormatting sqref="AI65">
    <cfRule type="expression" dxfId="85" priority="87">
      <formula>IF(RIGHT(TEXT(AI65,"0.#"),1)=".",FALSE,TRUE)</formula>
    </cfRule>
    <cfRule type="expression" dxfId="84" priority="88">
      <formula>IF(RIGHT(TEXT(AI65,"0.#"),1)=".",TRUE,FALSE)</formula>
    </cfRule>
  </conditionalFormatting>
  <conditionalFormatting sqref="AQ65">
    <cfRule type="expression" dxfId="83" priority="83">
      <formula>IF(RIGHT(TEXT(AQ65,"0.#"),1)=".",FALSE,TRUE)</formula>
    </cfRule>
    <cfRule type="expression" dxfId="82" priority="84">
      <formula>IF(RIGHT(TEXT(AQ65,"0.#"),1)=".",TRUE,FALSE)</formula>
    </cfRule>
  </conditionalFormatting>
  <conditionalFormatting sqref="AU65">
    <cfRule type="expression" dxfId="81" priority="81">
      <formula>IF(RIGHT(TEXT(AU65,"0.#"),1)=".",FALSE,TRUE)</formula>
    </cfRule>
    <cfRule type="expression" dxfId="80" priority="82">
      <formula>IF(RIGHT(TEXT(AU65,"0.#"),1)=".",TRUE,FALSE)</formula>
    </cfRule>
  </conditionalFormatting>
  <conditionalFormatting sqref="Y138">
    <cfRule type="expression" dxfId="79" priority="79">
      <formula>IF(RIGHT(TEXT(Y138,"0.#"),1)=".",FALSE,TRUE)</formula>
    </cfRule>
    <cfRule type="expression" dxfId="78" priority="80">
      <formula>IF(RIGHT(TEXT(Y138,"0.#"),1)=".",TRUE,FALSE)</formula>
    </cfRule>
  </conditionalFormatting>
  <conditionalFormatting sqref="AU138">
    <cfRule type="expression" dxfId="77" priority="77">
      <formula>IF(RIGHT(TEXT(AU138,"0.#"),1)=".",FALSE,TRUE)</formula>
    </cfRule>
    <cfRule type="expression" dxfId="76" priority="78">
      <formula>IF(RIGHT(TEXT(AU138,"0.#"),1)=".",TRUE,FALSE)</formula>
    </cfRule>
  </conditionalFormatting>
  <conditionalFormatting sqref="Y144">
    <cfRule type="expression" dxfId="75" priority="75">
      <formula>IF(RIGHT(TEXT(Y144,"0.#"),1)=".",FALSE,TRUE)</formula>
    </cfRule>
    <cfRule type="expression" dxfId="74" priority="76">
      <formula>IF(RIGHT(TEXT(Y144,"0.#"),1)=".",TRUE,FALSE)</formula>
    </cfRule>
  </conditionalFormatting>
  <conditionalFormatting sqref="AU144">
    <cfRule type="expression" dxfId="73" priority="73">
      <formula>IF(RIGHT(TEXT(AU144,"0.#"),1)=".",FALSE,TRUE)</formula>
    </cfRule>
    <cfRule type="expression" dxfId="72" priority="74">
      <formula>IF(RIGHT(TEXT(AU144,"0.#"),1)=".",TRUE,FALSE)</formula>
    </cfRule>
  </conditionalFormatting>
  <conditionalFormatting sqref="Y150">
    <cfRule type="expression" dxfId="71" priority="71">
      <formula>IF(RIGHT(TEXT(Y150,"0.#"),1)=".",FALSE,TRUE)</formula>
    </cfRule>
    <cfRule type="expression" dxfId="70" priority="72">
      <formula>IF(RIGHT(TEXT(Y150,"0.#"),1)=".",TRUE,FALSE)</formula>
    </cfRule>
  </conditionalFormatting>
  <conditionalFormatting sqref="AU150">
    <cfRule type="expression" dxfId="69" priority="69">
      <formula>IF(RIGHT(TEXT(AU150,"0.#"),1)=".",FALSE,TRUE)</formula>
    </cfRule>
    <cfRule type="expression" dxfId="68" priority="70">
      <formula>IF(RIGHT(TEXT(AU150,"0.#"),1)=".",TRUE,FALSE)</formula>
    </cfRule>
  </conditionalFormatting>
  <conditionalFormatting sqref="Y156">
    <cfRule type="expression" dxfId="67" priority="67">
      <formula>IF(RIGHT(TEXT(Y156,"0.#"),1)=".",FALSE,TRUE)</formula>
    </cfRule>
    <cfRule type="expression" dxfId="66" priority="68">
      <formula>IF(RIGHT(TEXT(Y156,"0.#"),1)=".",TRUE,FALSE)</formula>
    </cfRule>
  </conditionalFormatting>
  <conditionalFormatting sqref="AU156">
    <cfRule type="expression" dxfId="65" priority="65">
      <formula>IF(RIGHT(TEXT(AU156,"0.#"),1)=".",FALSE,TRUE)</formula>
    </cfRule>
    <cfRule type="expression" dxfId="64" priority="66">
      <formula>IF(RIGHT(TEXT(AU156,"0.#"),1)=".",TRUE,FALSE)</formula>
    </cfRule>
  </conditionalFormatting>
  <conditionalFormatting sqref="AL165:AO165">
    <cfRule type="expression" dxfId="63" priority="61">
      <formula>IF(AND(AL165&gt;=0, RIGHT(TEXT(AL165,"0.#"),1)&lt;&gt;"."),TRUE,FALSE)</formula>
    </cfRule>
    <cfRule type="expression" dxfId="62" priority="62">
      <formula>IF(AND(AL165&gt;=0, RIGHT(TEXT(AL165,"0.#"),1)="."),TRUE,FALSE)</formula>
    </cfRule>
    <cfRule type="expression" dxfId="61" priority="63">
      <formula>IF(AND(AL165&lt;0, RIGHT(TEXT(AL165,"0.#"),1)&lt;&gt;"."),TRUE,FALSE)</formula>
    </cfRule>
    <cfRule type="expression" dxfId="60" priority="64">
      <formula>IF(AND(AL165&lt;0, RIGHT(TEXT(AL165,"0.#"),1)="."),TRUE,FALSE)</formula>
    </cfRule>
  </conditionalFormatting>
  <conditionalFormatting sqref="Y165">
    <cfRule type="expression" dxfId="59" priority="59">
      <formula>IF(RIGHT(TEXT(Y165,"0.#"),1)=".",FALSE,TRUE)</formula>
    </cfRule>
    <cfRule type="expression" dxfId="58" priority="60">
      <formula>IF(RIGHT(TEXT(Y165,"0.#"),1)=".",TRUE,FALSE)</formula>
    </cfRule>
  </conditionalFormatting>
  <conditionalFormatting sqref="Y169">
    <cfRule type="expression" dxfId="57" priority="53">
      <formula>IF(RIGHT(TEXT(Y169,"0.#"),1)=".",FALSE,TRUE)</formula>
    </cfRule>
    <cfRule type="expression" dxfId="56" priority="54">
      <formula>IF(RIGHT(TEXT(Y169,"0.#"),1)=".",TRUE,FALSE)</formula>
    </cfRule>
  </conditionalFormatting>
  <conditionalFormatting sqref="AL169:AO169">
    <cfRule type="expression" dxfId="55" priority="55">
      <formula>IF(AND(AL169&gt;=0, RIGHT(TEXT(AL169,"0.#"),1)&lt;&gt;"."),TRUE,FALSE)</formula>
    </cfRule>
    <cfRule type="expression" dxfId="54" priority="56">
      <formula>IF(AND(AL169&gt;=0, RIGHT(TEXT(AL169,"0.#"),1)="."),TRUE,FALSE)</formula>
    </cfRule>
    <cfRule type="expression" dxfId="53" priority="57">
      <formula>IF(AND(AL169&lt;0, RIGHT(TEXT(AL169,"0.#"),1)&lt;&gt;"."),TRUE,FALSE)</formula>
    </cfRule>
    <cfRule type="expression" dxfId="52" priority="58">
      <formula>IF(AND(AL169&lt;0, RIGHT(TEXT(AL169,"0.#"),1)="."),TRUE,FALSE)</formula>
    </cfRule>
  </conditionalFormatting>
  <conditionalFormatting sqref="Y173">
    <cfRule type="expression" dxfId="51" priority="47">
      <formula>IF(RIGHT(TEXT(Y173,"0.#"),1)=".",FALSE,TRUE)</formula>
    </cfRule>
    <cfRule type="expression" dxfId="50" priority="48">
      <formula>IF(RIGHT(TEXT(Y173,"0.#"),1)=".",TRUE,FALSE)</formula>
    </cfRule>
  </conditionalFormatting>
  <conditionalFormatting sqref="AL173:AO173">
    <cfRule type="expression" dxfId="49" priority="49">
      <formula>IF(AND(AL173&gt;=0, RIGHT(TEXT(AL173,"0.#"),1)&lt;&gt;"."),TRUE,FALSE)</formula>
    </cfRule>
    <cfRule type="expression" dxfId="48" priority="50">
      <formula>IF(AND(AL173&gt;=0, RIGHT(TEXT(AL173,"0.#"),1)="."),TRUE,FALSE)</formula>
    </cfRule>
    <cfRule type="expression" dxfId="47" priority="51">
      <formula>IF(AND(AL173&lt;0, RIGHT(TEXT(AL173,"0.#"),1)&lt;&gt;"."),TRUE,FALSE)</formula>
    </cfRule>
    <cfRule type="expression" dxfId="46" priority="52">
      <formula>IF(AND(AL173&lt;0, RIGHT(TEXT(AL173,"0.#"),1)="."),TRUE,FALSE)</formula>
    </cfRule>
  </conditionalFormatting>
  <conditionalFormatting sqref="Y179">
    <cfRule type="expression" dxfId="45" priority="41">
      <formula>IF(RIGHT(TEXT(Y179,"0.#"),1)=".",FALSE,TRUE)</formula>
    </cfRule>
    <cfRule type="expression" dxfId="44" priority="42">
      <formula>IF(RIGHT(TEXT(Y179,"0.#"),1)=".",TRUE,FALSE)</formula>
    </cfRule>
  </conditionalFormatting>
  <conditionalFormatting sqref="Y177">
    <cfRule type="expression" dxfId="43" priority="39">
      <formula>IF(RIGHT(TEXT(Y177,"0.#"),1)=".",FALSE,TRUE)</formula>
    </cfRule>
    <cfRule type="expression" dxfId="42" priority="40">
      <formula>IF(RIGHT(TEXT(Y177,"0.#"),1)=".",TRUE,FALSE)</formula>
    </cfRule>
  </conditionalFormatting>
  <conditionalFormatting sqref="AL179:AO179">
    <cfRule type="expression" dxfId="41" priority="43">
      <formula>IF(AND(AL179&gt;=0, RIGHT(TEXT(AL179,"0.#"),1)&lt;&gt;"."),TRUE,FALSE)</formula>
    </cfRule>
    <cfRule type="expression" dxfId="40" priority="44">
      <formula>IF(AND(AL179&gt;=0, RIGHT(TEXT(AL179,"0.#"),1)="."),TRUE,FALSE)</formula>
    </cfRule>
    <cfRule type="expression" dxfId="39" priority="45">
      <formula>IF(AND(AL179&lt;0, RIGHT(TEXT(AL179,"0.#"),1)&lt;&gt;"."),TRUE,FALSE)</formula>
    </cfRule>
    <cfRule type="expression" dxfId="38" priority="46">
      <formula>IF(AND(AL179&lt;0, RIGHT(TEXT(AL179,"0.#"),1)="."),TRUE,FALSE)</formula>
    </cfRule>
  </conditionalFormatting>
  <conditionalFormatting sqref="Y178">
    <cfRule type="expression" dxfId="37" priority="37">
      <formula>IF(RIGHT(TEXT(Y178,"0.#"),1)=".",FALSE,TRUE)</formula>
    </cfRule>
    <cfRule type="expression" dxfId="36" priority="38">
      <formula>IF(RIGHT(TEXT(Y178,"0.#"),1)=".",TRUE,FALSE)</formula>
    </cfRule>
  </conditionalFormatting>
  <conditionalFormatting sqref="AL177:AO177">
    <cfRule type="expression" dxfId="35" priority="33">
      <formula>IF(AND(AL177&gt;=0, RIGHT(TEXT(AL177,"0.#"),1)&lt;&gt;"."),TRUE,FALSE)</formula>
    </cfRule>
    <cfRule type="expression" dxfId="34" priority="34">
      <formula>IF(AND(AL177&gt;=0, RIGHT(TEXT(AL177,"0.#"),1)="."),TRUE,FALSE)</formula>
    </cfRule>
    <cfRule type="expression" dxfId="33" priority="35">
      <formula>IF(AND(AL177&lt;0, RIGHT(TEXT(AL177,"0.#"),1)&lt;&gt;"."),TRUE,FALSE)</formula>
    </cfRule>
    <cfRule type="expression" dxfId="32" priority="36">
      <formula>IF(AND(AL177&lt;0, RIGHT(TEXT(AL177,"0.#"),1)="."),TRUE,FALSE)</formula>
    </cfRule>
  </conditionalFormatting>
  <conditionalFormatting sqref="AL178:AO178">
    <cfRule type="expression" dxfId="31" priority="29">
      <formula>IF(AND(AL178&gt;=0, RIGHT(TEXT(AL178,"0.#"),1)&lt;&gt;"."),TRUE,FALSE)</formula>
    </cfRule>
    <cfRule type="expression" dxfId="30" priority="30">
      <formula>IF(AND(AL178&gt;=0, RIGHT(TEXT(AL178,"0.#"),1)="."),TRUE,FALSE)</formula>
    </cfRule>
    <cfRule type="expression" dxfId="29" priority="31">
      <formula>IF(AND(AL178&lt;0, RIGHT(TEXT(AL178,"0.#"),1)&lt;&gt;"."),TRUE,FALSE)</formula>
    </cfRule>
    <cfRule type="expression" dxfId="28" priority="32">
      <formula>IF(AND(AL178&lt;0, RIGHT(TEXT(AL178,"0.#"),1)="."),TRUE,FALSE)</formula>
    </cfRule>
  </conditionalFormatting>
  <conditionalFormatting sqref="Y183:Y184">
    <cfRule type="expression" dxfId="27" priority="23">
      <formula>IF(RIGHT(TEXT(Y183,"0.#"),1)=".",FALSE,TRUE)</formula>
    </cfRule>
    <cfRule type="expression" dxfId="26" priority="24">
      <formula>IF(RIGHT(TEXT(Y183,"0.#"),1)=".",TRUE,FALSE)</formula>
    </cfRule>
  </conditionalFormatting>
  <conditionalFormatting sqref="AL183:AO183">
    <cfRule type="expression" dxfId="25" priority="25">
      <formula>IF(AND(AL183&gt;=0, RIGHT(TEXT(AL183,"0.#"),1)&lt;&gt;"."),TRUE,FALSE)</formula>
    </cfRule>
    <cfRule type="expression" dxfId="24" priority="26">
      <formula>IF(AND(AL183&gt;=0, RIGHT(TEXT(AL183,"0.#"),1)="."),TRUE,FALSE)</formula>
    </cfRule>
    <cfRule type="expression" dxfId="23" priority="27">
      <formula>IF(AND(AL183&lt;0, RIGHT(TEXT(AL183,"0.#"),1)&lt;&gt;"."),TRUE,FALSE)</formula>
    </cfRule>
    <cfRule type="expression" dxfId="22" priority="28">
      <formula>IF(AND(AL183&lt;0, RIGHT(TEXT(AL183,"0.#"),1)="."),TRUE,FALSE)</formula>
    </cfRule>
  </conditionalFormatting>
  <conditionalFormatting sqref="AL184:AO184">
    <cfRule type="expression" dxfId="21" priority="19">
      <formula>IF(AND(AL184&gt;=0, RIGHT(TEXT(AL184,"0.#"),1)&lt;&gt;"."),TRUE,FALSE)</formula>
    </cfRule>
    <cfRule type="expression" dxfId="20" priority="20">
      <formula>IF(AND(AL184&gt;=0, RIGHT(TEXT(AL184,"0.#"),1)="."),TRUE,FALSE)</formula>
    </cfRule>
    <cfRule type="expression" dxfId="19" priority="21">
      <formula>IF(AND(AL184&lt;0, RIGHT(TEXT(AL184,"0.#"),1)&lt;&gt;"."),TRUE,FALSE)</formula>
    </cfRule>
    <cfRule type="expression" dxfId="18" priority="22">
      <formula>IF(AND(AL184&lt;0, RIGHT(TEXT(AL184,"0.#"),1)="."),TRUE,FALSE)</formula>
    </cfRule>
  </conditionalFormatting>
  <conditionalFormatting sqref="Y188">
    <cfRule type="expression" dxfId="17" priority="17">
      <formula>IF(RIGHT(TEXT(Y188,"0.#"),1)=".",FALSE,TRUE)</formula>
    </cfRule>
    <cfRule type="expression" dxfId="16" priority="18">
      <formula>IF(RIGHT(TEXT(Y188,"0.#"),1)=".",TRUE,FALSE)</formula>
    </cfRule>
  </conditionalFormatting>
  <conditionalFormatting sqref="AL188:AO188">
    <cfRule type="expression" dxfId="15" priority="13">
      <formula>IF(AND(AL188&gt;=0, RIGHT(TEXT(AL188,"0.#"),1)&lt;&gt;"."),TRUE,FALSE)</formula>
    </cfRule>
    <cfRule type="expression" dxfId="14" priority="14">
      <formula>IF(AND(AL188&gt;=0, RIGHT(TEXT(AL188,"0.#"),1)="."),TRUE,FALSE)</formula>
    </cfRule>
    <cfRule type="expression" dxfId="13" priority="15">
      <formula>IF(AND(AL188&lt;0, RIGHT(TEXT(AL188,"0.#"),1)&lt;&gt;"."),TRUE,FALSE)</formula>
    </cfRule>
    <cfRule type="expression" dxfId="12" priority="16">
      <formula>IF(AND(AL188&lt;0, RIGHT(TEXT(AL188,"0.#"),1)="."),TRUE,FALSE)</formula>
    </cfRule>
  </conditionalFormatting>
  <conditionalFormatting sqref="Y192">
    <cfRule type="expression" dxfId="11" priority="7">
      <formula>IF(RIGHT(TEXT(Y192,"0.#"),1)=".",FALSE,TRUE)</formula>
    </cfRule>
    <cfRule type="expression" dxfId="10" priority="8">
      <formula>IF(RIGHT(TEXT(Y192,"0.#"),1)=".",TRUE,FALSE)</formula>
    </cfRule>
  </conditionalFormatting>
  <conditionalFormatting sqref="AL192:AO192">
    <cfRule type="expression" dxfId="9" priority="9">
      <formula>IF(AND(AL192&gt;=0, RIGHT(TEXT(AL192,"0.#"),1)&lt;&gt;"."),TRUE,FALSE)</formula>
    </cfRule>
    <cfRule type="expression" dxfId="8" priority="10">
      <formula>IF(AND(AL192&gt;=0, RIGHT(TEXT(AL192,"0.#"),1)="."),TRUE,FALSE)</formula>
    </cfRule>
    <cfRule type="expression" dxfId="7" priority="11">
      <formula>IF(AND(AL192&lt;0, RIGHT(TEXT(AL192,"0.#"),1)&lt;&gt;"."),TRUE,FALSE)</formula>
    </cfRule>
    <cfRule type="expression" dxfId="6" priority="12">
      <formula>IF(AND(AL192&lt;0, RIGHT(TEXT(AL192,"0.#"),1)="."),TRUE,FALSE)</formula>
    </cfRule>
  </conditionalFormatting>
  <conditionalFormatting sqref="AL196:AO196">
    <cfRule type="expression" dxfId="5" priority="3">
      <formula>IF(AND(AL196&gt;=0, RIGHT(TEXT(AL196,"0.#"),1)&lt;&gt;"."),TRUE,FALSE)</formula>
    </cfRule>
    <cfRule type="expression" dxfId="4" priority="4">
      <formula>IF(AND(AL196&gt;=0, RIGHT(TEXT(AL196,"0.#"),1)="."),TRUE,FALSE)</formula>
    </cfRule>
    <cfRule type="expression" dxfId="3" priority="5">
      <formula>IF(AND(AL196&lt;0, RIGHT(TEXT(AL196,"0.#"),1)&lt;&gt;"."),TRUE,FALSE)</formula>
    </cfRule>
    <cfRule type="expression" dxfId="2" priority="6">
      <formula>IF(AND(AL196&lt;0, RIGHT(TEXT(AL196,"0.#"),1)="."),TRUE,FALSE)</formula>
    </cfRule>
  </conditionalFormatting>
  <conditionalFormatting sqref="Y196">
    <cfRule type="expression" dxfId="1" priority="1">
      <formula>IF(RIGHT(TEXT(Y196,"0.#"),1)=".",FALSE,TRUE)</formula>
    </cfRule>
    <cfRule type="expression" dxfId="0" priority="2">
      <formula>IF(RIGHT(TEXT(Y196,"0.#"),1)=".",TRUE,FALSE)</formula>
    </cfRule>
  </conditionalFormatting>
  <dataValidations count="14">
    <dataValidation type="custom" allowBlank="1" showInputMessage="1" showErrorMessage="1" errorTitle="法人番号チェック" error="法人番号は13桁の数字で入力してください。" sqref="J196:O196 J192:O192 J188:O188 J183:O184 J177:O179 J173:O173 J169:O169 J165:O165">
      <formula1>OR(J165="-",AND(LEN(J165)=13,IFERROR(SEARCH("-",J165),"")="",IFERROR(SEARCH(".",J165),"")="",ISNUMBER(J165)))</formula1>
    </dataValidation>
    <dataValidation type="list" allowBlank="1" showInputMessage="1" showErrorMessage="1" sqref="Q106:R106 AO106:AP106 AC106:AD106">
      <formula1>#REF!</formula1>
    </dataValidation>
    <dataValidation type="custom" imeMode="disabled" allowBlank="1" showInputMessage="1" showErrorMessage="1" sqref="AY24 P13:AQ19 P20:AJ20 Y138:AB140 AU138:AX140 Y144:AB146 AU144:AX146 Y150:AB152 AU150:AX152 Y156:AB158 AU156:AX158 Y165:AB165 AL165:AO165 Y169:AB169 AL169:AO169 Y173:AB173 AL173:AO173 Y177:AB179 AL177:AO179 Y183:AB184 AL183:AO184 Y188:AB188 AL188:AO188 Y192:AB192 AL192:AO192 Y196:AB196 AL196:AO196 AQ34:AR34 AU34:AX34 AE35:AX37 AE45:AX45 AE28:AX29 AE56:AX57 AE31:AX31 AE59:AX59 AQ48:AR48 AU48:AX48 AE49:AX51 AQ62:AR62 AU62:AX62 AE63:AX65 AE42:AX43 W24 P24:V25">
      <formula1>OR(ISNUMBER(P13), P13="-")</formula1>
    </dataValidation>
    <dataValidation type="list" allowBlank="1" showInputMessage="1" showErrorMessage="1" sqref="H92:I9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65:AK165 AH169:AK169 AH173:AK173 AH177:AK179 AH183:AK184 AH188:AK188 AH192:AK192 AH196:AK196">
      <formula1>OR(AND(MOD(IF(ISNUMBER(AH165), AH165, 0.5),1)=0, 0&lt;=AH165), AH165="-")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4:AK105 X104:Y105 AJ106 L104:L106 M104:M105 X106 AU104:AV105 J92">
      <formula1>0</formula1>
      <formula2>9999</formula2>
    </dataValidation>
    <dataValidation type="whole" allowBlank="1" showInputMessage="1" showErrorMessage="1" sqref="O104:P105 AX104:AX106 AA104:AB105 AM104:AN10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70" max="49" man="1"/>
    <brk id="89" max="49" man="1"/>
    <brk id="106" max="49" man="1"/>
    <brk id="135" max="49" man="1"/>
    <brk id="174"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S106:U106 AJ2:AM2 E92:G92 AE106:AG106 G106:I106 AQ106:AS106</xm:sqref>
        </x14:dataValidation>
        <x14:dataValidation type="list" allowBlank="1" showInputMessage="1" showErrorMessage="1">
          <x14:formula1>
            <xm:f>入力規則等!$U$49</xm:f>
          </x14:formula1>
          <xm:sqref>C92:D92</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AC165:AG165 AC169:AG169 AC173:AG173 AC177:AG179 AC183:AG184 AC188:AG188 AC192:AG192 AC196:AG196</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入力規則等!$U$7:$U$9</xm:f>
          </x14:formula1>
          <xm:sqref>U105:V105 I105:J105 AG105:AH105 AR105:AS105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125" style="30" customWidth="1"/>
    <col min="29" max="29" width="24.125" style="30" bestFit="1" customWidth="1"/>
    <col min="30" max="30" width="3.875" style="30" customWidth="1"/>
    <col min="31" max="31" width="33.8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71</v>
      </c>
      <c r="B1" s="22" t="s">
        <v>72</v>
      </c>
      <c r="F1" s="23" t="s">
        <v>4</v>
      </c>
      <c r="G1" s="23" t="s">
        <v>61</v>
      </c>
      <c r="K1" s="24" t="s">
        <v>89</v>
      </c>
      <c r="L1" s="22" t="s">
        <v>72</v>
      </c>
      <c r="O1" s="12"/>
      <c r="P1" s="23" t="s">
        <v>5</v>
      </c>
      <c r="Q1" s="23" t="s">
        <v>61</v>
      </c>
      <c r="T1" s="12"/>
      <c r="U1" s="26" t="s">
        <v>152</v>
      </c>
      <c r="W1" s="26" t="s">
        <v>151</v>
      </c>
      <c r="Y1" s="26" t="s">
        <v>69</v>
      </c>
      <c r="Z1" s="26" t="s">
        <v>383</v>
      </c>
      <c r="AA1" s="26" t="s">
        <v>70</v>
      </c>
      <c r="AB1" s="26" t="s">
        <v>384</v>
      </c>
      <c r="AC1" s="26" t="s">
        <v>30</v>
      </c>
      <c r="AD1" s="25"/>
      <c r="AE1" s="26" t="s">
        <v>42</v>
      </c>
      <c r="AF1" s="27"/>
      <c r="AG1" s="39" t="s">
        <v>169</v>
      </c>
      <c r="AI1" s="39" t="s">
        <v>171</v>
      </c>
      <c r="AK1" s="39" t="s">
        <v>175</v>
      </c>
      <c r="AM1" s="56"/>
      <c r="AN1" s="56"/>
      <c r="AP1" s="25" t="s">
        <v>212</v>
      </c>
    </row>
    <row r="2" spans="1:42" ht="13.5" customHeight="1" x14ac:dyDescent="0.15">
      <c r="A2" s="13" t="s">
        <v>73</v>
      </c>
      <c r="B2" s="14"/>
      <c r="C2" s="12" t="str">
        <f>IF(B2="","",A2)</f>
        <v/>
      </c>
      <c r="D2" s="12" t="str">
        <f>IF(C2="","",IF(D1&lt;&gt;"",CONCATENATE(D1,"、",C2),C2))</f>
        <v/>
      </c>
      <c r="F2" s="11" t="s">
        <v>60</v>
      </c>
      <c r="G2" s="16" t="s">
        <v>566</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70">
        <v>21</v>
      </c>
      <c r="W2" s="29" t="s">
        <v>157</v>
      </c>
      <c r="Y2" s="29" t="s">
        <v>56</v>
      </c>
      <c r="Z2" s="29" t="s">
        <v>56</v>
      </c>
      <c r="AA2" s="63" t="s">
        <v>253</v>
      </c>
      <c r="AB2" s="63" t="s">
        <v>478</v>
      </c>
      <c r="AC2" s="64" t="s">
        <v>122</v>
      </c>
      <c r="AD2" s="25"/>
      <c r="AE2" s="31" t="s">
        <v>153</v>
      </c>
      <c r="AF2" s="27"/>
      <c r="AG2" s="41" t="s">
        <v>220</v>
      </c>
      <c r="AI2" s="39" t="s">
        <v>250</v>
      </c>
      <c r="AK2" s="39" t="s">
        <v>176</v>
      </c>
      <c r="AM2" s="56"/>
      <c r="AN2" s="56"/>
      <c r="AP2" s="41" t="s">
        <v>220</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566</v>
      </c>
      <c r="R3" s="12" t="str">
        <f t="shared" ref="R3:R8" si="3">IF(Q3="","",P3)</f>
        <v>委託・請負</v>
      </c>
      <c r="S3" s="12" t="str">
        <f t="shared" ref="S3:S8" si="4">IF(R3="",S2,IF(S2&lt;&gt;"",CONCATENATE(S2,"、",R3),R3))</f>
        <v>委託・請負</v>
      </c>
      <c r="T3" s="12"/>
      <c r="U3" s="29" t="s">
        <v>509</v>
      </c>
      <c r="W3" s="29" t="s">
        <v>132</v>
      </c>
      <c r="Y3" s="29" t="s">
        <v>57</v>
      </c>
      <c r="Z3" s="29" t="s">
        <v>385</v>
      </c>
      <c r="AA3" s="63" t="s">
        <v>351</v>
      </c>
      <c r="AB3" s="63" t="s">
        <v>479</v>
      </c>
      <c r="AC3" s="64" t="s">
        <v>123</v>
      </c>
      <c r="AD3" s="25"/>
      <c r="AE3" s="31" t="s">
        <v>154</v>
      </c>
      <c r="AF3" s="27"/>
      <c r="AG3" s="41" t="s">
        <v>221</v>
      </c>
      <c r="AI3" s="39" t="s">
        <v>170</v>
      </c>
      <c r="AK3" s="39" t="str">
        <f>CHAR(CODE(AK2)+1)</f>
        <v>B</v>
      </c>
      <c r="AM3" s="56"/>
      <c r="AN3" s="56"/>
      <c r="AP3" s="41" t="s">
        <v>221</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委託・請負</v>
      </c>
      <c r="T4" s="12"/>
      <c r="U4" s="29" t="s">
        <v>555</v>
      </c>
      <c r="W4" s="29" t="s">
        <v>133</v>
      </c>
      <c r="Y4" s="29" t="s">
        <v>258</v>
      </c>
      <c r="Z4" s="29" t="s">
        <v>386</v>
      </c>
      <c r="AA4" s="63" t="s">
        <v>352</v>
      </c>
      <c r="AB4" s="63" t="s">
        <v>480</v>
      </c>
      <c r="AC4" s="63" t="s">
        <v>124</v>
      </c>
      <c r="AD4" s="25"/>
      <c r="AE4" s="31" t="s">
        <v>155</v>
      </c>
      <c r="AF4" s="27"/>
      <c r="AG4" s="41" t="s">
        <v>222</v>
      </c>
      <c r="AI4" s="39" t="s">
        <v>172</v>
      </c>
      <c r="AK4" s="39" t="str">
        <f t="shared" ref="AK4:AK49" si="7">CHAR(CODE(AK3)+1)</f>
        <v>C</v>
      </c>
      <c r="AM4" s="56"/>
      <c r="AN4" s="56"/>
      <c r="AP4" s="41" t="s">
        <v>222</v>
      </c>
    </row>
    <row r="5" spans="1:42" ht="13.5" customHeight="1" x14ac:dyDescent="0.15">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委託・請負</v>
      </c>
      <c r="T5" s="12"/>
      <c r="W5" s="29" t="s">
        <v>533</v>
      </c>
      <c r="Y5" s="29" t="s">
        <v>259</v>
      </c>
      <c r="Z5" s="29" t="s">
        <v>387</v>
      </c>
      <c r="AA5" s="63" t="s">
        <v>353</v>
      </c>
      <c r="AB5" s="63" t="s">
        <v>481</v>
      </c>
      <c r="AC5" s="63" t="s">
        <v>156</v>
      </c>
      <c r="AD5" s="28"/>
      <c r="AE5" s="31" t="s">
        <v>232</v>
      </c>
      <c r="AF5" s="27"/>
      <c r="AG5" s="41" t="s">
        <v>223</v>
      </c>
      <c r="AI5" s="39" t="s">
        <v>256</v>
      </c>
      <c r="AK5" s="39" t="str">
        <f t="shared" si="7"/>
        <v>D</v>
      </c>
      <c r="AP5" s="41" t="s">
        <v>223</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委託・請負</v>
      </c>
      <c r="T6" s="12"/>
      <c r="U6" s="29" t="s">
        <v>234</v>
      </c>
      <c r="W6" s="29" t="s">
        <v>535</v>
      </c>
      <c r="Y6" s="29" t="s">
        <v>260</v>
      </c>
      <c r="Z6" s="29" t="s">
        <v>388</v>
      </c>
      <c r="AA6" s="63" t="s">
        <v>354</v>
      </c>
      <c r="AB6" s="63" t="s">
        <v>482</v>
      </c>
      <c r="AC6" s="63" t="s">
        <v>125</v>
      </c>
      <c r="AD6" s="28"/>
      <c r="AE6" s="31" t="s">
        <v>230</v>
      </c>
      <c r="AF6" s="27"/>
      <c r="AG6" s="41" t="s">
        <v>224</v>
      </c>
      <c r="AI6" s="39" t="s">
        <v>257</v>
      </c>
      <c r="AK6" s="39" t="str">
        <f>CHAR(CODE(AK5)+1)</f>
        <v>E</v>
      </c>
      <c r="AP6" s="41" t="s">
        <v>224</v>
      </c>
    </row>
    <row r="7" spans="1:42" ht="13.5" customHeight="1" x14ac:dyDescent="0.15">
      <c r="A7" s="13" t="s">
        <v>78</v>
      </c>
      <c r="B7" s="14"/>
      <c r="C7" s="12" t="str">
        <f t="shared" si="0"/>
        <v/>
      </c>
      <c r="D7" s="12" t="str">
        <f t="shared" si="8"/>
        <v/>
      </c>
      <c r="F7" s="17" t="s">
        <v>183</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委託・請負</v>
      </c>
      <c r="T7" s="12"/>
      <c r="U7" s="29"/>
      <c r="W7" s="29" t="s">
        <v>134</v>
      </c>
      <c r="Y7" s="29" t="s">
        <v>261</v>
      </c>
      <c r="Z7" s="29" t="s">
        <v>389</v>
      </c>
      <c r="AA7" s="63" t="s">
        <v>355</v>
      </c>
      <c r="AB7" s="63" t="s">
        <v>483</v>
      </c>
      <c r="AC7" s="28"/>
      <c r="AD7" s="28"/>
      <c r="AE7" s="29" t="s">
        <v>125</v>
      </c>
      <c r="AF7" s="27"/>
      <c r="AG7" s="41" t="s">
        <v>225</v>
      </c>
      <c r="AH7" s="59"/>
      <c r="AI7" s="41" t="s">
        <v>246</v>
      </c>
      <c r="AK7" s="39" t="str">
        <f>CHAR(CODE(AK6)+1)</f>
        <v>F</v>
      </c>
      <c r="AP7" s="41" t="s">
        <v>225</v>
      </c>
    </row>
    <row r="8" spans="1:42" ht="13.5" customHeight="1" x14ac:dyDescent="0.15">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委託・請負</v>
      </c>
      <c r="T8" s="12"/>
      <c r="U8" s="29" t="s">
        <v>254</v>
      </c>
      <c r="W8" s="29" t="s">
        <v>135</v>
      </c>
      <c r="Y8" s="29" t="s">
        <v>262</v>
      </c>
      <c r="Z8" s="29" t="s">
        <v>390</v>
      </c>
      <c r="AA8" s="63" t="s">
        <v>356</v>
      </c>
      <c r="AB8" s="63" t="s">
        <v>484</v>
      </c>
      <c r="AC8" s="28"/>
      <c r="AD8" s="28"/>
      <c r="AE8" s="28"/>
      <c r="AF8" s="27"/>
      <c r="AG8" s="41" t="s">
        <v>226</v>
      </c>
      <c r="AI8" s="39" t="s">
        <v>247</v>
      </c>
      <c r="AK8" s="39" t="str">
        <f t="shared" si="7"/>
        <v>G</v>
      </c>
      <c r="AP8" s="41" t="s">
        <v>226</v>
      </c>
    </row>
    <row r="9" spans="1:42" ht="13.5" customHeight="1" x14ac:dyDescent="0.15">
      <c r="A9" s="13" t="s">
        <v>80</v>
      </c>
      <c r="B9" s="14"/>
      <c r="C9" s="12" t="str">
        <f t="shared" si="0"/>
        <v/>
      </c>
      <c r="D9" s="12" t="str">
        <f t="shared" si="8"/>
        <v/>
      </c>
      <c r="F9" s="17" t="s">
        <v>184</v>
      </c>
      <c r="G9" s="16"/>
      <c r="H9" s="12" t="str">
        <f t="shared" si="1"/>
        <v/>
      </c>
      <c r="I9" s="12" t="str">
        <f t="shared" si="5"/>
        <v>一般会計</v>
      </c>
      <c r="K9" s="13" t="s">
        <v>97</v>
      </c>
      <c r="L9" s="14"/>
      <c r="M9" s="12" t="str">
        <f t="shared" si="2"/>
        <v/>
      </c>
      <c r="N9" s="12" t="str">
        <f t="shared" si="6"/>
        <v/>
      </c>
      <c r="O9" s="12"/>
      <c r="P9" s="12"/>
      <c r="Q9" s="18"/>
      <c r="T9" s="12"/>
      <c r="U9" s="29" t="s">
        <v>255</v>
      </c>
      <c r="W9" s="29" t="s">
        <v>136</v>
      </c>
      <c r="Y9" s="29" t="s">
        <v>263</v>
      </c>
      <c r="Z9" s="29" t="s">
        <v>391</v>
      </c>
      <c r="AA9" s="63" t="s">
        <v>357</v>
      </c>
      <c r="AB9" s="63" t="s">
        <v>485</v>
      </c>
      <c r="AC9" s="28"/>
      <c r="AD9" s="28"/>
      <c r="AE9" s="28"/>
      <c r="AF9" s="27"/>
      <c r="AG9" s="41" t="s">
        <v>227</v>
      </c>
      <c r="AI9" s="55"/>
      <c r="AK9" s="39" t="str">
        <f t="shared" si="7"/>
        <v>H</v>
      </c>
      <c r="AP9" s="41" t="s">
        <v>227</v>
      </c>
    </row>
    <row r="10" spans="1:42" ht="13.5" customHeight="1" x14ac:dyDescent="0.15">
      <c r="A10" s="13" t="s">
        <v>202</v>
      </c>
      <c r="B10" s="14" t="s">
        <v>566</v>
      </c>
      <c r="C10" s="12" t="str">
        <f t="shared" si="0"/>
        <v>国土強靱化施策</v>
      </c>
      <c r="D10" s="12" t="str">
        <f t="shared" si="8"/>
        <v>国土強靱化施策</v>
      </c>
      <c r="F10" s="17" t="s">
        <v>104</v>
      </c>
      <c r="G10" s="16"/>
      <c r="H10" s="12" t="str">
        <f t="shared" si="1"/>
        <v/>
      </c>
      <c r="I10" s="12" t="str">
        <f t="shared" si="5"/>
        <v>一般会計</v>
      </c>
      <c r="K10" s="13" t="s">
        <v>203</v>
      </c>
      <c r="L10" s="14"/>
      <c r="M10" s="12" t="str">
        <f t="shared" si="2"/>
        <v/>
      </c>
      <c r="N10" s="12" t="str">
        <f t="shared" si="6"/>
        <v/>
      </c>
      <c r="O10" s="12"/>
      <c r="P10" s="12" t="str">
        <f>S8</f>
        <v>委託・請負</v>
      </c>
      <c r="Q10" s="18"/>
      <c r="T10" s="12"/>
      <c r="W10" s="29" t="s">
        <v>137</v>
      </c>
      <c r="Y10" s="29" t="s">
        <v>264</v>
      </c>
      <c r="Z10" s="29" t="s">
        <v>392</v>
      </c>
      <c r="AA10" s="63" t="s">
        <v>358</v>
      </c>
      <c r="AB10" s="63" t="s">
        <v>486</v>
      </c>
      <c r="AC10" s="28"/>
      <c r="AD10" s="28"/>
      <c r="AE10" s="28"/>
      <c r="AF10" s="27"/>
      <c r="AG10" s="41" t="s">
        <v>215</v>
      </c>
      <c r="AK10" s="39" t="str">
        <f t="shared" si="7"/>
        <v>I</v>
      </c>
      <c r="AP10" s="39" t="s">
        <v>213</v>
      </c>
    </row>
    <row r="11" spans="1:42" ht="13.5" customHeight="1" x14ac:dyDescent="0.15">
      <c r="A11" s="13" t="s">
        <v>81</v>
      </c>
      <c r="B11" s="14"/>
      <c r="C11" s="12" t="str">
        <f t="shared" si="0"/>
        <v/>
      </c>
      <c r="D11" s="12" t="str">
        <f t="shared" si="8"/>
        <v>国土強靱化施策</v>
      </c>
      <c r="F11" s="17" t="s">
        <v>105</v>
      </c>
      <c r="G11" s="16"/>
      <c r="H11" s="12" t="str">
        <f t="shared" si="1"/>
        <v/>
      </c>
      <c r="I11" s="12" t="str">
        <f t="shared" si="5"/>
        <v>一般会計</v>
      </c>
      <c r="K11" s="13" t="s">
        <v>98</v>
      </c>
      <c r="L11" s="14" t="s">
        <v>566</v>
      </c>
      <c r="M11" s="12" t="str">
        <f t="shared" si="2"/>
        <v>その他の事項経費</v>
      </c>
      <c r="N11" s="12" t="str">
        <f t="shared" si="6"/>
        <v>その他の事項経費</v>
      </c>
      <c r="O11" s="12"/>
      <c r="P11" s="12"/>
      <c r="Q11" s="18"/>
      <c r="T11" s="12"/>
      <c r="W11" s="29" t="s">
        <v>552</v>
      </c>
      <c r="Y11" s="29" t="s">
        <v>265</v>
      </c>
      <c r="Z11" s="29" t="s">
        <v>393</v>
      </c>
      <c r="AA11" s="63" t="s">
        <v>359</v>
      </c>
      <c r="AB11" s="63" t="s">
        <v>487</v>
      </c>
      <c r="AC11" s="28"/>
      <c r="AD11" s="28"/>
      <c r="AE11" s="28"/>
      <c r="AF11" s="27"/>
      <c r="AG11" s="39" t="s">
        <v>218</v>
      </c>
      <c r="AK11" s="39" t="str">
        <f t="shared" si="7"/>
        <v>J</v>
      </c>
    </row>
    <row r="12" spans="1:42" ht="13.5" customHeight="1" x14ac:dyDescent="0.15">
      <c r="A12" s="13" t="s">
        <v>82</v>
      </c>
      <c r="B12" s="14"/>
      <c r="C12" s="12" t="str">
        <f t="shared" ref="C12:C23" si="9">IF(B12="","",A12)</f>
        <v/>
      </c>
      <c r="D12" s="12" t="str">
        <f t="shared" si="8"/>
        <v>国土強靱化施策</v>
      </c>
      <c r="F12" s="17" t="s">
        <v>106</v>
      </c>
      <c r="G12" s="16"/>
      <c r="H12" s="12" t="str">
        <f t="shared" si="1"/>
        <v/>
      </c>
      <c r="I12" s="12" t="str">
        <f t="shared" si="5"/>
        <v>一般会計</v>
      </c>
      <c r="K12" s="12"/>
      <c r="L12" s="12"/>
      <c r="O12" s="12"/>
      <c r="P12" s="12"/>
      <c r="Q12" s="18"/>
      <c r="T12" s="12"/>
      <c r="U12" s="26" t="s">
        <v>510</v>
      </c>
      <c r="W12" s="29" t="s">
        <v>138</v>
      </c>
      <c r="Y12" s="29" t="s">
        <v>266</v>
      </c>
      <c r="Z12" s="29" t="s">
        <v>394</v>
      </c>
      <c r="AA12" s="63" t="s">
        <v>360</v>
      </c>
      <c r="AB12" s="63" t="s">
        <v>488</v>
      </c>
      <c r="AC12" s="28"/>
      <c r="AD12" s="28"/>
      <c r="AE12" s="28"/>
      <c r="AF12" s="27"/>
      <c r="AG12" s="39" t="s">
        <v>216</v>
      </c>
      <c r="AK12" s="39" t="str">
        <f t="shared" si="7"/>
        <v>K</v>
      </c>
    </row>
    <row r="13" spans="1:42" ht="13.5" customHeight="1" x14ac:dyDescent="0.15">
      <c r="A13" s="13" t="s">
        <v>83</v>
      </c>
      <c r="B13" s="14"/>
      <c r="C13" s="12" t="str">
        <f t="shared" si="9"/>
        <v/>
      </c>
      <c r="D13" s="12" t="str">
        <f t="shared" si="8"/>
        <v>国土強靱化施策</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267</v>
      </c>
      <c r="Z13" s="29" t="s">
        <v>395</v>
      </c>
      <c r="AA13" s="63" t="s">
        <v>361</v>
      </c>
      <c r="AB13" s="63" t="s">
        <v>489</v>
      </c>
      <c r="AC13" s="28"/>
      <c r="AD13" s="28"/>
      <c r="AE13" s="28"/>
      <c r="AF13" s="27"/>
      <c r="AG13" s="39" t="s">
        <v>217</v>
      </c>
      <c r="AK13" s="39" t="str">
        <f t="shared" si="7"/>
        <v>L</v>
      </c>
    </row>
    <row r="14" spans="1:42" ht="13.5" customHeight="1" x14ac:dyDescent="0.15">
      <c r="A14" s="13" t="s">
        <v>84</v>
      </c>
      <c r="B14" s="14"/>
      <c r="C14" s="12" t="str">
        <f t="shared" si="9"/>
        <v/>
      </c>
      <c r="D14" s="12" t="str">
        <f t="shared" si="8"/>
        <v>国土強靱化施策</v>
      </c>
      <c r="F14" s="17" t="s">
        <v>108</v>
      </c>
      <c r="G14" s="16"/>
      <c r="H14" s="12" t="str">
        <f t="shared" si="1"/>
        <v/>
      </c>
      <c r="I14" s="12" t="str">
        <f t="shared" si="5"/>
        <v>一般会計</v>
      </c>
      <c r="K14" s="12"/>
      <c r="L14" s="12"/>
      <c r="O14" s="12"/>
      <c r="P14" s="12"/>
      <c r="Q14" s="18"/>
      <c r="T14" s="12"/>
      <c r="U14" s="29" t="s">
        <v>511</v>
      </c>
      <c r="W14" s="29" t="s">
        <v>140</v>
      </c>
      <c r="Y14" s="29" t="s">
        <v>268</v>
      </c>
      <c r="Z14" s="29" t="s">
        <v>396</v>
      </c>
      <c r="AA14" s="63" t="s">
        <v>362</v>
      </c>
      <c r="AB14" s="63" t="s">
        <v>490</v>
      </c>
      <c r="AC14" s="28"/>
      <c r="AD14" s="28"/>
      <c r="AE14" s="28"/>
      <c r="AF14" s="27"/>
      <c r="AG14" s="55"/>
      <c r="AK14" s="39" t="str">
        <f t="shared" si="7"/>
        <v>M</v>
      </c>
    </row>
    <row r="15" spans="1:42" ht="13.5" customHeight="1" x14ac:dyDescent="0.15">
      <c r="A15" s="13" t="s">
        <v>85</v>
      </c>
      <c r="B15" s="14"/>
      <c r="C15" s="12" t="str">
        <f t="shared" si="9"/>
        <v/>
      </c>
      <c r="D15" s="12" t="str">
        <f t="shared" si="8"/>
        <v>国土強靱化施策</v>
      </c>
      <c r="F15" s="17" t="s">
        <v>109</v>
      </c>
      <c r="G15" s="16"/>
      <c r="H15" s="12" t="str">
        <f t="shared" si="1"/>
        <v/>
      </c>
      <c r="I15" s="12" t="str">
        <f t="shared" si="5"/>
        <v>一般会計</v>
      </c>
      <c r="K15" s="12"/>
      <c r="L15" s="12"/>
      <c r="O15" s="12"/>
      <c r="P15" s="12"/>
      <c r="Q15" s="18"/>
      <c r="T15" s="12"/>
      <c r="U15" s="29" t="s">
        <v>512</v>
      </c>
      <c r="W15" s="29" t="s">
        <v>141</v>
      </c>
      <c r="Y15" s="29" t="s">
        <v>269</v>
      </c>
      <c r="Z15" s="29" t="s">
        <v>397</v>
      </c>
      <c r="AA15" s="63" t="s">
        <v>363</v>
      </c>
      <c r="AB15" s="63" t="s">
        <v>491</v>
      </c>
      <c r="AC15" s="28"/>
      <c r="AD15" s="28"/>
      <c r="AE15" s="28"/>
      <c r="AF15" s="27"/>
      <c r="AG15" s="56"/>
      <c r="AK15" s="39" t="str">
        <f t="shared" si="7"/>
        <v>N</v>
      </c>
    </row>
    <row r="16" spans="1:42" ht="13.5" customHeight="1" x14ac:dyDescent="0.15">
      <c r="A16" s="13" t="s">
        <v>86</v>
      </c>
      <c r="B16" s="14"/>
      <c r="C16" s="12" t="str">
        <f t="shared" si="9"/>
        <v/>
      </c>
      <c r="D16" s="12" t="str">
        <f t="shared" si="8"/>
        <v>国土強靱化施策</v>
      </c>
      <c r="F16" s="17" t="s">
        <v>110</v>
      </c>
      <c r="G16" s="16"/>
      <c r="H16" s="12" t="str">
        <f t="shared" si="1"/>
        <v/>
      </c>
      <c r="I16" s="12" t="str">
        <f t="shared" si="5"/>
        <v>一般会計</v>
      </c>
      <c r="K16" s="12"/>
      <c r="L16" s="12"/>
      <c r="O16" s="12"/>
      <c r="P16" s="12"/>
      <c r="Q16" s="18"/>
      <c r="T16" s="12"/>
      <c r="U16" s="29" t="s">
        <v>513</v>
      </c>
      <c r="W16" s="29" t="s">
        <v>142</v>
      </c>
      <c r="Y16" s="29" t="s">
        <v>270</v>
      </c>
      <c r="Z16" s="29" t="s">
        <v>398</v>
      </c>
      <c r="AA16" s="63" t="s">
        <v>364</v>
      </c>
      <c r="AB16" s="63" t="s">
        <v>492</v>
      </c>
      <c r="AC16" s="28"/>
      <c r="AD16" s="28"/>
      <c r="AE16" s="28"/>
      <c r="AF16" s="27"/>
      <c r="AG16" s="56"/>
      <c r="AK16" s="39" t="str">
        <f t="shared" si="7"/>
        <v>O</v>
      </c>
    </row>
    <row r="17" spans="1:37" ht="13.5" customHeight="1" x14ac:dyDescent="0.15">
      <c r="A17" s="13" t="s">
        <v>87</v>
      </c>
      <c r="B17" s="14"/>
      <c r="C17" s="12" t="str">
        <f t="shared" si="9"/>
        <v/>
      </c>
      <c r="D17" s="12" t="str">
        <f t="shared" si="8"/>
        <v>国土強靱化施策</v>
      </c>
      <c r="F17" s="17" t="s">
        <v>111</v>
      </c>
      <c r="G17" s="16"/>
      <c r="H17" s="12" t="str">
        <f t="shared" si="1"/>
        <v/>
      </c>
      <c r="I17" s="12" t="str">
        <f t="shared" si="5"/>
        <v>一般会計</v>
      </c>
      <c r="K17" s="12"/>
      <c r="L17" s="12"/>
      <c r="O17" s="12"/>
      <c r="P17" s="12"/>
      <c r="Q17" s="18"/>
      <c r="T17" s="12"/>
      <c r="U17" s="29" t="s">
        <v>531</v>
      </c>
      <c r="W17" s="29" t="s">
        <v>143</v>
      </c>
      <c r="Y17" s="29" t="s">
        <v>271</v>
      </c>
      <c r="Z17" s="29" t="s">
        <v>399</v>
      </c>
      <c r="AA17" s="63" t="s">
        <v>365</v>
      </c>
      <c r="AB17" s="63" t="s">
        <v>493</v>
      </c>
      <c r="AC17" s="28"/>
      <c r="AD17" s="28"/>
      <c r="AE17" s="28"/>
      <c r="AF17" s="27"/>
      <c r="AG17" s="56"/>
      <c r="AK17" s="39" t="str">
        <f t="shared" si="7"/>
        <v>P</v>
      </c>
    </row>
    <row r="18" spans="1:37" ht="13.5" customHeight="1" x14ac:dyDescent="0.15">
      <c r="A18" s="13" t="s">
        <v>88</v>
      </c>
      <c r="B18" s="14"/>
      <c r="C18" s="12" t="str">
        <f t="shared" si="9"/>
        <v/>
      </c>
      <c r="D18" s="12" t="str">
        <f t="shared" si="8"/>
        <v>国土強靱化施策</v>
      </c>
      <c r="F18" s="17" t="s">
        <v>112</v>
      </c>
      <c r="G18" s="16"/>
      <c r="H18" s="12" t="str">
        <f t="shared" si="1"/>
        <v/>
      </c>
      <c r="I18" s="12" t="str">
        <f t="shared" si="5"/>
        <v>一般会計</v>
      </c>
      <c r="K18" s="12"/>
      <c r="L18" s="12"/>
      <c r="O18" s="12"/>
      <c r="P18" s="12"/>
      <c r="Q18" s="18"/>
      <c r="T18" s="12"/>
      <c r="U18" s="29" t="s">
        <v>514</v>
      </c>
      <c r="W18" s="29" t="s">
        <v>144</v>
      </c>
      <c r="Y18" s="29" t="s">
        <v>272</v>
      </c>
      <c r="Z18" s="29" t="s">
        <v>400</v>
      </c>
      <c r="AA18" s="63" t="s">
        <v>366</v>
      </c>
      <c r="AB18" s="63" t="s">
        <v>494</v>
      </c>
      <c r="AC18" s="28"/>
      <c r="AD18" s="28"/>
      <c r="AE18" s="28"/>
      <c r="AF18" s="27"/>
      <c r="AK18" s="39" t="str">
        <f t="shared" si="7"/>
        <v>Q</v>
      </c>
    </row>
    <row r="19" spans="1:37" ht="13.5" customHeight="1" x14ac:dyDescent="0.15">
      <c r="A19" s="13" t="s">
        <v>194</v>
      </c>
      <c r="B19" s="14"/>
      <c r="C19" s="12" t="str">
        <f t="shared" si="9"/>
        <v/>
      </c>
      <c r="D19" s="12" t="str">
        <f t="shared" si="8"/>
        <v>国土強靱化施策</v>
      </c>
      <c r="F19" s="17" t="s">
        <v>113</v>
      </c>
      <c r="G19" s="16"/>
      <c r="H19" s="12" t="str">
        <f t="shared" si="1"/>
        <v/>
      </c>
      <c r="I19" s="12" t="str">
        <f t="shared" si="5"/>
        <v>一般会計</v>
      </c>
      <c r="K19" s="12"/>
      <c r="L19" s="12"/>
      <c r="O19" s="12"/>
      <c r="P19" s="12"/>
      <c r="Q19" s="18"/>
      <c r="T19" s="12"/>
      <c r="U19" s="29" t="s">
        <v>515</v>
      </c>
      <c r="W19" s="29" t="s">
        <v>145</v>
      </c>
      <c r="Y19" s="29" t="s">
        <v>273</v>
      </c>
      <c r="Z19" s="29" t="s">
        <v>401</v>
      </c>
      <c r="AA19" s="63" t="s">
        <v>367</v>
      </c>
      <c r="AB19" s="63" t="s">
        <v>495</v>
      </c>
      <c r="AC19" s="28"/>
      <c r="AD19" s="28"/>
      <c r="AE19" s="28"/>
      <c r="AF19" s="27"/>
      <c r="AK19" s="39" t="str">
        <f t="shared" si="7"/>
        <v>R</v>
      </c>
    </row>
    <row r="20" spans="1:37" ht="13.5" customHeight="1" x14ac:dyDescent="0.15">
      <c r="A20" s="13" t="s">
        <v>195</v>
      </c>
      <c r="B20" s="14"/>
      <c r="C20" s="12" t="str">
        <f t="shared" si="9"/>
        <v/>
      </c>
      <c r="D20" s="12" t="str">
        <f t="shared" si="8"/>
        <v>国土強靱化施策</v>
      </c>
      <c r="F20" s="17" t="s">
        <v>193</v>
      </c>
      <c r="G20" s="16"/>
      <c r="H20" s="12" t="str">
        <f t="shared" si="1"/>
        <v/>
      </c>
      <c r="I20" s="12" t="str">
        <f t="shared" si="5"/>
        <v>一般会計</v>
      </c>
      <c r="K20" s="12"/>
      <c r="L20" s="12"/>
      <c r="O20" s="12"/>
      <c r="P20" s="12"/>
      <c r="Q20" s="18"/>
      <c r="T20" s="12"/>
      <c r="U20" s="29" t="s">
        <v>516</v>
      </c>
      <c r="W20" s="29" t="s">
        <v>146</v>
      </c>
      <c r="Y20" s="29" t="s">
        <v>274</v>
      </c>
      <c r="Z20" s="29" t="s">
        <v>402</v>
      </c>
      <c r="AA20" s="63" t="s">
        <v>368</v>
      </c>
      <c r="AB20" s="63" t="s">
        <v>496</v>
      </c>
      <c r="AC20" s="28"/>
      <c r="AD20" s="28"/>
      <c r="AE20" s="28"/>
      <c r="AF20" s="27"/>
      <c r="AK20" s="39" t="str">
        <f t="shared" si="7"/>
        <v>S</v>
      </c>
    </row>
    <row r="21" spans="1:37" ht="13.5" customHeight="1" x14ac:dyDescent="0.15">
      <c r="A21" s="13" t="s">
        <v>196</v>
      </c>
      <c r="B21" s="14"/>
      <c r="C21" s="12" t="str">
        <f t="shared" si="9"/>
        <v/>
      </c>
      <c r="D21" s="12" t="str">
        <f t="shared" si="8"/>
        <v>国土強靱化施策</v>
      </c>
      <c r="F21" s="17" t="s">
        <v>114</v>
      </c>
      <c r="G21" s="16"/>
      <c r="H21" s="12" t="str">
        <f t="shared" si="1"/>
        <v/>
      </c>
      <c r="I21" s="12" t="str">
        <f t="shared" si="5"/>
        <v>一般会計</v>
      </c>
      <c r="K21" s="12"/>
      <c r="L21" s="12"/>
      <c r="O21" s="12"/>
      <c r="P21" s="12"/>
      <c r="Q21" s="18"/>
      <c r="T21" s="12"/>
      <c r="U21" s="29" t="s">
        <v>517</v>
      </c>
      <c r="W21" s="29" t="s">
        <v>147</v>
      </c>
      <c r="Y21" s="29" t="s">
        <v>275</v>
      </c>
      <c r="Z21" s="29" t="s">
        <v>403</v>
      </c>
      <c r="AA21" s="63" t="s">
        <v>369</v>
      </c>
      <c r="AB21" s="63" t="s">
        <v>497</v>
      </c>
      <c r="AC21" s="28"/>
      <c r="AD21" s="28"/>
      <c r="AE21" s="28"/>
      <c r="AF21" s="27"/>
      <c r="AK21" s="39" t="str">
        <f t="shared" si="7"/>
        <v>T</v>
      </c>
    </row>
    <row r="22" spans="1:37" ht="13.5" customHeight="1" x14ac:dyDescent="0.15">
      <c r="A22" s="13" t="s">
        <v>197</v>
      </c>
      <c r="B22" s="14"/>
      <c r="C22" s="12" t="str">
        <f t="shared" si="9"/>
        <v/>
      </c>
      <c r="D22" s="12" t="str">
        <f>IF(C22="",D21,IF(D21&lt;&gt;"",CONCATENATE(D21,"、",C22),C22))</f>
        <v>国土強靱化施策</v>
      </c>
      <c r="F22" s="17" t="s">
        <v>115</v>
      </c>
      <c r="G22" s="16"/>
      <c r="H22" s="12" t="str">
        <f t="shared" si="1"/>
        <v/>
      </c>
      <c r="I22" s="12" t="str">
        <f t="shared" si="5"/>
        <v>一般会計</v>
      </c>
      <c r="K22" s="12"/>
      <c r="L22" s="12"/>
      <c r="O22" s="12"/>
      <c r="P22" s="12"/>
      <c r="Q22" s="18"/>
      <c r="T22" s="12"/>
      <c r="U22" s="29" t="s">
        <v>554</v>
      </c>
      <c r="W22" s="29" t="s">
        <v>148</v>
      </c>
      <c r="Y22" s="29" t="s">
        <v>276</v>
      </c>
      <c r="Z22" s="29" t="s">
        <v>404</v>
      </c>
      <c r="AA22" s="63" t="s">
        <v>370</v>
      </c>
      <c r="AB22" s="63" t="s">
        <v>498</v>
      </c>
      <c r="AC22" s="28"/>
      <c r="AD22" s="28"/>
      <c r="AE22" s="28"/>
      <c r="AF22" s="27"/>
      <c r="AK22" s="39" t="str">
        <f t="shared" si="7"/>
        <v>U</v>
      </c>
    </row>
    <row r="23" spans="1:37" ht="13.5" customHeight="1" x14ac:dyDescent="0.15">
      <c r="A23" s="62" t="s">
        <v>248</v>
      </c>
      <c r="B23" s="14"/>
      <c r="C23" s="12" t="str">
        <f t="shared" si="9"/>
        <v/>
      </c>
      <c r="D23" s="12" t="str">
        <f>IF(C23="",D22,IF(D22&lt;&gt;"",CONCATENATE(D22,"、",C23),C23))</f>
        <v>国土強靱化施策</v>
      </c>
      <c r="F23" s="17" t="s">
        <v>116</v>
      </c>
      <c r="G23" s="16"/>
      <c r="H23" s="12" t="str">
        <f t="shared" si="1"/>
        <v/>
      </c>
      <c r="I23" s="12" t="str">
        <f t="shared" si="5"/>
        <v>一般会計</v>
      </c>
      <c r="K23" s="12"/>
      <c r="L23" s="12"/>
      <c r="O23" s="12"/>
      <c r="P23" s="12"/>
      <c r="Q23" s="18"/>
      <c r="T23" s="12"/>
      <c r="U23" s="29" t="s">
        <v>518</v>
      </c>
      <c r="W23" s="29" t="s">
        <v>149</v>
      </c>
      <c r="Y23" s="29" t="s">
        <v>277</v>
      </c>
      <c r="Z23" s="29" t="s">
        <v>405</v>
      </c>
      <c r="AA23" s="63" t="s">
        <v>371</v>
      </c>
      <c r="AB23" s="63" t="s">
        <v>499</v>
      </c>
      <c r="AC23" s="28"/>
      <c r="AD23" s="28"/>
      <c r="AE23" s="28"/>
      <c r="AF23" s="27"/>
      <c r="AK23" s="39" t="str">
        <f t="shared" si="7"/>
        <v>V</v>
      </c>
    </row>
    <row r="24" spans="1:37" ht="13.5" customHeight="1" x14ac:dyDescent="0.15">
      <c r="A24" s="72"/>
      <c r="B24" s="60"/>
      <c r="F24" s="17" t="s">
        <v>251</v>
      </c>
      <c r="G24" s="16"/>
      <c r="H24" s="12" t="str">
        <f t="shared" si="1"/>
        <v/>
      </c>
      <c r="I24" s="12" t="str">
        <f t="shared" si="5"/>
        <v>一般会計</v>
      </c>
      <c r="K24" s="12"/>
      <c r="L24" s="12"/>
      <c r="O24" s="12"/>
      <c r="P24" s="12"/>
      <c r="Q24" s="18"/>
      <c r="T24" s="12"/>
      <c r="U24" s="29" t="s">
        <v>519</v>
      </c>
      <c r="W24" s="29" t="s">
        <v>150</v>
      </c>
      <c r="Y24" s="29" t="s">
        <v>278</v>
      </c>
      <c r="Z24" s="29" t="s">
        <v>406</v>
      </c>
      <c r="AA24" s="63" t="s">
        <v>372</v>
      </c>
      <c r="AB24" s="63" t="s">
        <v>500</v>
      </c>
      <c r="AC24" s="28"/>
      <c r="AD24" s="28"/>
      <c r="AE24" s="28"/>
      <c r="AF24" s="27"/>
      <c r="AK24" s="39" t="str">
        <f>CHAR(CODE(AK23)+1)</f>
        <v>W</v>
      </c>
    </row>
    <row r="25" spans="1:37" ht="13.5" customHeight="1" x14ac:dyDescent="0.15">
      <c r="A25" s="61"/>
      <c r="B25" s="60"/>
      <c r="F25" s="17" t="s">
        <v>117</v>
      </c>
      <c r="G25" s="16"/>
      <c r="H25" s="12" t="str">
        <f t="shared" si="1"/>
        <v/>
      </c>
      <c r="I25" s="12" t="str">
        <f t="shared" si="5"/>
        <v>一般会計</v>
      </c>
      <c r="K25" s="12"/>
      <c r="L25" s="12"/>
      <c r="O25" s="12"/>
      <c r="P25" s="12"/>
      <c r="Q25" s="18"/>
      <c r="T25" s="12"/>
      <c r="U25" s="29" t="s">
        <v>520</v>
      </c>
      <c r="W25" s="54"/>
      <c r="Y25" s="29" t="s">
        <v>279</v>
      </c>
      <c r="Z25" s="29" t="s">
        <v>407</v>
      </c>
      <c r="AA25" s="63" t="s">
        <v>373</v>
      </c>
      <c r="AB25" s="63" t="s">
        <v>501</v>
      </c>
      <c r="AC25" s="28"/>
      <c r="AD25" s="28"/>
      <c r="AE25" s="28"/>
      <c r="AF25" s="27"/>
      <c r="AK25" s="39" t="str">
        <f t="shared" si="7"/>
        <v>X</v>
      </c>
    </row>
    <row r="26" spans="1:37" ht="13.5" customHeight="1" x14ac:dyDescent="0.15">
      <c r="A26" s="61"/>
      <c r="B26" s="60"/>
      <c r="F26" s="17" t="s">
        <v>118</v>
      </c>
      <c r="G26" s="16"/>
      <c r="H26" s="12" t="str">
        <f t="shared" si="1"/>
        <v/>
      </c>
      <c r="I26" s="12" t="str">
        <f t="shared" si="5"/>
        <v>一般会計</v>
      </c>
      <c r="K26" s="12"/>
      <c r="L26" s="12"/>
      <c r="O26" s="12"/>
      <c r="P26" s="12"/>
      <c r="Q26" s="18"/>
      <c r="T26" s="12"/>
      <c r="U26" s="29" t="s">
        <v>521</v>
      </c>
      <c r="Y26" s="29" t="s">
        <v>280</v>
      </c>
      <c r="Z26" s="29" t="s">
        <v>408</v>
      </c>
      <c r="AA26" s="63" t="s">
        <v>374</v>
      </c>
      <c r="AB26" s="63" t="s">
        <v>502</v>
      </c>
      <c r="AC26" s="28"/>
      <c r="AD26" s="28"/>
      <c r="AE26" s="28"/>
      <c r="AF26" s="27"/>
      <c r="AK26" s="39" t="str">
        <f t="shared" si="7"/>
        <v>Y</v>
      </c>
    </row>
    <row r="27" spans="1:37" ht="13.5" customHeight="1" x14ac:dyDescent="0.15">
      <c r="A27" s="12" t="str">
        <f>IF(D23="", "-", D23)</f>
        <v>国土強靱化施策</v>
      </c>
      <c r="B27" s="12"/>
      <c r="F27" s="17" t="s">
        <v>119</v>
      </c>
      <c r="G27" s="16"/>
      <c r="H27" s="12" t="str">
        <f t="shared" si="1"/>
        <v/>
      </c>
      <c r="I27" s="12" t="str">
        <f t="shared" si="5"/>
        <v>一般会計</v>
      </c>
      <c r="K27" s="12"/>
      <c r="L27" s="12"/>
      <c r="O27" s="12"/>
      <c r="P27" s="12"/>
      <c r="Q27" s="18"/>
      <c r="T27" s="12"/>
      <c r="U27" s="29" t="s">
        <v>522</v>
      </c>
      <c r="Y27" s="29" t="s">
        <v>281</v>
      </c>
      <c r="Z27" s="29" t="s">
        <v>409</v>
      </c>
      <c r="AA27" s="63" t="s">
        <v>375</v>
      </c>
      <c r="AB27" s="63" t="s">
        <v>503</v>
      </c>
      <c r="AC27" s="28"/>
      <c r="AD27" s="28"/>
      <c r="AE27" s="28"/>
      <c r="AF27" s="27"/>
      <c r="AK27" s="39"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29" t="s">
        <v>523</v>
      </c>
      <c r="Y28" s="29" t="s">
        <v>282</v>
      </c>
      <c r="Z28" s="29" t="s">
        <v>410</v>
      </c>
      <c r="AA28" s="63" t="s">
        <v>376</v>
      </c>
      <c r="AB28" s="63" t="s">
        <v>504</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524</v>
      </c>
      <c r="Y29" s="29" t="s">
        <v>283</v>
      </c>
      <c r="Z29" s="29" t="s">
        <v>411</v>
      </c>
      <c r="AA29" s="63" t="s">
        <v>377</v>
      </c>
      <c r="AB29" s="63" t="s">
        <v>505</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525</v>
      </c>
      <c r="Y30" s="29" t="s">
        <v>284</v>
      </c>
      <c r="Z30" s="29" t="s">
        <v>412</v>
      </c>
      <c r="AA30" s="63" t="s">
        <v>378</v>
      </c>
      <c r="AB30" s="63" t="s">
        <v>506</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526</v>
      </c>
      <c r="Y31" s="29" t="s">
        <v>285</v>
      </c>
      <c r="Z31" s="29" t="s">
        <v>413</v>
      </c>
      <c r="AA31" s="63" t="s">
        <v>379</v>
      </c>
      <c r="AB31" s="63" t="s">
        <v>507</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527</v>
      </c>
      <c r="Y32" s="29" t="s">
        <v>286</v>
      </c>
      <c r="Z32" s="29" t="s">
        <v>414</v>
      </c>
      <c r="AA32" s="63" t="s">
        <v>58</v>
      </c>
      <c r="AB32" s="63" t="s">
        <v>58</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528</v>
      </c>
      <c r="Y33" s="29" t="s">
        <v>287</v>
      </c>
      <c r="Z33" s="29" t="s">
        <v>415</v>
      </c>
      <c r="AA33" s="54"/>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529</v>
      </c>
      <c r="Y34" s="29" t="s">
        <v>288</v>
      </c>
      <c r="Z34" s="29" t="s">
        <v>416</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530</v>
      </c>
      <c r="Y35" s="29" t="s">
        <v>289</v>
      </c>
      <c r="Z35" s="29" t="s">
        <v>417</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290</v>
      </c>
      <c r="Z36" s="29" t="s">
        <v>418</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291</v>
      </c>
      <c r="Z37" s="29" t="s">
        <v>419</v>
      </c>
      <c r="AF37" s="27"/>
      <c r="AK37" s="39" t="str">
        <f t="shared" si="7"/>
        <v>j</v>
      </c>
    </row>
    <row r="38" spans="1:37" x14ac:dyDescent="0.15">
      <c r="A38" s="12"/>
      <c r="B38" s="12"/>
      <c r="F38" s="12"/>
      <c r="G38" s="18"/>
      <c r="K38" s="12"/>
      <c r="L38" s="12"/>
      <c r="O38" s="12"/>
      <c r="P38" s="12"/>
      <c r="Q38" s="18"/>
      <c r="T38" s="12"/>
      <c r="Y38" s="29" t="s">
        <v>292</v>
      </c>
      <c r="Z38" s="29" t="s">
        <v>420</v>
      </c>
      <c r="AF38" s="27"/>
      <c r="AK38" s="39" t="str">
        <f t="shared" si="7"/>
        <v>k</v>
      </c>
    </row>
    <row r="39" spans="1:37" x14ac:dyDescent="0.15">
      <c r="A39" s="12"/>
      <c r="B39" s="12"/>
      <c r="F39" s="12" t="str">
        <f>I37</f>
        <v>一般会計</v>
      </c>
      <c r="G39" s="18"/>
      <c r="K39" s="12"/>
      <c r="L39" s="12"/>
      <c r="O39" s="12"/>
      <c r="P39" s="12"/>
      <c r="Q39" s="18"/>
      <c r="T39" s="12"/>
      <c r="U39" s="29" t="s">
        <v>532</v>
      </c>
      <c r="Y39" s="29" t="s">
        <v>293</v>
      </c>
      <c r="Z39" s="29" t="s">
        <v>421</v>
      </c>
      <c r="AF39" s="27"/>
      <c r="AK39" s="39" t="str">
        <f t="shared" si="7"/>
        <v>l</v>
      </c>
    </row>
    <row r="40" spans="1:37" x14ac:dyDescent="0.15">
      <c r="A40" s="12"/>
      <c r="B40" s="12"/>
      <c r="F40" s="12"/>
      <c r="G40" s="18"/>
      <c r="K40" s="12"/>
      <c r="L40" s="12"/>
      <c r="O40" s="12"/>
      <c r="P40" s="12"/>
      <c r="Q40" s="18"/>
      <c r="T40" s="12"/>
      <c r="U40" s="29"/>
      <c r="Y40" s="29" t="s">
        <v>294</v>
      </c>
      <c r="Z40" s="29" t="s">
        <v>422</v>
      </c>
      <c r="AF40" s="27"/>
      <c r="AK40" s="39" t="str">
        <f t="shared" si="7"/>
        <v>m</v>
      </c>
    </row>
    <row r="41" spans="1:37" x14ac:dyDescent="0.15">
      <c r="A41" s="12"/>
      <c r="B41" s="12"/>
      <c r="F41" s="12"/>
      <c r="G41" s="18"/>
      <c r="K41" s="12"/>
      <c r="L41" s="12"/>
      <c r="O41" s="12"/>
      <c r="P41" s="12"/>
      <c r="Q41" s="18"/>
      <c r="T41" s="12"/>
      <c r="U41" s="29" t="s">
        <v>235</v>
      </c>
      <c r="Y41" s="29" t="s">
        <v>295</v>
      </c>
      <c r="Z41" s="29" t="s">
        <v>423</v>
      </c>
      <c r="AF41" s="27"/>
      <c r="AK41" s="39" t="str">
        <f t="shared" si="7"/>
        <v>n</v>
      </c>
    </row>
    <row r="42" spans="1:37" x14ac:dyDescent="0.15">
      <c r="A42" s="12"/>
      <c r="B42" s="12"/>
      <c r="F42" s="12"/>
      <c r="G42" s="18"/>
      <c r="K42" s="12"/>
      <c r="L42" s="12"/>
      <c r="O42" s="12"/>
      <c r="P42" s="12"/>
      <c r="Q42" s="18"/>
      <c r="T42" s="12"/>
      <c r="U42" s="29" t="s">
        <v>245</v>
      </c>
      <c r="Y42" s="29" t="s">
        <v>296</v>
      </c>
      <c r="Z42" s="29" t="s">
        <v>424</v>
      </c>
      <c r="AF42" s="27"/>
      <c r="AK42" s="39" t="str">
        <f t="shared" si="7"/>
        <v>o</v>
      </c>
    </row>
    <row r="43" spans="1:37" x14ac:dyDescent="0.15">
      <c r="A43" s="12"/>
      <c r="B43" s="12"/>
      <c r="F43" s="12"/>
      <c r="G43" s="18"/>
      <c r="K43" s="12"/>
      <c r="L43" s="12"/>
      <c r="O43" s="12"/>
      <c r="P43" s="12"/>
      <c r="Q43" s="18"/>
      <c r="T43" s="12"/>
      <c r="Y43" s="29" t="s">
        <v>297</v>
      </c>
      <c r="Z43" s="29" t="s">
        <v>425</v>
      </c>
      <c r="AF43" s="27"/>
      <c r="AK43" s="39" t="str">
        <f t="shared" si="7"/>
        <v>p</v>
      </c>
    </row>
    <row r="44" spans="1:37" x14ac:dyDescent="0.15">
      <c r="A44" s="12"/>
      <c r="B44" s="12"/>
      <c r="F44" s="12"/>
      <c r="G44" s="18"/>
      <c r="K44" s="12"/>
      <c r="L44" s="12"/>
      <c r="O44" s="12"/>
      <c r="P44" s="12"/>
      <c r="Q44" s="18"/>
      <c r="T44" s="12"/>
      <c r="Y44" s="29" t="s">
        <v>298</v>
      </c>
      <c r="Z44" s="29" t="s">
        <v>426</v>
      </c>
      <c r="AF44" s="27"/>
      <c r="AK44" s="39" t="str">
        <f t="shared" si="7"/>
        <v>q</v>
      </c>
    </row>
    <row r="45" spans="1:37" x14ac:dyDescent="0.15">
      <c r="A45" s="12"/>
      <c r="B45" s="12"/>
      <c r="F45" s="12"/>
      <c r="G45" s="18"/>
      <c r="K45" s="12"/>
      <c r="L45" s="12"/>
      <c r="O45" s="12"/>
      <c r="P45" s="12"/>
      <c r="Q45" s="18"/>
      <c r="T45" s="12"/>
      <c r="U45" s="26" t="s">
        <v>152</v>
      </c>
      <c r="Y45" s="29" t="s">
        <v>299</v>
      </c>
      <c r="Z45" s="29" t="s">
        <v>427</v>
      </c>
      <c r="AF45" s="27"/>
      <c r="AK45" s="39" t="str">
        <f t="shared" si="7"/>
        <v>r</v>
      </c>
    </row>
    <row r="46" spans="1:37" x14ac:dyDescent="0.15">
      <c r="A46" s="12"/>
      <c r="B46" s="12"/>
      <c r="F46" s="12"/>
      <c r="G46" s="18"/>
      <c r="K46" s="12"/>
      <c r="L46" s="12"/>
      <c r="O46" s="12"/>
      <c r="P46" s="12"/>
      <c r="Q46" s="18"/>
      <c r="T46" s="12"/>
      <c r="U46" s="70" t="s">
        <v>553</v>
      </c>
      <c r="Y46" s="29" t="s">
        <v>300</v>
      </c>
      <c r="Z46" s="29" t="s">
        <v>428</v>
      </c>
      <c r="AF46" s="27"/>
      <c r="AK46" s="39" t="str">
        <f t="shared" si="7"/>
        <v>s</v>
      </c>
    </row>
    <row r="47" spans="1:37" x14ac:dyDescent="0.15">
      <c r="A47" s="12"/>
      <c r="B47" s="12"/>
      <c r="F47" s="12"/>
      <c r="G47" s="18"/>
      <c r="K47" s="12"/>
      <c r="L47" s="12"/>
      <c r="O47" s="12"/>
      <c r="P47" s="12"/>
      <c r="Q47" s="18"/>
      <c r="T47" s="12"/>
      <c r="Y47" s="29" t="s">
        <v>301</v>
      </c>
      <c r="Z47" s="29" t="s">
        <v>429</v>
      </c>
      <c r="AF47" s="27"/>
      <c r="AK47" s="39" t="str">
        <f t="shared" si="7"/>
        <v>t</v>
      </c>
    </row>
    <row r="48" spans="1:37" x14ac:dyDescent="0.15">
      <c r="A48" s="12"/>
      <c r="B48" s="12"/>
      <c r="F48" s="12"/>
      <c r="G48" s="18"/>
      <c r="K48" s="12"/>
      <c r="L48" s="12"/>
      <c r="O48" s="12"/>
      <c r="P48" s="12"/>
      <c r="Q48" s="18"/>
      <c r="T48" s="12"/>
      <c r="U48" s="70">
        <v>2021</v>
      </c>
      <c r="Y48" s="29" t="s">
        <v>302</v>
      </c>
      <c r="Z48" s="29" t="s">
        <v>430</v>
      </c>
      <c r="AF48" s="27"/>
      <c r="AK48" s="39" t="str">
        <f t="shared" si="7"/>
        <v>u</v>
      </c>
    </row>
    <row r="49" spans="1:37" x14ac:dyDescent="0.15">
      <c r="A49" s="12"/>
      <c r="B49" s="12"/>
      <c r="F49" s="12"/>
      <c r="G49" s="18"/>
      <c r="K49" s="12"/>
      <c r="L49" s="12"/>
      <c r="O49" s="12"/>
      <c r="P49" s="12"/>
      <c r="Q49" s="18"/>
      <c r="T49" s="12"/>
      <c r="U49" s="70">
        <v>2022</v>
      </c>
      <c r="Y49" s="29" t="s">
        <v>303</v>
      </c>
      <c r="Z49" s="29" t="s">
        <v>431</v>
      </c>
      <c r="AF49" s="27"/>
      <c r="AK49" s="39" t="str">
        <f t="shared" si="7"/>
        <v>v</v>
      </c>
    </row>
    <row r="50" spans="1:37" x14ac:dyDescent="0.15">
      <c r="A50" s="12"/>
      <c r="B50" s="12"/>
      <c r="F50" s="12"/>
      <c r="G50" s="18"/>
      <c r="K50" s="12"/>
      <c r="L50" s="12"/>
      <c r="O50" s="12"/>
      <c r="P50" s="12"/>
      <c r="Q50" s="18"/>
      <c r="T50" s="12"/>
      <c r="U50" s="70">
        <v>2023</v>
      </c>
      <c r="Y50" s="29" t="s">
        <v>304</v>
      </c>
      <c r="Z50" s="29" t="s">
        <v>432</v>
      </c>
      <c r="AF50" s="27"/>
    </row>
    <row r="51" spans="1:37" x14ac:dyDescent="0.15">
      <c r="A51" s="12"/>
      <c r="B51" s="12"/>
      <c r="F51" s="12"/>
      <c r="G51" s="18"/>
      <c r="K51" s="12"/>
      <c r="L51" s="12"/>
      <c r="O51" s="12"/>
      <c r="P51" s="12"/>
      <c r="Q51" s="18"/>
      <c r="T51" s="12"/>
      <c r="U51" s="70">
        <v>2024</v>
      </c>
      <c r="Y51" s="29" t="s">
        <v>305</v>
      </c>
      <c r="Z51" s="29" t="s">
        <v>433</v>
      </c>
      <c r="AF51" s="27"/>
    </row>
    <row r="52" spans="1:37" x14ac:dyDescent="0.15">
      <c r="A52" s="12"/>
      <c r="B52" s="12"/>
      <c r="F52" s="12"/>
      <c r="G52" s="18"/>
      <c r="K52" s="12"/>
      <c r="L52" s="12"/>
      <c r="O52" s="12"/>
      <c r="P52" s="12"/>
      <c r="Q52" s="18"/>
      <c r="T52" s="12"/>
      <c r="U52" s="70">
        <v>2025</v>
      </c>
      <c r="Y52" s="29" t="s">
        <v>306</v>
      </c>
      <c r="Z52" s="29" t="s">
        <v>434</v>
      </c>
      <c r="AF52" s="27"/>
    </row>
    <row r="53" spans="1:37" x14ac:dyDescent="0.15">
      <c r="A53" s="12"/>
      <c r="B53" s="12"/>
      <c r="F53" s="12"/>
      <c r="G53" s="18"/>
      <c r="K53" s="12"/>
      <c r="L53" s="12"/>
      <c r="O53" s="12"/>
      <c r="P53" s="12"/>
      <c r="Q53" s="18"/>
      <c r="T53" s="12"/>
      <c r="U53" s="70">
        <v>2026</v>
      </c>
      <c r="Y53" s="29" t="s">
        <v>307</v>
      </c>
      <c r="Z53" s="29" t="s">
        <v>435</v>
      </c>
      <c r="AF53" s="27"/>
    </row>
    <row r="54" spans="1:37" x14ac:dyDescent="0.15">
      <c r="A54" s="12"/>
      <c r="B54" s="12"/>
      <c r="F54" s="12"/>
      <c r="G54" s="18"/>
      <c r="K54" s="12"/>
      <c r="L54" s="12"/>
      <c r="O54" s="12"/>
      <c r="P54" s="19"/>
      <c r="Q54" s="18"/>
      <c r="T54" s="12"/>
      <c r="Y54" s="29" t="s">
        <v>308</v>
      </c>
      <c r="Z54" s="29" t="s">
        <v>436</v>
      </c>
      <c r="AF54" s="27"/>
    </row>
    <row r="55" spans="1:37" x14ac:dyDescent="0.15">
      <c r="A55" s="12"/>
      <c r="B55" s="12"/>
      <c r="F55" s="12"/>
      <c r="G55" s="18"/>
      <c r="K55" s="12"/>
      <c r="L55" s="12"/>
      <c r="O55" s="12"/>
      <c r="P55" s="12"/>
      <c r="Q55" s="18"/>
      <c r="T55" s="12"/>
      <c r="Y55" s="29" t="s">
        <v>309</v>
      </c>
      <c r="Z55" s="29" t="s">
        <v>437</v>
      </c>
      <c r="AF55" s="27"/>
    </row>
    <row r="56" spans="1:37" x14ac:dyDescent="0.15">
      <c r="A56" s="12"/>
      <c r="B56" s="12"/>
      <c r="F56" s="12"/>
      <c r="G56" s="18"/>
      <c r="K56" s="12"/>
      <c r="L56" s="12"/>
      <c r="O56" s="12"/>
      <c r="P56" s="12"/>
      <c r="Q56" s="18"/>
      <c r="T56" s="12"/>
      <c r="U56" s="70">
        <v>20</v>
      </c>
      <c r="Y56" s="29" t="s">
        <v>310</v>
      </c>
      <c r="Z56" s="29" t="s">
        <v>438</v>
      </c>
      <c r="AF56" s="27"/>
    </row>
    <row r="57" spans="1:37" x14ac:dyDescent="0.15">
      <c r="A57" s="12"/>
      <c r="B57" s="12"/>
      <c r="F57" s="12"/>
      <c r="G57" s="18"/>
      <c r="K57" s="12"/>
      <c r="L57" s="12"/>
      <c r="O57" s="12"/>
      <c r="P57" s="12"/>
      <c r="Q57" s="18"/>
      <c r="T57" s="12"/>
      <c r="U57" s="29" t="s">
        <v>508</v>
      </c>
      <c r="Y57" s="29" t="s">
        <v>311</v>
      </c>
      <c r="Z57" s="29" t="s">
        <v>439</v>
      </c>
      <c r="AF57" s="27"/>
    </row>
    <row r="58" spans="1:37" x14ac:dyDescent="0.15">
      <c r="A58" s="12"/>
      <c r="B58" s="12"/>
      <c r="F58" s="12"/>
      <c r="G58" s="18"/>
      <c r="K58" s="12"/>
      <c r="L58" s="12"/>
      <c r="O58" s="12"/>
      <c r="P58" s="12"/>
      <c r="Q58" s="18"/>
      <c r="T58" s="12"/>
      <c r="U58" s="29" t="s">
        <v>509</v>
      </c>
      <c r="Y58" s="29" t="s">
        <v>312</v>
      </c>
      <c r="Z58" s="29" t="s">
        <v>440</v>
      </c>
      <c r="AF58" s="27"/>
    </row>
    <row r="59" spans="1:37" x14ac:dyDescent="0.15">
      <c r="A59" s="12"/>
      <c r="B59" s="12"/>
      <c r="F59" s="12"/>
      <c r="G59" s="18"/>
      <c r="K59" s="12"/>
      <c r="L59" s="12"/>
      <c r="O59" s="12"/>
      <c r="P59" s="12"/>
      <c r="Q59" s="18"/>
      <c r="T59" s="12"/>
      <c r="Y59" s="29" t="s">
        <v>313</v>
      </c>
      <c r="Z59" s="29" t="s">
        <v>441</v>
      </c>
      <c r="AF59" s="27"/>
    </row>
    <row r="60" spans="1:37" x14ac:dyDescent="0.15">
      <c r="A60" s="12"/>
      <c r="B60" s="12"/>
      <c r="F60" s="12"/>
      <c r="G60" s="18"/>
      <c r="K60" s="12"/>
      <c r="L60" s="12"/>
      <c r="O60" s="12"/>
      <c r="P60" s="12"/>
      <c r="Q60" s="18"/>
      <c r="T60" s="12"/>
      <c r="Y60" s="29" t="s">
        <v>314</v>
      </c>
      <c r="Z60" s="29" t="s">
        <v>442</v>
      </c>
      <c r="AF60" s="27"/>
    </row>
    <row r="61" spans="1:37" x14ac:dyDescent="0.15">
      <c r="A61" s="12"/>
      <c r="B61" s="12"/>
      <c r="F61" s="12"/>
      <c r="G61" s="18"/>
      <c r="K61" s="12"/>
      <c r="L61" s="12"/>
      <c r="O61" s="12"/>
      <c r="P61" s="12"/>
      <c r="Q61" s="18"/>
      <c r="T61" s="12"/>
      <c r="Y61" s="29" t="s">
        <v>315</v>
      </c>
      <c r="Z61" s="29" t="s">
        <v>443</v>
      </c>
      <c r="AF61" s="27"/>
    </row>
    <row r="62" spans="1:37" x14ac:dyDescent="0.15">
      <c r="A62" s="12"/>
      <c r="B62" s="12"/>
      <c r="F62" s="12"/>
      <c r="G62" s="18"/>
      <c r="K62" s="12"/>
      <c r="L62" s="12"/>
      <c r="O62" s="12"/>
      <c r="P62" s="12"/>
      <c r="Q62" s="18"/>
      <c r="T62" s="12"/>
      <c r="Y62" s="29" t="s">
        <v>316</v>
      </c>
      <c r="Z62" s="29" t="s">
        <v>444</v>
      </c>
      <c r="AF62" s="27"/>
    </row>
    <row r="63" spans="1:37" x14ac:dyDescent="0.15">
      <c r="A63" s="12"/>
      <c r="B63" s="12"/>
      <c r="F63" s="12"/>
      <c r="G63" s="18"/>
      <c r="K63" s="12"/>
      <c r="L63" s="12"/>
      <c r="O63" s="12"/>
      <c r="P63" s="12"/>
      <c r="Q63" s="18"/>
      <c r="T63" s="12"/>
      <c r="Y63" s="29" t="s">
        <v>317</v>
      </c>
      <c r="Z63" s="29" t="s">
        <v>445</v>
      </c>
      <c r="AF63" s="27"/>
    </row>
    <row r="64" spans="1:37" x14ac:dyDescent="0.15">
      <c r="A64" s="12"/>
      <c r="B64" s="12"/>
      <c r="F64" s="12"/>
      <c r="G64" s="18"/>
      <c r="K64" s="12"/>
      <c r="L64" s="12"/>
      <c r="O64" s="12"/>
      <c r="P64" s="12"/>
      <c r="Q64" s="18"/>
      <c r="T64" s="12"/>
      <c r="Y64" s="29" t="s">
        <v>318</v>
      </c>
      <c r="Z64" s="29" t="s">
        <v>446</v>
      </c>
      <c r="AF64" s="27"/>
    </row>
    <row r="65" spans="1:32" x14ac:dyDescent="0.15">
      <c r="A65" s="12"/>
      <c r="B65" s="12"/>
      <c r="F65" s="12"/>
      <c r="G65" s="18"/>
      <c r="K65" s="12"/>
      <c r="L65" s="12"/>
      <c r="O65" s="12"/>
      <c r="P65" s="12"/>
      <c r="Q65" s="18"/>
      <c r="T65" s="12"/>
      <c r="Y65" s="29" t="s">
        <v>319</v>
      </c>
      <c r="Z65" s="29" t="s">
        <v>447</v>
      </c>
      <c r="AF65" s="27"/>
    </row>
    <row r="66" spans="1:32" x14ac:dyDescent="0.15">
      <c r="A66" s="12"/>
      <c r="B66" s="12"/>
      <c r="F66" s="12"/>
      <c r="G66" s="18"/>
      <c r="K66" s="12"/>
      <c r="L66" s="12"/>
      <c r="O66" s="12"/>
      <c r="P66" s="12"/>
      <c r="Q66" s="18"/>
      <c r="T66" s="12"/>
      <c r="Y66" s="29" t="s">
        <v>59</v>
      </c>
      <c r="Z66" s="29" t="s">
        <v>448</v>
      </c>
      <c r="AF66" s="27"/>
    </row>
    <row r="67" spans="1:32" x14ac:dyDescent="0.15">
      <c r="A67" s="12"/>
      <c r="B67" s="12"/>
      <c r="F67" s="12"/>
      <c r="G67" s="18"/>
      <c r="K67" s="12"/>
      <c r="L67" s="12"/>
      <c r="O67" s="12"/>
      <c r="P67" s="12"/>
      <c r="Q67" s="18"/>
      <c r="T67" s="12"/>
      <c r="Y67" s="29" t="s">
        <v>320</v>
      </c>
      <c r="Z67" s="29" t="s">
        <v>449</v>
      </c>
      <c r="AF67" s="27"/>
    </row>
    <row r="68" spans="1:32" x14ac:dyDescent="0.15">
      <c r="A68" s="12"/>
      <c r="B68" s="12"/>
      <c r="F68" s="12"/>
      <c r="G68" s="18"/>
      <c r="K68" s="12"/>
      <c r="L68" s="12"/>
      <c r="O68" s="12"/>
      <c r="P68" s="12"/>
      <c r="Q68" s="18"/>
      <c r="T68" s="12"/>
      <c r="Y68" s="29" t="s">
        <v>321</v>
      </c>
      <c r="Z68" s="29" t="s">
        <v>450</v>
      </c>
      <c r="AF68" s="27"/>
    </row>
    <row r="69" spans="1:32" x14ac:dyDescent="0.15">
      <c r="A69" s="12"/>
      <c r="B69" s="12"/>
      <c r="F69" s="12"/>
      <c r="G69" s="18"/>
      <c r="K69" s="12"/>
      <c r="L69" s="12"/>
      <c r="O69" s="12"/>
      <c r="P69" s="12"/>
      <c r="Q69" s="18"/>
      <c r="T69" s="12"/>
      <c r="Y69" s="29" t="s">
        <v>322</v>
      </c>
      <c r="Z69" s="29" t="s">
        <v>451</v>
      </c>
      <c r="AF69" s="27"/>
    </row>
    <row r="70" spans="1:32" x14ac:dyDescent="0.15">
      <c r="A70" s="12"/>
      <c r="B70" s="12"/>
      <c r="Y70" s="29" t="s">
        <v>323</v>
      </c>
      <c r="Z70" s="29" t="s">
        <v>452</v>
      </c>
    </row>
    <row r="71" spans="1:32" x14ac:dyDescent="0.15">
      <c r="Y71" s="29" t="s">
        <v>324</v>
      </c>
      <c r="Z71" s="29" t="s">
        <v>453</v>
      </c>
    </row>
    <row r="72" spans="1:32" x14ac:dyDescent="0.15">
      <c r="Y72" s="29" t="s">
        <v>325</v>
      </c>
      <c r="Z72" s="29" t="s">
        <v>454</v>
      </c>
    </row>
    <row r="73" spans="1:32" x14ac:dyDescent="0.15">
      <c r="Y73" s="29" t="s">
        <v>326</v>
      </c>
      <c r="Z73" s="29" t="s">
        <v>455</v>
      </c>
    </row>
    <row r="74" spans="1:32" x14ac:dyDescent="0.15">
      <c r="Y74" s="29" t="s">
        <v>327</v>
      </c>
      <c r="Z74" s="29" t="s">
        <v>456</v>
      </c>
    </row>
    <row r="75" spans="1:32" x14ac:dyDescent="0.15">
      <c r="Y75" s="29" t="s">
        <v>328</v>
      </c>
      <c r="Z75" s="29" t="s">
        <v>457</v>
      </c>
    </row>
    <row r="76" spans="1:32" x14ac:dyDescent="0.15">
      <c r="Y76" s="29" t="s">
        <v>329</v>
      </c>
      <c r="Z76" s="29" t="s">
        <v>458</v>
      </c>
    </row>
    <row r="77" spans="1:32" x14ac:dyDescent="0.15">
      <c r="Y77" s="29" t="s">
        <v>330</v>
      </c>
      <c r="Z77" s="29" t="s">
        <v>459</v>
      </c>
    </row>
    <row r="78" spans="1:32" x14ac:dyDescent="0.15">
      <c r="Y78" s="29" t="s">
        <v>331</v>
      </c>
      <c r="Z78" s="29" t="s">
        <v>460</v>
      </c>
    </row>
    <row r="79" spans="1:32" x14ac:dyDescent="0.15">
      <c r="Y79" s="29" t="s">
        <v>332</v>
      </c>
      <c r="Z79" s="29" t="s">
        <v>461</v>
      </c>
    </row>
    <row r="80" spans="1:32" x14ac:dyDescent="0.15">
      <c r="Y80" s="29" t="s">
        <v>333</v>
      </c>
      <c r="Z80" s="29" t="s">
        <v>462</v>
      </c>
    </row>
    <row r="81" spans="25:26" x14ac:dyDescent="0.15">
      <c r="Y81" s="29" t="s">
        <v>334</v>
      </c>
      <c r="Z81" s="29" t="s">
        <v>463</v>
      </c>
    </row>
    <row r="82" spans="25:26" x14ac:dyDescent="0.15">
      <c r="Y82" s="29" t="s">
        <v>335</v>
      </c>
      <c r="Z82" s="29" t="s">
        <v>464</v>
      </c>
    </row>
    <row r="83" spans="25:26" x14ac:dyDescent="0.15">
      <c r="Y83" s="29" t="s">
        <v>336</v>
      </c>
      <c r="Z83" s="29" t="s">
        <v>465</v>
      </c>
    </row>
    <row r="84" spans="25:26" x14ac:dyDescent="0.15">
      <c r="Y84" s="29" t="s">
        <v>337</v>
      </c>
      <c r="Z84" s="29" t="s">
        <v>466</v>
      </c>
    </row>
    <row r="85" spans="25:26" x14ac:dyDescent="0.15">
      <c r="Y85" s="29" t="s">
        <v>338</v>
      </c>
      <c r="Z85" s="29" t="s">
        <v>467</v>
      </c>
    </row>
    <row r="86" spans="25:26" x14ac:dyDescent="0.15">
      <c r="Y86" s="29" t="s">
        <v>339</v>
      </c>
      <c r="Z86" s="29" t="s">
        <v>468</v>
      </c>
    </row>
    <row r="87" spans="25:26" x14ac:dyDescent="0.15">
      <c r="Y87" s="29" t="s">
        <v>340</v>
      </c>
      <c r="Z87" s="29" t="s">
        <v>469</v>
      </c>
    </row>
    <row r="88" spans="25:26" x14ac:dyDescent="0.15">
      <c r="Y88" s="29" t="s">
        <v>341</v>
      </c>
      <c r="Z88" s="29" t="s">
        <v>470</v>
      </c>
    </row>
    <row r="89" spans="25:26" x14ac:dyDescent="0.15">
      <c r="Y89" s="29" t="s">
        <v>342</v>
      </c>
      <c r="Z89" s="29" t="s">
        <v>471</v>
      </c>
    </row>
    <row r="90" spans="25:26" x14ac:dyDescent="0.15">
      <c r="Y90" s="29" t="s">
        <v>343</v>
      </c>
      <c r="Z90" s="29" t="s">
        <v>472</v>
      </c>
    </row>
    <row r="91" spans="25:26" x14ac:dyDescent="0.15">
      <c r="Y91" s="29" t="s">
        <v>344</v>
      </c>
      <c r="Z91" s="29" t="s">
        <v>473</v>
      </c>
    </row>
    <row r="92" spans="25:26" x14ac:dyDescent="0.15">
      <c r="Y92" s="29" t="s">
        <v>345</v>
      </c>
      <c r="Z92" s="29" t="s">
        <v>474</v>
      </c>
    </row>
    <row r="93" spans="25:26" x14ac:dyDescent="0.15">
      <c r="Y93" s="29" t="s">
        <v>346</v>
      </c>
      <c r="Z93" s="29" t="s">
        <v>475</v>
      </c>
    </row>
    <row r="94" spans="25:26" x14ac:dyDescent="0.15">
      <c r="Y94" s="29" t="s">
        <v>347</v>
      </c>
      <c r="Z94" s="29" t="s">
        <v>476</v>
      </c>
    </row>
    <row r="95" spans="25:26" x14ac:dyDescent="0.15">
      <c r="Y95" s="29" t="s">
        <v>348</v>
      </c>
      <c r="Z95" s="29" t="s">
        <v>477</v>
      </c>
    </row>
    <row r="96" spans="25:26" x14ac:dyDescent="0.15">
      <c r="Y96" s="29" t="s">
        <v>252</v>
      </c>
      <c r="Z96" s="29" t="s">
        <v>478</v>
      </c>
    </row>
    <row r="97" spans="25:26" x14ac:dyDescent="0.15">
      <c r="Y97" s="29" t="s">
        <v>349</v>
      </c>
      <c r="Z97" s="29" t="s">
        <v>479</v>
      </c>
    </row>
    <row r="98" spans="25:26" x14ac:dyDescent="0.15">
      <c r="Y98" s="29" t="s">
        <v>350</v>
      </c>
      <c r="Z98" s="29" t="s">
        <v>480</v>
      </c>
    </row>
    <row r="99" spans="25:26" x14ac:dyDescent="0.15">
      <c r="Y99" s="29" t="s">
        <v>380</v>
      </c>
      <c r="Z99" s="29" t="s">
        <v>481</v>
      </c>
    </row>
    <row r="100" spans="25:26" x14ac:dyDescent="0.15">
      <c r="Y100" s="29" t="s">
        <v>556</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2022-12-01T09:24:43Z</dcterms:created>
  <dcterms:modified xsi:type="dcterms:W3CDTF">2022-12-01T09:26:39Z</dcterms:modified>
</cp:coreProperties>
</file>