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補正予算レビューシート!$AZ$1:$AZ$121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3" l="1"/>
  <c r="AD22" i="13" l="1"/>
  <c r="W22" i="13"/>
  <c r="P22" i="13"/>
  <c r="AK19" i="13" l="1"/>
  <c r="AY118" i="13" l="1"/>
  <c r="AY120" i="13" s="1"/>
  <c r="AY114" i="13"/>
  <c r="AY116" i="13" s="1"/>
  <c r="AY110" i="13"/>
  <c r="AY112" i="13" s="1"/>
  <c r="AU103" i="13"/>
  <c r="Y103" i="13"/>
  <c r="AY98" i="13"/>
  <c r="AU97" i="13"/>
  <c r="Y97" i="13"/>
  <c r="AW72" i="13"/>
  <c r="AT72" i="13"/>
  <c r="AQ72" i="13"/>
  <c r="AL72" i="13"/>
  <c r="AI72" i="13"/>
  <c r="AF72" i="13"/>
  <c r="Z72" i="13"/>
  <c r="W72" i="13"/>
  <c r="T72" i="13"/>
  <c r="N72" i="13"/>
  <c r="AW71" i="13"/>
  <c r="AT71" i="13"/>
  <c r="AQ71" i="13"/>
  <c r="AL71" i="13"/>
  <c r="AI71" i="13"/>
  <c r="AF71" i="13"/>
  <c r="Z71" i="13"/>
  <c r="W71" i="13"/>
  <c r="T71" i="13"/>
  <c r="N71" i="13"/>
  <c r="K71" i="13"/>
  <c r="H71" i="13"/>
  <c r="AD19" i="13"/>
  <c r="AD21" i="13" s="1"/>
  <c r="W19" i="13"/>
  <c r="W21" i="13" s="1"/>
  <c r="P19" i="13"/>
  <c r="P21" i="13" s="1"/>
  <c r="AV2" i="13"/>
  <c r="AY119" i="13" l="1"/>
  <c r="AY113" i="13"/>
  <c r="AY111" i="13"/>
  <c r="AY121" i="13"/>
  <c r="AY101" i="13"/>
  <c r="AY99" i="13"/>
  <c r="AY102" i="13"/>
  <c r="AY103" i="13"/>
  <c r="AY100" i="13"/>
  <c r="AY117" i="13"/>
  <c r="AY115"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<sst xmlns="http://schemas.openxmlformats.org/spreadsheetml/2006/main" count="779" uniqueCount="612">
  <si>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</si>
  <si>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</si>
  <si>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</si>
  <si>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</si>
  <si>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</si>
  <si>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</si>
  <si>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</si>
  <si>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</si>
  <si>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</si>
  <si>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</si>
  <si>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</si>
  <si>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</si>
  <si>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</si>
  <si>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</si>
  <si>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</si>
  <si>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</si>
  <si>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</si>
  <si>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</si>
  <si>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</si>
  <si>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</si>
  <si>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</si>
  <si>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</si>
  <si>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</si>
  <si>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</si>
  <si>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</si>
  <si>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</si>
  <si>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</si>
  <si>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</si>
  <si>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</si>
  <si>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</si>
  <si>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</si>
  <si>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</si>
  <si>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</si>
  <si>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</si>
  <si>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</si>
  <si>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</si>
  <si>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</si>
  <si>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</si>
  <si>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</si>
  <si>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</si>
  <si>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</si>
  <si>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</si>
  <si>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</si>
  <si>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</si>
  <si>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</si>
  <si>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</si>
  <si>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</si>
  <si>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</si>
  <si>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</si>
  <si>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</si>
  <si>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</si>
  <si>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</si>
  <si>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</si>
  <si>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</si>
  <si>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</si>
  <si>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</si>
  <si>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</si>
  <si>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</si>
  <si>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</si>
  <si>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</si>
  <si>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</si>
  <si>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</si>
  <si>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</si>
  <si>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</si>
  <si>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</si>
  <si>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</si>
  <si>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</si>
  <si>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</si>
  <si>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</si>
  <si>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</si>
  <si>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</si>
  <si>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</si>
  <si>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</si>
  <si>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</si>
  <si>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</si>
  <si>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</si>
  <si>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</si>
  <si>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</si>
  <si>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</si>
  <si>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</si>
  <si>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</si>
  <si>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</si>
  <si>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</si>
  <si>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</si>
  <si>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</si>
  <si>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</si>
  <si>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</si>
  <si>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</si>
  <si>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</si>
  <si>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</si>
  <si>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</si>
  <si>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</si>
  <si>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</si>
  <si>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</si>
  <si>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</si>
  <si>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</si>
  <si>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</si>
  <si>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</si>
  <si>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</si>
  <si>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</si>
  <si>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</si>
  <si>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</si>
  <si>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</si>
  <si>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</si>
  <si>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</si>
  <si>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</si>
  <si>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</si>
  <si>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</si>
  <si>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</si>
  <si>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</si>
  <si>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</si>
  <si>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</si>
  <si>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</si>
  <si>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</si>
  <si>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</si>
  <si>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</si>
  <si>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</si>
  <si>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</si>
  <si>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</si>
  <si>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</si>
  <si>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</si>
  <si>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</si>
  <si>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</si>
  <si>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</si>
  <si>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</si>
  <si>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</si>
  <si>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</si>
  <si>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</si>
  <si>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</si>
  <si>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</si>
  <si>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</si>
  <si>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</si>
  <si>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</si>
  <si>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</si>
  <si>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</si>
  <si>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</si>
  <si>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</si>
  <si>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</si>
  <si>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</si>
  <si>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</si>
  <si>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</si>
  <si>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</si>
  <si>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</si>
  <si>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</si>
  <si>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</si>
  <si>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</si>
  <si>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</si>
  <si>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</si>
  <si>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</si>
  <si>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</si>
  <si>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</si>
  <si>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</si>
  <si>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</si>
  <si>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</si>
  <si>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</si>
  <si>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</si>
  <si>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</si>
  <si>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</si>
  <si>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</si>
  <si>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</si>
  <si>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D</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</si>
  <si>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</si>
  <si>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</si>
  <si>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</si>
  <si>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</si>
  <si>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</si>
  <si>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</si>
  <si>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</si>
  <si>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</si>
  <si>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</si>
  <si>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</si>
  <si>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</si>
  <si>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</si>
  <si>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</si>
  <si>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</si>
  <si>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</si>
  <si>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</si>
  <si>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</si>
  <si>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</si>
  <si>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</si>
  <si>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</si>
  <si>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</si>
  <si>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</si>
  <si>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</si>
  <si>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</si>
  <si>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</si>
  <si>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</si>
  <si>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</si>
  <si>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</si>
  <si>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</si>
  <si>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</si>
  <si>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</si>
  <si>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</si>
  <si>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</si>
  <si>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</si>
  <si>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</si>
  <si>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</si>
  <si>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</si>
  <si>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</si>
  <si>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</si>
  <si>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</si>
  <si>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</si>
  <si>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</si>
  <si>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</si>
  <si>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</si>
  <si>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</si>
  <si>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</si>
  <si>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</si>
  <si>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</si>
  <si>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</si>
  <si>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</si>
  <si>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</si>
  <si>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</si>
  <si>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</si>
  <si>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</si>
  <si>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</si>
  <si>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</si>
  <si>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</si>
  <si>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</si>
  <si>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</si>
  <si>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</si>
  <si>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</si>
  <si>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</si>
  <si>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</si>
  <si>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</si>
  <si>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</si>
  <si>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</si>
  <si>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</si>
  <si>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</si>
  <si>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</si>
  <si>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</si>
  <si>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</si>
  <si>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</si>
  <si>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</si>
  <si>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</si>
  <si>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</si>
  <si>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</si>
  <si>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</si>
  <si>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</si>
  <si>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</si>
  <si>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</si>
  <si>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</si>
  <si>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</si>
  <si>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</si>
  <si>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</si>
  <si>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</si>
  <si>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</si>
  <si>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</si>
  <si>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</si>
  <si>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</si>
  <si>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</si>
  <si>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</si>
  <si>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</si>
  <si>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</si>
  <si>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</si>
  <si>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</si>
  <si>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</si>
  <si>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</si>
  <si>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</si>
  <si>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</si>
  <si>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</si>
  <si>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</si>
  <si>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</si>
  <si>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</si>
  <si>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</si>
  <si>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</si>
  <si>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</si>
  <si>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</si>
  <si>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</si>
  <si>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</si>
  <si>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</si>
  <si>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</si>
  <si>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</si>
  <si>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</si>
  <si>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</si>
  <si>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</si>
  <si>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</si>
  <si>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</si>
  <si>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</si>
  <si>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</si>
  <si>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</si>
  <si>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</si>
  <si>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</si>
  <si>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</si>
  <si>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</si>
  <si>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</si>
  <si>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</si>
  <si>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</si>
  <si>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</si>
  <si>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</si>
  <si>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</si>
  <si>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</si>
  <si>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</si>
  <si>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</si>
  <si>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</si>
  <si>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</si>
  <si>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</si>
  <si>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</si>
  <si>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</si>
  <si>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</si>
  <si>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</si>
  <si>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</si>
  <si>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</si>
  <si>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</si>
  <si>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</si>
  <si>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</si>
  <si>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</si>
  <si>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</si>
  <si>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</si>
  <si>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</si>
  <si>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</si>
  <si>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</si>
  <si>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</si>
  <si>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</si>
  <si>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</si>
  <si>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</si>
  <si>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</si>
  <si>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</si>
  <si>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</si>
  <si>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</si>
  <si>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</si>
  <si>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</si>
  <si>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</si>
  <si>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</si>
  <si>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</si>
  <si>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</si>
  <si>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</si>
  <si>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</si>
  <si>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</si>
  <si>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</si>
  <si>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</si>
  <si>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</si>
  <si>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</si>
  <si>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</si>
  <si>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</si>
  <si>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</si>
  <si>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</si>
  <si>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</si>
  <si>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</si>
  <si>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</si>
  <si>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</si>
  <si>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</si>
  <si>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</si>
  <si>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</si>
  <si>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</si>
  <si>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</si>
  <si>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</si>
  <si>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</si>
  <si>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</si>
  <si>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</si>
  <si>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</si>
  <si>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</si>
  <si>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</si>
  <si>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</si>
  <si>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</si>
  <si>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</si>
  <si>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</si>
  <si>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</si>
  <si>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</si>
  <si>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</si>
  <si>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</si>
  <si>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</si>
  <si>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</si>
  <si>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</si>
  <si>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</si>
  <si>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</si>
  <si>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</si>
  <si>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</si>
  <si>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</si>
  <si>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</si>
  <si>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</si>
  <si>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</si>
  <si>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</si>
  <si>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</si>
  <si>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</si>
  <si>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</si>
  <si>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</si>
  <si>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</si>
  <si>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</si>
  <si>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</si>
  <si>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</si>
  <si>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</si>
  <si>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</si>
  <si>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</si>
  <si>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</si>
  <si>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</si>
  <si>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</si>
  <si>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</si>
  <si>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</si>
  <si>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</si>
  <si>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</si>
  <si>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</si>
  <si>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</si>
  <si>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</si>
  <si>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</si>
  <si>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</si>
  <si>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</si>
  <si>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</si>
  <si>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</si>
  <si>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</si>
  <si>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</si>
  <si>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</si>
  <si>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</si>
  <si>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</si>
  <si>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</si>
  <si>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</si>
  <si>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</si>
  <si>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</si>
  <si>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</si>
  <si>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</si>
  <si>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</si>
  <si>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</si>
  <si>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</si>
  <si>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</si>
  <si>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</si>
  <si>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</si>
  <si>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</si>
  <si>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</si>
  <si>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</si>
  <si>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</si>
  <si>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</si>
  <si>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</si>
  <si>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</si>
  <si>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</si>
  <si>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</si>
  <si>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</si>
  <si>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</si>
  <si>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</si>
  <si>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</si>
  <si>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</si>
  <si>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</si>
  <si>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</si>
  <si>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</si>
  <si>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</si>
  <si>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</si>
  <si>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</si>
  <si>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</si>
  <si>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</si>
  <si>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</si>
  <si>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</si>
  <si>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</si>
  <si>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</si>
  <si>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</si>
  <si>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</si>
  <si>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</si>
  <si>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</si>
  <si>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</si>
  <si>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</si>
  <si>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</si>
  <si>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</si>
  <si>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</si>
  <si>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</si>
  <si>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</si>
  <si>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</si>
  <si>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</si>
  <si>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</si>
  <si>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</si>
  <si>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</si>
  <si>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</si>
  <si>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</si>
  <si>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</si>
  <si>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</si>
  <si>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</si>
  <si>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</si>
  <si>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</si>
  <si>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</si>
  <si>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</si>
  <si>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</si>
  <si>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</si>
  <si>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</si>
  <si>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</si>
  <si>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</si>
  <si>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</si>
  <si>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</si>
  <si>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</si>
  <si>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</si>
  <si>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</si>
  <si>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</si>
  <si>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</si>
  <si>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</si>
  <si>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</si>
  <si>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</si>
  <si>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</si>
  <si>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</si>
  <si>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</si>
  <si>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</si>
  <si>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</si>
  <si>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</si>
  <si>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</si>
  <si>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</si>
  <si>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</si>
  <si>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</si>
  <si>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</si>
  <si>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</si>
  <si>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</si>
  <si>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</si>
  <si>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</si>
  <si>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</si>
  <si>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</si>
  <si>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</si>
  <si>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</si>
  <si>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</si>
  <si>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</si>
  <si>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</si>
  <si>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</si>
  <si>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</si>
  <si>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</si>
  <si>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</si>
  <si>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</si>
  <si>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</si>
  <si>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</si>
  <si>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</si>
  <si>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</si>
  <si>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</si>
  <si>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</si>
  <si>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</si>
  <si>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</si>
  <si>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</si>
  <si>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</si>
  <si>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</si>
  <si>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</si>
  <si>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</si>
  <si>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</si>
  <si>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</si>
  <si>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</si>
  <si>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</si>
  <si>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</si>
  <si>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</si>
  <si>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</si>
  <si>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</si>
  <si>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</si>
  <si>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</si>
  <si>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</si>
  <si>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</si>
  <si>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</si>
  <si>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</si>
  <si>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</si>
  <si>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</si>
  <si>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</si>
  <si>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</si>
  <si>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</si>
  <si>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</si>
  <si>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</si>
  <si>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</si>
  <si>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</si>
  <si>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</si>
  <si>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</si>
  <si>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</si>
  <si>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</si>
  <si>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</si>
  <si>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</si>
  <si>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</si>
  <si>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府</t>
  </si>
  <si>
    <t>内閣府</t>
  </si>
  <si>
    <t>新型コロナウイルス感染症対応地方創生臨時交付金効果促進事業</t>
    <phoneticPr fontId="6"/>
  </si>
  <si>
    <t>地方創生推進室</t>
    <phoneticPr fontId="6"/>
  </si>
  <si>
    <t>政策統括官（経済財政分析担当）</t>
    <phoneticPr fontId="6"/>
  </si>
  <si>
    <t>参事官　中橋　宗一郎</t>
    <phoneticPr fontId="6"/>
  </si>
  <si>
    <t>○</t>
  </si>
  <si>
    <t>-</t>
  </si>
  <si>
    <t>-</t>
    <phoneticPr fontId="6"/>
  </si>
  <si>
    <t>新型コロナウイルス感染症対応地方創生臨時交付金を活用した地方公共団体の行う取組の効果を高めるもの。</t>
    <phoneticPr fontId="6"/>
  </si>
  <si>
    <t>新型コロナウイルス感染症対応地方創生臨時交付金を活用した地方公共団体の行う取組の効果を高めるため、新型コロナウイルス感染症対応地方創生臨時交付金を活用して行われた地方公共団体の事業の実績等を正確に把握し分析するとともに、その結果を関係機関に共有する。</t>
    <phoneticPr fontId="6"/>
  </si>
  <si>
    <t>新型コロナウイルス感染症対応地方創生臨時交付金を活用して行われた地方公共団体の事業の実績等を把握し分析するとともに、その結果を交付金の効果的・効率的な活用に資するよう地方公共団体に共有する。</t>
    <phoneticPr fontId="6"/>
  </si>
  <si>
    <t>新型コロナウイルス感染症対応のために必要な事業の実施を支援</t>
    <phoneticPr fontId="6"/>
  </si>
  <si>
    <t>効果促進事業の成果物を共有した地方公共団体数</t>
    <phoneticPr fontId="6"/>
  </si>
  <si>
    <t>団体</t>
    <rPh sb="0" eb="1">
      <t>ダン</t>
    </rPh>
    <rPh sb="1" eb="2">
      <t>タイ</t>
    </rPh>
    <phoneticPr fontId="6"/>
  </si>
  <si>
    <t>X：効果促進事業費の執行額／
Y：効果促進事業の成果物を共有した地方公共団体数　　　　　　　　　　　　　</t>
    <phoneticPr fontId="6"/>
  </si>
  <si>
    <t>千円</t>
  </si>
  <si>
    <t>千円/団体</t>
    <rPh sb="3" eb="5">
      <t>ダンタイ</t>
    </rPh>
    <phoneticPr fontId="6"/>
  </si>
  <si>
    <t>76,249/1,788</t>
    <phoneticPr fontId="6"/>
  </si>
  <si>
    <t>60,000/1,788</t>
    <phoneticPr fontId="6"/>
  </si>
  <si>
    <t>交付金が感染拡大防止や経済活性化に効果的であったとする地方公共団体の割合を高める</t>
    <phoneticPr fontId="6"/>
  </si>
  <si>
    <t>翌年度に交付金が感染拡大防止や経済活性化に効果的であったと回答した地方公共団体の割合</t>
    <phoneticPr fontId="6"/>
  </si>
  <si>
    <t>新型コロナウイルス感染症対応地方創生臨時交付金（令和２年度分）の効果検証に係る報告書</t>
    <phoneticPr fontId="6"/>
  </si>
  <si>
    <t>５．地方創生</t>
    <phoneticPr fontId="6"/>
  </si>
  <si>
    <t>５．地方創生に関する施策の推進</t>
    <phoneticPr fontId="6"/>
  </si>
  <si>
    <t>https://www8.cao.go.jp/hyouka/r2hyouka/r2jigo/r2jigo-3.pdf</t>
    <phoneticPr fontId="6"/>
  </si>
  <si>
    <t>１．持続可能な地方行財政基盤の構築</t>
    <phoneticPr fontId="6"/>
  </si>
  <si>
    <t>https://www5.cao.go.jp/keizai-shimon/kaigi/special/reform/report_211223_2.pdf</t>
    <phoneticPr fontId="6"/>
  </si>
  <si>
    <t>83ページ</t>
    <phoneticPr fontId="6"/>
  </si>
  <si>
    <t>新型コロナウイルス感染症対応地方創生臨時交付金を活用した地方公共団体の行う取組の効果を高めるためには、国が個別事業の把握・分析等を行うことが必要であり、国民や社会のニーズに基づくものである。</t>
    <rPh sb="0" eb="2">
      <t>シンガタ</t>
    </rPh>
    <rPh sb="9" eb="12">
      <t>カンセンショウ</t>
    </rPh>
    <rPh sb="12" eb="14">
      <t>タイオウ</t>
    </rPh>
    <rPh sb="14" eb="16">
      <t>チホウ</t>
    </rPh>
    <rPh sb="16" eb="18">
      <t>ソウセイ</t>
    </rPh>
    <rPh sb="18" eb="20">
      <t>リンジ</t>
    </rPh>
    <rPh sb="20" eb="23">
      <t>コウフキン</t>
    </rPh>
    <rPh sb="24" eb="26">
      <t>カツヨウ</t>
    </rPh>
    <rPh sb="28" eb="30">
      <t>チホウ</t>
    </rPh>
    <rPh sb="30" eb="32">
      <t>コウキョウ</t>
    </rPh>
    <rPh sb="32" eb="34">
      <t>ダンタイ</t>
    </rPh>
    <rPh sb="35" eb="36">
      <t>オコナ</t>
    </rPh>
    <rPh sb="37" eb="39">
      <t>トリクミ</t>
    </rPh>
    <rPh sb="40" eb="42">
      <t>コウカ</t>
    </rPh>
    <rPh sb="43" eb="44">
      <t>タカ</t>
    </rPh>
    <rPh sb="51" eb="52">
      <t>クニ</t>
    </rPh>
    <rPh sb="53" eb="55">
      <t>コベツ</t>
    </rPh>
    <rPh sb="55" eb="57">
      <t>ジギョウ</t>
    </rPh>
    <rPh sb="58" eb="60">
      <t>ハアク</t>
    </rPh>
    <rPh sb="61" eb="63">
      <t>ブンセキ</t>
    </rPh>
    <rPh sb="63" eb="64">
      <t>トウ</t>
    </rPh>
    <rPh sb="65" eb="66">
      <t>オコナ</t>
    </rPh>
    <rPh sb="70" eb="72">
      <t>ヒツヨウ</t>
    </rPh>
    <rPh sb="76" eb="78">
      <t>コクミン</t>
    </rPh>
    <rPh sb="79" eb="81">
      <t>シャカイ</t>
    </rPh>
    <rPh sb="86" eb="87">
      <t>モト</t>
    </rPh>
    <phoneticPr fontId="6"/>
  </si>
  <si>
    <t>新型コロナウイルス感染症対応地方創生臨時交付金を活用した地方公共団体の行う取組の効果を高めるためには、国が個別事業の把握・分析等を行うことが必要である。</t>
    <rPh sb="51" eb="52">
      <t>クニ</t>
    </rPh>
    <rPh sb="53" eb="55">
      <t>コベツ</t>
    </rPh>
    <rPh sb="55" eb="57">
      <t>ジギョウ</t>
    </rPh>
    <rPh sb="58" eb="60">
      <t>ハアク</t>
    </rPh>
    <rPh sb="61" eb="63">
      <t>ブンセキ</t>
    </rPh>
    <rPh sb="63" eb="64">
      <t>トウ</t>
    </rPh>
    <phoneticPr fontId="6"/>
  </si>
  <si>
    <t>新型コロナウイルス感染症対応地方創生臨時交付金を活用した地方公共団体の行う取組の効果を高めるためには、国が個別事業の把握・分析等を行うことが必要であり、優先度の高い事業である。</t>
    <rPh sb="51" eb="52">
      <t>クニ</t>
    </rPh>
    <rPh sb="53" eb="55">
      <t>コベツ</t>
    </rPh>
    <rPh sb="55" eb="57">
      <t>ジギョウ</t>
    </rPh>
    <rPh sb="58" eb="60">
      <t>ハアク</t>
    </rPh>
    <rPh sb="61" eb="63">
      <t>ブンセキ</t>
    </rPh>
    <rPh sb="63" eb="64">
      <t>トウ</t>
    </rPh>
    <rPh sb="65" eb="66">
      <t>オコナ</t>
    </rPh>
    <rPh sb="76" eb="79">
      <t>ユウセンド</t>
    </rPh>
    <rPh sb="80" eb="81">
      <t>タカ</t>
    </rPh>
    <rPh sb="82" eb="84">
      <t>ジギョウ</t>
    </rPh>
    <phoneticPr fontId="6"/>
  </si>
  <si>
    <t>調査事業及びWEBコンテンツ制作・広報等事業は、一般競争入札によっており、支出先の選定は妥当である。
ポータルサイトの引継ぎに係る事業は、少額随意契約によっており、支出先の選定は妥当である。</t>
    <rPh sb="2" eb="4">
      <t>ジギョウ</t>
    </rPh>
    <rPh sb="4" eb="5">
      <t>オヨ</t>
    </rPh>
    <rPh sb="14" eb="16">
      <t>セイサク</t>
    </rPh>
    <rPh sb="17" eb="19">
      <t>コウホウ</t>
    </rPh>
    <rPh sb="19" eb="20">
      <t>トウ</t>
    </rPh>
    <rPh sb="20" eb="22">
      <t>ジギョウ</t>
    </rPh>
    <rPh sb="59" eb="61">
      <t>ヒキツ</t>
    </rPh>
    <rPh sb="63" eb="64">
      <t>カカ</t>
    </rPh>
    <rPh sb="65" eb="67">
      <t>ジギョウ</t>
    </rPh>
    <rPh sb="69" eb="71">
      <t>ショウガク</t>
    </rPh>
    <rPh sb="71" eb="73">
      <t>ズイイ</t>
    </rPh>
    <rPh sb="73" eb="75">
      <t>ケイヤク</t>
    </rPh>
    <phoneticPr fontId="6"/>
  </si>
  <si>
    <t>有</t>
  </si>
  <si>
    <t>無</t>
  </si>
  <si>
    <t>‐</t>
  </si>
  <si>
    <t>令和2年度に地方公共団体から提出された実施計画中の8万件以上の事業について、調査や広報を行う方法を検討し、主に一般競争入札を行った結果であり、妥当である。</t>
    <rPh sb="0" eb="2">
      <t>レイワ</t>
    </rPh>
    <rPh sb="3" eb="5">
      <t>ネンド</t>
    </rPh>
    <rPh sb="6" eb="8">
      <t>チホウ</t>
    </rPh>
    <rPh sb="8" eb="10">
      <t>コウキョウ</t>
    </rPh>
    <rPh sb="10" eb="12">
      <t>ダンタイ</t>
    </rPh>
    <rPh sb="14" eb="16">
      <t>テイシュツ</t>
    </rPh>
    <rPh sb="19" eb="21">
      <t>ジッシ</t>
    </rPh>
    <rPh sb="21" eb="23">
      <t>ケイカク</t>
    </rPh>
    <rPh sb="23" eb="24">
      <t>チュウ</t>
    </rPh>
    <rPh sb="26" eb="28">
      <t>マンケン</t>
    </rPh>
    <rPh sb="28" eb="30">
      <t>イジョウ</t>
    </rPh>
    <rPh sb="31" eb="33">
      <t>ジギョウ</t>
    </rPh>
    <rPh sb="38" eb="40">
      <t>チョウサ</t>
    </rPh>
    <rPh sb="41" eb="43">
      <t>コウホウ</t>
    </rPh>
    <rPh sb="44" eb="45">
      <t>オコナ</t>
    </rPh>
    <rPh sb="46" eb="48">
      <t>ホウホウ</t>
    </rPh>
    <rPh sb="49" eb="51">
      <t>ケントウ</t>
    </rPh>
    <rPh sb="53" eb="54">
      <t>オモ</t>
    </rPh>
    <rPh sb="55" eb="57">
      <t>イッパン</t>
    </rPh>
    <rPh sb="57" eb="59">
      <t>キョウソウ</t>
    </rPh>
    <rPh sb="59" eb="61">
      <t>ニュウサツ</t>
    </rPh>
    <rPh sb="62" eb="63">
      <t>オコナ</t>
    </rPh>
    <rPh sb="65" eb="67">
      <t>ケッカ</t>
    </rPh>
    <rPh sb="71" eb="73">
      <t>ダトウ</t>
    </rPh>
    <phoneticPr fontId="6"/>
  </si>
  <si>
    <t>WEBコンテンツ制作・広報事業については、サイトの管理・運営・保守業務についてのみ前年度からのシステムの引継ぎに必要であるとして再委託がなされているものであり、合理的である。</t>
    <rPh sb="8" eb="10">
      <t>セイサク</t>
    </rPh>
    <rPh sb="11" eb="13">
      <t>コウホウ</t>
    </rPh>
    <rPh sb="13" eb="15">
      <t>ジギョウ</t>
    </rPh>
    <rPh sb="25" eb="27">
      <t>カンリ</t>
    </rPh>
    <rPh sb="28" eb="30">
      <t>ウンエイ</t>
    </rPh>
    <rPh sb="31" eb="33">
      <t>ホシュ</t>
    </rPh>
    <rPh sb="33" eb="35">
      <t>ギョウム</t>
    </rPh>
    <rPh sb="64" eb="67">
      <t>サイイタク</t>
    </rPh>
    <rPh sb="80" eb="83">
      <t>ゴウリテキ</t>
    </rPh>
    <phoneticPr fontId="6"/>
  </si>
  <si>
    <t>令和2年度に地方公共団体から提出された実施計画中の8万件以上の事業について、調査や広報を行う方法を検討し、主に一般競争入札を行った結果であり、真に必要なものに限定されている。</t>
    <rPh sb="6" eb="8">
      <t>チホウ</t>
    </rPh>
    <rPh sb="8" eb="10">
      <t>コウキョウ</t>
    </rPh>
    <rPh sb="10" eb="12">
      <t>ダンタイ</t>
    </rPh>
    <rPh sb="71" eb="72">
      <t>シン</t>
    </rPh>
    <rPh sb="73" eb="75">
      <t>ヒツヨウ</t>
    </rPh>
    <rPh sb="79" eb="81">
      <t>ゲンテイ</t>
    </rPh>
    <phoneticPr fontId="6"/>
  </si>
  <si>
    <t>令和3年度補正予算において令和3年度に実施された事業の調査等を行うべく交付金予算とともに措置され、新型コロナウイルス感染症の感染拡大の影響により、地方公共団体における事業の進捗に遅れが生じ、また、仕様の調整等に時間を要したために繰り越したものであり、妥当である。</t>
    <rPh sb="0" eb="2">
      <t>レイワ</t>
    </rPh>
    <rPh sb="3" eb="5">
      <t>ネンド</t>
    </rPh>
    <rPh sb="5" eb="7">
      <t>ホセイ</t>
    </rPh>
    <rPh sb="7" eb="9">
      <t>ヨサン</t>
    </rPh>
    <rPh sb="13" eb="15">
      <t>レイワ</t>
    </rPh>
    <rPh sb="35" eb="38">
      <t>コウフキン</t>
    </rPh>
    <rPh sb="38" eb="40">
      <t>ヨサン</t>
    </rPh>
    <rPh sb="44" eb="46">
      <t>ソチ</t>
    </rPh>
    <rPh sb="49" eb="51">
      <t>シンガタ</t>
    </rPh>
    <rPh sb="58" eb="61">
      <t>カンセンショウ</t>
    </rPh>
    <rPh sb="62" eb="64">
      <t>カンセン</t>
    </rPh>
    <rPh sb="64" eb="66">
      <t>カクダイ</t>
    </rPh>
    <rPh sb="67" eb="69">
      <t>エイキョウ</t>
    </rPh>
    <rPh sb="73" eb="75">
      <t>チホウ</t>
    </rPh>
    <rPh sb="75" eb="77">
      <t>コウキョウ</t>
    </rPh>
    <rPh sb="77" eb="79">
      <t>ダンタイ</t>
    </rPh>
    <rPh sb="83" eb="85">
      <t>ジギョウ</t>
    </rPh>
    <rPh sb="86" eb="88">
      <t>シンチョク</t>
    </rPh>
    <rPh sb="89" eb="90">
      <t>オク</t>
    </rPh>
    <rPh sb="92" eb="93">
      <t>ショウ</t>
    </rPh>
    <rPh sb="98" eb="100">
      <t>シヨウ</t>
    </rPh>
    <rPh sb="101" eb="103">
      <t>チョウセイ</t>
    </rPh>
    <rPh sb="103" eb="104">
      <t>トウ</t>
    </rPh>
    <rPh sb="105" eb="107">
      <t>ジカン</t>
    </rPh>
    <rPh sb="108" eb="109">
      <t>ヨウ</t>
    </rPh>
    <rPh sb="114" eb="115">
      <t>ク</t>
    </rPh>
    <rPh sb="116" eb="117">
      <t>コ</t>
    </rPh>
    <rPh sb="125" eb="127">
      <t>ダトウ</t>
    </rPh>
    <phoneticPr fontId="6"/>
  </si>
  <si>
    <t>調査等の方法を精査することで、地方公共団体に対する調査項目を可能なかぎり簡素で限定的なものとしており、地方公共団体の負担軽減を図るのみならず、内閣府や委託業者のコスト削減や効率化を図った。</t>
    <rPh sb="0" eb="2">
      <t>チョウサ</t>
    </rPh>
    <rPh sb="2" eb="3">
      <t>トウ</t>
    </rPh>
    <rPh sb="4" eb="6">
      <t>ホウホウ</t>
    </rPh>
    <rPh sb="7" eb="9">
      <t>セイサ</t>
    </rPh>
    <rPh sb="15" eb="17">
      <t>チホウ</t>
    </rPh>
    <rPh sb="17" eb="19">
      <t>コウキョウ</t>
    </rPh>
    <rPh sb="19" eb="21">
      <t>ダンタイ</t>
    </rPh>
    <rPh sb="22" eb="23">
      <t>タイ</t>
    </rPh>
    <rPh sb="25" eb="27">
      <t>チョウサ</t>
    </rPh>
    <rPh sb="27" eb="29">
      <t>コウモク</t>
    </rPh>
    <rPh sb="30" eb="32">
      <t>カノウ</t>
    </rPh>
    <rPh sb="36" eb="38">
      <t>カンソ</t>
    </rPh>
    <rPh sb="39" eb="42">
      <t>ゲンテイテキ</t>
    </rPh>
    <rPh sb="51" eb="53">
      <t>チホウ</t>
    </rPh>
    <rPh sb="53" eb="55">
      <t>コウキョウ</t>
    </rPh>
    <rPh sb="55" eb="57">
      <t>ダンタイ</t>
    </rPh>
    <rPh sb="58" eb="60">
      <t>フタン</t>
    </rPh>
    <rPh sb="60" eb="62">
      <t>ケイゲン</t>
    </rPh>
    <rPh sb="63" eb="64">
      <t>ハカ</t>
    </rPh>
    <rPh sb="71" eb="73">
      <t>ナイカク</t>
    </rPh>
    <rPh sb="73" eb="74">
      <t>フ</t>
    </rPh>
    <rPh sb="75" eb="77">
      <t>イタク</t>
    </rPh>
    <rPh sb="83" eb="85">
      <t>サクゲン</t>
    </rPh>
    <rPh sb="86" eb="89">
      <t>コウリツカ</t>
    </rPh>
    <rPh sb="90" eb="91">
      <t>ハカ</t>
    </rPh>
    <phoneticPr fontId="6"/>
  </si>
  <si>
    <t>効果促進事業の成果物は全地方公共団体に共有しており、活動実績は見込みに見合ったものとなっている。</t>
    <rPh sb="11" eb="12">
      <t>ゼン</t>
    </rPh>
    <rPh sb="19" eb="21">
      <t>キョウユウ</t>
    </rPh>
    <rPh sb="26" eb="28">
      <t>カツドウ</t>
    </rPh>
    <rPh sb="28" eb="30">
      <t>ジッセキ</t>
    </rPh>
    <rPh sb="31" eb="33">
      <t>ミコ</t>
    </rPh>
    <rPh sb="35" eb="37">
      <t>ミア</t>
    </rPh>
    <phoneticPr fontId="6"/>
  </si>
  <si>
    <t>成果物を地方公共団体に共有したところであり、今後の新型コロナウイルス感染症対応地方創生臨時交付金を活用した取組の効果を促進するものと考えられる。</t>
    <rPh sb="0" eb="3">
      <t>セイカブツ</t>
    </rPh>
    <phoneticPr fontId="6"/>
  </si>
  <si>
    <t>-</t>
    <phoneticPr fontId="6"/>
  </si>
  <si>
    <t>A.株式会社野村総合研究所</t>
    <rPh sb="2" eb="4">
      <t>カブシキ</t>
    </rPh>
    <rPh sb="4" eb="6">
      <t>カイシャ</t>
    </rPh>
    <rPh sb="6" eb="8">
      <t>ノムラ</t>
    </rPh>
    <rPh sb="8" eb="10">
      <t>ソウゴウ</t>
    </rPh>
    <rPh sb="10" eb="13">
      <t>ケンキュウショ</t>
    </rPh>
    <phoneticPr fontId="6"/>
  </si>
  <si>
    <t>委託費</t>
    <rPh sb="0" eb="2">
      <t>イタク</t>
    </rPh>
    <rPh sb="2" eb="3">
      <t>ヒ</t>
    </rPh>
    <phoneticPr fontId="6"/>
  </si>
  <si>
    <t>新型コロナウイルス感染症対応地方創生臨時交付金の効果検証及び効果促進に関する調査業務</t>
    <rPh sb="0" eb="2">
      <t>シンガタ</t>
    </rPh>
    <rPh sb="9" eb="12">
      <t>カンセンショウ</t>
    </rPh>
    <rPh sb="12" eb="14">
      <t>タイオウ</t>
    </rPh>
    <rPh sb="14" eb="16">
      <t>チホウ</t>
    </rPh>
    <rPh sb="16" eb="18">
      <t>ソウセイ</t>
    </rPh>
    <rPh sb="18" eb="20">
      <t>リンジ</t>
    </rPh>
    <rPh sb="20" eb="23">
      <t>コウフキン</t>
    </rPh>
    <rPh sb="24" eb="26">
      <t>コウカ</t>
    </rPh>
    <rPh sb="26" eb="28">
      <t>ケンショウ</t>
    </rPh>
    <rPh sb="28" eb="29">
      <t>オヨ</t>
    </rPh>
    <rPh sb="30" eb="32">
      <t>コウカ</t>
    </rPh>
    <rPh sb="32" eb="34">
      <t>ソクシン</t>
    </rPh>
    <rPh sb="35" eb="36">
      <t>カン</t>
    </rPh>
    <rPh sb="38" eb="40">
      <t>チョウサ</t>
    </rPh>
    <rPh sb="40" eb="42">
      <t>ギョウム</t>
    </rPh>
    <phoneticPr fontId="6"/>
  </si>
  <si>
    <t>新型コロナウイルス感染症対応地方創生臨時交付金ポータルサイトにかかるWEBコンテンツ制作・広報等事業</t>
    <rPh sb="0" eb="2">
      <t>シンガタ</t>
    </rPh>
    <rPh sb="9" eb="12">
      <t>カンセンショウ</t>
    </rPh>
    <rPh sb="12" eb="14">
      <t>タイオウ</t>
    </rPh>
    <rPh sb="14" eb="16">
      <t>チホウ</t>
    </rPh>
    <rPh sb="16" eb="18">
      <t>ソウセイ</t>
    </rPh>
    <rPh sb="18" eb="20">
      <t>リンジ</t>
    </rPh>
    <rPh sb="20" eb="23">
      <t>コウフキン</t>
    </rPh>
    <rPh sb="42" eb="44">
      <t>セイサク</t>
    </rPh>
    <rPh sb="45" eb="47">
      <t>コウホウ</t>
    </rPh>
    <rPh sb="47" eb="48">
      <t>トウ</t>
    </rPh>
    <rPh sb="48" eb="50">
      <t>ジギョウ</t>
    </rPh>
    <phoneticPr fontId="6"/>
  </si>
  <si>
    <t>B.株式会社ポニーキャニオン</t>
    <rPh sb="2" eb="4">
      <t>カブシキ</t>
    </rPh>
    <rPh sb="4" eb="6">
      <t>カイシャ</t>
    </rPh>
    <phoneticPr fontId="6"/>
  </si>
  <si>
    <t>C.株式会社アクロスペイラ</t>
    <rPh sb="2" eb="4">
      <t>カブシキ</t>
    </rPh>
    <rPh sb="4" eb="6">
      <t>カイシャ</t>
    </rPh>
    <phoneticPr fontId="6"/>
  </si>
  <si>
    <t>サイトの管理・運営・保守</t>
    <rPh sb="4" eb="6">
      <t>カンリ</t>
    </rPh>
    <rPh sb="7" eb="9">
      <t>ウンエイ</t>
    </rPh>
    <rPh sb="10" eb="12">
      <t>ホシュ</t>
    </rPh>
    <phoneticPr fontId="6"/>
  </si>
  <si>
    <t>新型コロナウイルス感染症対応地方創生臨時交付金ポータルサイトの引継ぎに係る事業</t>
    <rPh sb="0" eb="2">
      <t>シンガタ</t>
    </rPh>
    <rPh sb="9" eb="12">
      <t>カンセンショウ</t>
    </rPh>
    <rPh sb="12" eb="14">
      <t>タイオウ</t>
    </rPh>
    <rPh sb="14" eb="16">
      <t>チホウ</t>
    </rPh>
    <rPh sb="16" eb="18">
      <t>ソウセイ</t>
    </rPh>
    <rPh sb="18" eb="20">
      <t>リンジ</t>
    </rPh>
    <rPh sb="20" eb="23">
      <t>コウフキン</t>
    </rPh>
    <rPh sb="31" eb="33">
      <t>ヒキツ</t>
    </rPh>
    <rPh sb="35" eb="36">
      <t>カカ</t>
    </rPh>
    <rPh sb="37" eb="39">
      <t>ジギョウ</t>
    </rPh>
    <phoneticPr fontId="6"/>
  </si>
  <si>
    <t>D.株式会社アクロスペイラ</t>
    <rPh sb="2" eb="4">
      <t>カブシキ</t>
    </rPh>
    <rPh sb="4" eb="6">
      <t>カイシャ</t>
    </rPh>
    <phoneticPr fontId="6"/>
  </si>
  <si>
    <t>株式会社野村総合研究所</t>
    <rPh sb="0" eb="2">
      <t>カブシキ</t>
    </rPh>
    <rPh sb="2" eb="4">
      <t>カイシャ</t>
    </rPh>
    <rPh sb="4" eb="6">
      <t>ノムラ</t>
    </rPh>
    <rPh sb="6" eb="8">
      <t>ソウゴウ</t>
    </rPh>
    <rPh sb="8" eb="11">
      <t>ケンキュウショ</t>
    </rPh>
    <phoneticPr fontId="6"/>
  </si>
  <si>
    <t>予定価格が類推される恐れがあるため、落札率は記載していない。</t>
    <rPh sb="0" eb="2">
      <t>ヨテイ</t>
    </rPh>
    <rPh sb="2" eb="4">
      <t>カカク</t>
    </rPh>
    <rPh sb="5" eb="7">
      <t>ルイスイ</t>
    </rPh>
    <rPh sb="10" eb="11">
      <t>オソ</t>
    </rPh>
    <rPh sb="18" eb="20">
      <t>ラクサツ</t>
    </rPh>
    <rPh sb="20" eb="21">
      <t>リツ</t>
    </rPh>
    <rPh sb="22" eb="24">
      <t>キサイ</t>
    </rPh>
    <phoneticPr fontId="6"/>
  </si>
  <si>
    <t>株式会社ポニーキャニオン</t>
    <rPh sb="0" eb="2">
      <t>カブシキ</t>
    </rPh>
    <rPh sb="2" eb="4">
      <t>カイシャ</t>
    </rPh>
    <phoneticPr fontId="6"/>
  </si>
  <si>
    <t>新型コロナウイルス感染症対応地方創生臨時交付金ポータルサイトにかかるWEBコンテンツ制作・広報等事業</t>
    <phoneticPr fontId="6"/>
  </si>
  <si>
    <t>株式会社アクロスペイラ</t>
    <rPh sb="0" eb="2">
      <t>カブシキ</t>
    </rPh>
    <rPh sb="2" eb="4">
      <t>カイシャ</t>
    </rPh>
    <phoneticPr fontId="6"/>
  </si>
  <si>
    <t>地方創生支援委託費</t>
    <rPh sb="0" eb="2">
      <t>チホウ</t>
    </rPh>
    <rPh sb="2" eb="4">
      <t>ソウセイ</t>
    </rPh>
    <rPh sb="4" eb="6">
      <t>シエン</t>
    </rPh>
    <rPh sb="6" eb="8">
      <t>イタク</t>
    </rPh>
    <rPh sb="8" eb="9">
      <t>ヒ</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</si>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</sst>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1">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27" fillId="3" borderId="10"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6"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8"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0" fillId="0" borderId="0" xfId="0" applyAlignment="1">
      <alignment horizontal="right" vertical="center"/>
    </xf>
    <xf numFmtId="0" fontId="6" fillId="3" borderId="25" xfId="0" applyFont="1" applyFill="1" applyBorder="1">
      <alignment vertical="center"/>
    </xf>
    <xf numFmtId="0" fontId="6" fillId="3" borderId="25" xfId="0" applyFont="1" applyFill="1" applyBorder="1" applyAlignment="1">
      <alignment vertical="center" wrapText="1"/>
    </xf>
    <xf numFmtId="0" fontId="29" fillId="0" borderId="0" xfId="0" applyFont="1" applyFill="1">
      <alignment vertical="center"/>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4" fillId="2" borderId="10" xfId="0" applyFont="1" applyFill="1" applyBorder="1" applyAlignment="1">
      <alignment vertical="center" wrapText="1"/>
    </xf>
    <xf numFmtId="181" fontId="0" fillId="5" borderId="10" xfId="0" applyNumberFormat="1" applyFont="1" applyFill="1" applyBorder="1" applyAlignment="1" applyProtection="1">
      <alignment horizontal="center" vertical="center" wrapText="1"/>
      <protection locked="0"/>
    </xf>
    <xf numFmtId="181" fontId="4" fillId="5" borderId="10" xfId="0" applyNumberFormat="1" applyFont="1" applyFill="1" applyBorder="1" applyAlignment="1" applyProtection="1">
      <alignment horizontal="center" vertical="center" wrapText="1"/>
      <protection locked="0"/>
    </xf>
    <xf numFmtId="49" fontId="4"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6" borderId="10" xfId="0" applyFont="1" applyFill="1" applyBorder="1" applyAlignment="1">
      <alignment horizontal="center" vertical="center" wrapText="1"/>
    </xf>
    <xf numFmtId="0" fontId="0" fillId="6" borderId="10" xfId="0" applyFill="1" applyBorder="1" applyAlignment="1">
      <alignment horizontal="center" vertical="center" wrapText="1"/>
    </xf>
    <xf numFmtId="0" fontId="4" fillId="0" borderId="10"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182" fontId="0" fillId="0" borderId="10" xfId="0" applyNumberFormat="1" applyFont="1" applyFill="1" applyBorder="1" applyAlignment="1" applyProtection="1">
      <alignment horizontal="right" vertical="center" wrapText="1"/>
      <protection locked="0"/>
    </xf>
    <xf numFmtId="182" fontId="4" fillId="0" borderId="10" xfId="0" applyNumberFormat="1" applyFont="1" applyFill="1" applyBorder="1" applyAlignment="1" applyProtection="1">
      <alignment horizontal="right" vertical="center" wrapText="1"/>
      <protection locked="0"/>
    </xf>
    <xf numFmtId="0" fontId="4" fillId="2" borderId="10" xfId="0" applyFont="1" applyFill="1" applyBorder="1" applyAlignment="1">
      <alignment horizontal="center" vertical="center"/>
    </xf>
    <xf numFmtId="0" fontId="0" fillId="6"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12" fillId="0" borderId="11"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0" borderId="65"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01"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4" fillId="0" borderId="64" xfId="0" applyFont="1" applyBorder="1" applyAlignment="1" applyProtection="1">
      <alignment horizontal="left" vertical="center" wrapText="1"/>
      <protection locked="0"/>
    </xf>
    <xf numFmtId="0" fontId="4" fillId="0" borderId="84" xfId="0" applyFont="1" applyBorder="1" applyAlignment="1" applyProtection="1">
      <alignment horizontal="left" vertical="center" wrapText="1"/>
      <protection locked="0"/>
    </xf>
    <xf numFmtId="0" fontId="12" fillId="0" borderId="63" xfId="0" applyFont="1" applyBorder="1" applyAlignment="1" applyProtection="1">
      <alignment horizontal="left" vertical="center" wrapText="1"/>
      <protection locked="0"/>
    </xf>
    <xf numFmtId="0" fontId="4" fillId="0" borderId="64" xfId="0" applyFont="1" applyBorder="1" applyAlignment="1" applyProtection="1">
      <alignment horizontal="left" vertical="center"/>
      <protection locked="0"/>
    </xf>
    <xf numFmtId="0" fontId="4" fillId="0" borderId="84"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102"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0" fontId="20" fillId="0" borderId="76" xfId="0" applyFont="1" applyFill="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77" xfId="0" applyFont="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0" fillId="0" borderId="66" xfId="0" applyFont="1" applyFill="1" applyBorder="1" applyAlignment="1">
      <alignment horizontal="center" vertical="center"/>
    </xf>
    <xf numFmtId="0" fontId="4" fillId="0" borderId="40" xfId="0" applyFont="1" applyBorder="1" applyAlignment="1">
      <alignment horizontal="center" vertical="center"/>
    </xf>
    <xf numFmtId="0" fontId="0" fillId="0" borderId="39" xfId="0" applyFont="1" applyFill="1" applyBorder="1" applyAlignment="1">
      <alignment horizontal="center" vertical="center"/>
    </xf>
    <xf numFmtId="0" fontId="4" fillId="0" borderId="41" xfId="0" applyFont="1" applyBorder="1" applyAlignment="1">
      <alignment horizontal="center" vertical="center"/>
    </xf>
    <xf numFmtId="0" fontId="12" fillId="0" borderId="39" xfId="0" applyFont="1" applyBorder="1" applyAlignment="1">
      <alignment horizontal="center" vertical="center" wrapText="1"/>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57" xfId="0" applyFont="1" applyBorder="1" applyAlignment="1">
      <alignment horizontal="center" vertical="center"/>
    </xf>
    <xf numFmtId="0" fontId="23" fillId="0" borderId="24"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4" fillId="2" borderId="73" xfId="0" applyFont="1" applyFill="1" applyBorder="1" applyAlignment="1">
      <alignment horizontal="center" vertical="center" wrapText="1"/>
    </xf>
    <xf numFmtId="0" fontId="14" fillId="2" borderId="74" xfId="0" applyFont="1" applyFill="1" applyBorder="1" applyAlignment="1">
      <alignment horizontal="center" vertical="center" wrapText="1"/>
    </xf>
    <xf numFmtId="0" fontId="14" fillId="2" borderId="7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5" xfId="0" applyFont="1" applyFill="1" applyBorder="1" applyAlignment="1">
      <alignment horizontal="center" vertical="center" wrapText="1"/>
    </xf>
    <xf numFmtId="49" fontId="21" fillId="0" borderId="23"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124" xfId="0" applyFont="1" applyFill="1" applyBorder="1" applyAlignment="1" applyProtection="1">
      <alignment horizontal="center" vertical="center" wrapText="1"/>
      <protection locked="0"/>
    </xf>
    <xf numFmtId="49" fontId="21" fillId="0" borderId="124" xfId="0" applyNumberFormat="1" applyFont="1" applyFill="1" applyBorder="1" applyAlignment="1" applyProtection="1">
      <alignment horizontal="center" vertical="center" wrapText="1"/>
      <protection locked="0"/>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14" fillId="3" borderId="110"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5" borderId="65" xfId="0" applyFont="1" applyFill="1" applyBorder="1" applyAlignment="1">
      <alignment vertical="center"/>
    </xf>
    <xf numFmtId="0" fontId="0" fillId="5" borderId="13" xfId="0" applyFont="1" applyFill="1" applyBorder="1" applyAlignment="1">
      <alignmen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4"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16" xfId="0" applyFont="1" applyFill="1" applyBorder="1" applyAlignment="1">
      <alignment horizontal="center" vertical="center" textRotation="255" wrapText="1"/>
    </xf>
    <xf numFmtId="0" fontId="0" fillId="5" borderId="66"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0"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1" fillId="5" borderId="32"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21" fillId="5" borderId="125" xfId="0" applyFont="1" applyFill="1" applyBorder="1" applyAlignment="1">
      <alignment horizontal="center" vertical="center" wrapText="1"/>
    </xf>
    <xf numFmtId="0" fontId="21" fillId="5" borderId="126" xfId="0" applyFont="1" applyFill="1" applyBorder="1" applyAlignment="1">
      <alignment horizontal="center" vertical="center" wrapText="1"/>
    </xf>
    <xf numFmtId="0" fontId="21" fillId="5" borderId="127" xfId="0" applyFont="1" applyFill="1" applyBorder="1" applyAlignment="1">
      <alignment horizontal="center" vertical="center" wrapText="1"/>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72" xfId="0" applyFont="1" applyFill="1" applyBorder="1" applyAlignment="1">
      <alignment horizontal="left" vertical="center"/>
    </xf>
    <xf numFmtId="0" fontId="0" fillId="5" borderId="64" xfId="0" applyFont="1" applyFill="1" applyBorder="1" applyAlignment="1">
      <alignment horizontal="left" vertical="center"/>
    </xf>
    <xf numFmtId="0" fontId="0" fillId="5" borderId="84" xfId="0" applyFont="1" applyFill="1" applyBorder="1" applyAlignment="1">
      <alignment horizontal="lef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84"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1" fillId="0" borderId="71" xfId="0" applyNumberFormat="1" applyFont="1" applyFill="1" applyBorder="1" applyAlignment="1" applyProtection="1">
      <alignment horizontal="center" vertical="center" wrapText="1"/>
      <protection locked="0"/>
    </xf>
    <xf numFmtId="49" fontId="21" fillId="0" borderId="95" xfId="0" applyNumberFormat="1" applyFont="1" applyFill="1" applyBorder="1" applyAlignment="1" applyProtection="1">
      <alignment horizontal="center" vertical="center" wrapText="1"/>
      <protection locked="0"/>
    </xf>
    <xf numFmtId="179" fontId="23" fillId="0" borderId="122" xfId="0" applyNumberFormat="1" applyFont="1" applyFill="1" applyBorder="1" applyAlignment="1" applyProtection="1">
      <alignment horizontal="center" vertical="center" wrapText="1"/>
      <protection locked="0"/>
    </xf>
    <xf numFmtId="49" fontId="21" fillId="0" borderId="122" xfId="0" applyNumberFormat="1" applyFont="1" applyFill="1" applyBorder="1" applyAlignment="1" applyProtection="1">
      <alignment horizontal="center" vertical="center" wrapText="1"/>
      <protection locked="0"/>
    </xf>
    <xf numFmtId="49" fontId="21" fillId="0" borderId="67" xfId="0" applyNumberFormat="1" applyFont="1" applyFill="1" applyBorder="1" applyAlignment="1" applyProtection="1">
      <alignment horizontal="center" vertical="center" wrapText="1"/>
      <protection locked="0"/>
    </xf>
    <xf numFmtId="0" fontId="21" fillId="5" borderId="121" xfId="0" applyFont="1" applyFill="1" applyBorder="1" applyAlignment="1" applyProtection="1">
      <alignment horizontal="center" vertical="center" wrapText="1"/>
      <protection locked="0"/>
    </xf>
    <xf numFmtId="0" fontId="21" fillId="5" borderId="122" xfId="0" applyFont="1" applyFill="1" applyBorder="1" applyAlignment="1" applyProtection="1">
      <alignment horizontal="center" vertical="center" wrapText="1"/>
      <protection locked="0"/>
    </xf>
    <xf numFmtId="0" fontId="21" fillId="5" borderId="123" xfId="0" applyFont="1" applyFill="1" applyBorder="1" applyAlignment="1" applyProtection="1">
      <alignment horizontal="center" vertical="center" wrapText="1"/>
      <protection locked="0"/>
    </xf>
    <xf numFmtId="0" fontId="0" fillId="5" borderId="14" xfId="0" applyFont="1" applyFill="1" applyBorder="1" applyAlignment="1">
      <alignment vertical="center"/>
    </xf>
    <xf numFmtId="0" fontId="0" fillId="5" borderId="92"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0" fontId="0" fillId="5" borderId="105" xfId="0" applyFont="1" applyFill="1" applyBorder="1" applyAlignment="1">
      <alignment vertical="center" wrapText="1"/>
    </xf>
    <xf numFmtId="0" fontId="0" fillId="5" borderId="93" xfId="0" applyFont="1" applyFill="1" applyBorder="1" applyAlignment="1">
      <alignment vertical="center" wrapText="1"/>
    </xf>
    <xf numFmtId="0" fontId="0" fillId="5" borderId="107" xfId="0" applyFont="1" applyFill="1" applyBorder="1" applyAlignment="1">
      <alignment vertical="center" wrapText="1"/>
    </xf>
    <xf numFmtId="0" fontId="14" fillId="2" borderId="40"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66" xfId="0" applyFont="1" applyFill="1" applyBorder="1" applyAlignment="1">
      <alignment vertical="center"/>
    </xf>
    <xf numFmtId="0" fontId="0" fillId="5" borderId="64" xfId="0" applyFont="1" applyFill="1" applyBorder="1" applyAlignment="1">
      <alignment vertical="center"/>
    </xf>
    <xf numFmtId="0" fontId="0" fillId="5" borderId="84" xfId="0" applyFont="1" applyFill="1" applyBorder="1" applyAlignment="1">
      <alignment vertical="center"/>
    </xf>
    <xf numFmtId="0" fontId="0" fillId="5" borderId="1" xfId="0" applyFont="1" applyFill="1" applyBorder="1" applyAlignment="1">
      <alignment horizontal="center" vertical="center"/>
    </xf>
    <xf numFmtId="0" fontId="0" fillId="5" borderId="106"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09" xfId="0" applyFont="1" applyFill="1" applyBorder="1" applyAlignment="1">
      <alignment horizontal="center" vertical="center"/>
    </xf>
    <xf numFmtId="0" fontId="0" fillId="5" borderId="9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8" fillId="6" borderId="48"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0" fillId="0" borderId="90" xfId="0" applyFont="1" applyFill="1" applyBorder="1" applyAlignment="1">
      <alignment horizontal="center" vertical="center"/>
    </xf>
    <xf numFmtId="0" fontId="0" fillId="0" borderId="52" xfId="0" applyFont="1" applyBorder="1" applyAlignment="1">
      <alignment horizontal="center" vertical="center"/>
    </xf>
    <xf numFmtId="0" fontId="0" fillId="0" borderId="91"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4" fillId="2" borderId="88" xfId="0" applyFont="1" applyFill="1" applyBorder="1" applyAlignment="1">
      <alignment horizontal="center" vertical="center" textRotation="255" wrapText="1"/>
    </xf>
    <xf numFmtId="0" fontId="0" fillId="0" borderId="8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3" xfId="0" applyFont="1" applyFill="1" applyBorder="1" applyAlignment="1">
      <alignment vertical="center" wrapText="1"/>
    </xf>
    <xf numFmtId="0" fontId="0" fillId="5" borderId="65"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1" xfId="0" applyFont="1" applyFill="1" applyBorder="1" applyAlignment="1">
      <alignment horizontal="left" vertical="center"/>
    </xf>
    <xf numFmtId="0" fontId="0" fillId="5" borderId="19" xfId="0" applyFont="1" applyFill="1" applyBorder="1" applyAlignment="1">
      <alignment horizontal="left" vertical="center"/>
    </xf>
    <xf numFmtId="0" fontId="0" fillId="5" borderId="62"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6" fillId="6" borderId="39" xfId="0" applyFont="1" applyFill="1" applyBorder="1" applyAlignment="1">
      <alignment horizontal="center" vertical="center" textRotation="255" wrapText="1"/>
    </xf>
    <xf numFmtId="0" fontId="16" fillId="6" borderId="41" xfId="0" applyFont="1" applyFill="1" applyBorder="1" applyAlignment="1">
      <alignment horizontal="center" vertical="center" textRotation="255" wrapText="1"/>
    </xf>
    <xf numFmtId="0" fontId="16" fillId="6" borderId="58" xfId="0" applyFont="1" applyFill="1" applyBorder="1" applyAlignment="1">
      <alignment horizontal="center" vertical="center" textRotation="255" wrapText="1"/>
    </xf>
    <xf numFmtId="0" fontId="16" fillId="6" borderId="81" xfId="0" applyFont="1" applyFill="1" applyBorder="1" applyAlignment="1">
      <alignment horizontal="center" vertical="center" textRotation="255" wrapText="1"/>
    </xf>
    <xf numFmtId="0" fontId="14" fillId="6" borderId="39"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4" fillId="6" borderId="58"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0" fillId="6" borderId="32"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16" fillId="6" borderId="73" xfId="0" applyFont="1" applyFill="1" applyBorder="1" applyAlignment="1">
      <alignment horizontal="center" vertical="center" textRotation="255" wrapText="1"/>
    </xf>
    <xf numFmtId="0" fontId="16" fillId="6" borderId="114"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15" xfId="0" applyFont="1" applyFill="1" applyBorder="1" applyAlignment="1">
      <alignment horizontal="center" vertical="center" textRotation="255" wrapText="1"/>
    </xf>
    <xf numFmtId="0" fontId="14" fillId="6" borderId="78" xfId="0" applyFont="1" applyFill="1" applyBorder="1" applyAlignment="1">
      <alignment horizontal="center" vertical="center" wrapText="1"/>
    </xf>
    <xf numFmtId="0" fontId="14" fillId="6" borderId="116" xfId="0" applyFont="1" applyFill="1" applyBorder="1" applyAlignment="1">
      <alignment horizontal="center" vertical="center"/>
    </xf>
    <xf numFmtId="0" fontId="0" fillId="5" borderId="76"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5" borderId="66"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14" fillId="6" borderId="40"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0" fillId="6" borderId="6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0" fontId="0" fillId="6" borderId="30" xfId="0" applyFont="1" applyFill="1" applyBorder="1" applyAlignment="1">
      <alignment horizontal="center" vertical="center"/>
    </xf>
    <xf numFmtId="0" fontId="14" fillId="6" borderId="16"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0" fillId="0" borderId="66"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1"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99"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58"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1"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lignment horizontal="center" vertical="center"/>
    </xf>
    <xf numFmtId="0" fontId="4" fillId="5" borderId="40" xfId="0" applyFont="1" applyFill="1" applyBorder="1" applyAlignment="1" applyProtection="1">
      <alignment vertical="center" wrapText="1"/>
      <protection locked="0"/>
    </xf>
    <xf numFmtId="0" fontId="4" fillId="5" borderId="61" xfId="0" applyFont="1" applyFill="1" applyBorder="1" applyAlignment="1" applyProtection="1">
      <alignment vertical="center" wrapText="1"/>
      <protection locked="0"/>
    </xf>
    <xf numFmtId="0" fontId="4" fillId="5" borderId="16" xfId="0" applyFont="1" applyFill="1" applyBorder="1" applyAlignment="1" applyProtection="1">
      <alignment vertical="center" wrapText="1"/>
      <protection locked="0"/>
    </xf>
    <xf numFmtId="0" fontId="4"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17" fillId="2" borderId="39" xfId="0" applyFont="1" applyFill="1" applyBorder="1" applyAlignment="1">
      <alignment horizontal="center" vertical="center" wrapText="1" shrinkToFi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10" xfId="0" applyFont="1" applyBorder="1" applyAlignment="1" applyProtection="1">
      <alignment horizontal="center" vertical="center" shrinkToFit="1"/>
      <protection locked="0"/>
    </xf>
    <xf numFmtId="177" fontId="4" fillId="0" borderId="10" xfId="0" applyNumberFormat="1"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104" xfId="0" applyNumberFormat="1" applyFont="1" applyFill="1" applyBorder="1" applyAlignment="1" applyProtection="1">
      <alignment horizontal="center" vertical="center" shrinkToFit="1"/>
      <protection locked="0"/>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4" fillId="0" borderId="23" xfId="0" applyNumberFormat="1" applyFont="1" applyFill="1" applyBorder="1" applyAlignment="1" applyProtection="1">
      <alignment horizontal="center" vertical="center" shrinkToFit="1"/>
      <protection locked="0"/>
    </xf>
    <xf numFmtId="177" fontId="4" fillId="0" borderId="24" xfId="0" applyNumberFormat="1" applyFont="1" applyFill="1" applyBorder="1" applyAlignment="1" applyProtection="1">
      <alignment horizontal="center" vertical="center" shrinkToFit="1"/>
      <protection locked="0"/>
    </xf>
    <xf numFmtId="177" fontId="4" fillId="0" borderId="33" xfId="0" applyNumberFormat="1" applyFont="1" applyFill="1" applyBorder="1" applyAlignment="1" applyProtection="1">
      <alignment horizontal="center" vertical="center" shrinkToFit="1"/>
      <protection locked="0"/>
    </xf>
    <xf numFmtId="0" fontId="17" fillId="2" borderId="23" xfId="0" applyFont="1" applyFill="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30" xfId="0" applyFont="1" applyFill="1" applyBorder="1" applyAlignment="1">
      <alignment horizontal="center" vertical="center"/>
    </xf>
    <xf numFmtId="0" fontId="4" fillId="0" borderId="49"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4" fillId="6" borderId="61"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7" xfId="0" applyFont="1" applyFill="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2" borderId="103" xfId="0" applyFont="1" applyFill="1" applyBorder="1" applyAlignment="1">
      <alignment horizontal="center" vertical="center"/>
    </xf>
    <xf numFmtId="0" fontId="14"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5" borderId="66" xfId="0" applyFont="1" applyFill="1" applyBorder="1" applyAlignment="1" applyProtection="1">
      <alignment vertical="center" wrapText="1"/>
      <protection locked="0"/>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10" fillId="2" borderId="48" xfId="3" applyFont="1" applyFill="1" applyBorder="1" applyAlignment="1" applyProtection="1">
      <alignment horizontal="center" vertical="center" wrapText="1"/>
    </xf>
    <xf numFmtId="0" fontId="10" fillId="2" borderId="49" xfId="3" applyFont="1" applyFill="1" applyBorder="1" applyAlignment="1" applyProtection="1">
      <alignment horizontal="center" vertical="center" wrapText="1"/>
    </xf>
    <xf numFmtId="0" fontId="10" fillId="2" borderId="116" xfId="3" applyFont="1" applyFill="1" applyBorder="1" applyAlignment="1" applyProtection="1">
      <alignment horizontal="center" vertical="center" wrapText="1"/>
    </xf>
    <xf numFmtId="0" fontId="0" fillId="0" borderId="76" xfId="1" applyFont="1" applyFill="1" applyBorder="1" applyAlignment="1" applyProtection="1">
      <alignment horizontal="left" vertical="top" wrapText="1"/>
      <protection locked="0"/>
    </xf>
    <xf numFmtId="0" fontId="0" fillId="2" borderId="108" xfId="0" applyFont="1" applyFill="1" applyBorder="1" applyAlignment="1">
      <alignment horizontal="center" vertical="center"/>
    </xf>
    <xf numFmtId="0" fontId="0" fillId="2" borderId="103" xfId="0" applyFont="1" applyFill="1" applyBorder="1" applyAlignment="1">
      <alignment horizontal="center" vertical="center"/>
    </xf>
    <xf numFmtId="0" fontId="14" fillId="2" borderId="100" xfId="0" applyFont="1" applyFill="1" applyBorder="1" applyAlignment="1">
      <alignment horizontal="center" vertical="center" wrapText="1"/>
    </xf>
    <xf numFmtId="0" fontId="14" fillId="2" borderId="103" xfId="0" applyFont="1" applyFill="1" applyBorder="1" applyAlignment="1">
      <alignment horizontal="center" vertical="center"/>
    </xf>
    <xf numFmtId="0" fontId="14" fillId="2" borderId="120"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6" fillId="2" borderId="43"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31" fillId="4" borderId="23" xfId="0" applyFont="1" applyFill="1" applyBorder="1" applyAlignment="1">
      <alignment horizontal="center" vertical="center" wrapText="1"/>
    </xf>
    <xf numFmtId="0" fontId="0" fillId="0" borderId="72"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84" xfId="0" applyFont="1" applyFill="1" applyBorder="1" applyAlignment="1" applyProtection="1">
      <alignment horizontal="center" vertical="center" wrapText="1"/>
      <protection locked="0"/>
    </xf>
    <xf numFmtId="177" fontId="0" fillId="0" borderId="63"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84" xfId="0" applyNumberFormat="1" applyFont="1" applyFill="1" applyBorder="1" applyAlignment="1" applyProtection="1">
      <alignment horizontal="center" vertical="center"/>
      <protection locked="0"/>
    </xf>
    <xf numFmtId="0" fontId="28" fillId="2" borderId="82"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80" xfId="0" applyNumberFormat="1" applyFont="1" applyFill="1" applyBorder="1" applyAlignment="1">
      <alignment horizontal="right" vertical="center"/>
    </xf>
    <xf numFmtId="177" fontId="0" fillId="0" borderId="83" xfId="0" applyNumberFormat="1" applyFont="1" applyFill="1" applyBorder="1" applyAlignment="1">
      <alignment horizontal="right" vertical="center"/>
    </xf>
    <xf numFmtId="0" fontId="13" fillId="2" borderId="82"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07"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protection locked="0"/>
    </xf>
    <xf numFmtId="177" fontId="0" fillId="5" borderId="40"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113" xfId="0" applyNumberFormat="1" applyFont="1" applyFill="1" applyBorder="1" applyAlignment="1" applyProtection="1">
      <alignment horizontal="center" vertical="center"/>
      <protection locked="0"/>
    </xf>
    <xf numFmtId="177" fontId="0" fillId="5" borderId="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0" fontId="0" fillId="3" borderId="33" xfId="0" applyFont="1" applyFill="1" applyBorder="1" applyAlignment="1">
      <alignment horizontal="center" vertical="center"/>
    </xf>
    <xf numFmtId="0" fontId="13" fillId="2" borderId="66"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8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32" fillId="2" borderId="1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177" fontId="0" fillId="0" borderId="128" xfId="0" applyNumberFormat="1" applyFont="1" applyFill="1" applyBorder="1" applyAlignment="1" applyProtection="1">
      <alignment horizontal="center" vertical="center"/>
      <protection locked="0"/>
    </xf>
    <xf numFmtId="177" fontId="0" fillId="0" borderId="129" xfId="0" applyNumberFormat="1" applyFont="1" applyFill="1" applyBorder="1" applyAlignment="1" applyProtection="1">
      <alignment horizontal="center" vertical="center"/>
      <protection locked="0"/>
    </xf>
    <xf numFmtId="177" fontId="0" fillId="0" borderId="130" xfId="0" applyNumberFormat="1" applyFont="1" applyFill="1" applyBorder="1" applyAlignment="1" applyProtection="1">
      <alignment horizontal="center" vertical="center"/>
      <protection locked="0"/>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0" fontId="13" fillId="2" borderId="12"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7" fontId="0" fillId="5" borderId="117" xfId="0" applyNumberFormat="1" applyFont="1" applyFill="1" applyBorder="1" applyAlignment="1">
      <alignment horizontal="center" vertical="center"/>
    </xf>
    <xf numFmtId="177" fontId="0" fillId="5" borderId="118" xfId="0" applyNumberFormat="1" applyFont="1" applyFill="1" applyBorder="1" applyAlignment="1">
      <alignment horizontal="center" vertical="center"/>
    </xf>
    <xf numFmtId="177" fontId="0" fillId="5" borderId="132" xfId="0" applyNumberFormat="1" applyFont="1" applyFill="1" applyBorder="1" applyAlignment="1">
      <alignment horizontal="center" vertical="center"/>
    </xf>
    <xf numFmtId="177" fontId="0" fillId="5" borderId="119" xfId="0" applyNumberFormat="1" applyFont="1" applyFill="1" applyBorder="1" applyAlignment="1">
      <alignment horizontal="center" vertical="center"/>
    </xf>
    <xf numFmtId="177" fontId="0" fillId="5" borderId="131" xfId="0" applyNumberFormat="1" applyFont="1" applyFill="1" applyBorder="1" applyAlignment="1">
      <alignment horizontal="center" vertical="center"/>
    </xf>
    <xf numFmtId="177" fontId="0" fillId="5" borderId="133" xfId="0" applyNumberFormat="1" applyFont="1" applyFill="1" applyBorder="1" applyAlignment="1">
      <alignment horizontal="center" vertical="center"/>
    </xf>
    <xf numFmtId="177" fontId="0" fillId="5" borderId="97" xfId="0" applyNumberFormat="1" applyFont="1" applyFill="1" applyBorder="1" applyAlignment="1">
      <alignment horizontal="center" vertical="center"/>
    </xf>
    <xf numFmtId="177" fontId="0" fillId="5" borderId="98" xfId="0" applyNumberFormat="1" applyFont="1" applyFill="1" applyBorder="1" applyAlignment="1">
      <alignment horizontal="center" vertical="center"/>
    </xf>
    <xf numFmtId="177" fontId="0" fillId="5" borderId="134" xfId="0" applyNumberFormat="1" applyFont="1" applyFill="1" applyBorder="1" applyAlignment="1">
      <alignment horizontal="center" vertical="center"/>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0" fontId="10"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0" borderId="79" xfId="3" applyFont="1" applyFill="1" applyBorder="1" applyAlignment="1" applyProtection="1">
      <alignment horizontal="center" vertical="center" wrapText="1"/>
    </xf>
    <xf numFmtId="0" fontId="10" fillId="0" borderId="80" xfId="3" applyFont="1" applyFill="1" applyBorder="1" applyAlignment="1" applyProtection="1">
      <alignment horizontal="center" vertical="center" wrapText="1"/>
    </xf>
    <xf numFmtId="0" fontId="14" fillId="2" borderId="46"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2" fillId="0" borderId="61"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57" xfId="2" applyFont="1" applyFill="1" applyBorder="1" applyAlignment="1" applyProtection="1">
      <alignment horizontal="left" vertical="center" wrapText="1" shrinkToFit="1"/>
      <protection locked="0"/>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0"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5" fillId="0" borderId="76"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0" fillId="2" borderId="78"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7" xfId="0" applyFont="1" applyBorder="1" applyAlignment="1">
      <alignment horizontal="center" vertical="center"/>
    </xf>
    <xf numFmtId="0" fontId="12"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10" fillId="2" borderId="78" xfId="1" applyFont="1" applyFill="1" applyBorder="1" applyAlignment="1" applyProtection="1">
      <alignment horizontal="center" vertical="center"/>
    </xf>
    <xf numFmtId="0" fontId="0" fillId="0" borderId="50" xfId="0" applyFont="1" applyBorder="1" applyAlignment="1">
      <alignment horizontal="center" vertical="center"/>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13" fillId="0" borderId="66"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3" fillId="0" borderId="3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0"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8" fontId="20" fillId="0" borderId="6" xfId="0" applyNumberFormat="1" applyFont="1" applyFill="1" applyBorder="1" applyAlignment="1" applyProtection="1">
      <alignment horizontal="center" vertical="center"/>
      <protection locked="0"/>
    </xf>
    <xf numFmtId="0" fontId="9" fillId="2" borderId="94" xfId="3" applyFont="1" applyFill="1" applyBorder="1" applyAlignment="1" applyProtection="1">
      <alignment horizontal="center" vertical="center"/>
    </xf>
    <xf numFmtId="0" fontId="9" fillId="2" borderId="8" xfId="3" applyFont="1" applyFill="1" applyBorder="1" applyAlignment="1" applyProtection="1">
      <alignment horizontal="center" vertical="center"/>
    </xf>
    <xf numFmtId="0" fontId="19" fillId="0" borderId="8" xfId="0" applyFont="1" applyFill="1" applyBorder="1" applyAlignment="1" applyProtection="1">
      <alignment horizontal="center" vertical="center"/>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78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91890</xdr:colOff>
      <xdr:row>86</xdr:row>
      <xdr:rowOff>313765</xdr:rowOff>
    </xdr:from>
    <xdr:to>
      <xdr:col>29</xdr:col>
      <xdr:colOff>100853</xdr:colOff>
      <xdr:row>87</xdr:row>
      <xdr:rowOff>187698</xdr:rowOff>
    </xdr:to>
    <xdr:cxnSp macro="">
      <xdr:nvCxnSpPr>
        <xdr:cNvPr id="19" name="直線矢印コネクタ 18"/>
        <xdr:cNvCxnSpPr/>
      </xdr:nvCxnSpPr>
      <xdr:spPr>
        <a:xfrm flipH="1">
          <a:off x="5432240" y="43182615"/>
          <a:ext cx="8963" cy="223183"/>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29437</xdr:colOff>
      <xdr:row>80</xdr:row>
      <xdr:rowOff>277432</xdr:rowOff>
    </xdr:from>
    <xdr:to>
      <xdr:col>35</xdr:col>
      <xdr:colOff>6724</xdr:colOff>
      <xdr:row>81</xdr:row>
      <xdr:rowOff>243814</xdr:rowOff>
    </xdr:to>
    <xdr:sp macro="" textlink="">
      <xdr:nvSpPr>
        <xdr:cNvPr id="20" name="テキスト ボックス 19"/>
        <xdr:cNvSpPr txBox="1"/>
      </xdr:nvSpPr>
      <xdr:spPr>
        <a:xfrm>
          <a:off x="4449037" y="41019032"/>
          <a:ext cx="2002937" cy="31563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委託</a:t>
          </a:r>
          <a:r>
            <a:rPr kumimoji="1" lang="en-US" altLang="ja-JP" sz="1100"/>
            <a:t>【</a:t>
          </a:r>
          <a:r>
            <a:rPr kumimoji="1" lang="ja-JP" altLang="en-US" sz="1100"/>
            <a:t>一般競争（総合評価）</a:t>
          </a:r>
          <a:r>
            <a:rPr kumimoji="1" lang="en-US" altLang="ja-JP" sz="1100"/>
            <a:t>】</a:t>
          </a:r>
          <a:endParaRPr kumimoji="1" lang="ja-JP" altLang="en-US" sz="1100"/>
        </a:p>
      </xdr:txBody>
    </xdr:sp>
    <xdr:clientData/>
  </xdr:twoCellAnchor>
  <xdr:twoCellAnchor>
    <xdr:from>
      <xdr:col>38</xdr:col>
      <xdr:colOff>114300</xdr:colOff>
      <xdr:row>80</xdr:row>
      <xdr:rowOff>278767</xdr:rowOff>
    </xdr:from>
    <xdr:to>
      <xdr:col>47</xdr:col>
      <xdr:colOff>171450</xdr:colOff>
      <xdr:row>81</xdr:row>
      <xdr:rowOff>259691</xdr:rowOff>
    </xdr:to>
    <xdr:sp macro="" textlink="">
      <xdr:nvSpPr>
        <xdr:cNvPr id="21" name="テキスト ボックス 20"/>
        <xdr:cNvSpPr txBox="1"/>
      </xdr:nvSpPr>
      <xdr:spPr>
        <a:xfrm>
          <a:off x="7112000" y="41020367"/>
          <a:ext cx="1714500" cy="3301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委託</a:t>
          </a:r>
          <a:r>
            <a:rPr kumimoji="1" lang="en-US" altLang="ja-JP" sz="1100"/>
            <a:t>【</a:t>
          </a:r>
          <a:r>
            <a:rPr kumimoji="1" lang="ja-JP" altLang="en-US" sz="1100"/>
            <a:t>随意契約（少額）</a:t>
          </a:r>
          <a:r>
            <a:rPr kumimoji="1" lang="en-US" altLang="ja-JP" sz="1100"/>
            <a:t>】</a:t>
          </a:r>
          <a:endParaRPr kumimoji="1" lang="ja-JP" altLang="en-US" sz="1100"/>
        </a:p>
      </xdr:txBody>
    </xdr:sp>
    <xdr:clientData/>
  </xdr:twoCellAnchor>
  <xdr:twoCellAnchor>
    <xdr:from>
      <xdr:col>9</xdr:col>
      <xdr:colOff>180975</xdr:colOff>
      <xdr:row>81</xdr:row>
      <xdr:rowOff>308484</xdr:rowOff>
    </xdr:from>
    <xdr:to>
      <xdr:col>20</xdr:col>
      <xdr:colOff>180975</xdr:colOff>
      <xdr:row>83</xdr:row>
      <xdr:rowOff>319317</xdr:rowOff>
    </xdr:to>
    <xdr:sp macro="" textlink="">
      <xdr:nvSpPr>
        <xdr:cNvPr id="22" name="正方形/長方形 21"/>
        <xdr:cNvSpPr/>
      </xdr:nvSpPr>
      <xdr:spPr>
        <a:xfrm>
          <a:off x="1838325" y="41399334"/>
          <a:ext cx="2025650" cy="722033"/>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solidFill>
                <a:sysClr val="windowText" lastClr="000000"/>
              </a:solidFill>
            </a:rPr>
            <a:t>Ａ．民間事業者</a:t>
          </a:r>
          <a:endParaRPr kumimoji="1" lang="en-US" altLang="ja-JP" sz="1100">
            <a:solidFill>
              <a:sysClr val="windowText" lastClr="000000"/>
            </a:solidFill>
          </a:endParaRPr>
        </a:p>
        <a:p>
          <a:pPr algn="ctr"/>
          <a:r>
            <a:rPr kumimoji="1" lang="ja-JP" altLang="en-US" sz="1100">
              <a:solidFill>
                <a:schemeClr val="tx1"/>
              </a:solidFill>
            </a:rPr>
            <a:t>（株式会社野村総合研究所）</a:t>
          </a:r>
          <a:endParaRPr kumimoji="1" lang="en-US" altLang="ja-JP" sz="1100">
            <a:solidFill>
              <a:schemeClr val="tx1"/>
            </a:solidFill>
          </a:endParaRPr>
        </a:p>
        <a:p>
          <a:pPr algn="ctr"/>
          <a:r>
            <a:rPr kumimoji="1" lang="en-US" altLang="ja-JP" sz="1100">
              <a:solidFill>
                <a:schemeClr val="tx1"/>
              </a:solidFill>
            </a:rPr>
            <a:t>53</a:t>
          </a:r>
          <a:r>
            <a:rPr kumimoji="1" lang="ja-JP" altLang="en-US" sz="1100">
              <a:solidFill>
                <a:schemeClr val="tx1"/>
              </a:solidFill>
            </a:rPr>
            <a:t>百</a:t>
          </a:r>
          <a:r>
            <a:rPr kumimoji="1" lang="ja-JP" altLang="en-US" sz="1100">
              <a:solidFill>
                <a:sysClr val="windowText" lastClr="000000"/>
              </a:solidFill>
            </a:rPr>
            <a:t>万円</a:t>
          </a:r>
        </a:p>
      </xdr:txBody>
    </xdr:sp>
    <xdr:clientData/>
  </xdr:twoCellAnchor>
  <xdr:twoCellAnchor>
    <xdr:from>
      <xdr:col>9</xdr:col>
      <xdr:colOff>100853</xdr:colOff>
      <xdr:row>84</xdr:row>
      <xdr:rowOff>72442</xdr:rowOff>
    </xdr:from>
    <xdr:to>
      <xdr:col>21</xdr:col>
      <xdr:colOff>11205</xdr:colOff>
      <xdr:row>87</xdr:row>
      <xdr:rowOff>44823</xdr:rowOff>
    </xdr:to>
    <xdr:sp macro="" textlink="">
      <xdr:nvSpPr>
        <xdr:cNvPr id="23" name="大かっこ 22"/>
        <xdr:cNvSpPr/>
      </xdr:nvSpPr>
      <xdr:spPr>
        <a:xfrm>
          <a:off x="1758203" y="42230092"/>
          <a:ext cx="2120152" cy="103283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lnSpc>
              <a:spcPts val="1300"/>
            </a:lnSpc>
          </a:pPr>
          <a:r>
            <a:rPr kumimoji="1" lang="ja-JP" altLang="en-US" sz="1100"/>
            <a:t>新型コロナウイルス感染症対応地方創生臨時交付金の効果検証及び効果促進に関する調査業務</a:t>
          </a:r>
        </a:p>
      </xdr:txBody>
    </xdr:sp>
    <xdr:clientData/>
  </xdr:twoCellAnchor>
  <xdr:twoCellAnchor>
    <xdr:from>
      <xdr:col>24</xdr:col>
      <xdr:colOff>43143</xdr:colOff>
      <xdr:row>81</xdr:row>
      <xdr:rowOff>312644</xdr:rowOff>
    </xdr:from>
    <xdr:to>
      <xdr:col>35</xdr:col>
      <xdr:colOff>12887</xdr:colOff>
      <xdr:row>83</xdr:row>
      <xdr:rowOff>322169</xdr:rowOff>
    </xdr:to>
    <xdr:sp macro="" textlink="">
      <xdr:nvSpPr>
        <xdr:cNvPr id="24" name="正方形/長方形 23"/>
        <xdr:cNvSpPr/>
      </xdr:nvSpPr>
      <xdr:spPr>
        <a:xfrm>
          <a:off x="4462743" y="41403494"/>
          <a:ext cx="1995394" cy="720725"/>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solidFill>
                <a:schemeClr val="tx1"/>
              </a:solidFill>
            </a:rPr>
            <a:t>Ｂ．民間事業者</a:t>
          </a:r>
          <a:endParaRPr kumimoji="1" lang="en-US" altLang="ja-JP" sz="1100">
            <a:solidFill>
              <a:schemeClr val="tx1"/>
            </a:solidFill>
          </a:endParaRPr>
        </a:p>
        <a:p>
          <a:pPr algn="ctr"/>
          <a:r>
            <a:rPr kumimoji="1" lang="ja-JP" altLang="en-US" sz="1100">
              <a:solidFill>
                <a:schemeClr val="tx1"/>
              </a:solidFill>
            </a:rPr>
            <a:t>（株式会社ポニーキャニオン）</a:t>
          </a:r>
          <a:endParaRPr kumimoji="1" lang="en-US" altLang="ja-JP" sz="1100">
            <a:solidFill>
              <a:schemeClr val="tx1"/>
            </a:solidFill>
          </a:endParaRPr>
        </a:p>
        <a:p>
          <a:pPr algn="ctr"/>
          <a:r>
            <a:rPr kumimoji="1" lang="en-US" altLang="ja-JP" sz="1100">
              <a:solidFill>
                <a:schemeClr val="dk1"/>
              </a:solidFill>
              <a:effectLst/>
              <a:latin typeface="+mn-lt"/>
              <a:ea typeface="+mn-ea"/>
              <a:cs typeface="+mn-cs"/>
            </a:rPr>
            <a:t>23</a:t>
          </a:r>
          <a:r>
            <a:rPr kumimoji="1" lang="ja-JP" altLang="en-US" sz="1100">
              <a:solidFill>
                <a:schemeClr val="tx1"/>
              </a:solidFill>
            </a:rPr>
            <a:t>百万円</a:t>
          </a:r>
        </a:p>
      </xdr:txBody>
    </xdr:sp>
    <xdr:clientData/>
  </xdr:twoCellAnchor>
  <xdr:twoCellAnchor>
    <xdr:from>
      <xdr:col>23</xdr:col>
      <xdr:colOff>33618</xdr:colOff>
      <xdr:row>84</xdr:row>
      <xdr:rowOff>56028</xdr:rowOff>
    </xdr:from>
    <xdr:to>
      <xdr:col>35</xdr:col>
      <xdr:colOff>179294</xdr:colOff>
      <xdr:row>87</xdr:row>
      <xdr:rowOff>0</xdr:rowOff>
    </xdr:to>
    <xdr:sp macro="" textlink="">
      <xdr:nvSpPr>
        <xdr:cNvPr id="25" name="大かっこ 24"/>
        <xdr:cNvSpPr/>
      </xdr:nvSpPr>
      <xdr:spPr>
        <a:xfrm>
          <a:off x="4269068" y="42213678"/>
          <a:ext cx="2355476" cy="10044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新型コロナウイルス感染症対応地方創生臨時交付金ポータルサイトにかかる</a:t>
          </a:r>
          <a:r>
            <a:rPr kumimoji="1" lang="en-US" altLang="ja-JP" sz="1100"/>
            <a:t>WEB</a:t>
          </a:r>
          <a:r>
            <a:rPr kumimoji="1" lang="ja-JP" altLang="en-US" sz="1100"/>
            <a:t>コンテンツ制作・広報等事業</a:t>
          </a:r>
          <a:endParaRPr kumimoji="1" lang="en-US" altLang="ja-JP" sz="1100"/>
        </a:p>
      </xdr:txBody>
    </xdr:sp>
    <xdr:clientData/>
  </xdr:twoCellAnchor>
  <xdr:twoCellAnchor>
    <xdr:from>
      <xdr:col>24</xdr:col>
      <xdr:colOff>24826</xdr:colOff>
      <xdr:row>88</xdr:row>
      <xdr:rowOff>189940</xdr:rowOff>
    </xdr:from>
    <xdr:to>
      <xdr:col>34</xdr:col>
      <xdr:colOff>180975</xdr:colOff>
      <xdr:row>90</xdr:row>
      <xdr:rowOff>246529</xdr:rowOff>
    </xdr:to>
    <xdr:sp macro="" textlink="">
      <xdr:nvSpPr>
        <xdr:cNvPr id="26" name="正方形/長方形 25"/>
        <xdr:cNvSpPr/>
      </xdr:nvSpPr>
      <xdr:spPr>
        <a:xfrm>
          <a:off x="4865767" y="38357175"/>
          <a:ext cx="2173208" cy="751354"/>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solidFill>
                <a:schemeClr val="tx1"/>
              </a:solidFill>
            </a:rPr>
            <a:t>Ｃ．民間事業者</a:t>
          </a:r>
          <a:endParaRPr kumimoji="1" lang="en-US" altLang="ja-JP" sz="1100">
            <a:solidFill>
              <a:schemeClr val="tx1"/>
            </a:solidFill>
          </a:endParaRPr>
        </a:p>
        <a:p>
          <a:pPr algn="ctr"/>
          <a:r>
            <a:rPr kumimoji="1" lang="ja-JP" altLang="en-US" sz="1100">
              <a:solidFill>
                <a:schemeClr val="tx1"/>
              </a:solidFill>
              <a:effectLst/>
              <a:latin typeface="+mn-lt"/>
              <a:ea typeface="+mn-ea"/>
              <a:cs typeface="+mn-cs"/>
            </a:rPr>
            <a:t>（株式会社アクロスペイラ</a:t>
          </a:r>
          <a:r>
            <a:rPr kumimoji="1" lang="ja-JP" altLang="en-US" sz="1100">
              <a:solidFill>
                <a:schemeClr val="tx1"/>
              </a:solidFill>
            </a:rPr>
            <a:t>）</a:t>
          </a:r>
          <a:endParaRPr kumimoji="1" lang="en-US" altLang="ja-JP" sz="1100">
            <a:solidFill>
              <a:schemeClr val="tx1"/>
            </a:solidFill>
          </a:endParaRPr>
        </a:p>
        <a:p>
          <a:pPr algn="ctr"/>
          <a:r>
            <a:rPr kumimoji="1" lang="en-US" altLang="ja-JP" sz="1100">
              <a:solidFill>
                <a:schemeClr val="dk1"/>
              </a:solidFill>
              <a:effectLst/>
              <a:latin typeface="+mn-lt"/>
              <a:ea typeface="+mn-ea"/>
              <a:cs typeface="+mn-cs"/>
            </a:rPr>
            <a:t>11</a:t>
          </a:r>
          <a:r>
            <a:rPr kumimoji="1" lang="ja-JP" altLang="en-US" sz="1100">
              <a:solidFill>
                <a:schemeClr val="tx1"/>
              </a:solidFill>
            </a:rPr>
            <a:t>百万円</a:t>
          </a:r>
        </a:p>
      </xdr:txBody>
    </xdr:sp>
    <xdr:clientData/>
  </xdr:twoCellAnchor>
  <xdr:twoCellAnchor>
    <xdr:from>
      <xdr:col>15</xdr:col>
      <xdr:colOff>47624</xdr:colOff>
      <xdr:row>74</xdr:row>
      <xdr:rowOff>280148</xdr:rowOff>
    </xdr:from>
    <xdr:to>
      <xdr:col>42</xdr:col>
      <xdr:colOff>78441</xdr:colOff>
      <xdr:row>76</xdr:row>
      <xdr:rowOff>337199</xdr:rowOff>
    </xdr:to>
    <xdr:sp macro="" textlink="">
      <xdr:nvSpPr>
        <xdr:cNvPr id="27" name="正方形/長方形 26"/>
        <xdr:cNvSpPr/>
      </xdr:nvSpPr>
      <xdr:spPr>
        <a:xfrm>
          <a:off x="2809874" y="38894498"/>
          <a:ext cx="5002867" cy="768251"/>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r>
            <a:rPr kumimoji="1" lang="ja-JP" altLang="en-US" sz="1100">
              <a:solidFill>
                <a:sysClr val="windowText" lastClr="000000"/>
              </a:solidFill>
            </a:rPr>
            <a:t>（地方創生推進室）</a:t>
          </a:r>
          <a:endParaRPr kumimoji="1" lang="en-US" altLang="ja-JP" sz="1100">
            <a:solidFill>
              <a:sysClr val="windowText" lastClr="000000"/>
            </a:solidFill>
          </a:endParaRPr>
        </a:p>
        <a:p>
          <a:pPr algn="ctr"/>
          <a:r>
            <a:rPr kumimoji="1" lang="en-US" altLang="ja-JP" sz="1100">
              <a:solidFill>
                <a:schemeClr val="tx1"/>
              </a:solidFill>
            </a:rPr>
            <a:t>76</a:t>
          </a:r>
          <a:r>
            <a:rPr kumimoji="1" lang="ja-JP" altLang="en-US" sz="1100">
              <a:solidFill>
                <a:schemeClr val="tx1"/>
              </a:solidFill>
            </a:rPr>
            <a:t>百万円</a:t>
          </a:r>
          <a:endParaRPr kumimoji="1" lang="en-US" altLang="ja-JP" sz="1100">
            <a:solidFill>
              <a:schemeClr val="tx1"/>
            </a:solidFill>
          </a:endParaRPr>
        </a:p>
      </xdr:txBody>
    </xdr:sp>
    <xdr:clientData/>
  </xdr:twoCellAnchor>
  <xdr:twoCellAnchor>
    <xdr:from>
      <xdr:col>15</xdr:col>
      <xdr:colOff>179772</xdr:colOff>
      <xdr:row>79</xdr:row>
      <xdr:rowOff>78410</xdr:rowOff>
    </xdr:from>
    <xdr:to>
      <xdr:col>15</xdr:col>
      <xdr:colOff>179773</xdr:colOff>
      <xdr:row>80</xdr:row>
      <xdr:rowOff>221866</xdr:rowOff>
    </xdr:to>
    <xdr:cxnSp macro="">
      <xdr:nvCxnSpPr>
        <xdr:cNvPr id="28" name="直線矢印コネクタ 27"/>
        <xdr:cNvCxnSpPr/>
      </xdr:nvCxnSpPr>
      <xdr:spPr>
        <a:xfrm>
          <a:off x="2942022" y="40464410"/>
          <a:ext cx="1" cy="499056"/>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195254</xdr:colOff>
      <xdr:row>79</xdr:row>
      <xdr:rowOff>69920</xdr:rowOff>
    </xdr:from>
    <xdr:to>
      <xdr:col>41</xdr:col>
      <xdr:colOff>195255</xdr:colOff>
      <xdr:row>80</xdr:row>
      <xdr:rowOff>213376</xdr:rowOff>
    </xdr:to>
    <xdr:cxnSp macro="">
      <xdr:nvCxnSpPr>
        <xdr:cNvPr id="29" name="直線矢印コネクタ 28"/>
        <xdr:cNvCxnSpPr/>
      </xdr:nvCxnSpPr>
      <xdr:spPr>
        <a:xfrm>
          <a:off x="7732704" y="40455920"/>
          <a:ext cx="1" cy="499056"/>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172011</xdr:colOff>
      <xdr:row>81</xdr:row>
      <xdr:rowOff>333376</xdr:rowOff>
    </xdr:from>
    <xdr:to>
      <xdr:col>48</xdr:col>
      <xdr:colOff>40902</xdr:colOff>
      <xdr:row>83</xdr:row>
      <xdr:rowOff>314325</xdr:rowOff>
    </xdr:to>
    <xdr:sp macro="" textlink="">
      <xdr:nvSpPr>
        <xdr:cNvPr id="30" name="正方形/長方形 29"/>
        <xdr:cNvSpPr/>
      </xdr:nvSpPr>
      <xdr:spPr>
        <a:xfrm>
          <a:off x="6985561" y="41424226"/>
          <a:ext cx="1894541" cy="692149"/>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solidFill>
                <a:schemeClr val="tx1"/>
              </a:solidFill>
            </a:rPr>
            <a:t>Ｄ．民間事業者</a:t>
          </a:r>
          <a:endParaRPr kumimoji="1" lang="en-US" altLang="ja-JP" sz="1100">
            <a:solidFill>
              <a:schemeClr val="tx1"/>
            </a:solidFill>
          </a:endParaRPr>
        </a:p>
        <a:p>
          <a:pPr algn="ctr"/>
          <a:r>
            <a:rPr kumimoji="1" lang="ja-JP" altLang="en-US" sz="1100">
              <a:solidFill>
                <a:schemeClr val="tx1"/>
              </a:solidFill>
            </a:rPr>
            <a:t>（株式会社アクロスペイラ）</a:t>
          </a:r>
          <a:endParaRPr kumimoji="1" lang="en-US" altLang="ja-JP" sz="1100">
            <a:solidFill>
              <a:schemeClr val="tx1"/>
            </a:solidFill>
          </a:endParaRPr>
        </a:p>
        <a:p>
          <a:pPr algn="ctr"/>
          <a:r>
            <a:rPr kumimoji="1" lang="en-US" altLang="ja-JP" sz="1100">
              <a:solidFill>
                <a:schemeClr val="tx1"/>
              </a:solidFill>
            </a:rPr>
            <a:t>0.3</a:t>
          </a:r>
          <a:r>
            <a:rPr kumimoji="1" lang="ja-JP" altLang="en-US" sz="1100">
              <a:solidFill>
                <a:schemeClr val="tx1"/>
              </a:solidFill>
            </a:rPr>
            <a:t>百万円</a:t>
          </a:r>
        </a:p>
      </xdr:txBody>
    </xdr:sp>
    <xdr:clientData/>
  </xdr:twoCellAnchor>
  <xdr:twoCellAnchor>
    <xdr:from>
      <xdr:col>9</xdr:col>
      <xdr:colOff>123824</xdr:colOff>
      <xdr:row>80</xdr:row>
      <xdr:rowOff>270061</xdr:rowOff>
    </xdr:from>
    <xdr:to>
      <xdr:col>21</xdr:col>
      <xdr:colOff>95249</xdr:colOff>
      <xdr:row>81</xdr:row>
      <xdr:rowOff>202826</xdr:rowOff>
    </xdr:to>
    <xdr:sp macro="" textlink="">
      <xdr:nvSpPr>
        <xdr:cNvPr id="31" name="テキスト ボックス 30"/>
        <xdr:cNvSpPr txBox="1"/>
      </xdr:nvSpPr>
      <xdr:spPr>
        <a:xfrm>
          <a:off x="1781174" y="41011661"/>
          <a:ext cx="2181225" cy="28201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委託</a:t>
          </a:r>
          <a:r>
            <a:rPr kumimoji="1" lang="en-US" altLang="ja-JP" sz="1100"/>
            <a:t>【</a:t>
          </a:r>
          <a:r>
            <a:rPr kumimoji="1" lang="ja-JP" altLang="en-US" sz="1100"/>
            <a:t>一般競争（総合評価）</a:t>
          </a:r>
          <a:r>
            <a:rPr kumimoji="1" lang="en-US" altLang="ja-JP" sz="1100"/>
            <a:t>】</a:t>
          </a:r>
          <a:endParaRPr kumimoji="1" lang="ja-JP" altLang="en-US" sz="1100"/>
        </a:p>
      </xdr:txBody>
    </xdr:sp>
    <xdr:clientData/>
  </xdr:twoCellAnchor>
  <xdr:twoCellAnchor>
    <xdr:from>
      <xdr:col>37</xdr:col>
      <xdr:colOff>168089</xdr:colOff>
      <xdr:row>84</xdr:row>
      <xdr:rowOff>78440</xdr:rowOff>
    </xdr:from>
    <xdr:to>
      <xdr:col>48</xdr:col>
      <xdr:colOff>44825</xdr:colOff>
      <xdr:row>87</xdr:row>
      <xdr:rowOff>33616</xdr:rowOff>
    </xdr:to>
    <xdr:sp macro="" textlink="">
      <xdr:nvSpPr>
        <xdr:cNvPr id="32" name="大かっこ 31"/>
        <xdr:cNvSpPr/>
      </xdr:nvSpPr>
      <xdr:spPr>
        <a:xfrm>
          <a:off x="6981639" y="42236090"/>
          <a:ext cx="1902386" cy="101562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新型コロナウイルス感染症対応地方創生臨時交付金ポータルサイトの引継ぎに係る事業</a:t>
          </a:r>
          <a:endParaRPr kumimoji="1" lang="en-US" altLang="ja-JP" sz="1100"/>
        </a:p>
      </xdr:txBody>
    </xdr:sp>
    <xdr:clientData/>
  </xdr:twoCellAnchor>
  <xdr:twoCellAnchor>
    <xdr:from>
      <xdr:col>15</xdr:col>
      <xdr:colOff>145678</xdr:colOff>
      <xdr:row>77</xdr:row>
      <xdr:rowOff>93008</xdr:rowOff>
    </xdr:from>
    <xdr:to>
      <xdr:col>41</xdr:col>
      <xdr:colOff>179295</xdr:colOff>
      <xdr:row>79</xdr:row>
      <xdr:rowOff>11206</xdr:rowOff>
    </xdr:to>
    <xdr:sp macro="" textlink="">
      <xdr:nvSpPr>
        <xdr:cNvPr id="33" name="大かっこ 32"/>
        <xdr:cNvSpPr/>
      </xdr:nvSpPr>
      <xdr:spPr>
        <a:xfrm>
          <a:off x="2907928" y="39774158"/>
          <a:ext cx="4821517" cy="62304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lnSpc>
              <a:spcPts val="1300"/>
            </a:lnSpc>
          </a:pPr>
          <a:r>
            <a:rPr kumimoji="1" lang="ja-JP" altLang="en-US" sz="1100"/>
            <a:t>交付金の効果検証・効果促進のための調査に必要な経費の支出、</a:t>
          </a:r>
          <a:endParaRPr kumimoji="1" lang="en-US" altLang="ja-JP" sz="1100"/>
        </a:p>
        <a:p>
          <a:pPr algn="ctr">
            <a:lnSpc>
              <a:spcPts val="1300"/>
            </a:lnSpc>
          </a:pPr>
          <a:r>
            <a:rPr kumimoji="1" lang="ja-JP" altLang="en-US" sz="1100"/>
            <a:t>交付金の効果促進に必要な</a:t>
          </a:r>
          <a:r>
            <a:rPr kumimoji="1" lang="en-US" altLang="ja-JP" sz="1100"/>
            <a:t>Web</a:t>
          </a:r>
          <a:r>
            <a:rPr kumimoji="1" lang="ja-JP" altLang="en-US" sz="1100"/>
            <a:t>コンテンツ制作・広報に必要な経費の支出</a:t>
          </a:r>
          <a:endParaRPr kumimoji="1" lang="en-US" altLang="ja-JP" sz="1100"/>
        </a:p>
      </xdr:txBody>
    </xdr:sp>
    <xdr:clientData/>
  </xdr:twoCellAnchor>
  <xdr:twoCellAnchor>
    <xdr:from>
      <xdr:col>29</xdr:col>
      <xdr:colOff>125507</xdr:colOff>
      <xdr:row>79</xdr:row>
      <xdr:rowOff>66675</xdr:rowOff>
    </xdr:from>
    <xdr:to>
      <xdr:col>29</xdr:col>
      <xdr:colOff>125508</xdr:colOff>
      <xdr:row>80</xdr:row>
      <xdr:rowOff>210131</xdr:rowOff>
    </xdr:to>
    <xdr:cxnSp macro="">
      <xdr:nvCxnSpPr>
        <xdr:cNvPr id="34" name="直線矢印コネクタ 33"/>
        <xdr:cNvCxnSpPr/>
      </xdr:nvCxnSpPr>
      <xdr:spPr>
        <a:xfrm>
          <a:off x="5465857" y="40452675"/>
          <a:ext cx="1" cy="499056"/>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19050</xdr:colOff>
      <xdr:row>87</xdr:row>
      <xdr:rowOff>200024</xdr:rowOff>
    </xdr:from>
    <xdr:to>
      <xdr:col>34</xdr:col>
      <xdr:colOff>196362</xdr:colOff>
      <xdr:row>88</xdr:row>
      <xdr:rowOff>85725</xdr:rowOff>
    </xdr:to>
    <xdr:sp macro="" textlink="">
      <xdr:nvSpPr>
        <xdr:cNvPr id="35" name="テキスト ボックス 34"/>
        <xdr:cNvSpPr txBox="1"/>
      </xdr:nvSpPr>
      <xdr:spPr>
        <a:xfrm>
          <a:off x="4438650" y="43418124"/>
          <a:ext cx="2006112" cy="24130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再委託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21"/>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2" t="s">
        <v>0</v>
      </c>
      <c r="Y2" s="54"/>
      <c r="Z2" s="39"/>
      <c r="AA2" s="39"/>
      <c r="AB2" s="39"/>
      <c r="AC2" s="39"/>
      <c r="AD2" s="635">
        <v>2022</v>
      </c>
      <c r="AE2" s="635"/>
      <c r="AF2" s="635"/>
      <c r="AG2" s="635"/>
      <c r="AH2" s="635"/>
      <c r="AI2" s="63" t="s">
        <v>241</v>
      </c>
      <c r="AJ2" s="635" t="s">
        <v>552</v>
      </c>
      <c r="AK2" s="635"/>
      <c r="AL2" s="635"/>
      <c r="AM2" s="635"/>
      <c r="AN2" s="63" t="s">
        <v>241</v>
      </c>
      <c r="AO2" s="635">
        <v>21</v>
      </c>
      <c r="AP2" s="635"/>
      <c r="AQ2" s="635"/>
      <c r="AR2" s="64" t="s">
        <v>241</v>
      </c>
      <c r="AS2" s="636">
        <v>32</v>
      </c>
      <c r="AT2" s="636"/>
      <c r="AU2" s="636"/>
      <c r="AV2" s="63" t="str">
        <f>IF(AW2="","","-")</f>
        <v/>
      </c>
      <c r="AW2" s="637"/>
      <c r="AX2" s="637"/>
    </row>
    <row r="3" spans="1:50" ht="21" customHeight="1" thickBot="1" x14ac:dyDescent="0.2">
      <c r="A3" s="638" t="s">
        <v>550</v>
      </c>
      <c r="B3" s="639"/>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21" t="s">
        <v>52</v>
      </c>
      <c r="AJ3" s="640" t="s">
        <v>553</v>
      </c>
      <c r="AK3" s="640"/>
      <c r="AL3" s="640"/>
      <c r="AM3" s="640"/>
      <c r="AN3" s="640"/>
      <c r="AO3" s="640"/>
      <c r="AP3" s="640"/>
      <c r="AQ3" s="640"/>
      <c r="AR3" s="640"/>
      <c r="AS3" s="640"/>
      <c r="AT3" s="640"/>
      <c r="AU3" s="640"/>
      <c r="AV3" s="640"/>
      <c r="AW3" s="640"/>
      <c r="AX3" s="22" t="s">
        <v>53</v>
      </c>
    </row>
    <row r="4" spans="1:50" ht="24.75" customHeight="1" x14ac:dyDescent="0.15">
      <c r="A4" s="610" t="s">
        <v>23</v>
      </c>
      <c r="B4" s="611"/>
      <c r="C4" s="611"/>
      <c r="D4" s="611"/>
      <c r="E4" s="611"/>
      <c r="F4" s="611"/>
      <c r="G4" s="612" t="s">
        <v>554</v>
      </c>
      <c r="H4" s="613"/>
      <c r="I4" s="613"/>
      <c r="J4" s="613"/>
      <c r="K4" s="613"/>
      <c r="L4" s="613"/>
      <c r="M4" s="613"/>
      <c r="N4" s="613"/>
      <c r="O4" s="613"/>
      <c r="P4" s="613"/>
      <c r="Q4" s="613"/>
      <c r="R4" s="613"/>
      <c r="S4" s="613"/>
      <c r="T4" s="613"/>
      <c r="U4" s="613"/>
      <c r="V4" s="613"/>
      <c r="W4" s="613"/>
      <c r="X4" s="613"/>
      <c r="Y4" s="614" t="s">
        <v>1</v>
      </c>
      <c r="Z4" s="615"/>
      <c r="AA4" s="615"/>
      <c r="AB4" s="615"/>
      <c r="AC4" s="615"/>
      <c r="AD4" s="616"/>
      <c r="AE4" s="617" t="s">
        <v>556</v>
      </c>
      <c r="AF4" s="618"/>
      <c r="AG4" s="618"/>
      <c r="AH4" s="618"/>
      <c r="AI4" s="618"/>
      <c r="AJ4" s="618"/>
      <c r="AK4" s="618"/>
      <c r="AL4" s="618"/>
      <c r="AM4" s="618"/>
      <c r="AN4" s="618"/>
      <c r="AO4" s="618"/>
      <c r="AP4" s="619"/>
      <c r="AQ4" s="620" t="s">
        <v>2</v>
      </c>
      <c r="AR4" s="615"/>
      <c r="AS4" s="615"/>
      <c r="AT4" s="615"/>
      <c r="AU4" s="615"/>
      <c r="AV4" s="615"/>
      <c r="AW4" s="615"/>
      <c r="AX4" s="621"/>
    </row>
    <row r="5" spans="1:50" ht="30" customHeight="1" x14ac:dyDescent="0.15">
      <c r="A5" s="622" t="s">
        <v>55</v>
      </c>
      <c r="B5" s="623"/>
      <c r="C5" s="623"/>
      <c r="D5" s="623"/>
      <c r="E5" s="623"/>
      <c r="F5" s="624"/>
      <c r="G5" s="625" t="s">
        <v>340</v>
      </c>
      <c r="H5" s="626"/>
      <c r="I5" s="626"/>
      <c r="J5" s="626"/>
      <c r="K5" s="626"/>
      <c r="L5" s="626"/>
      <c r="M5" s="627" t="s">
        <v>54</v>
      </c>
      <c r="N5" s="628"/>
      <c r="O5" s="628"/>
      <c r="P5" s="628"/>
      <c r="Q5" s="628"/>
      <c r="R5" s="629"/>
      <c r="S5" s="630" t="s">
        <v>345</v>
      </c>
      <c r="T5" s="626"/>
      <c r="U5" s="626"/>
      <c r="V5" s="626"/>
      <c r="W5" s="626"/>
      <c r="X5" s="631"/>
      <c r="Y5" s="632" t="s">
        <v>3</v>
      </c>
      <c r="Z5" s="633"/>
      <c r="AA5" s="633"/>
      <c r="AB5" s="633"/>
      <c r="AC5" s="633"/>
      <c r="AD5" s="634"/>
      <c r="AE5" s="592" t="s">
        <v>555</v>
      </c>
      <c r="AF5" s="592"/>
      <c r="AG5" s="592"/>
      <c r="AH5" s="592"/>
      <c r="AI5" s="592"/>
      <c r="AJ5" s="592"/>
      <c r="AK5" s="592"/>
      <c r="AL5" s="592"/>
      <c r="AM5" s="592"/>
      <c r="AN5" s="592"/>
      <c r="AO5" s="592"/>
      <c r="AP5" s="593"/>
      <c r="AQ5" s="594" t="s">
        <v>557</v>
      </c>
      <c r="AR5" s="595"/>
      <c r="AS5" s="595"/>
      <c r="AT5" s="595"/>
      <c r="AU5" s="595"/>
      <c r="AV5" s="595"/>
      <c r="AW5" s="595"/>
      <c r="AX5" s="596"/>
    </row>
    <row r="6" spans="1:50" ht="39" customHeight="1" x14ac:dyDescent="0.15">
      <c r="A6" s="597" t="s">
        <v>4</v>
      </c>
      <c r="B6" s="598"/>
      <c r="C6" s="598"/>
      <c r="D6" s="598"/>
      <c r="E6" s="598"/>
      <c r="F6" s="598"/>
      <c r="G6" s="599" t="str">
        <f>入力規則等!F39</f>
        <v>一般会計</v>
      </c>
      <c r="H6" s="600"/>
      <c r="I6" s="600"/>
      <c r="J6" s="600"/>
      <c r="K6" s="600"/>
      <c r="L6" s="600"/>
      <c r="M6" s="600"/>
      <c r="N6" s="600"/>
      <c r="O6" s="600"/>
      <c r="P6" s="600"/>
      <c r="Q6" s="600"/>
      <c r="R6" s="600"/>
      <c r="S6" s="600"/>
      <c r="T6" s="600"/>
      <c r="U6" s="600"/>
      <c r="V6" s="600"/>
      <c r="W6" s="600"/>
      <c r="X6" s="600"/>
      <c r="Y6" s="600"/>
      <c r="Z6" s="600"/>
      <c r="AA6" s="600"/>
      <c r="AB6" s="600"/>
      <c r="AC6" s="600"/>
      <c r="AD6" s="600"/>
      <c r="AE6" s="600"/>
      <c r="AF6" s="600"/>
      <c r="AG6" s="600"/>
      <c r="AH6" s="600"/>
      <c r="AI6" s="600"/>
      <c r="AJ6" s="600"/>
      <c r="AK6" s="600"/>
      <c r="AL6" s="600"/>
      <c r="AM6" s="600"/>
      <c r="AN6" s="600"/>
      <c r="AO6" s="600"/>
      <c r="AP6" s="600"/>
      <c r="AQ6" s="600"/>
      <c r="AR6" s="600"/>
      <c r="AS6" s="600"/>
      <c r="AT6" s="600"/>
      <c r="AU6" s="600"/>
      <c r="AV6" s="600"/>
      <c r="AW6" s="600"/>
      <c r="AX6" s="601"/>
    </row>
    <row r="7" spans="1:50" ht="49.5" customHeight="1" x14ac:dyDescent="0.15">
      <c r="A7" s="578" t="s">
        <v>20</v>
      </c>
      <c r="B7" s="579"/>
      <c r="C7" s="579"/>
      <c r="D7" s="579"/>
      <c r="E7" s="579"/>
      <c r="F7" s="580"/>
      <c r="G7" s="602" t="s">
        <v>560</v>
      </c>
      <c r="H7" s="603"/>
      <c r="I7" s="603"/>
      <c r="J7" s="603"/>
      <c r="K7" s="603"/>
      <c r="L7" s="603"/>
      <c r="M7" s="603"/>
      <c r="N7" s="603"/>
      <c r="O7" s="603"/>
      <c r="P7" s="603"/>
      <c r="Q7" s="603"/>
      <c r="R7" s="603"/>
      <c r="S7" s="603"/>
      <c r="T7" s="603"/>
      <c r="U7" s="603"/>
      <c r="V7" s="603"/>
      <c r="W7" s="603"/>
      <c r="X7" s="604"/>
      <c r="Y7" s="605" t="s">
        <v>234</v>
      </c>
      <c r="Z7" s="469"/>
      <c r="AA7" s="469"/>
      <c r="AB7" s="469"/>
      <c r="AC7" s="469"/>
      <c r="AD7" s="606"/>
      <c r="AE7" s="607" t="s">
        <v>560</v>
      </c>
      <c r="AF7" s="608"/>
      <c r="AG7" s="608"/>
      <c r="AH7" s="608"/>
      <c r="AI7" s="608"/>
      <c r="AJ7" s="608"/>
      <c r="AK7" s="608"/>
      <c r="AL7" s="608"/>
      <c r="AM7" s="608"/>
      <c r="AN7" s="608"/>
      <c r="AO7" s="608"/>
      <c r="AP7" s="608"/>
      <c r="AQ7" s="608"/>
      <c r="AR7" s="608"/>
      <c r="AS7" s="608"/>
      <c r="AT7" s="608"/>
      <c r="AU7" s="608"/>
      <c r="AV7" s="608"/>
      <c r="AW7" s="608"/>
      <c r="AX7" s="609"/>
    </row>
    <row r="8" spans="1:50" ht="53.25" customHeight="1" x14ac:dyDescent="0.15">
      <c r="A8" s="578" t="s">
        <v>170</v>
      </c>
      <c r="B8" s="579"/>
      <c r="C8" s="579"/>
      <c r="D8" s="579"/>
      <c r="E8" s="579"/>
      <c r="F8" s="580"/>
      <c r="G8" s="581" t="str">
        <f>入力規則等!A27</f>
        <v>地方創生</v>
      </c>
      <c r="H8" s="582"/>
      <c r="I8" s="582"/>
      <c r="J8" s="582"/>
      <c r="K8" s="582"/>
      <c r="L8" s="582"/>
      <c r="M8" s="582"/>
      <c r="N8" s="582"/>
      <c r="O8" s="582"/>
      <c r="P8" s="582"/>
      <c r="Q8" s="582"/>
      <c r="R8" s="582"/>
      <c r="S8" s="582"/>
      <c r="T8" s="582"/>
      <c r="U8" s="582"/>
      <c r="V8" s="582"/>
      <c r="W8" s="582"/>
      <c r="X8" s="583"/>
      <c r="Y8" s="584" t="s">
        <v>171</v>
      </c>
      <c r="Z8" s="585"/>
      <c r="AA8" s="585"/>
      <c r="AB8" s="585"/>
      <c r="AC8" s="585"/>
      <c r="AD8" s="586"/>
      <c r="AE8" s="587" t="str">
        <f>入力規則等!K13</f>
        <v>その他の事項経費</v>
      </c>
      <c r="AF8" s="582"/>
      <c r="AG8" s="582"/>
      <c r="AH8" s="582"/>
      <c r="AI8" s="582"/>
      <c r="AJ8" s="582"/>
      <c r="AK8" s="582"/>
      <c r="AL8" s="582"/>
      <c r="AM8" s="582"/>
      <c r="AN8" s="582"/>
      <c r="AO8" s="582"/>
      <c r="AP8" s="582"/>
      <c r="AQ8" s="582"/>
      <c r="AR8" s="582"/>
      <c r="AS8" s="582"/>
      <c r="AT8" s="582"/>
      <c r="AU8" s="582"/>
      <c r="AV8" s="582"/>
      <c r="AW8" s="582"/>
      <c r="AX8" s="588"/>
    </row>
    <row r="9" spans="1:50" ht="58.5" customHeight="1" x14ac:dyDescent="0.15">
      <c r="A9" s="573" t="s">
        <v>21</v>
      </c>
      <c r="B9" s="574"/>
      <c r="C9" s="574"/>
      <c r="D9" s="574"/>
      <c r="E9" s="574"/>
      <c r="F9" s="574"/>
      <c r="G9" s="589" t="s">
        <v>561</v>
      </c>
      <c r="H9" s="590"/>
      <c r="I9" s="590"/>
      <c r="J9" s="590"/>
      <c r="K9" s="590"/>
      <c r="L9" s="590"/>
      <c r="M9" s="590"/>
      <c r="N9" s="590"/>
      <c r="O9" s="590"/>
      <c r="P9" s="590"/>
      <c r="Q9" s="590"/>
      <c r="R9" s="590"/>
      <c r="S9" s="590"/>
      <c r="T9" s="590"/>
      <c r="U9" s="590"/>
      <c r="V9" s="590"/>
      <c r="W9" s="590"/>
      <c r="X9" s="590"/>
      <c r="Y9" s="590"/>
      <c r="Z9" s="590"/>
      <c r="AA9" s="590"/>
      <c r="AB9" s="590"/>
      <c r="AC9" s="590"/>
      <c r="AD9" s="590"/>
      <c r="AE9" s="590"/>
      <c r="AF9" s="590"/>
      <c r="AG9" s="590"/>
      <c r="AH9" s="590"/>
      <c r="AI9" s="590"/>
      <c r="AJ9" s="590"/>
      <c r="AK9" s="590"/>
      <c r="AL9" s="590"/>
      <c r="AM9" s="590"/>
      <c r="AN9" s="590"/>
      <c r="AO9" s="590"/>
      <c r="AP9" s="590"/>
      <c r="AQ9" s="590"/>
      <c r="AR9" s="590"/>
      <c r="AS9" s="590"/>
      <c r="AT9" s="590"/>
      <c r="AU9" s="590"/>
      <c r="AV9" s="590"/>
      <c r="AW9" s="590"/>
      <c r="AX9" s="591"/>
    </row>
    <row r="10" spans="1:50" ht="80.25" customHeight="1" x14ac:dyDescent="0.15">
      <c r="A10" s="561" t="s">
        <v>27</v>
      </c>
      <c r="B10" s="562"/>
      <c r="C10" s="562"/>
      <c r="D10" s="562"/>
      <c r="E10" s="562"/>
      <c r="F10" s="562"/>
      <c r="G10" s="563" t="s">
        <v>562</v>
      </c>
      <c r="H10" s="564"/>
      <c r="I10" s="564"/>
      <c r="J10" s="564"/>
      <c r="K10" s="564"/>
      <c r="L10" s="564"/>
      <c r="M10" s="564"/>
      <c r="N10" s="564"/>
      <c r="O10" s="564"/>
      <c r="P10" s="564"/>
      <c r="Q10" s="564"/>
      <c r="R10" s="564"/>
      <c r="S10" s="564"/>
      <c r="T10" s="564"/>
      <c r="U10" s="564"/>
      <c r="V10" s="564"/>
      <c r="W10" s="564"/>
      <c r="X10" s="564"/>
      <c r="Y10" s="564"/>
      <c r="Z10" s="564"/>
      <c r="AA10" s="564"/>
      <c r="AB10" s="564"/>
      <c r="AC10" s="564"/>
      <c r="AD10" s="564"/>
      <c r="AE10" s="564"/>
      <c r="AF10" s="564"/>
      <c r="AG10" s="564"/>
      <c r="AH10" s="564"/>
      <c r="AI10" s="564"/>
      <c r="AJ10" s="564"/>
      <c r="AK10" s="564"/>
      <c r="AL10" s="564"/>
      <c r="AM10" s="564"/>
      <c r="AN10" s="564"/>
      <c r="AO10" s="564"/>
      <c r="AP10" s="564"/>
      <c r="AQ10" s="564"/>
      <c r="AR10" s="564"/>
      <c r="AS10" s="564"/>
      <c r="AT10" s="564"/>
      <c r="AU10" s="564"/>
      <c r="AV10" s="564"/>
      <c r="AW10" s="564"/>
      <c r="AX10" s="565"/>
    </row>
    <row r="11" spans="1:50" ht="42" customHeight="1" x14ac:dyDescent="0.15">
      <c r="A11" s="561" t="s">
        <v>5</v>
      </c>
      <c r="B11" s="562"/>
      <c r="C11" s="562"/>
      <c r="D11" s="562"/>
      <c r="E11" s="562"/>
      <c r="F11" s="566"/>
      <c r="G11" s="567" t="str">
        <f>入力規則等!P10</f>
        <v>委託・請負</v>
      </c>
      <c r="H11" s="568"/>
      <c r="I11" s="568"/>
      <c r="J11" s="568"/>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8"/>
      <c r="AK11" s="568"/>
      <c r="AL11" s="568"/>
      <c r="AM11" s="568"/>
      <c r="AN11" s="568"/>
      <c r="AO11" s="568"/>
      <c r="AP11" s="568"/>
      <c r="AQ11" s="568"/>
      <c r="AR11" s="568"/>
      <c r="AS11" s="568"/>
      <c r="AT11" s="568"/>
      <c r="AU11" s="568"/>
      <c r="AV11" s="568"/>
      <c r="AW11" s="568"/>
      <c r="AX11" s="569"/>
    </row>
    <row r="12" spans="1:50" ht="21" customHeight="1" x14ac:dyDescent="0.15">
      <c r="A12" s="570" t="s">
        <v>22</v>
      </c>
      <c r="B12" s="571"/>
      <c r="C12" s="571"/>
      <c r="D12" s="571"/>
      <c r="E12" s="571"/>
      <c r="F12" s="572"/>
      <c r="G12" s="576"/>
      <c r="H12" s="577"/>
      <c r="I12" s="577"/>
      <c r="J12" s="577"/>
      <c r="K12" s="577"/>
      <c r="L12" s="577"/>
      <c r="M12" s="577"/>
      <c r="N12" s="577"/>
      <c r="O12" s="577"/>
      <c r="P12" s="375" t="s">
        <v>373</v>
      </c>
      <c r="Q12" s="376"/>
      <c r="R12" s="376"/>
      <c r="S12" s="376"/>
      <c r="T12" s="376"/>
      <c r="U12" s="376"/>
      <c r="V12" s="377"/>
      <c r="W12" s="375" t="s">
        <v>525</v>
      </c>
      <c r="X12" s="376"/>
      <c r="Y12" s="376"/>
      <c r="Z12" s="376"/>
      <c r="AA12" s="376"/>
      <c r="AB12" s="376"/>
      <c r="AC12" s="377"/>
      <c r="AD12" s="375" t="s">
        <v>527</v>
      </c>
      <c r="AE12" s="376"/>
      <c r="AF12" s="376"/>
      <c r="AG12" s="376"/>
      <c r="AH12" s="376"/>
      <c r="AI12" s="376"/>
      <c r="AJ12" s="377"/>
      <c r="AK12" s="375" t="s">
        <v>537</v>
      </c>
      <c r="AL12" s="376"/>
      <c r="AM12" s="376"/>
      <c r="AN12" s="376"/>
      <c r="AO12" s="376"/>
      <c r="AP12" s="376"/>
      <c r="AQ12" s="377"/>
      <c r="AR12" s="345"/>
      <c r="AS12" s="346"/>
      <c r="AT12" s="346"/>
      <c r="AU12" s="346"/>
      <c r="AV12" s="346"/>
      <c r="AW12" s="346"/>
      <c r="AX12" s="524"/>
    </row>
    <row r="13" spans="1:50" ht="21" customHeight="1" x14ac:dyDescent="0.15">
      <c r="A13" s="142"/>
      <c r="B13" s="143"/>
      <c r="C13" s="143"/>
      <c r="D13" s="143"/>
      <c r="E13" s="143"/>
      <c r="F13" s="144"/>
      <c r="G13" s="525" t="s">
        <v>6</v>
      </c>
      <c r="H13" s="526"/>
      <c r="I13" s="532" t="s">
        <v>7</v>
      </c>
      <c r="J13" s="533"/>
      <c r="K13" s="533"/>
      <c r="L13" s="533"/>
      <c r="M13" s="533"/>
      <c r="N13" s="533"/>
      <c r="O13" s="534"/>
      <c r="P13" s="75" t="s">
        <v>559</v>
      </c>
      <c r="Q13" s="76"/>
      <c r="R13" s="76"/>
      <c r="S13" s="76"/>
      <c r="T13" s="76"/>
      <c r="U13" s="76"/>
      <c r="V13" s="77"/>
      <c r="W13" s="75">
        <v>0</v>
      </c>
      <c r="X13" s="76"/>
      <c r="Y13" s="76"/>
      <c r="Z13" s="76"/>
      <c r="AA13" s="76"/>
      <c r="AB13" s="76"/>
      <c r="AC13" s="77"/>
      <c r="AD13" s="75">
        <v>0</v>
      </c>
      <c r="AE13" s="76"/>
      <c r="AF13" s="76"/>
      <c r="AG13" s="76"/>
      <c r="AH13" s="76"/>
      <c r="AI13" s="76"/>
      <c r="AJ13" s="77"/>
      <c r="AK13" s="75" t="s">
        <v>241</v>
      </c>
      <c r="AL13" s="76"/>
      <c r="AM13" s="76"/>
      <c r="AN13" s="76"/>
      <c r="AO13" s="76"/>
      <c r="AP13" s="76"/>
      <c r="AQ13" s="77"/>
      <c r="AR13" s="552"/>
      <c r="AS13" s="553"/>
      <c r="AT13" s="553"/>
      <c r="AU13" s="553"/>
      <c r="AV13" s="553"/>
      <c r="AW13" s="553"/>
      <c r="AX13" s="554"/>
    </row>
    <row r="14" spans="1:50" ht="21" customHeight="1" x14ac:dyDescent="0.15">
      <c r="A14" s="142"/>
      <c r="B14" s="143"/>
      <c r="C14" s="143"/>
      <c r="D14" s="143"/>
      <c r="E14" s="143"/>
      <c r="F14" s="144"/>
      <c r="G14" s="527"/>
      <c r="H14" s="528"/>
      <c r="I14" s="547" t="s">
        <v>8</v>
      </c>
      <c r="J14" s="548"/>
      <c r="K14" s="548"/>
      <c r="L14" s="548"/>
      <c r="M14" s="548"/>
      <c r="N14" s="548"/>
      <c r="O14" s="549"/>
      <c r="P14" s="75" t="s">
        <v>559</v>
      </c>
      <c r="Q14" s="76"/>
      <c r="R14" s="76"/>
      <c r="S14" s="76"/>
      <c r="T14" s="76"/>
      <c r="U14" s="76"/>
      <c r="V14" s="77"/>
      <c r="W14" s="75">
        <v>101</v>
      </c>
      <c r="X14" s="76"/>
      <c r="Y14" s="76"/>
      <c r="Z14" s="76"/>
      <c r="AA14" s="76"/>
      <c r="AB14" s="76"/>
      <c r="AC14" s="77"/>
      <c r="AD14" s="75">
        <v>60</v>
      </c>
      <c r="AE14" s="76"/>
      <c r="AF14" s="76"/>
      <c r="AG14" s="76"/>
      <c r="AH14" s="76"/>
      <c r="AI14" s="76"/>
      <c r="AJ14" s="77"/>
      <c r="AK14" s="75">
        <v>60</v>
      </c>
      <c r="AL14" s="76"/>
      <c r="AM14" s="76"/>
      <c r="AN14" s="76"/>
      <c r="AO14" s="76"/>
      <c r="AP14" s="76"/>
      <c r="AQ14" s="77"/>
      <c r="AR14" s="555"/>
      <c r="AS14" s="556"/>
      <c r="AT14" s="556"/>
      <c r="AU14" s="556"/>
      <c r="AV14" s="556"/>
      <c r="AW14" s="556"/>
      <c r="AX14" s="557"/>
    </row>
    <row r="15" spans="1:50" ht="21" customHeight="1" x14ac:dyDescent="0.15">
      <c r="A15" s="142"/>
      <c r="B15" s="143"/>
      <c r="C15" s="143"/>
      <c r="D15" s="143"/>
      <c r="E15" s="143"/>
      <c r="F15" s="144"/>
      <c r="G15" s="529"/>
      <c r="H15" s="528"/>
      <c r="I15" s="535" t="s">
        <v>549</v>
      </c>
      <c r="J15" s="536"/>
      <c r="K15" s="536"/>
      <c r="L15" s="536"/>
      <c r="M15" s="536"/>
      <c r="N15" s="536"/>
      <c r="O15" s="537"/>
      <c r="P15" s="538"/>
      <c r="Q15" s="539"/>
      <c r="R15" s="539"/>
      <c r="S15" s="539"/>
      <c r="T15" s="539"/>
      <c r="U15" s="539"/>
      <c r="V15" s="540"/>
      <c r="W15" s="538"/>
      <c r="X15" s="539"/>
      <c r="Y15" s="539"/>
      <c r="Z15" s="539"/>
      <c r="AA15" s="539"/>
      <c r="AB15" s="539"/>
      <c r="AC15" s="540"/>
      <c r="AD15" s="538"/>
      <c r="AE15" s="539"/>
      <c r="AF15" s="539"/>
      <c r="AG15" s="539"/>
      <c r="AH15" s="539"/>
      <c r="AI15" s="539"/>
      <c r="AJ15" s="540"/>
      <c r="AK15" s="75">
        <v>60</v>
      </c>
      <c r="AL15" s="76"/>
      <c r="AM15" s="76"/>
      <c r="AN15" s="76"/>
      <c r="AO15" s="76"/>
      <c r="AP15" s="76"/>
      <c r="AQ15" s="77"/>
      <c r="AR15" s="555"/>
      <c r="AS15" s="556"/>
      <c r="AT15" s="556"/>
      <c r="AU15" s="556"/>
      <c r="AV15" s="556"/>
      <c r="AW15" s="556"/>
      <c r="AX15" s="557"/>
    </row>
    <row r="16" spans="1:50" ht="21" customHeight="1" x14ac:dyDescent="0.15">
      <c r="A16" s="142"/>
      <c r="B16" s="143"/>
      <c r="C16" s="143"/>
      <c r="D16" s="143"/>
      <c r="E16" s="143"/>
      <c r="F16" s="144"/>
      <c r="G16" s="529"/>
      <c r="H16" s="528"/>
      <c r="I16" s="547" t="s">
        <v>45</v>
      </c>
      <c r="J16" s="550"/>
      <c r="K16" s="550"/>
      <c r="L16" s="550"/>
      <c r="M16" s="550"/>
      <c r="N16" s="550"/>
      <c r="O16" s="551"/>
      <c r="P16" s="75" t="s">
        <v>559</v>
      </c>
      <c r="Q16" s="76"/>
      <c r="R16" s="76"/>
      <c r="S16" s="76"/>
      <c r="T16" s="76"/>
      <c r="U16" s="76"/>
      <c r="V16" s="77"/>
      <c r="W16" s="75" t="s">
        <v>559</v>
      </c>
      <c r="X16" s="76"/>
      <c r="Y16" s="76"/>
      <c r="Z16" s="76"/>
      <c r="AA16" s="76"/>
      <c r="AB16" s="76"/>
      <c r="AC16" s="77"/>
      <c r="AD16" s="75">
        <v>101</v>
      </c>
      <c r="AE16" s="76"/>
      <c r="AF16" s="76"/>
      <c r="AG16" s="76"/>
      <c r="AH16" s="76"/>
      <c r="AI16" s="76"/>
      <c r="AJ16" s="77"/>
      <c r="AK16" s="75">
        <v>60</v>
      </c>
      <c r="AL16" s="76"/>
      <c r="AM16" s="76"/>
      <c r="AN16" s="76"/>
      <c r="AO16" s="76"/>
      <c r="AP16" s="76"/>
      <c r="AQ16" s="77"/>
      <c r="AR16" s="555"/>
      <c r="AS16" s="556"/>
      <c r="AT16" s="556"/>
      <c r="AU16" s="556"/>
      <c r="AV16" s="556"/>
      <c r="AW16" s="556"/>
      <c r="AX16" s="557"/>
    </row>
    <row r="17" spans="1:50" ht="21" customHeight="1" x14ac:dyDescent="0.15">
      <c r="A17" s="142"/>
      <c r="B17" s="143"/>
      <c r="C17" s="143"/>
      <c r="D17" s="143"/>
      <c r="E17" s="143"/>
      <c r="F17" s="144"/>
      <c r="G17" s="529"/>
      <c r="H17" s="528"/>
      <c r="I17" s="547" t="s">
        <v>46</v>
      </c>
      <c r="J17" s="550"/>
      <c r="K17" s="550"/>
      <c r="L17" s="550"/>
      <c r="M17" s="550"/>
      <c r="N17" s="550"/>
      <c r="O17" s="551"/>
      <c r="P17" s="75" t="s">
        <v>559</v>
      </c>
      <c r="Q17" s="76"/>
      <c r="R17" s="76"/>
      <c r="S17" s="76"/>
      <c r="T17" s="76"/>
      <c r="U17" s="76"/>
      <c r="V17" s="77"/>
      <c r="W17" s="75">
        <v>-101</v>
      </c>
      <c r="X17" s="76"/>
      <c r="Y17" s="76"/>
      <c r="Z17" s="76"/>
      <c r="AA17" s="76"/>
      <c r="AB17" s="76"/>
      <c r="AC17" s="77"/>
      <c r="AD17" s="75">
        <v>-60</v>
      </c>
      <c r="AE17" s="76"/>
      <c r="AF17" s="76"/>
      <c r="AG17" s="76"/>
      <c r="AH17" s="76"/>
      <c r="AI17" s="76"/>
      <c r="AJ17" s="77"/>
      <c r="AK17" s="75" t="s">
        <v>559</v>
      </c>
      <c r="AL17" s="76"/>
      <c r="AM17" s="76"/>
      <c r="AN17" s="76"/>
      <c r="AO17" s="76"/>
      <c r="AP17" s="76"/>
      <c r="AQ17" s="77"/>
      <c r="AR17" s="555"/>
      <c r="AS17" s="556"/>
      <c r="AT17" s="556"/>
      <c r="AU17" s="556"/>
      <c r="AV17" s="556"/>
      <c r="AW17" s="556"/>
      <c r="AX17" s="557"/>
    </row>
    <row r="18" spans="1:50" ht="24.75" customHeight="1" x14ac:dyDescent="0.15">
      <c r="A18" s="142"/>
      <c r="B18" s="143"/>
      <c r="C18" s="143"/>
      <c r="D18" s="143"/>
      <c r="E18" s="143"/>
      <c r="F18" s="144"/>
      <c r="G18" s="529"/>
      <c r="H18" s="528"/>
      <c r="I18" s="547" t="s">
        <v>44</v>
      </c>
      <c r="J18" s="548"/>
      <c r="K18" s="548"/>
      <c r="L18" s="548"/>
      <c r="M18" s="548"/>
      <c r="N18" s="548"/>
      <c r="O18" s="549"/>
      <c r="P18" s="75" t="s">
        <v>559</v>
      </c>
      <c r="Q18" s="76"/>
      <c r="R18" s="76"/>
      <c r="S18" s="76"/>
      <c r="T18" s="76"/>
      <c r="U18" s="76"/>
      <c r="V18" s="77"/>
      <c r="W18" s="75" t="s">
        <v>559</v>
      </c>
      <c r="X18" s="76"/>
      <c r="Y18" s="76"/>
      <c r="Z18" s="76"/>
      <c r="AA18" s="76"/>
      <c r="AB18" s="76"/>
      <c r="AC18" s="77"/>
      <c r="AD18" s="75" t="s">
        <v>559</v>
      </c>
      <c r="AE18" s="76"/>
      <c r="AF18" s="76"/>
      <c r="AG18" s="76"/>
      <c r="AH18" s="76"/>
      <c r="AI18" s="76"/>
      <c r="AJ18" s="77"/>
      <c r="AK18" s="75" t="s">
        <v>559</v>
      </c>
      <c r="AL18" s="76"/>
      <c r="AM18" s="76"/>
      <c r="AN18" s="76"/>
      <c r="AO18" s="76"/>
      <c r="AP18" s="76"/>
      <c r="AQ18" s="77"/>
      <c r="AR18" s="555"/>
      <c r="AS18" s="556"/>
      <c r="AT18" s="556"/>
      <c r="AU18" s="556"/>
      <c r="AV18" s="556"/>
      <c r="AW18" s="556"/>
      <c r="AX18" s="557"/>
    </row>
    <row r="19" spans="1:50" ht="24.75" customHeight="1" x14ac:dyDescent="0.15">
      <c r="A19" s="142"/>
      <c r="B19" s="143"/>
      <c r="C19" s="143"/>
      <c r="D19" s="143"/>
      <c r="E19" s="143"/>
      <c r="F19" s="144"/>
      <c r="G19" s="530"/>
      <c r="H19" s="531"/>
      <c r="I19" s="541" t="s">
        <v>18</v>
      </c>
      <c r="J19" s="542"/>
      <c r="K19" s="542"/>
      <c r="L19" s="542"/>
      <c r="M19" s="542"/>
      <c r="N19" s="542"/>
      <c r="O19" s="543"/>
      <c r="P19" s="544">
        <f>SUM(P13:V18)</f>
        <v>0</v>
      </c>
      <c r="Q19" s="545"/>
      <c r="R19" s="545"/>
      <c r="S19" s="545"/>
      <c r="T19" s="545"/>
      <c r="U19" s="545"/>
      <c r="V19" s="546"/>
      <c r="W19" s="544">
        <f>SUM(W13:AC18)</f>
        <v>0</v>
      </c>
      <c r="X19" s="545"/>
      <c r="Y19" s="545"/>
      <c r="Z19" s="545"/>
      <c r="AA19" s="545"/>
      <c r="AB19" s="545"/>
      <c r="AC19" s="546"/>
      <c r="AD19" s="544">
        <f>SUM(AD13:AJ18)</f>
        <v>101</v>
      </c>
      <c r="AE19" s="545"/>
      <c r="AF19" s="545"/>
      <c r="AG19" s="545"/>
      <c r="AH19" s="545"/>
      <c r="AI19" s="545"/>
      <c r="AJ19" s="546"/>
      <c r="AK19" s="544">
        <f>SUM(AK13:AQ18)-AK15</f>
        <v>120</v>
      </c>
      <c r="AL19" s="545"/>
      <c r="AM19" s="545"/>
      <c r="AN19" s="545"/>
      <c r="AO19" s="545"/>
      <c r="AP19" s="545"/>
      <c r="AQ19" s="546"/>
      <c r="AR19" s="555"/>
      <c r="AS19" s="556"/>
      <c r="AT19" s="556"/>
      <c r="AU19" s="556"/>
      <c r="AV19" s="556"/>
      <c r="AW19" s="556"/>
      <c r="AX19" s="557"/>
    </row>
    <row r="20" spans="1:50" ht="24.75" customHeight="1" x14ac:dyDescent="0.15">
      <c r="A20" s="142"/>
      <c r="B20" s="143"/>
      <c r="C20" s="143"/>
      <c r="D20" s="143"/>
      <c r="E20" s="143"/>
      <c r="F20" s="144"/>
      <c r="G20" s="509" t="s">
        <v>9</v>
      </c>
      <c r="H20" s="510"/>
      <c r="I20" s="510"/>
      <c r="J20" s="510"/>
      <c r="K20" s="510"/>
      <c r="L20" s="510"/>
      <c r="M20" s="510"/>
      <c r="N20" s="510"/>
      <c r="O20" s="510"/>
      <c r="P20" s="75">
        <v>0</v>
      </c>
      <c r="Q20" s="76"/>
      <c r="R20" s="76"/>
      <c r="S20" s="76"/>
      <c r="T20" s="76"/>
      <c r="U20" s="76"/>
      <c r="V20" s="77"/>
      <c r="W20" s="75">
        <v>0</v>
      </c>
      <c r="X20" s="76"/>
      <c r="Y20" s="76"/>
      <c r="Z20" s="76"/>
      <c r="AA20" s="76"/>
      <c r="AB20" s="76"/>
      <c r="AC20" s="77"/>
      <c r="AD20" s="75">
        <v>76</v>
      </c>
      <c r="AE20" s="76"/>
      <c r="AF20" s="76"/>
      <c r="AG20" s="76"/>
      <c r="AH20" s="76"/>
      <c r="AI20" s="76"/>
      <c r="AJ20" s="77"/>
      <c r="AK20" s="507"/>
      <c r="AL20" s="507"/>
      <c r="AM20" s="507"/>
      <c r="AN20" s="507"/>
      <c r="AO20" s="507"/>
      <c r="AP20" s="507"/>
      <c r="AQ20" s="507"/>
      <c r="AR20" s="555"/>
      <c r="AS20" s="556"/>
      <c r="AT20" s="556"/>
      <c r="AU20" s="556"/>
      <c r="AV20" s="556"/>
      <c r="AW20" s="556"/>
      <c r="AX20" s="557"/>
    </row>
    <row r="21" spans="1:50" ht="24.75" customHeight="1" x14ac:dyDescent="0.15">
      <c r="A21" s="142"/>
      <c r="B21" s="143"/>
      <c r="C21" s="143"/>
      <c r="D21" s="143"/>
      <c r="E21" s="143"/>
      <c r="F21" s="144"/>
      <c r="G21" s="509" t="s">
        <v>10</v>
      </c>
      <c r="H21" s="510"/>
      <c r="I21" s="510"/>
      <c r="J21" s="510"/>
      <c r="K21" s="510"/>
      <c r="L21" s="510"/>
      <c r="M21" s="510"/>
      <c r="N21" s="510"/>
      <c r="O21" s="510"/>
      <c r="P21" s="506" t="str">
        <f>IF(P19=0, "-", SUM(P20)/P19)</f>
        <v>-</v>
      </c>
      <c r="Q21" s="506"/>
      <c r="R21" s="506"/>
      <c r="S21" s="506"/>
      <c r="T21" s="506"/>
      <c r="U21" s="506"/>
      <c r="V21" s="506"/>
      <c r="W21" s="506" t="str">
        <f>IF(W19=0, "-", SUM(W20)/W19)</f>
        <v>-</v>
      </c>
      <c r="X21" s="506"/>
      <c r="Y21" s="506"/>
      <c r="Z21" s="506"/>
      <c r="AA21" s="506"/>
      <c r="AB21" s="506"/>
      <c r="AC21" s="506"/>
      <c r="AD21" s="506">
        <f>IF(AD19=0, "-", SUM(AD20)/AD19)</f>
        <v>0.75247524752475248</v>
      </c>
      <c r="AE21" s="506"/>
      <c r="AF21" s="506"/>
      <c r="AG21" s="506"/>
      <c r="AH21" s="506"/>
      <c r="AI21" s="506"/>
      <c r="AJ21" s="506"/>
      <c r="AK21" s="507"/>
      <c r="AL21" s="507"/>
      <c r="AM21" s="507"/>
      <c r="AN21" s="507"/>
      <c r="AO21" s="507"/>
      <c r="AP21" s="507"/>
      <c r="AQ21" s="508"/>
      <c r="AR21" s="555"/>
      <c r="AS21" s="556"/>
      <c r="AT21" s="556"/>
      <c r="AU21" s="556"/>
      <c r="AV21" s="556"/>
      <c r="AW21" s="556"/>
      <c r="AX21" s="557"/>
    </row>
    <row r="22" spans="1:50" ht="25.5" customHeight="1" x14ac:dyDescent="0.15">
      <c r="A22" s="573"/>
      <c r="B22" s="574"/>
      <c r="C22" s="574"/>
      <c r="D22" s="574"/>
      <c r="E22" s="574"/>
      <c r="F22" s="575"/>
      <c r="G22" s="504" t="s">
        <v>208</v>
      </c>
      <c r="H22" s="505"/>
      <c r="I22" s="505"/>
      <c r="J22" s="505"/>
      <c r="K22" s="505"/>
      <c r="L22" s="505"/>
      <c r="M22" s="505"/>
      <c r="N22" s="505"/>
      <c r="O22" s="505"/>
      <c r="P22" s="506" t="str">
        <f>IF(P20=0, "-", SUM(P20)/SUM(P13,P14))</f>
        <v>-</v>
      </c>
      <c r="Q22" s="506"/>
      <c r="R22" s="506"/>
      <c r="S22" s="506"/>
      <c r="T22" s="506"/>
      <c r="U22" s="506"/>
      <c r="V22" s="506"/>
      <c r="W22" s="506" t="str">
        <f>IF(W20=0, "-", SUM(W20)/SUM(W13,W14))</f>
        <v>-</v>
      </c>
      <c r="X22" s="506"/>
      <c r="Y22" s="506"/>
      <c r="Z22" s="506"/>
      <c r="AA22" s="506"/>
      <c r="AB22" s="506"/>
      <c r="AC22" s="506"/>
      <c r="AD22" s="506">
        <f>IF(AD20=0, "-", SUM(AD20)/SUM(AD13,AD14))</f>
        <v>1.2666666666666666</v>
      </c>
      <c r="AE22" s="506"/>
      <c r="AF22" s="506"/>
      <c r="AG22" s="506"/>
      <c r="AH22" s="506"/>
      <c r="AI22" s="506"/>
      <c r="AJ22" s="506"/>
      <c r="AK22" s="507"/>
      <c r="AL22" s="507"/>
      <c r="AM22" s="507"/>
      <c r="AN22" s="507"/>
      <c r="AO22" s="507"/>
      <c r="AP22" s="507"/>
      <c r="AQ22" s="508"/>
      <c r="AR22" s="558"/>
      <c r="AS22" s="559"/>
      <c r="AT22" s="559"/>
      <c r="AU22" s="559"/>
      <c r="AV22" s="559"/>
      <c r="AW22" s="559"/>
      <c r="AX22" s="560"/>
    </row>
    <row r="23" spans="1:50" ht="40.35" customHeight="1" x14ac:dyDescent="0.15">
      <c r="A23" s="490" t="s">
        <v>551</v>
      </c>
      <c r="B23" s="491"/>
      <c r="C23" s="491"/>
      <c r="D23" s="491"/>
      <c r="E23" s="491"/>
      <c r="F23" s="492"/>
      <c r="G23" s="496" t="s">
        <v>202</v>
      </c>
      <c r="H23" s="350"/>
      <c r="I23" s="350"/>
      <c r="J23" s="350"/>
      <c r="K23" s="350"/>
      <c r="L23" s="350"/>
      <c r="M23" s="350"/>
      <c r="N23" s="350"/>
      <c r="O23" s="351"/>
      <c r="P23" s="497" t="s">
        <v>549</v>
      </c>
      <c r="Q23" s="350"/>
      <c r="R23" s="350"/>
      <c r="S23" s="350"/>
      <c r="T23" s="350"/>
      <c r="U23" s="350"/>
      <c r="V23" s="351"/>
      <c r="W23" s="516" t="s">
        <v>201</v>
      </c>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c r="AV23" s="350"/>
      <c r="AW23" s="350"/>
      <c r="AX23" s="517"/>
    </row>
    <row r="24" spans="1:50" ht="39.950000000000003" customHeight="1" x14ac:dyDescent="0.15">
      <c r="A24" s="493"/>
      <c r="B24" s="494"/>
      <c r="C24" s="494"/>
      <c r="D24" s="494"/>
      <c r="E24" s="494"/>
      <c r="F24" s="495"/>
      <c r="G24" s="498" t="s">
        <v>610</v>
      </c>
      <c r="H24" s="499"/>
      <c r="I24" s="499"/>
      <c r="J24" s="499"/>
      <c r="K24" s="499"/>
      <c r="L24" s="499"/>
      <c r="M24" s="499"/>
      <c r="N24" s="499"/>
      <c r="O24" s="500"/>
      <c r="P24" s="501">
        <v>60</v>
      </c>
      <c r="Q24" s="502"/>
      <c r="R24" s="502"/>
      <c r="S24" s="502"/>
      <c r="T24" s="502"/>
      <c r="U24" s="502"/>
      <c r="V24" s="503"/>
      <c r="W24" s="518"/>
      <c r="X24" s="519"/>
      <c r="Y24" s="519"/>
      <c r="Z24" s="519"/>
      <c r="AA24" s="519"/>
      <c r="AB24" s="519"/>
      <c r="AC24" s="519"/>
      <c r="AD24" s="519"/>
      <c r="AE24" s="519"/>
      <c r="AF24" s="519"/>
      <c r="AG24" s="519"/>
      <c r="AH24" s="519"/>
      <c r="AI24" s="519"/>
      <c r="AJ24" s="519"/>
      <c r="AK24" s="519"/>
      <c r="AL24" s="519"/>
      <c r="AM24" s="519"/>
      <c r="AN24" s="519"/>
      <c r="AO24" s="519"/>
      <c r="AP24" s="519"/>
      <c r="AQ24" s="519"/>
      <c r="AR24" s="519"/>
      <c r="AS24" s="519"/>
      <c r="AT24" s="519"/>
      <c r="AU24" s="519"/>
      <c r="AV24" s="519"/>
      <c r="AW24" s="519"/>
      <c r="AX24" s="520"/>
    </row>
    <row r="25" spans="1:50" ht="25.5" customHeight="1" thickBot="1" x14ac:dyDescent="0.2">
      <c r="A25" s="493"/>
      <c r="B25" s="494"/>
      <c r="C25" s="494"/>
      <c r="D25" s="494"/>
      <c r="E25" s="494"/>
      <c r="F25" s="495"/>
      <c r="G25" s="131" t="s">
        <v>18</v>
      </c>
      <c r="H25" s="511"/>
      <c r="I25" s="511"/>
      <c r="J25" s="511"/>
      <c r="K25" s="511"/>
      <c r="L25" s="511"/>
      <c r="M25" s="511"/>
      <c r="N25" s="511"/>
      <c r="O25" s="512"/>
      <c r="P25" s="513">
        <f>AK15</f>
        <v>60</v>
      </c>
      <c r="Q25" s="514"/>
      <c r="R25" s="514"/>
      <c r="S25" s="514"/>
      <c r="T25" s="514"/>
      <c r="U25" s="514"/>
      <c r="V25" s="515"/>
      <c r="W25" s="521"/>
      <c r="X25" s="522"/>
      <c r="Y25" s="522"/>
      <c r="Z25" s="522"/>
      <c r="AA25" s="522"/>
      <c r="AB25" s="522"/>
      <c r="AC25" s="522"/>
      <c r="AD25" s="522"/>
      <c r="AE25" s="522"/>
      <c r="AF25" s="522"/>
      <c r="AG25" s="522"/>
      <c r="AH25" s="522"/>
      <c r="AI25" s="522"/>
      <c r="AJ25" s="522"/>
      <c r="AK25" s="522"/>
      <c r="AL25" s="522"/>
      <c r="AM25" s="522"/>
      <c r="AN25" s="522"/>
      <c r="AO25" s="522"/>
      <c r="AP25" s="522"/>
      <c r="AQ25" s="522"/>
      <c r="AR25" s="522"/>
      <c r="AS25" s="522"/>
      <c r="AT25" s="522"/>
      <c r="AU25" s="522"/>
      <c r="AV25" s="522"/>
      <c r="AW25" s="522"/>
      <c r="AX25" s="523"/>
    </row>
    <row r="26" spans="1:50" ht="47.25" customHeight="1" x14ac:dyDescent="0.15">
      <c r="A26" s="474" t="s">
        <v>530</v>
      </c>
      <c r="B26" s="475"/>
      <c r="C26" s="475"/>
      <c r="D26" s="475"/>
      <c r="E26" s="475"/>
      <c r="F26" s="476"/>
      <c r="G26" s="477" t="s">
        <v>563</v>
      </c>
      <c r="H26" s="451"/>
      <c r="I26" s="451"/>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1"/>
      <c r="AL26" s="451"/>
      <c r="AM26" s="451"/>
      <c r="AN26" s="451"/>
      <c r="AO26" s="451"/>
      <c r="AP26" s="451"/>
      <c r="AQ26" s="451"/>
      <c r="AR26" s="451"/>
      <c r="AS26" s="451"/>
      <c r="AT26" s="451"/>
      <c r="AU26" s="451"/>
      <c r="AV26" s="451"/>
      <c r="AW26" s="451"/>
      <c r="AX26" s="452"/>
    </row>
    <row r="27" spans="1:50" ht="31.5" customHeight="1" x14ac:dyDescent="0.15">
      <c r="A27" s="453" t="s">
        <v>531</v>
      </c>
      <c r="B27" s="354"/>
      <c r="C27" s="354"/>
      <c r="D27" s="354"/>
      <c r="E27" s="354"/>
      <c r="F27" s="300"/>
      <c r="G27" s="454" t="s">
        <v>529</v>
      </c>
      <c r="H27" s="455"/>
      <c r="I27" s="455"/>
      <c r="J27" s="455"/>
      <c r="K27" s="455"/>
      <c r="L27" s="455"/>
      <c r="M27" s="455"/>
      <c r="N27" s="455"/>
      <c r="O27" s="455"/>
      <c r="P27" s="456" t="s">
        <v>528</v>
      </c>
      <c r="Q27" s="455"/>
      <c r="R27" s="455"/>
      <c r="S27" s="455"/>
      <c r="T27" s="455"/>
      <c r="U27" s="455"/>
      <c r="V27" s="455"/>
      <c r="W27" s="455"/>
      <c r="X27" s="457"/>
      <c r="Y27" s="458"/>
      <c r="Z27" s="459"/>
      <c r="AA27" s="460"/>
      <c r="AB27" s="461" t="s">
        <v>11</v>
      </c>
      <c r="AC27" s="461"/>
      <c r="AD27" s="461"/>
      <c r="AE27" s="356" t="s">
        <v>373</v>
      </c>
      <c r="AF27" s="472"/>
      <c r="AG27" s="472"/>
      <c r="AH27" s="473"/>
      <c r="AI27" s="356" t="s">
        <v>525</v>
      </c>
      <c r="AJ27" s="472"/>
      <c r="AK27" s="472"/>
      <c r="AL27" s="473"/>
      <c r="AM27" s="356" t="s">
        <v>341</v>
      </c>
      <c r="AN27" s="472"/>
      <c r="AO27" s="472"/>
      <c r="AP27" s="473"/>
      <c r="AQ27" s="447" t="s">
        <v>372</v>
      </c>
      <c r="AR27" s="448"/>
      <c r="AS27" s="448"/>
      <c r="AT27" s="449"/>
      <c r="AU27" s="447" t="s">
        <v>538</v>
      </c>
      <c r="AV27" s="448"/>
      <c r="AW27" s="448"/>
      <c r="AX27" s="450"/>
    </row>
    <row r="28" spans="1:50" ht="23.25" customHeight="1" x14ac:dyDescent="0.15">
      <c r="A28" s="453"/>
      <c r="B28" s="354"/>
      <c r="C28" s="354"/>
      <c r="D28" s="354"/>
      <c r="E28" s="354"/>
      <c r="F28" s="300"/>
      <c r="G28" s="471" t="s">
        <v>564</v>
      </c>
      <c r="H28" s="414"/>
      <c r="I28" s="414"/>
      <c r="J28" s="414"/>
      <c r="K28" s="414"/>
      <c r="L28" s="414"/>
      <c r="M28" s="414"/>
      <c r="N28" s="414"/>
      <c r="O28" s="414"/>
      <c r="P28" s="186" t="s">
        <v>565</v>
      </c>
      <c r="Q28" s="417"/>
      <c r="R28" s="417"/>
      <c r="S28" s="417"/>
      <c r="T28" s="417"/>
      <c r="U28" s="417"/>
      <c r="V28" s="417"/>
      <c r="W28" s="417"/>
      <c r="X28" s="418"/>
      <c r="Y28" s="422" t="s">
        <v>48</v>
      </c>
      <c r="Z28" s="423"/>
      <c r="AA28" s="424"/>
      <c r="AB28" s="360" t="s">
        <v>566</v>
      </c>
      <c r="AC28" s="425"/>
      <c r="AD28" s="425"/>
      <c r="AE28" s="426" t="s">
        <v>559</v>
      </c>
      <c r="AF28" s="426"/>
      <c r="AG28" s="426"/>
      <c r="AH28" s="426"/>
      <c r="AI28" s="440" t="s">
        <v>241</v>
      </c>
      <c r="AJ28" s="426"/>
      <c r="AK28" s="426"/>
      <c r="AL28" s="426"/>
      <c r="AM28" s="426">
        <v>1788</v>
      </c>
      <c r="AN28" s="426"/>
      <c r="AO28" s="426"/>
      <c r="AP28" s="426"/>
      <c r="AQ28" s="440" t="s">
        <v>241</v>
      </c>
      <c r="AR28" s="426"/>
      <c r="AS28" s="426"/>
      <c r="AT28" s="426"/>
      <c r="AU28" s="347" t="s">
        <v>241</v>
      </c>
      <c r="AV28" s="442"/>
      <c r="AW28" s="442"/>
      <c r="AX28" s="443"/>
    </row>
    <row r="29" spans="1:50" ht="23.25" customHeight="1" x14ac:dyDescent="0.15">
      <c r="A29" s="364"/>
      <c r="B29" s="362"/>
      <c r="C29" s="362"/>
      <c r="D29" s="362"/>
      <c r="E29" s="362"/>
      <c r="F29" s="302"/>
      <c r="G29" s="415"/>
      <c r="H29" s="416"/>
      <c r="I29" s="416"/>
      <c r="J29" s="416"/>
      <c r="K29" s="416"/>
      <c r="L29" s="416"/>
      <c r="M29" s="416"/>
      <c r="N29" s="416"/>
      <c r="O29" s="416"/>
      <c r="P29" s="419"/>
      <c r="Q29" s="420"/>
      <c r="R29" s="420"/>
      <c r="S29" s="420"/>
      <c r="T29" s="420"/>
      <c r="U29" s="420"/>
      <c r="V29" s="420"/>
      <c r="W29" s="420"/>
      <c r="X29" s="421"/>
      <c r="Y29" s="444" t="s">
        <v>49</v>
      </c>
      <c r="Z29" s="445"/>
      <c r="AA29" s="446"/>
      <c r="AB29" s="360" t="s">
        <v>566</v>
      </c>
      <c r="AC29" s="425"/>
      <c r="AD29" s="425"/>
      <c r="AE29" s="426" t="s">
        <v>559</v>
      </c>
      <c r="AF29" s="426"/>
      <c r="AG29" s="426"/>
      <c r="AH29" s="426"/>
      <c r="AI29" s="440" t="s">
        <v>241</v>
      </c>
      <c r="AJ29" s="426"/>
      <c r="AK29" s="426"/>
      <c r="AL29" s="426"/>
      <c r="AM29" s="426">
        <v>1788</v>
      </c>
      <c r="AN29" s="426"/>
      <c r="AO29" s="426"/>
      <c r="AP29" s="426"/>
      <c r="AQ29" s="426">
        <v>1788</v>
      </c>
      <c r="AR29" s="426"/>
      <c r="AS29" s="426"/>
      <c r="AT29" s="426"/>
      <c r="AU29" s="441">
        <v>1788</v>
      </c>
      <c r="AV29" s="442"/>
      <c r="AW29" s="442"/>
      <c r="AX29" s="443"/>
    </row>
    <row r="30" spans="1:50" ht="23.25" customHeight="1" x14ac:dyDescent="0.15">
      <c r="A30" s="462" t="s">
        <v>532</v>
      </c>
      <c r="B30" s="463"/>
      <c r="C30" s="463"/>
      <c r="D30" s="463"/>
      <c r="E30" s="463"/>
      <c r="F30" s="464"/>
      <c r="G30" s="376" t="s">
        <v>533</v>
      </c>
      <c r="H30" s="376"/>
      <c r="I30" s="376"/>
      <c r="J30" s="376"/>
      <c r="K30" s="376"/>
      <c r="L30" s="376"/>
      <c r="M30" s="376"/>
      <c r="N30" s="376"/>
      <c r="O30" s="376"/>
      <c r="P30" s="376"/>
      <c r="Q30" s="376"/>
      <c r="R30" s="376"/>
      <c r="S30" s="376"/>
      <c r="T30" s="376"/>
      <c r="U30" s="376"/>
      <c r="V30" s="376"/>
      <c r="W30" s="376"/>
      <c r="X30" s="377"/>
      <c r="Y30" s="378"/>
      <c r="Z30" s="379"/>
      <c r="AA30" s="380"/>
      <c r="AB30" s="375" t="s">
        <v>11</v>
      </c>
      <c r="AC30" s="376"/>
      <c r="AD30" s="377"/>
      <c r="AE30" s="375" t="s">
        <v>373</v>
      </c>
      <c r="AF30" s="376"/>
      <c r="AG30" s="376"/>
      <c r="AH30" s="377"/>
      <c r="AI30" s="375" t="s">
        <v>525</v>
      </c>
      <c r="AJ30" s="376"/>
      <c r="AK30" s="376"/>
      <c r="AL30" s="377"/>
      <c r="AM30" s="375" t="s">
        <v>341</v>
      </c>
      <c r="AN30" s="376"/>
      <c r="AO30" s="376"/>
      <c r="AP30" s="377"/>
      <c r="AQ30" s="381" t="s">
        <v>539</v>
      </c>
      <c r="AR30" s="382"/>
      <c r="AS30" s="382"/>
      <c r="AT30" s="382"/>
      <c r="AU30" s="382"/>
      <c r="AV30" s="382"/>
      <c r="AW30" s="382"/>
      <c r="AX30" s="383"/>
    </row>
    <row r="31" spans="1:50" ht="23.25" customHeight="1" x14ac:dyDescent="0.15">
      <c r="A31" s="465"/>
      <c r="B31" s="466"/>
      <c r="C31" s="466"/>
      <c r="D31" s="466"/>
      <c r="E31" s="466"/>
      <c r="F31" s="467"/>
      <c r="G31" s="384" t="s">
        <v>567</v>
      </c>
      <c r="H31" s="385"/>
      <c r="I31" s="385"/>
      <c r="J31" s="385"/>
      <c r="K31" s="385"/>
      <c r="L31" s="385"/>
      <c r="M31" s="385"/>
      <c r="N31" s="385"/>
      <c r="O31" s="385"/>
      <c r="P31" s="385"/>
      <c r="Q31" s="385"/>
      <c r="R31" s="385"/>
      <c r="S31" s="385"/>
      <c r="T31" s="385"/>
      <c r="U31" s="385"/>
      <c r="V31" s="385"/>
      <c r="W31" s="385"/>
      <c r="X31" s="385"/>
      <c r="Y31" s="434" t="s">
        <v>532</v>
      </c>
      <c r="Z31" s="435"/>
      <c r="AA31" s="436"/>
      <c r="AB31" s="437" t="s">
        <v>568</v>
      </c>
      <c r="AC31" s="438"/>
      <c r="AD31" s="439"/>
      <c r="AE31" s="440" t="s">
        <v>559</v>
      </c>
      <c r="AF31" s="440"/>
      <c r="AG31" s="440"/>
      <c r="AH31" s="440"/>
      <c r="AI31" s="440" t="s">
        <v>559</v>
      </c>
      <c r="AJ31" s="440"/>
      <c r="AK31" s="440"/>
      <c r="AL31" s="440"/>
      <c r="AM31" s="440">
        <v>42.6</v>
      </c>
      <c r="AN31" s="440"/>
      <c r="AO31" s="440"/>
      <c r="AP31" s="440"/>
      <c r="AQ31" s="347">
        <v>33.6</v>
      </c>
      <c r="AR31" s="340"/>
      <c r="AS31" s="340"/>
      <c r="AT31" s="340"/>
      <c r="AU31" s="340"/>
      <c r="AV31" s="340"/>
      <c r="AW31" s="340"/>
      <c r="AX31" s="341"/>
    </row>
    <row r="32" spans="1:50" ht="46.5" customHeight="1" x14ac:dyDescent="0.15">
      <c r="A32" s="468"/>
      <c r="B32" s="469"/>
      <c r="C32" s="469"/>
      <c r="D32" s="469"/>
      <c r="E32" s="469"/>
      <c r="F32" s="470"/>
      <c r="G32" s="386"/>
      <c r="H32" s="387"/>
      <c r="I32" s="387"/>
      <c r="J32" s="387"/>
      <c r="K32" s="387"/>
      <c r="L32" s="387"/>
      <c r="M32" s="387"/>
      <c r="N32" s="387"/>
      <c r="O32" s="387"/>
      <c r="P32" s="387"/>
      <c r="Q32" s="387"/>
      <c r="R32" s="387"/>
      <c r="S32" s="387"/>
      <c r="T32" s="387"/>
      <c r="U32" s="387"/>
      <c r="V32" s="387"/>
      <c r="W32" s="387"/>
      <c r="X32" s="387"/>
      <c r="Y32" s="410" t="s">
        <v>534</v>
      </c>
      <c r="Z32" s="427"/>
      <c r="AA32" s="428"/>
      <c r="AB32" s="429" t="s">
        <v>569</v>
      </c>
      <c r="AC32" s="430"/>
      <c r="AD32" s="431"/>
      <c r="AE32" s="432" t="s">
        <v>559</v>
      </c>
      <c r="AF32" s="432"/>
      <c r="AG32" s="432"/>
      <c r="AH32" s="432"/>
      <c r="AI32" s="432" t="s">
        <v>559</v>
      </c>
      <c r="AJ32" s="432"/>
      <c r="AK32" s="432"/>
      <c r="AL32" s="432"/>
      <c r="AM32" s="432" t="s">
        <v>570</v>
      </c>
      <c r="AN32" s="432"/>
      <c r="AO32" s="432"/>
      <c r="AP32" s="432"/>
      <c r="AQ32" s="432" t="s">
        <v>571</v>
      </c>
      <c r="AR32" s="432"/>
      <c r="AS32" s="432"/>
      <c r="AT32" s="432"/>
      <c r="AU32" s="432"/>
      <c r="AV32" s="432"/>
      <c r="AW32" s="432"/>
      <c r="AX32" s="433"/>
    </row>
    <row r="33" spans="1:51" ht="18.75" customHeight="1" x14ac:dyDescent="0.15">
      <c r="A33" s="480" t="s">
        <v>206</v>
      </c>
      <c r="B33" s="481"/>
      <c r="C33" s="481"/>
      <c r="D33" s="481"/>
      <c r="E33" s="481"/>
      <c r="F33" s="482"/>
      <c r="G33" s="391" t="s">
        <v>131</v>
      </c>
      <c r="H33" s="371"/>
      <c r="I33" s="371"/>
      <c r="J33" s="371"/>
      <c r="K33" s="371"/>
      <c r="L33" s="371"/>
      <c r="M33" s="371"/>
      <c r="N33" s="371"/>
      <c r="O33" s="372"/>
      <c r="P33" s="373" t="s">
        <v>51</v>
      </c>
      <c r="Q33" s="371"/>
      <c r="R33" s="371"/>
      <c r="S33" s="371"/>
      <c r="T33" s="371"/>
      <c r="U33" s="371"/>
      <c r="V33" s="371"/>
      <c r="W33" s="371"/>
      <c r="X33" s="372"/>
      <c r="Y33" s="392"/>
      <c r="Z33" s="393"/>
      <c r="AA33" s="394"/>
      <c r="AB33" s="398" t="s">
        <v>11</v>
      </c>
      <c r="AC33" s="399"/>
      <c r="AD33" s="400"/>
      <c r="AE33" s="398" t="s">
        <v>373</v>
      </c>
      <c r="AF33" s="399"/>
      <c r="AG33" s="399"/>
      <c r="AH33" s="400"/>
      <c r="AI33" s="478" t="s">
        <v>525</v>
      </c>
      <c r="AJ33" s="478"/>
      <c r="AK33" s="478"/>
      <c r="AL33" s="398"/>
      <c r="AM33" s="478" t="s">
        <v>341</v>
      </c>
      <c r="AN33" s="478"/>
      <c r="AO33" s="478"/>
      <c r="AP33" s="398"/>
      <c r="AQ33" s="388" t="s">
        <v>161</v>
      </c>
      <c r="AR33" s="389"/>
      <c r="AS33" s="389"/>
      <c r="AT33" s="390"/>
      <c r="AU33" s="371" t="s">
        <v>121</v>
      </c>
      <c r="AV33" s="371"/>
      <c r="AW33" s="371"/>
      <c r="AX33" s="374"/>
    </row>
    <row r="34" spans="1:51" ht="18.75" customHeight="1" x14ac:dyDescent="0.15">
      <c r="A34" s="483"/>
      <c r="B34" s="484"/>
      <c r="C34" s="484"/>
      <c r="D34" s="484"/>
      <c r="E34" s="484"/>
      <c r="F34" s="485"/>
      <c r="G34" s="355"/>
      <c r="H34" s="337"/>
      <c r="I34" s="337"/>
      <c r="J34" s="337"/>
      <c r="K34" s="337"/>
      <c r="L34" s="337"/>
      <c r="M34" s="337"/>
      <c r="N34" s="337"/>
      <c r="O34" s="338"/>
      <c r="P34" s="336"/>
      <c r="Q34" s="337"/>
      <c r="R34" s="337"/>
      <c r="S34" s="337"/>
      <c r="T34" s="337"/>
      <c r="U34" s="337"/>
      <c r="V34" s="337"/>
      <c r="W34" s="337"/>
      <c r="X34" s="338"/>
      <c r="Y34" s="395"/>
      <c r="Z34" s="396"/>
      <c r="AA34" s="397"/>
      <c r="AB34" s="356"/>
      <c r="AC34" s="357"/>
      <c r="AD34" s="358"/>
      <c r="AE34" s="356"/>
      <c r="AF34" s="357"/>
      <c r="AG34" s="357"/>
      <c r="AH34" s="358"/>
      <c r="AI34" s="479"/>
      <c r="AJ34" s="479"/>
      <c r="AK34" s="479"/>
      <c r="AL34" s="356"/>
      <c r="AM34" s="479"/>
      <c r="AN34" s="479"/>
      <c r="AO34" s="479"/>
      <c r="AP34" s="356"/>
      <c r="AQ34" s="348">
        <v>4</v>
      </c>
      <c r="AR34" s="349"/>
      <c r="AS34" s="334" t="s">
        <v>162</v>
      </c>
      <c r="AT34" s="335"/>
      <c r="AU34" s="352" t="s">
        <v>560</v>
      </c>
      <c r="AV34" s="352"/>
      <c r="AW34" s="337" t="s">
        <v>158</v>
      </c>
      <c r="AX34" s="361"/>
    </row>
    <row r="35" spans="1:51" ht="23.25" customHeight="1" x14ac:dyDescent="0.15">
      <c r="A35" s="486"/>
      <c r="B35" s="484"/>
      <c r="C35" s="484"/>
      <c r="D35" s="484"/>
      <c r="E35" s="484"/>
      <c r="F35" s="485"/>
      <c r="G35" s="401" t="s">
        <v>572</v>
      </c>
      <c r="H35" s="402"/>
      <c r="I35" s="402"/>
      <c r="J35" s="402"/>
      <c r="K35" s="402"/>
      <c r="L35" s="402"/>
      <c r="M35" s="402"/>
      <c r="N35" s="402"/>
      <c r="O35" s="403"/>
      <c r="P35" s="187" t="s">
        <v>573</v>
      </c>
      <c r="Q35" s="187"/>
      <c r="R35" s="187"/>
      <c r="S35" s="187"/>
      <c r="T35" s="187"/>
      <c r="U35" s="187"/>
      <c r="V35" s="187"/>
      <c r="W35" s="187"/>
      <c r="X35" s="322"/>
      <c r="Y35" s="410" t="s">
        <v>12</v>
      </c>
      <c r="Z35" s="411"/>
      <c r="AA35" s="412"/>
      <c r="AB35" s="360" t="s">
        <v>217</v>
      </c>
      <c r="AC35" s="360"/>
      <c r="AD35" s="360"/>
      <c r="AE35" s="347" t="s">
        <v>559</v>
      </c>
      <c r="AF35" s="340"/>
      <c r="AG35" s="340"/>
      <c r="AH35" s="340"/>
      <c r="AI35" s="347" t="s">
        <v>559</v>
      </c>
      <c r="AJ35" s="340"/>
      <c r="AK35" s="340"/>
      <c r="AL35" s="340"/>
      <c r="AM35" s="347" t="s">
        <v>241</v>
      </c>
      <c r="AN35" s="340"/>
      <c r="AO35" s="340"/>
      <c r="AP35" s="340"/>
      <c r="AQ35" s="342" t="s">
        <v>241</v>
      </c>
      <c r="AR35" s="343"/>
      <c r="AS35" s="343"/>
      <c r="AT35" s="344"/>
      <c r="AU35" s="340" t="s">
        <v>241</v>
      </c>
      <c r="AV35" s="340"/>
      <c r="AW35" s="340"/>
      <c r="AX35" s="341"/>
    </row>
    <row r="36" spans="1:51" ht="23.25" customHeight="1" x14ac:dyDescent="0.15">
      <c r="A36" s="487"/>
      <c r="B36" s="488"/>
      <c r="C36" s="488"/>
      <c r="D36" s="488"/>
      <c r="E36" s="488"/>
      <c r="F36" s="489"/>
      <c r="G36" s="404"/>
      <c r="H36" s="405"/>
      <c r="I36" s="405"/>
      <c r="J36" s="405"/>
      <c r="K36" s="405"/>
      <c r="L36" s="405"/>
      <c r="M36" s="405"/>
      <c r="N36" s="405"/>
      <c r="O36" s="406"/>
      <c r="P36" s="190"/>
      <c r="Q36" s="190"/>
      <c r="R36" s="190"/>
      <c r="S36" s="190"/>
      <c r="T36" s="190"/>
      <c r="U36" s="190"/>
      <c r="V36" s="190"/>
      <c r="W36" s="190"/>
      <c r="X36" s="339"/>
      <c r="Y36" s="375" t="s">
        <v>47</v>
      </c>
      <c r="Z36" s="376"/>
      <c r="AA36" s="377"/>
      <c r="AB36" s="359" t="s">
        <v>217</v>
      </c>
      <c r="AC36" s="359"/>
      <c r="AD36" s="359"/>
      <c r="AE36" s="347" t="s">
        <v>559</v>
      </c>
      <c r="AF36" s="340"/>
      <c r="AG36" s="340"/>
      <c r="AH36" s="340"/>
      <c r="AI36" s="347" t="s">
        <v>559</v>
      </c>
      <c r="AJ36" s="340"/>
      <c r="AK36" s="340"/>
      <c r="AL36" s="340"/>
      <c r="AM36" s="347">
        <v>99.2</v>
      </c>
      <c r="AN36" s="340"/>
      <c r="AO36" s="340"/>
      <c r="AP36" s="340"/>
      <c r="AQ36" s="342">
        <v>99.2</v>
      </c>
      <c r="AR36" s="343"/>
      <c r="AS36" s="343"/>
      <c r="AT36" s="344"/>
      <c r="AU36" s="340" t="s">
        <v>559</v>
      </c>
      <c r="AV36" s="340"/>
      <c r="AW36" s="340"/>
      <c r="AX36" s="341"/>
    </row>
    <row r="37" spans="1:51" ht="23.25" customHeight="1" x14ac:dyDescent="0.15">
      <c r="A37" s="486"/>
      <c r="B37" s="484"/>
      <c r="C37" s="484"/>
      <c r="D37" s="484"/>
      <c r="E37" s="484"/>
      <c r="F37" s="485"/>
      <c r="G37" s="407"/>
      <c r="H37" s="408"/>
      <c r="I37" s="408"/>
      <c r="J37" s="408"/>
      <c r="K37" s="408"/>
      <c r="L37" s="408"/>
      <c r="M37" s="408"/>
      <c r="N37" s="408"/>
      <c r="O37" s="409"/>
      <c r="P37" s="172"/>
      <c r="Q37" s="172"/>
      <c r="R37" s="172"/>
      <c r="S37" s="172"/>
      <c r="T37" s="172"/>
      <c r="U37" s="172"/>
      <c r="V37" s="172"/>
      <c r="W37" s="172"/>
      <c r="X37" s="324"/>
      <c r="Y37" s="375" t="s">
        <v>13</v>
      </c>
      <c r="Z37" s="376"/>
      <c r="AA37" s="377"/>
      <c r="AB37" s="413" t="s">
        <v>14</v>
      </c>
      <c r="AC37" s="413"/>
      <c r="AD37" s="413"/>
      <c r="AE37" s="347" t="s">
        <v>559</v>
      </c>
      <c r="AF37" s="340"/>
      <c r="AG37" s="340"/>
      <c r="AH37" s="340"/>
      <c r="AI37" s="347" t="s">
        <v>559</v>
      </c>
      <c r="AJ37" s="340"/>
      <c r="AK37" s="340"/>
      <c r="AL37" s="340"/>
      <c r="AM37" s="347" t="s">
        <v>241</v>
      </c>
      <c r="AN37" s="340"/>
      <c r="AO37" s="340"/>
      <c r="AP37" s="340"/>
      <c r="AQ37" s="342" t="s">
        <v>559</v>
      </c>
      <c r="AR37" s="343"/>
      <c r="AS37" s="343"/>
      <c r="AT37" s="344"/>
      <c r="AU37" s="340" t="s">
        <v>559</v>
      </c>
      <c r="AV37" s="340"/>
      <c r="AW37" s="340"/>
      <c r="AX37" s="341"/>
    </row>
    <row r="38" spans="1:51" ht="23.25" customHeight="1" x14ac:dyDescent="0.15">
      <c r="A38" s="363" t="s">
        <v>226</v>
      </c>
      <c r="B38" s="353"/>
      <c r="C38" s="353"/>
      <c r="D38" s="353"/>
      <c r="E38" s="353"/>
      <c r="F38" s="298"/>
      <c r="G38" s="365" t="s">
        <v>574</v>
      </c>
      <c r="H38" s="366"/>
      <c r="I38" s="366"/>
      <c r="J38" s="366"/>
      <c r="K38" s="366"/>
      <c r="L38" s="366"/>
      <c r="M38" s="366"/>
      <c r="N38" s="366"/>
      <c r="O38" s="366"/>
      <c r="P38" s="366"/>
      <c r="Q38" s="366"/>
      <c r="R38" s="366"/>
      <c r="S38" s="366"/>
      <c r="T38" s="366"/>
      <c r="U38" s="366"/>
      <c r="V38" s="366"/>
      <c r="W38" s="366"/>
      <c r="X38" s="366"/>
      <c r="Y38" s="366"/>
      <c r="Z38" s="366"/>
      <c r="AA38" s="366"/>
      <c r="AB38" s="366"/>
      <c r="AC38" s="366"/>
      <c r="AD38" s="366"/>
      <c r="AE38" s="366"/>
      <c r="AF38" s="366"/>
      <c r="AG38" s="366"/>
      <c r="AH38" s="366"/>
      <c r="AI38" s="366"/>
      <c r="AJ38" s="366"/>
      <c r="AK38" s="366"/>
      <c r="AL38" s="366"/>
      <c r="AM38" s="366"/>
      <c r="AN38" s="366"/>
      <c r="AO38" s="366"/>
      <c r="AP38" s="366"/>
      <c r="AQ38" s="366"/>
      <c r="AR38" s="366"/>
      <c r="AS38" s="366"/>
      <c r="AT38" s="366"/>
      <c r="AU38" s="366"/>
      <c r="AV38" s="366"/>
      <c r="AW38" s="366"/>
      <c r="AX38" s="367"/>
    </row>
    <row r="39" spans="1:51" ht="23.25" customHeight="1" thickBot="1" x14ac:dyDescent="0.2">
      <c r="A39" s="364"/>
      <c r="B39" s="362"/>
      <c r="C39" s="362"/>
      <c r="D39" s="362"/>
      <c r="E39" s="362"/>
      <c r="F39" s="302"/>
      <c r="G39" s="368"/>
      <c r="H39" s="369"/>
      <c r="I39" s="369"/>
      <c r="J39" s="369"/>
      <c r="K39" s="369"/>
      <c r="L39" s="369"/>
      <c r="M39" s="369"/>
      <c r="N39" s="369"/>
      <c r="O39" s="369"/>
      <c r="P39" s="369"/>
      <c r="Q39" s="369"/>
      <c r="R39" s="369"/>
      <c r="S39" s="369"/>
      <c r="T39" s="369"/>
      <c r="U39" s="369"/>
      <c r="V39" s="369"/>
      <c r="W39" s="369"/>
      <c r="X39" s="369"/>
      <c r="Y39" s="369"/>
      <c r="Z39" s="369"/>
      <c r="AA39" s="369"/>
      <c r="AB39" s="369"/>
      <c r="AC39" s="369"/>
      <c r="AD39" s="369"/>
      <c r="AE39" s="369"/>
      <c r="AF39" s="369"/>
      <c r="AG39" s="369"/>
      <c r="AH39" s="369"/>
      <c r="AI39" s="369"/>
      <c r="AJ39" s="369"/>
      <c r="AK39" s="369"/>
      <c r="AL39" s="369"/>
      <c r="AM39" s="369"/>
      <c r="AN39" s="369"/>
      <c r="AO39" s="369"/>
      <c r="AP39" s="369"/>
      <c r="AQ39" s="369"/>
      <c r="AR39" s="369"/>
      <c r="AS39" s="369"/>
      <c r="AT39" s="369"/>
      <c r="AU39" s="369"/>
      <c r="AV39" s="369"/>
      <c r="AW39" s="369"/>
      <c r="AX39" s="370"/>
    </row>
    <row r="40" spans="1:51" ht="45" customHeight="1" x14ac:dyDescent="0.15">
      <c r="A40" s="312" t="s">
        <v>240</v>
      </c>
      <c r="B40" s="313"/>
      <c r="C40" s="315" t="s">
        <v>163</v>
      </c>
      <c r="D40" s="313"/>
      <c r="E40" s="316" t="s">
        <v>176</v>
      </c>
      <c r="F40" s="317"/>
      <c r="G40" s="318" t="s">
        <v>575</v>
      </c>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20"/>
    </row>
    <row r="41" spans="1:51" ht="32.25" customHeight="1" x14ac:dyDescent="0.15">
      <c r="A41" s="314"/>
      <c r="B41" s="296"/>
      <c r="C41" s="295"/>
      <c r="D41" s="296"/>
      <c r="E41" s="297" t="s">
        <v>175</v>
      </c>
      <c r="F41" s="298"/>
      <c r="G41" s="321" t="s">
        <v>576</v>
      </c>
      <c r="H41" s="187"/>
      <c r="I41" s="187"/>
      <c r="J41" s="187"/>
      <c r="K41" s="187"/>
      <c r="L41" s="187"/>
      <c r="M41" s="187"/>
      <c r="N41" s="187"/>
      <c r="O41" s="187"/>
      <c r="P41" s="187"/>
      <c r="Q41" s="187"/>
      <c r="R41" s="187"/>
      <c r="S41" s="187"/>
      <c r="T41" s="187"/>
      <c r="U41" s="187"/>
      <c r="V41" s="322"/>
      <c r="W41" s="325" t="s">
        <v>535</v>
      </c>
      <c r="X41" s="326"/>
      <c r="Y41" s="326"/>
      <c r="Z41" s="326"/>
      <c r="AA41" s="327"/>
      <c r="AB41" s="328" t="s">
        <v>577</v>
      </c>
      <c r="AC41" s="329"/>
      <c r="AD41" s="329"/>
      <c r="AE41" s="329"/>
      <c r="AF41" s="329"/>
      <c r="AG41" s="329"/>
      <c r="AH41" s="329"/>
      <c r="AI41" s="329"/>
      <c r="AJ41" s="329"/>
      <c r="AK41" s="329"/>
      <c r="AL41" s="329"/>
      <c r="AM41" s="329"/>
      <c r="AN41" s="329"/>
      <c r="AO41" s="329"/>
      <c r="AP41" s="329"/>
      <c r="AQ41" s="329"/>
      <c r="AR41" s="329"/>
      <c r="AS41" s="329"/>
      <c r="AT41" s="329"/>
      <c r="AU41" s="329"/>
      <c r="AV41" s="329"/>
      <c r="AW41" s="329"/>
      <c r="AX41" s="330"/>
    </row>
    <row r="42" spans="1:51" ht="21" customHeight="1" x14ac:dyDescent="0.15">
      <c r="A42" s="314"/>
      <c r="B42" s="296"/>
      <c r="C42" s="295"/>
      <c r="D42" s="296"/>
      <c r="E42" s="301"/>
      <c r="F42" s="302"/>
      <c r="G42" s="323"/>
      <c r="H42" s="172"/>
      <c r="I42" s="172"/>
      <c r="J42" s="172"/>
      <c r="K42" s="172"/>
      <c r="L42" s="172"/>
      <c r="M42" s="172"/>
      <c r="N42" s="172"/>
      <c r="O42" s="172"/>
      <c r="P42" s="172"/>
      <c r="Q42" s="172"/>
      <c r="R42" s="172"/>
      <c r="S42" s="172"/>
      <c r="T42" s="172"/>
      <c r="U42" s="172"/>
      <c r="V42" s="324"/>
      <c r="W42" s="331" t="s">
        <v>536</v>
      </c>
      <c r="X42" s="332"/>
      <c r="Y42" s="332"/>
      <c r="Z42" s="332"/>
      <c r="AA42" s="333"/>
      <c r="AB42" s="328" t="s">
        <v>560</v>
      </c>
      <c r="AC42" s="329"/>
      <c r="AD42" s="329"/>
      <c r="AE42" s="329"/>
      <c r="AF42" s="329"/>
      <c r="AG42" s="329"/>
      <c r="AH42" s="329"/>
      <c r="AI42" s="329"/>
      <c r="AJ42" s="329"/>
      <c r="AK42" s="329"/>
      <c r="AL42" s="329"/>
      <c r="AM42" s="329"/>
      <c r="AN42" s="329"/>
      <c r="AO42" s="329"/>
      <c r="AP42" s="329"/>
      <c r="AQ42" s="329"/>
      <c r="AR42" s="329"/>
      <c r="AS42" s="329"/>
      <c r="AT42" s="329"/>
      <c r="AU42" s="329"/>
      <c r="AV42" s="329"/>
      <c r="AW42" s="329"/>
      <c r="AX42" s="330"/>
    </row>
    <row r="43" spans="1:51" ht="34.5" customHeight="1" x14ac:dyDescent="0.15">
      <c r="A43" s="314"/>
      <c r="B43" s="296"/>
      <c r="C43" s="293" t="s">
        <v>542</v>
      </c>
      <c r="D43" s="294"/>
      <c r="E43" s="297" t="s">
        <v>236</v>
      </c>
      <c r="F43" s="298"/>
      <c r="G43" s="303" t="s">
        <v>166</v>
      </c>
      <c r="H43" s="304"/>
      <c r="I43" s="304"/>
      <c r="J43" s="305" t="s">
        <v>247</v>
      </c>
      <c r="K43" s="306"/>
      <c r="L43" s="306"/>
      <c r="M43" s="306"/>
      <c r="N43" s="306"/>
      <c r="O43" s="306"/>
      <c r="P43" s="306"/>
      <c r="Q43" s="306"/>
      <c r="R43" s="306"/>
      <c r="S43" s="306"/>
      <c r="T43" s="307"/>
      <c r="U43" s="308" t="s">
        <v>578</v>
      </c>
      <c r="V43" s="308"/>
      <c r="W43" s="308"/>
      <c r="X43" s="308"/>
      <c r="Y43" s="308"/>
      <c r="Z43" s="308"/>
      <c r="AA43" s="308"/>
      <c r="AB43" s="308"/>
      <c r="AC43" s="308"/>
      <c r="AD43" s="308"/>
      <c r="AE43" s="308"/>
      <c r="AF43" s="308"/>
      <c r="AG43" s="308"/>
      <c r="AH43" s="308"/>
      <c r="AI43" s="308"/>
      <c r="AJ43" s="308"/>
      <c r="AK43" s="308"/>
      <c r="AL43" s="308"/>
      <c r="AM43" s="308"/>
      <c r="AN43" s="308"/>
      <c r="AO43" s="308"/>
      <c r="AP43" s="308"/>
      <c r="AQ43" s="308"/>
      <c r="AR43" s="308"/>
      <c r="AS43" s="308"/>
      <c r="AT43" s="308"/>
      <c r="AU43" s="308"/>
      <c r="AV43" s="308"/>
      <c r="AW43" s="308"/>
      <c r="AX43" s="309"/>
      <c r="AY43" s="59"/>
    </row>
    <row r="44" spans="1:51" ht="34.5" customHeight="1" x14ac:dyDescent="0.15">
      <c r="A44" s="314"/>
      <c r="B44" s="296"/>
      <c r="C44" s="295"/>
      <c r="D44" s="296"/>
      <c r="E44" s="299"/>
      <c r="F44" s="300"/>
      <c r="G44" s="303" t="s">
        <v>543</v>
      </c>
      <c r="H44" s="304"/>
      <c r="I44" s="304"/>
      <c r="J44" s="304"/>
      <c r="K44" s="304"/>
      <c r="L44" s="304"/>
      <c r="M44" s="304"/>
      <c r="N44" s="304"/>
      <c r="O44" s="304"/>
      <c r="P44" s="304"/>
      <c r="Q44" s="304"/>
      <c r="R44" s="304"/>
      <c r="S44" s="304"/>
      <c r="T44" s="304"/>
      <c r="U44" s="310" t="s">
        <v>579</v>
      </c>
      <c r="V44" s="308"/>
      <c r="W44" s="308"/>
      <c r="X44" s="308"/>
      <c r="Y44" s="308"/>
      <c r="Z44" s="308"/>
      <c r="AA44" s="308"/>
      <c r="AB44" s="308"/>
      <c r="AC44" s="308"/>
      <c r="AD44" s="308"/>
      <c r="AE44" s="308"/>
      <c r="AF44" s="308"/>
      <c r="AG44" s="308"/>
      <c r="AH44" s="308"/>
      <c r="AI44" s="308"/>
      <c r="AJ44" s="308"/>
      <c r="AK44" s="308"/>
      <c r="AL44" s="308"/>
      <c r="AM44" s="308"/>
      <c r="AN44" s="308"/>
      <c r="AO44" s="308"/>
      <c r="AP44" s="308"/>
      <c r="AQ44" s="308"/>
      <c r="AR44" s="308"/>
      <c r="AS44" s="308"/>
      <c r="AT44" s="308"/>
      <c r="AU44" s="308"/>
      <c r="AV44" s="308"/>
      <c r="AW44" s="308"/>
      <c r="AX44" s="309"/>
      <c r="AY44" s="59"/>
    </row>
    <row r="45" spans="1:51" ht="34.5" customHeight="1" thickBot="1" x14ac:dyDescent="0.2">
      <c r="A45" s="314"/>
      <c r="B45" s="296"/>
      <c r="C45" s="295"/>
      <c r="D45" s="296"/>
      <c r="E45" s="301"/>
      <c r="F45" s="302"/>
      <c r="G45" s="303" t="s">
        <v>536</v>
      </c>
      <c r="H45" s="304"/>
      <c r="I45" s="304"/>
      <c r="J45" s="304"/>
      <c r="K45" s="304"/>
      <c r="L45" s="304"/>
      <c r="M45" s="304"/>
      <c r="N45" s="304"/>
      <c r="O45" s="304"/>
      <c r="P45" s="304"/>
      <c r="Q45" s="304"/>
      <c r="R45" s="304"/>
      <c r="S45" s="304"/>
      <c r="T45" s="304"/>
      <c r="U45" s="311" t="s">
        <v>580</v>
      </c>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3"/>
      <c r="AY45" s="59"/>
    </row>
    <row r="46" spans="1:51" ht="27" customHeight="1" x14ac:dyDescent="0.15">
      <c r="A46" s="257" t="s">
        <v>43</v>
      </c>
      <c r="B46" s="258"/>
      <c r="C46" s="258"/>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c r="AM46" s="258"/>
      <c r="AN46" s="258"/>
      <c r="AO46" s="258"/>
      <c r="AP46" s="258"/>
      <c r="AQ46" s="258"/>
      <c r="AR46" s="258"/>
      <c r="AS46" s="258"/>
      <c r="AT46" s="258"/>
      <c r="AU46" s="258"/>
      <c r="AV46" s="258"/>
      <c r="AW46" s="258"/>
      <c r="AX46" s="259"/>
    </row>
    <row r="47" spans="1:51" ht="27" customHeight="1" x14ac:dyDescent="0.15">
      <c r="A47" s="5"/>
      <c r="B47" s="6"/>
      <c r="C47" s="260" t="s">
        <v>29</v>
      </c>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2"/>
      <c r="AD47" s="261" t="s">
        <v>32</v>
      </c>
      <c r="AE47" s="261"/>
      <c r="AF47" s="261"/>
      <c r="AG47" s="263" t="s">
        <v>28</v>
      </c>
      <c r="AH47" s="261"/>
      <c r="AI47" s="261"/>
      <c r="AJ47" s="261"/>
      <c r="AK47" s="261"/>
      <c r="AL47" s="261"/>
      <c r="AM47" s="261"/>
      <c r="AN47" s="261"/>
      <c r="AO47" s="261"/>
      <c r="AP47" s="261"/>
      <c r="AQ47" s="261"/>
      <c r="AR47" s="261"/>
      <c r="AS47" s="261"/>
      <c r="AT47" s="261"/>
      <c r="AU47" s="261"/>
      <c r="AV47" s="261"/>
      <c r="AW47" s="261"/>
      <c r="AX47" s="264"/>
    </row>
    <row r="48" spans="1:51" ht="60" customHeight="1" x14ac:dyDescent="0.15">
      <c r="A48" s="265" t="s">
        <v>126</v>
      </c>
      <c r="B48" s="266"/>
      <c r="C48" s="271" t="s">
        <v>127</v>
      </c>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3"/>
      <c r="AD48" s="274" t="s">
        <v>558</v>
      </c>
      <c r="AE48" s="275"/>
      <c r="AF48" s="275"/>
      <c r="AG48" s="276" t="s">
        <v>581</v>
      </c>
      <c r="AH48" s="277"/>
      <c r="AI48" s="277"/>
      <c r="AJ48" s="277"/>
      <c r="AK48" s="277"/>
      <c r="AL48" s="277"/>
      <c r="AM48" s="277"/>
      <c r="AN48" s="277"/>
      <c r="AO48" s="277"/>
      <c r="AP48" s="277"/>
      <c r="AQ48" s="277"/>
      <c r="AR48" s="277"/>
      <c r="AS48" s="277"/>
      <c r="AT48" s="277"/>
      <c r="AU48" s="277"/>
      <c r="AV48" s="277"/>
      <c r="AW48" s="277"/>
      <c r="AX48" s="278"/>
    </row>
    <row r="49" spans="1:50" ht="60" customHeight="1" x14ac:dyDescent="0.15">
      <c r="A49" s="267"/>
      <c r="B49" s="268"/>
      <c r="C49" s="279" t="s">
        <v>33</v>
      </c>
      <c r="D49" s="280"/>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168"/>
      <c r="AD49" s="169" t="s">
        <v>558</v>
      </c>
      <c r="AE49" s="170"/>
      <c r="AF49" s="170"/>
      <c r="AG49" s="217" t="s">
        <v>582</v>
      </c>
      <c r="AH49" s="218"/>
      <c r="AI49" s="218"/>
      <c r="AJ49" s="218"/>
      <c r="AK49" s="218"/>
      <c r="AL49" s="218"/>
      <c r="AM49" s="218"/>
      <c r="AN49" s="218"/>
      <c r="AO49" s="218"/>
      <c r="AP49" s="218"/>
      <c r="AQ49" s="218"/>
      <c r="AR49" s="218"/>
      <c r="AS49" s="218"/>
      <c r="AT49" s="218"/>
      <c r="AU49" s="218"/>
      <c r="AV49" s="218"/>
      <c r="AW49" s="218"/>
      <c r="AX49" s="219"/>
    </row>
    <row r="50" spans="1:50" ht="60" customHeight="1" x14ac:dyDescent="0.15">
      <c r="A50" s="269"/>
      <c r="B50" s="270"/>
      <c r="C50" s="242" t="s">
        <v>128</v>
      </c>
      <c r="D50" s="243"/>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4"/>
      <c r="AD50" s="229" t="s">
        <v>558</v>
      </c>
      <c r="AE50" s="230"/>
      <c r="AF50" s="230"/>
      <c r="AG50" s="189" t="s">
        <v>583</v>
      </c>
      <c r="AH50" s="190"/>
      <c r="AI50" s="190"/>
      <c r="AJ50" s="190"/>
      <c r="AK50" s="190"/>
      <c r="AL50" s="190"/>
      <c r="AM50" s="190"/>
      <c r="AN50" s="190"/>
      <c r="AO50" s="190"/>
      <c r="AP50" s="190"/>
      <c r="AQ50" s="190"/>
      <c r="AR50" s="190"/>
      <c r="AS50" s="190"/>
      <c r="AT50" s="190"/>
      <c r="AU50" s="190"/>
      <c r="AV50" s="190"/>
      <c r="AW50" s="190"/>
      <c r="AX50" s="191"/>
    </row>
    <row r="51" spans="1:50" ht="27" customHeight="1" x14ac:dyDescent="0.15">
      <c r="A51" s="197" t="s">
        <v>35</v>
      </c>
      <c r="B51" s="245"/>
      <c r="C51" s="247" t="s">
        <v>37</v>
      </c>
      <c r="D51" s="182"/>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9"/>
      <c r="AD51" s="183" t="s">
        <v>558</v>
      </c>
      <c r="AE51" s="184"/>
      <c r="AF51" s="184"/>
      <c r="AG51" s="186" t="s">
        <v>584</v>
      </c>
      <c r="AH51" s="187"/>
      <c r="AI51" s="187"/>
      <c r="AJ51" s="187"/>
      <c r="AK51" s="187"/>
      <c r="AL51" s="187"/>
      <c r="AM51" s="187"/>
      <c r="AN51" s="187"/>
      <c r="AO51" s="187"/>
      <c r="AP51" s="187"/>
      <c r="AQ51" s="187"/>
      <c r="AR51" s="187"/>
      <c r="AS51" s="187"/>
      <c r="AT51" s="187"/>
      <c r="AU51" s="187"/>
      <c r="AV51" s="187"/>
      <c r="AW51" s="187"/>
      <c r="AX51" s="188"/>
    </row>
    <row r="52" spans="1:50" ht="35.25" customHeight="1" x14ac:dyDescent="0.15">
      <c r="A52" s="199"/>
      <c r="B52" s="246"/>
      <c r="C52" s="250"/>
      <c r="D52" s="251"/>
      <c r="E52" s="254" t="s">
        <v>227</v>
      </c>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6"/>
      <c r="AD52" s="169" t="s">
        <v>585</v>
      </c>
      <c r="AE52" s="170"/>
      <c r="AF52" s="234"/>
      <c r="AG52" s="189"/>
      <c r="AH52" s="190"/>
      <c r="AI52" s="190"/>
      <c r="AJ52" s="190"/>
      <c r="AK52" s="190"/>
      <c r="AL52" s="190"/>
      <c r="AM52" s="190"/>
      <c r="AN52" s="190"/>
      <c r="AO52" s="190"/>
      <c r="AP52" s="190"/>
      <c r="AQ52" s="190"/>
      <c r="AR52" s="190"/>
      <c r="AS52" s="190"/>
      <c r="AT52" s="190"/>
      <c r="AU52" s="190"/>
      <c r="AV52" s="190"/>
      <c r="AW52" s="190"/>
      <c r="AX52" s="191"/>
    </row>
    <row r="53" spans="1:50" ht="26.25" customHeight="1" x14ac:dyDescent="0.15">
      <c r="A53" s="199"/>
      <c r="B53" s="246"/>
      <c r="C53" s="252"/>
      <c r="D53" s="253"/>
      <c r="E53" s="235" t="s">
        <v>195</v>
      </c>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7"/>
      <c r="AD53" s="238" t="s">
        <v>586</v>
      </c>
      <c r="AE53" s="239"/>
      <c r="AF53" s="239"/>
      <c r="AG53" s="189"/>
      <c r="AH53" s="190"/>
      <c r="AI53" s="190"/>
      <c r="AJ53" s="190"/>
      <c r="AK53" s="190"/>
      <c r="AL53" s="190"/>
      <c r="AM53" s="190"/>
      <c r="AN53" s="190"/>
      <c r="AO53" s="190"/>
      <c r="AP53" s="190"/>
      <c r="AQ53" s="190"/>
      <c r="AR53" s="190"/>
      <c r="AS53" s="190"/>
      <c r="AT53" s="190"/>
      <c r="AU53" s="190"/>
      <c r="AV53" s="190"/>
      <c r="AW53" s="190"/>
      <c r="AX53" s="191"/>
    </row>
    <row r="54" spans="1:50" ht="26.25" customHeight="1" x14ac:dyDescent="0.15">
      <c r="A54" s="199"/>
      <c r="B54" s="200"/>
      <c r="C54" s="240" t="s">
        <v>38</v>
      </c>
      <c r="D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06" t="s">
        <v>587</v>
      </c>
      <c r="AE54" s="207"/>
      <c r="AF54" s="207"/>
      <c r="AG54" s="209" t="s">
        <v>241</v>
      </c>
      <c r="AH54" s="210"/>
      <c r="AI54" s="210"/>
      <c r="AJ54" s="210"/>
      <c r="AK54" s="210"/>
      <c r="AL54" s="210"/>
      <c r="AM54" s="210"/>
      <c r="AN54" s="210"/>
      <c r="AO54" s="210"/>
      <c r="AP54" s="210"/>
      <c r="AQ54" s="210"/>
      <c r="AR54" s="210"/>
      <c r="AS54" s="210"/>
      <c r="AT54" s="210"/>
      <c r="AU54" s="210"/>
      <c r="AV54" s="210"/>
      <c r="AW54" s="210"/>
      <c r="AX54" s="211"/>
    </row>
    <row r="55" spans="1:50" ht="60" customHeight="1" x14ac:dyDescent="0.15">
      <c r="A55" s="199"/>
      <c r="B55" s="200"/>
      <c r="C55" s="167" t="s">
        <v>129</v>
      </c>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9" t="s">
        <v>558</v>
      </c>
      <c r="AE55" s="170"/>
      <c r="AF55" s="170"/>
      <c r="AG55" s="217" t="s">
        <v>588</v>
      </c>
      <c r="AH55" s="218"/>
      <c r="AI55" s="218"/>
      <c r="AJ55" s="218"/>
      <c r="AK55" s="218"/>
      <c r="AL55" s="218"/>
      <c r="AM55" s="218"/>
      <c r="AN55" s="218"/>
      <c r="AO55" s="218"/>
      <c r="AP55" s="218"/>
      <c r="AQ55" s="218"/>
      <c r="AR55" s="218"/>
      <c r="AS55" s="218"/>
      <c r="AT55" s="218"/>
      <c r="AU55" s="218"/>
      <c r="AV55" s="218"/>
      <c r="AW55" s="218"/>
      <c r="AX55" s="219"/>
    </row>
    <row r="56" spans="1:50" ht="60" customHeight="1" x14ac:dyDescent="0.15">
      <c r="A56" s="199"/>
      <c r="B56" s="200"/>
      <c r="C56" s="167" t="s">
        <v>34</v>
      </c>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9" t="s">
        <v>558</v>
      </c>
      <c r="AE56" s="170"/>
      <c r="AF56" s="170"/>
      <c r="AG56" s="217" t="s">
        <v>589</v>
      </c>
      <c r="AH56" s="218"/>
      <c r="AI56" s="218"/>
      <c r="AJ56" s="218"/>
      <c r="AK56" s="218"/>
      <c r="AL56" s="218"/>
      <c r="AM56" s="218"/>
      <c r="AN56" s="218"/>
      <c r="AO56" s="218"/>
      <c r="AP56" s="218"/>
      <c r="AQ56" s="218"/>
      <c r="AR56" s="218"/>
      <c r="AS56" s="218"/>
      <c r="AT56" s="218"/>
      <c r="AU56" s="218"/>
      <c r="AV56" s="218"/>
      <c r="AW56" s="218"/>
      <c r="AX56" s="219"/>
    </row>
    <row r="57" spans="1:50" ht="60" customHeight="1" x14ac:dyDescent="0.15">
      <c r="A57" s="199"/>
      <c r="B57" s="200"/>
      <c r="C57" s="167" t="s">
        <v>39</v>
      </c>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228"/>
      <c r="AD57" s="169" t="s">
        <v>558</v>
      </c>
      <c r="AE57" s="170"/>
      <c r="AF57" s="170"/>
      <c r="AG57" s="217" t="s">
        <v>590</v>
      </c>
      <c r="AH57" s="218"/>
      <c r="AI57" s="218"/>
      <c r="AJ57" s="218"/>
      <c r="AK57" s="218"/>
      <c r="AL57" s="218"/>
      <c r="AM57" s="218"/>
      <c r="AN57" s="218"/>
      <c r="AO57" s="218"/>
      <c r="AP57" s="218"/>
      <c r="AQ57" s="218"/>
      <c r="AR57" s="218"/>
      <c r="AS57" s="218"/>
      <c r="AT57" s="218"/>
      <c r="AU57" s="218"/>
      <c r="AV57" s="218"/>
      <c r="AW57" s="218"/>
      <c r="AX57" s="219"/>
    </row>
    <row r="58" spans="1:50" ht="26.25" customHeight="1" x14ac:dyDescent="0.15">
      <c r="A58" s="199"/>
      <c r="B58" s="200"/>
      <c r="C58" s="167" t="s">
        <v>204</v>
      </c>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228"/>
      <c r="AD58" s="229" t="s">
        <v>587</v>
      </c>
      <c r="AE58" s="230"/>
      <c r="AF58" s="230"/>
      <c r="AG58" s="231" t="s">
        <v>241</v>
      </c>
      <c r="AH58" s="232"/>
      <c r="AI58" s="232"/>
      <c r="AJ58" s="232"/>
      <c r="AK58" s="232"/>
      <c r="AL58" s="232"/>
      <c r="AM58" s="232"/>
      <c r="AN58" s="232"/>
      <c r="AO58" s="232"/>
      <c r="AP58" s="232"/>
      <c r="AQ58" s="232"/>
      <c r="AR58" s="232"/>
      <c r="AS58" s="232"/>
      <c r="AT58" s="232"/>
      <c r="AU58" s="232"/>
      <c r="AV58" s="232"/>
      <c r="AW58" s="232"/>
      <c r="AX58" s="233"/>
    </row>
    <row r="59" spans="1:50" ht="69.95" customHeight="1" x14ac:dyDescent="0.15">
      <c r="A59" s="199"/>
      <c r="B59" s="200"/>
      <c r="C59" s="281" t="s">
        <v>205</v>
      </c>
      <c r="D59" s="282"/>
      <c r="E59" s="282"/>
      <c r="F59" s="282"/>
      <c r="G59" s="282"/>
      <c r="H59" s="282"/>
      <c r="I59" s="282"/>
      <c r="J59" s="282"/>
      <c r="K59" s="282"/>
      <c r="L59" s="282"/>
      <c r="M59" s="282"/>
      <c r="N59" s="282"/>
      <c r="O59" s="282"/>
      <c r="P59" s="282"/>
      <c r="Q59" s="282"/>
      <c r="R59" s="282"/>
      <c r="S59" s="282"/>
      <c r="T59" s="282"/>
      <c r="U59" s="282"/>
      <c r="V59" s="282"/>
      <c r="W59" s="282"/>
      <c r="X59" s="282"/>
      <c r="Y59" s="282"/>
      <c r="Z59" s="282"/>
      <c r="AA59" s="282"/>
      <c r="AB59" s="282"/>
      <c r="AC59" s="283"/>
      <c r="AD59" s="169" t="s">
        <v>558</v>
      </c>
      <c r="AE59" s="170"/>
      <c r="AF59" s="234"/>
      <c r="AG59" s="217" t="s">
        <v>591</v>
      </c>
      <c r="AH59" s="218"/>
      <c r="AI59" s="218"/>
      <c r="AJ59" s="218"/>
      <c r="AK59" s="218"/>
      <c r="AL59" s="218"/>
      <c r="AM59" s="218"/>
      <c r="AN59" s="218"/>
      <c r="AO59" s="218"/>
      <c r="AP59" s="218"/>
      <c r="AQ59" s="218"/>
      <c r="AR59" s="218"/>
      <c r="AS59" s="218"/>
      <c r="AT59" s="218"/>
      <c r="AU59" s="218"/>
      <c r="AV59" s="218"/>
      <c r="AW59" s="218"/>
      <c r="AX59" s="219"/>
    </row>
    <row r="60" spans="1:50" ht="60" customHeight="1" x14ac:dyDescent="0.15">
      <c r="A60" s="201"/>
      <c r="B60" s="202"/>
      <c r="C60" s="284" t="s">
        <v>197</v>
      </c>
      <c r="D60" s="285"/>
      <c r="E60" s="285"/>
      <c r="F60" s="285"/>
      <c r="G60" s="285"/>
      <c r="H60" s="285"/>
      <c r="I60" s="285"/>
      <c r="J60" s="285"/>
      <c r="K60" s="285"/>
      <c r="L60" s="285"/>
      <c r="M60" s="285"/>
      <c r="N60" s="285"/>
      <c r="O60" s="285"/>
      <c r="P60" s="285"/>
      <c r="Q60" s="285"/>
      <c r="R60" s="285"/>
      <c r="S60" s="285"/>
      <c r="T60" s="285"/>
      <c r="U60" s="285"/>
      <c r="V60" s="285"/>
      <c r="W60" s="285"/>
      <c r="X60" s="285"/>
      <c r="Y60" s="285"/>
      <c r="Z60" s="285"/>
      <c r="AA60" s="285"/>
      <c r="AB60" s="285"/>
      <c r="AC60" s="286"/>
      <c r="AD60" s="287" t="s">
        <v>558</v>
      </c>
      <c r="AE60" s="288"/>
      <c r="AF60" s="289"/>
      <c r="AG60" s="290" t="s">
        <v>592</v>
      </c>
      <c r="AH60" s="291"/>
      <c r="AI60" s="291"/>
      <c r="AJ60" s="291"/>
      <c r="AK60" s="291"/>
      <c r="AL60" s="291"/>
      <c r="AM60" s="291"/>
      <c r="AN60" s="291"/>
      <c r="AO60" s="291"/>
      <c r="AP60" s="291"/>
      <c r="AQ60" s="291"/>
      <c r="AR60" s="291"/>
      <c r="AS60" s="291"/>
      <c r="AT60" s="291"/>
      <c r="AU60" s="291"/>
      <c r="AV60" s="291"/>
      <c r="AW60" s="291"/>
      <c r="AX60" s="292"/>
    </row>
    <row r="61" spans="1:50" ht="27" customHeight="1" x14ac:dyDescent="0.15">
      <c r="A61" s="197" t="s">
        <v>36</v>
      </c>
      <c r="B61" s="198"/>
      <c r="C61" s="203" t="s">
        <v>198</v>
      </c>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5"/>
      <c r="AD61" s="206" t="s">
        <v>587</v>
      </c>
      <c r="AE61" s="207"/>
      <c r="AF61" s="208"/>
      <c r="AG61" s="209" t="s">
        <v>241</v>
      </c>
      <c r="AH61" s="210"/>
      <c r="AI61" s="210"/>
      <c r="AJ61" s="210"/>
      <c r="AK61" s="210"/>
      <c r="AL61" s="210"/>
      <c r="AM61" s="210"/>
      <c r="AN61" s="210"/>
      <c r="AO61" s="210"/>
      <c r="AP61" s="210"/>
      <c r="AQ61" s="210"/>
      <c r="AR61" s="210"/>
      <c r="AS61" s="210"/>
      <c r="AT61" s="210"/>
      <c r="AU61" s="210"/>
      <c r="AV61" s="210"/>
      <c r="AW61" s="210"/>
      <c r="AX61" s="211"/>
    </row>
    <row r="62" spans="1:50" ht="35.25" customHeight="1" x14ac:dyDescent="0.15">
      <c r="A62" s="199"/>
      <c r="B62" s="200"/>
      <c r="C62" s="212" t="s">
        <v>41</v>
      </c>
      <c r="D62" s="213"/>
      <c r="E62" s="213"/>
      <c r="F62" s="213"/>
      <c r="G62" s="213"/>
      <c r="H62" s="213"/>
      <c r="I62" s="213"/>
      <c r="J62" s="213"/>
      <c r="K62" s="213"/>
      <c r="L62" s="213"/>
      <c r="M62" s="213"/>
      <c r="N62" s="213"/>
      <c r="O62" s="213"/>
      <c r="P62" s="213"/>
      <c r="Q62" s="213"/>
      <c r="R62" s="213"/>
      <c r="S62" s="213"/>
      <c r="T62" s="213"/>
      <c r="U62" s="213"/>
      <c r="V62" s="213"/>
      <c r="W62" s="213"/>
      <c r="X62" s="213"/>
      <c r="Y62" s="213"/>
      <c r="Z62" s="213"/>
      <c r="AA62" s="213"/>
      <c r="AB62" s="213"/>
      <c r="AC62" s="214"/>
      <c r="AD62" s="215" t="s">
        <v>587</v>
      </c>
      <c r="AE62" s="216"/>
      <c r="AF62" s="216"/>
      <c r="AG62" s="217" t="s">
        <v>241</v>
      </c>
      <c r="AH62" s="218"/>
      <c r="AI62" s="218"/>
      <c r="AJ62" s="218"/>
      <c r="AK62" s="218"/>
      <c r="AL62" s="218"/>
      <c r="AM62" s="218"/>
      <c r="AN62" s="218"/>
      <c r="AO62" s="218"/>
      <c r="AP62" s="218"/>
      <c r="AQ62" s="218"/>
      <c r="AR62" s="218"/>
      <c r="AS62" s="218"/>
      <c r="AT62" s="218"/>
      <c r="AU62" s="218"/>
      <c r="AV62" s="218"/>
      <c r="AW62" s="218"/>
      <c r="AX62" s="219"/>
    </row>
    <row r="63" spans="1:50" ht="50.1" customHeight="1" x14ac:dyDescent="0.15">
      <c r="A63" s="199"/>
      <c r="B63" s="200"/>
      <c r="C63" s="167" t="s">
        <v>164</v>
      </c>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9" t="s">
        <v>558</v>
      </c>
      <c r="AE63" s="170"/>
      <c r="AF63" s="170"/>
      <c r="AG63" s="217" t="s">
        <v>593</v>
      </c>
      <c r="AH63" s="218"/>
      <c r="AI63" s="218"/>
      <c r="AJ63" s="218"/>
      <c r="AK63" s="218"/>
      <c r="AL63" s="218"/>
      <c r="AM63" s="218"/>
      <c r="AN63" s="218"/>
      <c r="AO63" s="218"/>
      <c r="AP63" s="218"/>
      <c r="AQ63" s="218"/>
      <c r="AR63" s="218"/>
      <c r="AS63" s="218"/>
      <c r="AT63" s="218"/>
      <c r="AU63" s="218"/>
      <c r="AV63" s="218"/>
      <c r="AW63" s="218"/>
      <c r="AX63" s="219"/>
    </row>
    <row r="64" spans="1:50" ht="50.1" customHeight="1" x14ac:dyDescent="0.15">
      <c r="A64" s="201"/>
      <c r="B64" s="202"/>
      <c r="C64" s="167" t="s">
        <v>40</v>
      </c>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9" t="s">
        <v>587</v>
      </c>
      <c r="AE64" s="170"/>
      <c r="AF64" s="170"/>
      <c r="AG64" s="171" t="s">
        <v>594</v>
      </c>
      <c r="AH64" s="172"/>
      <c r="AI64" s="172"/>
      <c r="AJ64" s="172"/>
      <c r="AK64" s="172"/>
      <c r="AL64" s="172"/>
      <c r="AM64" s="172"/>
      <c r="AN64" s="172"/>
      <c r="AO64" s="172"/>
      <c r="AP64" s="172"/>
      <c r="AQ64" s="172"/>
      <c r="AR64" s="172"/>
      <c r="AS64" s="172"/>
      <c r="AT64" s="172"/>
      <c r="AU64" s="172"/>
      <c r="AV64" s="172"/>
      <c r="AW64" s="172"/>
      <c r="AX64" s="173"/>
    </row>
    <row r="65" spans="1:52" ht="41.25" customHeight="1" x14ac:dyDescent="0.15">
      <c r="A65" s="174" t="s">
        <v>50</v>
      </c>
      <c r="B65" s="175"/>
      <c r="C65" s="180" t="s">
        <v>130</v>
      </c>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2"/>
      <c r="AD65" s="183" t="s">
        <v>587</v>
      </c>
      <c r="AE65" s="184"/>
      <c r="AF65" s="185"/>
      <c r="AG65" s="186" t="s">
        <v>611</v>
      </c>
      <c r="AH65" s="187"/>
      <c r="AI65" s="187"/>
      <c r="AJ65" s="187"/>
      <c r="AK65" s="187"/>
      <c r="AL65" s="187"/>
      <c r="AM65" s="187"/>
      <c r="AN65" s="187"/>
      <c r="AO65" s="187"/>
      <c r="AP65" s="187"/>
      <c r="AQ65" s="187"/>
      <c r="AR65" s="187"/>
      <c r="AS65" s="187"/>
      <c r="AT65" s="187"/>
      <c r="AU65" s="187"/>
      <c r="AV65" s="187"/>
      <c r="AW65" s="187"/>
      <c r="AX65" s="188"/>
    </row>
    <row r="66" spans="1:52" ht="19.7" customHeight="1" x14ac:dyDescent="0.15">
      <c r="A66" s="176"/>
      <c r="B66" s="177"/>
      <c r="C66" s="192" t="s">
        <v>0</v>
      </c>
      <c r="D66" s="193"/>
      <c r="E66" s="193"/>
      <c r="F66" s="193"/>
      <c r="G66" s="193"/>
      <c r="H66" s="193"/>
      <c r="I66" s="193"/>
      <c r="J66" s="193"/>
      <c r="K66" s="193"/>
      <c r="L66" s="193"/>
      <c r="M66" s="193"/>
      <c r="N66" s="193"/>
      <c r="O66" s="194" t="s">
        <v>23</v>
      </c>
      <c r="P66" s="195"/>
      <c r="Q66" s="195"/>
      <c r="R66" s="195"/>
      <c r="S66" s="195"/>
      <c r="T66" s="195"/>
      <c r="U66" s="195"/>
      <c r="V66" s="195"/>
      <c r="W66" s="195"/>
      <c r="X66" s="195"/>
      <c r="Y66" s="195"/>
      <c r="Z66" s="195"/>
      <c r="AA66" s="195"/>
      <c r="AB66" s="195"/>
      <c r="AC66" s="195"/>
      <c r="AD66" s="195"/>
      <c r="AE66" s="195"/>
      <c r="AF66" s="196"/>
      <c r="AG66" s="189"/>
      <c r="AH66" s="190"/>
      <c r="AI66" s="190"/>
      <c r="AJ66" s="190"/>
      <c r="AK66" s="190"/>
      <c r="AL66" s="190"/>
      <c r="AM66" s="190"/>
      <c r="AN66" s="190"/>
      <c r="AO66" s="190"/>
      <c r="AP66" s="190"/>
      <c r="AQ66" s="190"/>
      <c r="AR66" s="190"/>
      <c r="AS66" s="190"/>
      <c r="AT66" s="190"/>
      <c r="AU66" s="190"/>
      <c r="AV66" s="190"/>
      <c r="AW66" s="190"/>
      <c r="AX66" s="191"/>
    </row>
    <row r="67" spans="1:52" ht="24.75" customHeight="1" thickBot="1" x14ac:dyDescent="0.2">
      <c r="A67" s="178"/>
      <c r="B67" s="179"/>
      <c r="C67" s="220"/>
      <c r="D67" s="221"/>
      <c r="E67" s="156"/>
      <c r="F67" s="156"/>
      <c r="G67" s="156"/>
      <c r="H67" s="157"/>
      <c r="I67" s="157"/>
      <c r="J67" s="222"/>
      <c r="K67" s="222"/>
      <c r="L67" s="222"/>
      <c r="M67" s="223"/>
      <c r="N67" s="224"/>
      <c r="O67" s="225" t="s">
        <v>611</v>
      </c>
      <c r="P67" s="226"/>
      <c r="Q67" s="226"/>
      <c r="R67" s="226"/>
      <c r="S67" s="226"/>
      <c r="T67" s="226"/>
      <c r="U67" s="226"/>
      <c r="V67" s="226"/>
      <c r="W67" s="226"/>
      <c r="X67" s="226"/>
      <c r="Y67" s="226"/>
      <c r="Z67" s="226"/>
      <c r="AA67" s="226"/>
      <c r="AB67" s="226"/>
      <c r="AC67" s="226"/>
      <c r="AD67" s="226"/>
      <c r="AE67" s="226"/>
      <c r="AF67" s="227"/>
      <c r="AG67" s="171"/>
      <c r="AH67" s="172"/>
      <c r="AI67" s="172"/>
      <c r="AJ67" s="172"/>
      <c r="AK67" s="172"/>
      <c r="AL67" s="172"/>
      <c r="AM67" s="172"/>
      <c r="AN67" s="172"/>
      <c r="AO67" s="172"/>
      <c r="AP67" s="172"/>
      <c r="AQ67" s="172"/>
      <c r="AR67" s="172"/>
      <c r="AS67" s="172"/>
      <c r="AT67" s="172"/>
      <c r="AU67" s="172"/>
      <c r="AV67" s="172"/>
      <c r="AW67" s="172"/>
      <c r="AX67" s="173"/>
    </row>
    <row r="68" spans="1:52" ht="24.75" customHeight="1" x14ac:dyDescent="0.15">
      <c r="A68" s="158" t="s">
        <v>31</v>
      </c>
      <c r="B68" s="159"/>
      <c r="C68" s="159"/>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59"/>
      <c r="AN68" s="159"/>
      <c r="AO68" s="159"/>
      <c r="AP68" s="159"/>
      <c r="AQ68" s="159"/>
      <c r="AR68" s="159"/>
      <c r="AS68" s="159"/>
      <c r="AT68" s="159"/>
      <c r="AU68" s="159"/>
      <c r="AV68" s="159"/>
      <c r="AW68" s="159"/>
      <c r="AX68" s="160"/>
    </row>
    <row r="69" spans="1:52" ht="67.5" customHeight="1" thickBot="1" x14ac:dyDescent="0.2">
      <c r="A69" s="161" t="s">
        <v>595</v>
      </c>
      <c r="B69" s="162"/>
      <c r="C69" s="162"/>
      <c r="D69" s="162"/>
      <c r="E69" s="162"/>
      <c r="F69" s="162"/>
      <c r="G69" s="162"/>
      <c r="H69" s="162"/>
      <c r="I69" s="162"/>
      <c r="J69" s="162"/>
      <c r="K69" s="162"/>
      <c r="L69" s="162"/>
      <c r="M69" s="162"/>
      <c r="N69" s="162"/>
      <c r="O69" s="162"/>
      <c r="P69" s="162"/>
      <c r="Q69" s="162"/>
      <c r="R69" s="162"/>
      <c r="S69" s="162"/>
      <c r="T69" s="162"/>
      <c r="U69" s="162"/>
      <c r="V69" s="162"/>
      <c r="W69" s="162"/>
      <c r="X69" s="162"/>
      <c r="Y69" s="162"/>
      <c r="Z69" s="162"/>
      <c r="AA69" s="162"/>
      <c r="AB69" s="162"/>
      <c r="AC69" s="162"/>
      <c r="AD69" s="162"/>
      <c r="AE69" s="162"/>
      <c r="AF69" s="162"/>
      <c r="AG69" s="162"/>
      <c r="AH69" s="162"/>
      <c r="AI69" s="162"/>
      <c r="AJ69" s="162"/>
      <c r="AK69" s="162"/>
      <c r="AL69" s="162"/>
      <c r="AM69" s="162"/>
      <c r="AN69" s="162"/>
      <c r="AO69" s="162"/>
      <c r="AP69" s="162"/>
      <c r="AQ69" s="162"/>
      <c r="AR69" s="162"/>
      <c r="AS69" s="162"/>
      <c r="AT69" s="162"/>
      <c r="AU69" s="162"/>
      <c r="AV69" s="162"/>
      <c r="AW69" s="162"/>
      <c r="AX69" s="163"/>
    </row>
    <row r="70" spans="1:52" ht="24.75" customHeight="1" x14ac:dyDescent="0.15">
      <c r="A70" s="164" t="s">
        <v>207</v>
      </c>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c r="AP70" s="165"/>
      <c r="AQ70" s="165"/>
      <c r="AR70" s="165"/>
      <c r="AS70" s="165"/>
      <c r="AT70" s="165"/>
      <c r="AU70" s="165"/>
      <c r="AV70" s="165"/>
      <c r="AW70" s="165"/>
      <c r="AX70" s="166"/>
      <c r="AZ70" s="10"/>
    </row>
    <row r="71" spans="1:52" ht="24.75" customHeight="1" x14ac:dyDescent="0.15">
      <c r="A71" s="93" t="s">
        <v>373</v>
      </c>
      <c r="B71" s="93"/>
      <c r="C71" s="93"/>
      <c r="D71" s="93"/>
      <c r="E71" s="155"/>
      <c r="F71" s="139"/>
      <c r="G71" s="139"/>
      <c r="H71" s="65" t="str">
        <f>IF(E71="","","-")</f>
        <v/>
      </c>
      <c r="I71" s="139"/>
      <c r="J71" s="139"/>
      <c r="K71" s="65" t="str">
        <f>IF(I71="","","-")</f>
        <v/>
      </c>
      <c r="L71" s="141"/>
      <c r="M71" s="141"/>
      <c r="N71" s="65" t="str">
        <f>IF(O71="","","-")</f>
        <v/>
      </c>
      <c r="O71" s="153"/>
      <c r="P71" s="154"/>
      <c r="Q71" s="155"/>
      <c r="R71" s="139"/>
      <c r="S71" s="139"/>
      <c r="T71" s="65" t="str">
        <f>IF(Q71="","","-")</f>
        <v/>
      </c>
      <c r="U71" s="139"/>
      <c r="V71" s="139"/>
      <c r="W71" s="65" t="str">
        <f>IF(U71="","","-")</f>
        <v/>
      </c>
      <c r="X71" s="141"/>
      <c r="Y71" s="141"/>
      <c r="Z71" s="65" t="str">
        <f>IF(AA71="","","-")</f>
        <v/>
      </c>
      <c r="AA71" s="153"/>
      <c r="AB71" s="154"/>
      <c r="AC71" s="155"/>
      <c r="AD71" s="139"/>
      <c r="AE71" s="139"/>
      <c r="AF71" s="65" t="str">
        <f>IF(AC71="","","-")</f>
        <v/>
      </c>
      <c r="AG71" s="139"/>
      <c r="AH71" s="139"/>
      <c r="AI71" s="65" t="str">
        <f>IF(AG71="","","-")</f>
        <v/>
      </c>
      <c r="AJ71" s="141"/>
      <c r="AK71" s="141"/>
      <c r="AL71" s="65" t="str">
        <f>IF(AM71="","","-")</f>
        <v/>
      </c>
      <c r="AM71" s="153"/>
      <c r="AN71" s="154"/>
      <c r="AO71" s="155"/>
      <c r="AP71" s="139"/>
      <c r="AQ71" s="65" t="str">
        <f>IF(AO71="","","-")</f>
        <v/>
      </c>
      <c r="AR71" s="139"/>
      <c r="AS71" s="139"/>
      <c r="AT71" s="65" t="str">
        <f>IF(AR71="","","-")</f>
        <v/>
      </c>
      <c r="AU71" s="141"/>
      <c r="AV71" s="141"/>
      <c r="AW71" s="65" t="str">
        <f>IF(AX71="","","-")</f>
        <v/>
      </c>
      <c r="AX71" s="67"/>
    </row>
    <row r="72" spans="1:52" ht="24.75" customHeight="1" x14ac:dyDescent="0.15">
      <c r="A72" s="93" t="s">
        <v>540</v>
      </c>
      <c r="B72" s="93"/>
      <c r="C72" s="93"/>
      <c r="D72" s="93"/>
      <c r="E72" s="155"/>
      <c r="F72" s="139"/>
      <c r="G72" s="139"/>
      <c r="H72" s="65"/>
      <c r="I72" s="139"/>
      <c r="J72" s="139"/>
      <c r="K72" s="65"/>
      <c r="L72" s="141"/>
      <c r="M72" s="141"/>
      <c r="N72" s="65" t="str">
        <f>IF(O72="","","-")</f>
        <v/>
      </c>
      <c r="O72" s="153"/>
      <c r="P72" s="154"/>
      <c r="Q72" s="155"/>
      <c r="R72" s="139"/>
      <c r="S72" s="139"/>
      <c r="T72" s="65" t="str">
        <f>IF(Q72="","","-")</f>
        <v/>
      </c>
      <c r="U72" s="139"/>
      <c r="V72" s="139"/>
      <c r="W72" s="65" t="str">
        <f>IF(U72="","","-")</f>
        <v/>
      </c>
      <c r="X72" s="141"/>
      <c r="Y72" s="141"/>
      <c r="Z72" s="65" t="str">
        <f>IF(AA72="","","-")</f>
        <v/>
      </c>
      <c r="AA72" s="153"/>
      <c r="AB72" s="154"/>
      <c r="AC72" s="155"/>
      <c r="AD72" s="139"/>
      <c r="AE72" s="139"/>
      <c r="AF72" s="65" t="str">
        <f>IF(AC72="","","-")</f>
        <v/>
      </c>
      <c r="AG72" s="139"/>
      <c r="AH72" s="139"/>
      <c r="AI72" s="65" t="str">
        <f>IF(AG72="","","-")</f>
        <v/>
      </c>
      <c r="AJ72" s="141"/>
      <c r="AK72" s="141"/>
      <c r="AL72" s="65" t="str">
        <f>IF(AM72="","","-")</f>
        <v/>
      </c>
      <c r="AM72" s="153"/>
      <c r="AN72" s="154"/>
      <c r="AO72" s="155"/>
      <c r="AP72" s="139"/>
      <c r="AQ72" s="65" t="str">
        <f>IF(AO72="","","-")</f>
        <v/>
      </c>
      <c r="AR72" s="139"/>
      <c r="AS72" s="139"/>
      <c r="AT72" s="65" t="str">
        <f>IF(AR72="","","-")</f>
        <v/>
      </c>
      <c r="AU72" s="141"/>
      <c r="AV72" s="141"/>
      <c r="AW72" s="65" t="str">
        <f>IF(AX72="","","-")</f>
        <v/>
      </c>
      <c r="AX72" s="67"/>
    </row>
    <row r="73" spans="1:52" ht="24.75" customHeight="1" x14ac:dyDescent="0.15">
      <c r="A73" s="93" t="s">
        <v>341</v>
      </c>
      <c r="B73" s="93"/>
      <c r="C73" s="93"/>
      <c r="D73" s="93"/>
      <c r="E73" s="151">
        <v>2021</v>
      </c>
      <c r="F73" s="140"/>
      <c r="G73" s="139" t="s">
        <v>552</v>
      </c>
      <c r="H73" s="139"/>
      <c r="I73" s="139"/>
      <c r="J73" s="140">
        <v>20</v>
      </c>
      <c r="K73" s="140"/>
      <c r="L73" s="141">
        <v>31</v>
      </c>
      <c r="M73" s="141"/>
      <c r="N73" s="141"/>
      <c r="O73" s="140"/>
      <c r="P73" s="140"/>
      <c r="Q73" s="151"/>
      <c r="R73" s="140"/>
      <c r="S73" s="139"/>
      <c r="T73" s="139"/>
      <c r="U73" s="139"/>
      <c r="V73" s="140"/>
      <c r="W73" s="140"/>
      <c r="X73" s="141"/>
      <c r="Y73" s="141"/>
      <c r="Z73" s="141"/>
      <c r="AA73" s="140"/>
      <c r="AB73" s="152"/>
      <c r="AC73" s="151"/>
      <c r="AD73" s="140"/>
      <c r="AE73" s="139"/>
      <c r="AF73" s="139"/>
      <c r="AG73" s="139"/>
      <c r="AH73" s="140"/>
      <c r="AI73" s="140"/>
      <c r="AJ73" s="141"/>
      <c r="AK73" s="141"/>
      <c r="AL73" s="141"/>
      <c r="AM73" s="140"/>
      <c r="AN73" s="152"/>
      <c r="AO73" s="151"/>
      <c r="AP73" s="140"/>
      <c r="AQ73" s="139"/>
      <c r="AR73" s="139"/>
      <c r="AS73" s="139"/>
      <c r="AT73" s="140"/>
      <c r="AU73" s="140"/>
      <c r="AV73" s="141"/>
      <c r="AW73" s="141"/>
      <c r="AX73" s="67"/>
    </row>
    <row r="74" spans="1:52" ht="28.35" customHeight="1" x14ac:dyDescent="0.15">
      <c r="A74" s="142" t="s">
        <v>229</v>
      </c>
      <c r="B74" s="143"/>
      <c r="C74" s="143"/>
      <c r="D74" s="143"/>
      <c r="E74" s="143"/>
      <c r="F74" s="144"/>
      <c r="G74" s="53" t="s">
        <v>541</v>
      </c>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5"/>
    </row>
    <row r="75" spans="1:52" ht="28.35" customHeight="1" x14ac:dyDescent="0.15">
      <c r="A75" s="142"/>
      <c r="B75" s="143"/>
      <c r="C75" s="143"/>
      <c r="D75" s="143"/>
      <c r="E75" s="143"/>
      <c r="F75" s="144"/>
      <c r="G75" s="33"/>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5"/>
    </row>
    <row r="76" spans="1:52" ht="28.35" customHeight="1" x14ac:dyDescent="0.15">
      <c r="A76" s="142"/>
      <c r="B76" s="143"/>
      <c r="C76" s="143"/>
      <c r="D76" s="143"/>
      <c r="E76" s="143"/>
      <c r="F76" s="144"/>
      <c r="G76" s="33"/>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5"/>
    </row>
    <row r="77" spans="1:52" ht="28.35" customHeight="1" x14ac:dyDescent="0.15">
      <c r="A77" s="142"/>
      <c r="B77" s="143"/>
      <c r="C77" s="143"/>
      <c r="D77" s="143"/>
      <c r="E77" s="143"/>
      <c r="F77" s="144"/>
      <c r="G77" s="33"/>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5"/>
    </row>
    <row r="78" spans="1:52" ht="27.75" customHeight="1" x14ac:dyDescent="0.15">
      <c r="A78" s="142"/>
      <c r="B78" s="143"/>
      <c r="C78" s="143"/>
      <c r="D78" s="143"/>
      <c r="E78" s="143"/>
      <c r="F78" s="144"/>
      <c r="G78" s="33"/>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5"/>
    </row>
    <row r="79" spans="1:52" ht="28.35" customHeight="1" x14ac:dyDescent="0.15">
      <c r="A79" s="142"/>
      <c r="B79" s="143"/>
      <c r="C79" s="143"/>
      <c r="D79" s="143"/>
      <c r="E79" s="143"/>
      <c r="F79" s="144"/>
      <c r="G79" s="33"/>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5"/>
    </row>
    <row r="80" spans="1:52" ht="28.35" customHeight="1" x14ac:dyDescent="0.15">
      <c r="A80" s="142"/>
      <c r="B80" s="143"/>
      <c r="C80" s="143"/>
      <c r="D80" s="143"/>
      <c r="E80" s="143"/>
      <c r="F80" s="144"/>
      <c r="G80" s="33"/>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5"/>
    </row>
    <row r="81" spans="1:50" ht="27.75" customHeight="1" x14ac:dyDescent="0.15">
      <c r="A81" s="142"/>
      <c r="B81" s="143"/>
      <c r="C81" s="143"/>
      <c r="D81" s="143"/>
      <c r="E81" s="143"/>
      <c r="F81" s="144"/>
      <c r="G81" s="33"/>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5"/>
    </row>
    <row r="82" spans="1:50" ht="28.35" customHeight="1" x14ac:dyDescent="0.15">
      <c r="A82" s="142"/>
      <c r="B82" s="143"/>
      <c r="C82" s="143"/>
      <c r="D82" s="143"/>
      <c r="E82" s="143"/>
      <c r="F82" s="144"/>
      <c r="G82" s="33"/>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5"/>
    </row>
    <row r="83" spans="1:50" ht="28.35" customHeight="1" x14ac:dyDescent="0.15">
      <c r="A83" s="142"/>
      <c r="B83" s="143"/>
      <c r="C83" s="143"/>
      <c r="D83" s="143"/>
      <c r="E83" s="143"/>
      <c r="F83" s="144"/>
      <c r="G83" s="33"/>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5"/>
    </row>
    <row r="84" spans="1:50" ht="28.35" customHeight="1" x14ac:dyDescent="0.15">
      <c r="A84" s="142"/>
      <c r="B84" s="143"/>
      <c r="C84" s="143"/>
      <c r="D84" s="143"/>
      <c r="E84" s="143"/>
      <c r="F84" s="144"/>
      <c r="G84" s="33"/>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5"/>
    </row>
    <row r="85" spans="1:50" ht="28.35" customHeight="1" x14ac:dyDescent="0.15">
      <c r="A85" s="142"/>
      <c r="B85" s="143"/>
      <c r="C85" s="143"/>
      <c r="D85" s="143"/>
      <c r="E85" s="143"/>
      <c r="F85" s="144"/>
      <c r="G85" s="33"/>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5"/>
    </row>
    <row r="86" spans="1:50" ht="28.35" customHeight="1" x14ac:dyDescent="0.15">
      <c r="A86" s="142"/>
      <c r="B86" s="143"/>
      <c r="C86" s="143"/>
      <c r="D86" s="143"/>
      <c r="E86" s="143"/>
      <c r="F86" s="144"/>
      <c r="G86" s="33"/>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5"/>
    </row>
    <row r="87" spans="1:50" ht="27.75" customHeight="1" x14ac:dyDescent="0.15">
      <c r="A87" s="142"/>
      <c r="B87" s="143"/>
      <c r="C87" s="143"/>
      <c r="D87" s="143"/>
      <c r="E87" s="143"/>
      <c r="F87" s="144"/>
      <c r="G87" s="33"/>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28.35" customHeight="1" x14ac:dyDescent="0.15">
      <c r="A88" s="142"/>
      <c r="B88" s="143"/>
      <c r="C88" s="143"/>
      <c r="D88" s="143"/>
      <c r="E88" s="143"/>
      <c r="F88" s="144"/>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8.35" customHeight="1" x14ac:dyDescent="0.15">
      <c r="A89" s="142"/>
      <c r="B89" s="143"/>
      <c r="C89" s="143"/>
      <c r="D89" s="143"/>
      <c r="E89" s="143"/>
      <c r="F89" s="144"/>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8.35" customHeight="1" x14ac:dyDescent="0.15">
      <c r="A90" s="142"/>
      <c r="B90" s="143"/>
      <c r="C90" s="143"/>
      <c r="D90" s="143"/>
      <c r="E90" s="143"/>
      <c r="F90" s="144"/>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52.5" customHeight="1" thickBot="1" x14ac:dyDescent="0.2">
      <c r="A91" s="142"/>
      <c r="B91" s="143"/>
      <c r="C91" s="143"/>
      <c r="D91" s="143"/>
      <c r="E91" s="143"/>
      <c r="F91" s="144"/>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4.75" customHeight="1" x14ac:dyDescent="0.15">
      <c r="A92" s="145" t="s">
        <v>231</v>
      </c>
      <c r="B92" s="146"/>
      <c r="C92" s="146"/>
      <c r="D92" s="146"/>
      <c r="E92" s="146"/>
      <c r="F92" s="147"/>
      <c r="G92" s="127" t="s">
        <v>596</v>
      </c>
      <c r="H92" s="128"/>
      <c r="I92" s="128"/>
      <c r="J92" s="128"/>
      <c r="K92" s="128"/>
      <c r="L92" s="128"/>
      <c r="M92" s="128"/>
      <c r="N92" s="128"/>
      <c r="O92" s="128"/>
      <c r="P92" s="128"/>
      <c r="Q92" s="128"/>
      <c r="R92" s="128"/>
      <c r="S92" s="128"/>
      <c r="T92" s="128"/>
      <c r="U92" s="128"/>
      <c r="V92" s="128"/>
      <c r="W92" s="128"/>
      <c r="X92" s="128"/>
      <c r="Y92" s="128"/>
      <c r="Z92" s="128"/>
      <c r="AA92" s="128"/>
      <c r="AB92" s="129"/>
      <c r="AC92" s="127" t="s">
        <v>600</v>
      </c>
      <c r="AD92" s="128"/>
      <c r="AE92" s="128"/>
      <c r="AF92" s="128"/>
      <c r="AG92" s="128"/>
      <c r="AH92" s="128"/>
      <c r="AI92" s="128"/>
      <c r="AJ92" s="128"/>
      <c r="AK92" s="128"/>
      <c r="AL92" s="128"/>
      <c r="AM92" s="128"/>
      <c r="AN92" s="128"/>
      <c r="AO92" s="128"/>
      <c r="AP92" s="128"/>
      <c r="AQ92" s="128"/>
      <c r="AR92" s="128"/>
      <c r="AS92" s="128"/>
      <c r="AT92" s="128"/>
      <c r="AU92" s="128"/>
      <c r="AV92" s="128"/>
      <c r="AW92" s="128"/>
      <c r="AX92" s="130"/>
    </row>
    <row r="93" spans="1:50" ht="24.75" customHeight="1" x14ac:dyDescent="0.15">
      <c r="A93" s="148"/>
      <c r="B93" s="149"/>
      <c r="C93" s="149"/>
      <c r="D93" s="149"/>
      <c r="E93" s="149"/>
      <c r="F93" s="150"/>
      <c r="G93" s="131" t="s">
        <v>15</v>
      </c>
      <c r="H93" s="132"/>
      <c r="I93" s="132"/>
      <c r="J93" s="132"/>
      <c r="K93" s="132"/>
      <c r="L93" s="133" t="s">
        <v>16</v>
      </c>
      <c r="M93" s="132"/>
      <c r="N93" s="132"/>
      <c r="O93" s="132"/>
      <c r="P93" s="132"/>
      <c r="Q93" s="132"/>
      <c r="R93" s="132"/>
      <c r="S93" s="132"/>
      <c r="T93" s="132"/>
      <c r="U93" s="132"/>
      <c r="V93" s="132"/>
      <c r="W93" s="132"/>
      <c r="X93" s="134"/>
      <c r="Y93" s="135" t="s">
        <v>17</v>
      </c>
      <c r="Z93" s="136"/>
      <c r="AA93" s="136"/>
      <c r="AB93" s="137"/>
      <c r="AC93" s="131" t="s">
        <v>15</v>
      </c>
      <c r="AD93" s="132"/>
      <c r="AE93" s="132"/>
      <c r="AF93" s="132"/>
      <c r="AG93" s="132"/>
      <c r="AH93" s="133" t="s">
        <v>16</v>
      </c>
      <c r="AI93" s="132"/>
      <c r="AJ93" s="132"/>
      <c r="AK93" s="132"/>
      <c r="AL93" s="132"/>
      <c r="AM93" s="132"/>
      <c r="AN93" s="132"/>
      <c r="AO93" s="132"/>
      <c r="AP93" s="132"/>
      <c r="AQ93" s="132"/>
      <c r="AR93" s="132"/>
      <c r="AS93" s="132"/>
      <c r="AT93" s="134"/>
      <c r="AU93" s="135" t="s">
        <v>17</v>
      </c>
      <c r="AV93" s="136"/>
      <c r="AW93" s="136"/>
      <c r="AX93" s="138"/>
    </row>
    <row r="94" spans="1:50" ht="39.950000000000003" customHeight="1" x14ac:dyDescent="0.15">
      <c r="A94" s="148"/>
      <c r="B94" s="149"/>
      <c r="C94" s="149"/>
      <c r="D94" s="149"/>
      <c r="E94" s="149"/>
      <c r="F94" s="150"/>
      <c r="G94" s="117" t="s">
        <v>597</v>
      </c>
      <c r="H94" s="118"/>
      <c r="I94" s="118"/>
      <c r="J94" s="118"/>
      <c r="K94" s="119"/>
      <c r="L94" s="120" t="s">
        <v>598</v>
      </c>
      <c r="M94" s="121"/>
      <c r="N94" s="121"/>
      <c r="O94" s="121"/>
      <c r="P94" s="121"/>
      <c r="Q94" s="121"/>
      <c r="R94" s="121"/>
      <c r="S94" s="121"/>
      <c r="T94" s="121"/>
      <c r="U94" s="121"/>
      <c r="V94" s="121"/>
      <c r="W94" s="121"/>
      <c r="X94" s="122"/>
      <c r="Y94" s="123">
        <v>53</v>
      </c>
      <c r="Z94" s="124"/>
      <c r="AA94" s="124"/>
      <c r="AB94" s="125"/>
      <c r="AC94" s="117" t="s">
        <v>597</v>
      </c>
      <c r="AD94" s="118"/>
      <c r="AE94" s="118"/>
      <c r="AF94" s="118"/>
      <c r="AG94" s="119"/>
      <c r="AH94" s="120" t="s">
        <v>599</v>
      </c>
      <c r="AI94" s="121"/>
      <c r="AJ94" s="121"/>
      <c r="AK94" s="121"/>
      <c r="AL94" s="121"/>
      <c r="AM94" s="121"/>
      <c r="AN94" s="121"/>
      <c r="AO94" s="121"/>
      <c r="AP94" s="121"/>
      <c r="AQ94" s="121"/>
      <c r="AR94" s="121"/>
      <c r="AS94" s="121"/>
      <c r="AT94" s="122"/>
      <c r="AU94" s="123">
        <v>23</v>
      </c>
      <c r="AV94" s="124"/>
      <c r="AW94" s="124"/>
      <c r="AX94" s="126"/>
    </row>
    <row r="95" spans="1:50" ht="24.75" customHeight="1" x14ac:dyDescent="0.15">
      <c r="A95" s="148"/>
      <c r="B95" s="149"/>
      <c r="C95" s="149"/>
      <c r="D95" s="149"/>
      <c r="E95" s="149"/>
      <c r="F95" s="150"/>
      <c r="G95" s="107"/>
      <c r="H95" s="108"/>
      <c r="I95" s="108"/>
      <c r="J95" s="108"/>
      <c r="K95" s="109"/>
      <c r="L95" s="110"/>
      <c r="M95" s="111"/>
      <c r="N95" s="111"/>
      <c r="O95" s="111"/>
      <c r="P95" s="111"/>
      <c r="Q95" s="111"/>
      <c r="R95" s="111"/>
      <c r="S95" s="111"/>
      <c r="T95" s="111"/>
      <c r="U95" s="111"/>
      <c r="V95" s="111"/>
      <c r="W95" s="111"/>
      <c r="X95" s="112"/>
      <c r="Y95" s="113"/>
      <c r="Z95" s="114"/>
      <c r="AA95" s="114"/>
      <c r="AB95" s="115"/>
      <c r="AC95" s="107"/>
      <c r="AD95" s="108"/>
      <c r="AE95" s="108"/>
      <c r="AF95" s="108"/>
      <c r="AG95" s="109"/>
      <c r="AH95" s="110"/>
      <c r="AI95" s="111"/>
      <c r="AJ95" s="111"/>
      <c r="AK95" s="111"/>
      <c r="AL95" s="111"/>
      <c r="AM95" s="111"/>
      <c r="AN95" s="111"/>
      <c r="AO95" s="111"/>
      <c r="AP95" s="111"/>
      <c r="AQ95" s="111"/>
      <c r="AR95" s="111"/>
      <c r="AS95" s="111"/>
      <c r="AT95" s="112"/>
      <c r="AU95" s="113"/>
      <c r="AV95" s="114"/>
      <c r="AW95" s="114"/>
      <c r="AX95" s="116"/>
    </row>
    <row r="96" spans="1:50" ht="24.75" customHeight="1" x14ac:dyDescent="0.15">
      <c r="A96" s="148"/>
      <c r="B96" s="149"/>
      <c r="C96" s="149"/>
      <c r="D96" s="149"/>
      <c r="E96" s="149"/>
      <c r="F96" s="150"/>
      <c r="G96" s="107"/>
      <c r="H96" s="108"/>
      <c r="I96" s="108"/>
      <c r="J96" s="108"/>
      <c r="K96" s="109"/>
      <c r="L96" s="110"/>
      <c r="M96" s="111"/>
      <c r="N96" s="111"/>
      <c r="O96" s="111"/>
      <c r="P96" s="111"/>
      <c r="Q96" s="111"/>
      <c r="R96" s="111"/>
      <c r="S96" s="111"/>
      <c r="T96" s="111"/>
      <c r="U96" s="111"/>
      <c r="V96" s="111"/>
      <c r="W96" s="111"/>
      <c r="X96" s="112"/>
      <c r="Y96" s="113"/>
      <c r="Z96" s="114"/>
      <c r="AA96" s="114"/>
      <c r="AB96" s="115"/>
      <c r="AC96" s="107"/>
      <c r="AD96" s="108"/>
      <c r="AE96" s="108"/>
      <c r="AF96" s="108"/>
      <c r="AG96" s="109"/>
      <c r="AH96" s="110"/>
      <c r="AI96" s="111"/>
      <c r="AJ96" s="111"/>
      <c r="AK96" s="111"/>
      <c r="AL96" s="111"/>
      <c r="AM96" s="111"/>
      <c r="AN96" s="111"/>
      <c r="AO96" s="111"/>
      <c r="AP96" s="111"/>
      <c r="AQ96" s="111"/>
      <c r="AR96" s="111"/>
      <c r="AS96" s="111"/>
      <c r="AT96" s="112"/>
      <c r="AU96" s="113"/>
      <c r="AV96" s="114"/>
      <c r="AW96" s="114"/>
      <c r="AX96" s="116"/>
    </row>
    <row r="97" spans="1:51" ht="24.75" customHeight="1" thickBot="1" x14ac:dyDescent="0.2">
      <c r="A97" s="148"/>
      <c r="B97" s="149"/>
      <c r="C97" s="149"/>
      <c r="D97" s="149"/>
      <c r="E97" s="149"/>
      <c r="F97" s="150"/>
      <c r="G97" s="98" t="s">
        <v>18</v>
      </c>
      <c r="H97" s="99"/>
      <c r="I97" s="99"/>
      <c r="J97" s="99"/>
      <c r="K97" s="99"/>
      <c r="L97" s="100"/>
      <c r="M97" s="101"/>
      <c r="N97" s="101"/>
      <c r="O97" s="101"/>
      <c r="P97" s="101"/>
      <c r="Q97" s="101"/>
      <c r="R97" s="101"/>
      <c r="S97" s="101"/>
      <c r="T97" s="101"/>
      <c r="U97" s="101"/>
      <c r="V97" s="101"/>
      <c r="W97" s="101"/>
      <c r="X97" s="102"/>
      <c r="Y97" s="103">
        <f>SUM(Y94:AB96)</f>
        <v>53</v>
      </c>
      <c r="Z97" s="104"/>
      <c r="AA97" s="104"/>
      <c r="AB97" s="105"/>
      <c r="AC97" s="98" t="s">
        <v>18</v>
      </c>
      <c r="AD97" s="99"/>
      <c r="AE97" s="99"/>
      <c r="AF97" s="99"/>
      <c r="AG97" s="99"/>
      <c r="AH97" s="100"/>
      <c r="AI97" s="101"/>
      <c r="AJ97" s="101"/>
      <c r="AK97" s="101"/>
      <c r="AL97" s="101"/>
      <c r="AM97" s="101"/>
      <c r="AN97" s="101"/>
      <c r="AO97" s="101"/>
      <c r="AP97" s="101"/>
      <c r="AQ97" s="101"/>
      <c r="AR97" s="101"/>
      <c r="AS97" s="101"/>
      <c r="AT97" s="102"/>
      <c r="AU97" s="103">
        <f>SUM(AU94:AX96)</f>
        <v>23</v>
      </c>
      <c r="AV97" s="104"/>
      <c r="AW97" s="104"/>
      <c r="AX97" s="106"/>
    </row>
    <row r="98" spans="1:51" ht="24.75" customHeight="1" x14ac:dyDescent="0.15">
      <c r="A98" s="148"/>
      <c r="B98" s="149"/>
      <c r="C98" s="149"/>
      <c r="D98" s="149"/>
      <c r="E98" s="149"/>
      <c r="F98" s="150"/>
      <c r="G98" s="127" t="s">
        <v>601</v>
      </c>
      <c r="H98" s="128"/>
      <c r="I98" s="128"/>
      <c r="J98" s="128"/>
      <c r="K98" s="128"/>
      <c r="L98" s="128"/>
      <c r="M98" s="128"/>
      <c r="N98" s="128"/>
      <c r="O98" s="128"/>
      <c r="P98" s="128"/>
      <c r="Q98" s="128"/>
      <c r="R98" s="128"/>
      <c r="S98" s="128"/>
      <c r="T98" s="128"/>
      <c r="U98" s="128"/>
      <c r="V98" s="128"/>
      <c r="W98" s="128"/>
      <c r="X98" s="128"/>
      <c r="Y98" s="128"/>
      <c r="Z98" s="128"/>
      <c r="AA98" s="128"/>
      <c r="AB98" s="129"/>
      <c r="AC98" s="127" t="s">
        <v>604</v>
      </c>
      <c r="AD98" s="128"/>
      <c r="AE98" s="128"/>
      <c r="AF98" s="128"/>
      <c r="AG98" s="128"/>
      <c r="AH98" s="128"/>
      <c r="AI98" s="128"/>
      <c r="AJ98" s="128"/>
      <c r="AK98" s="128"/>
      <c r="AL98" s="128"/>
      <c r="AM98" s="128"/>
      <c r="AN98" s="128"/>
      <c r="AO98" s="128"/>
      <c r="AP98" s="128"/>
      <c r="AQ98" s="128"/>
      <c r="AR98" s="128"/>
      <c r="AS98" s="128"/>
      <c r="AT98" s="128"/>
      <c r="AU98" s="128"/>
      <c r="AV98" s="128"/>
      <c r="AW98" s="128"/>
      <c r="AX98" s="130"/>
      <c r="AY98">
        <f>COUNTA($G$100,$AC$100)</f>
        <v>2</v>
      </c>
    </row>
    <row r="99" spans="1:51" ht="24.75" customHeight="1" x14ac:dyDescent="0.15">
      <c r="A99" s="148"/>
      <c r="B99" s="149"/>
      <c r="C99" s="149"/>
      <c r="D99" s="149"/>
      <c r="E99" s="149"/>
      <c r="F99" s="150"/>
      <c r="G99" s="131" t="s">
        <v>15</v>
      </c>
      <c r="H99" s="132"/>
      <c r="I99" s="132"/>
      <c r="J99" s="132"/>
      <c r="K99" s="132"/>
      <c r="L99" s="133" t="s">
        <v>16</v>
      </c>
      <c r="M99" s="132"/>
      <c r="N99" s="132"/>
      <c r="O99" s="132"/>
      <c r="P99" s="132"/>
      <c r="Q99" s="132"/>
      <c r="R99" s="132"/>
      <c r="S99" s="132"/>
      <c r="T99" s="132"/>
      <c r="U99" s="132"/>
      <c r="V99" s="132"/>
      <c r="W99" s="132"/>
      <c r="X99" s="134"/>
      <c r="Y99" s="135" t="s">
        <v>17</v>
      </c>
      <c r="Z99" s="136"/>
      <c r="AA99" s="136"/>
      <c r="AB99" s="137"/>
      <c r="AC99" s="131" t="s">
        <v>15</v>
      </c>
      <c r="AD99" s="132"/>
      <c r="AE99" s="132"/>
      <c r="AF99" s="132"/>
      <c r="AG99" s="132"/>
      <c r="AH99" s="133" t="s">
        <v>16</v>
      </c>
      <c r="AI99" s="132"/>
      <c r="AJ99" s="132"/>
      <c r="AK99" s="132"/>
      <c r="AL99" s="132"/>
      <c r="AM99" s="132"/>
      <c r="AN99" s="132"/>
      <c r="AO99" s="132"/>
      <c r="AP99" s="132"/>
      <c r="AQ99" s="132"/>
      <c r="AR99" s="132"/>
      <c r="AS99" s="132"/>
      <c r="AT99" s="134"/>
      <c r="AU99" s="135" t="s">
        <v>17</v>
      </c>
      <c r="AV99" s="136"/>
      <c r="AW99" s="136"/>
      <c r="AX99" s="138"/>
      <c r="AY99">
        <f>$AY$98</f>
        <v>2</v>
      </c>
    </row>
    <row r="100" spans="1:51" ht="39.950000000000003" customHeight="1" x14ac:dyDescent="0.15">
      <c r="A100" s="148"/>
      <c r="B100" s="149"/>
      <c r="C100" s="149"/>
      <c r="D100" s="149"/>
      <c r="E100" s="149"/>
      <c r="F100" s="150"/>
      <c r="G100" s="117" t="s">
        <v>597</v>
      </c>
      <c r="H100" s="118"/>
      <c r="I100" s="118"/>
      <c r="J100" s="118"/>
      <c r="K100" s="119"/>
      <c r="L100" s="120" t="s">
        <v>602</v>
      </c>
      <c r="M100" s="121"/>
      <c r="N100" s="121"/>
      <c r="O100" s="121"/>
      <c r="P100" s="121"/>
      <c r="Q100" s="121"/>
      <c r="R100" s="121"/>
      <c r="S100" s="121"/>
      <c r="T100" s="121"/>
      <c r="U100" s="121"/>
      <c r="V100" s="121"/>
      <c r="W100" s="121"/>
      <c r="X100" s="122"/>
      <c r="Y100" s="123">
        <v>11</v>
      </c>
      <c r="Z100" s="124"/>
      <c r="AA100" s="124"/>
      <c r="AB100" s="125"/>
      <c r="AC100" s="117" t="s">
        <v>597</v>
      </c>
      <c r="AD100" s="118"/>
      <c r="AE100" s="118"/>
      <c r="AF100" s="118"/>
      <c r="AG100" s="119"/>
      <c r="AH100" s="120" t="s">
        <v>603</v>
      </c>
      <c r="AI100" s="121"/>
      <c r="AJ100" s="121"/>
      <c r="AK100" s="121"/>
      <c r="AL100" s="121"/>
      <c r="AM100" s="121"/>
      <c r="AN100" s="121"/>
      <c r="AO100" s="121"/>
      <c r="AP100" s="121"/>
      <c r="AQ100" s="121"/>
      <c r="AR100" s="121"/>
      <c r="AS100" s="121"/>
      <c r="AT100" s="122"/>
      <c r="AU100" s="123">
        <v>0.3</v>
      </c>
      <c r="AV100" s="124"/>
      <c r="AW100" s="124"/>
      <c r="AX100" s="126"/>
      <c r="AY100">
        <f>$AY$98</f>
        <v>2</v>
      </c>
    </row>
    <row r="101" spans="1:51" ht="24.75" customHeight="1" x14ac:dyDescent="0.15">
      <c r="A101" s="148"/>
      <c r="B101" s="149"/>
      <c r="C101" s="149"/>
      <c r="D101" s="149"/>
      <c r="E101" s="149"/>
      <c r="F101" s="150"/>
      <c r="G101" s="107"/>
      <c r="H101" s="108"/>
      <c r="I101" s="108"/>
      <c r="J101" s="108"/>
      <c r="K101" s="109"/>
      <c r="L101" s="110"/>
      <c r="M101" s="111"/>
      <c r="N101" s="111"/>
      <c r="O101" s="111"/>
      <c r="P101" s="111"/>
      <c r="Q101" s="111"/>
      <c r="R101" s="111"/>
      <c r="S101" s="111"/>
      <c r="T101" s="111"/>
      <c r="U101" s="111"/>
      <c r="V101" s="111"/>
      <c r="W101" s="111"/>
      <c r="X101" s="112"/>
      <c r="Y101" s="113"/>
      <c r="Z101" s="114"/>
      <c r="AA101" s="114"/>
      <c r="AB101" s="115"/>
      <c r="AC101" s="107"/>
      <c r="AD101" s="108"/>
      <c r="AE101" s="108"/>
      <c r="AF101" s="108"/>
      <c r="AG101" s="109"/>
      <c r="AH101" s="110"/>
      <c r="AI101" s="111"/>
      <c r="AJ101" s="111"/>
      <c r="AK101" s="111"/>
      <c r="AL101" s="111"/>
      <c r="AM101" s="111"/>
      <c r="AN101" s="111"/>
      <c r="AO101" s="111"/>
      <c r="AP101" s="111"/>
      <c r="AQ101" s="111"/>
      <c r="AR101" s="111"/>
      <c r="AS101" s="111"/>
      <c r="AT101" s="112"/>
      <c r="AU101" s="113"/>
      <c r="AV101" s="114"/>
      <c r="AW101" s="114"/>
      <c r="AX101" s="116"/>
      <c r="AY101">
        <f>$AY$98</f>
        <v>2</v>
      </c>
    </row>
    <row r="102" spans="1:51" ht="24.75" customHeight="1" x14ac:dyDescent="0.15">
      <c r="A102" s="148"/>
      <c r="B102" s="149"/>
      <c r="C102" s="149"/>
      <c r="D102" s="149"/>
      <c r="E102" s="149"/>
      <c r="F102" s="150"/>
      <c r="G102" s="107"/>
      <c r="H102" s="108"/>
      <c r="I102" s="108"/>
      <c r="J102" s="108"/>
      <c r="K102" s="109"/>
      <c r="L102" s="110"/>
      <c r="M102" s="111"/>
      <c r="N102" s="111"/>
      <c r="O102" s="111"/>
      <c r="P102" s="111"/>
      <c r="Q102" s="111"/>
      <c r="R102" s="111"/>
      <c r="S102" s="111"/>
      <c r="T102" s="111"/>
      <c r="U102" s="111"/>
      <c r="V102" s="111"/>
      <c r="W102" s="111"/>
      <c r="X102" s="112"/>
      <c r="Y102" s="113"/>
      <c r="Z102" s="114"/>
      <c r="AA102" s="114"/>
      <c r="AB102" s="115"/>
      <c r="AC102" s="107"/>
      <c r="AD102" s="108"/>
      <c r="AE102" s="108"/>
      <c r="AF102" s="108"/>
      <c r="AG102" s="109"/>
      <c r="AH102" s="110"/>
      <c r="AI102" s="111"/>
      <c r="AJ102" s="111"/>
      <c r="AK102" s="111"/>
      <c r="AL102" s="111"/>
      <c r="AM102" s="111"/>
      <c r="AN102" s="111"/>
      <c r="AO102" s="111"/>
      <c r="AP102" s="111"/>
      <c r="AQ102" s="111"/>
      <c r="AR102" s="111"/>
      <c r="AS102" s="111"/>
      <c r="AT102" s="112"/>
      <c r="AU102" s="113"/>
      <c r="AV102" s="114"/>
      <c r="AW102" s="114"/>
      <c r="AX102" s="116"/>
      <c r="AY102">
        <f>$AY$98</f>
        <v>2</v>
      </c>
    </row>
    <row r="103" spans="1:51" ht="24.75" customHeight="1" x14ac:dyDescent="0.15">
      <c r="A103" s="148"/>
      <c r="B103" s="149"/>
      <c r="C103" s="149"/>
      <c r="D103" s="149"/>
      <c r="E103" s="149"/>
      <c r="F103" s="150"/>
      <c r="G103" s="98" t="s">
        <v>18</v>
      </c>
      <c r="H103" s="99"/>
      <c r="I103" s="99"/>
      <c r="J103" s="99"/>
      <c r="K103" s="99"/>
      <c r="L103" s="100"/>
      <c r="M103" s="101"/>
      <c r="N103" s="101"/>
      <c r="O103" s="101"/>
      <c r="P103" s="101"/>
      <c r="Q103" s="101"/>
      <c r="R103" s="101"/>
      <c r="S103" s="101"/>
      <c r="T103" s="101"/>
      <c r="U103" s="101"/>
      <c r="V103" s="101"/>
      <c r="W103" s="101"/>
      <c r="X103" s="102"/>
      <c r="Y103" s="103">
        <f>SUM(Y100:AB102)</f>
        <v>11</v>
      </c>
      <c r="Z103" s="104"/>
      <c r="AA103" s="104"/>
      <c r="AB103" s="105"/>
      <c r="AC103" s="98" t="s">
        <v>18</v>
      </c>
      <c r="AD103" s="99"/>
      <c r="AE103" s="99"/>
      <c r="AF103" s="99"/>
      <c r="AG103" s="99"/>
      <c r="AH103" s="100"/>
      <c r="AI103" s="101"/>
      <c r="AJ103" s="101"/>
      <c r="AK103" s="101"/>
      <c r="AL103" s="101"/>
      <c r="AM103" s="101"/>
      <c r="AN103" s="101"/>
      <c r="AO103" s="101"/>
      <c r="AP103" s="101"/>
      <c r="AQ103" s="101"/>
      <c r="AR103" s="101"/>
      <c r="AS103" s="101"/>
      <c r="AT103" s="102"/>
      <c r="AU103" s="103">
        <f>SUM(AU100:AX102)</f>
        <v>0.3</v>
      </c>
      <c r="AV103" s="104"/>
      <c r="AW103" s="104"/>
      <c r="AX103" s="106"/>
      <c r="AY103">
        <f>$AY$98</f>
        <v>2</v>
      </c>
    </row>
    <row r="104" spans="1:51" ht="24.75" customHeight="1" x14ac:dyDescent="0.15">
      <c r="A104" s="4"/>
      <c r="B104" s="4"/>
      <c r="C104" s="4"/>
      <c r="D104" s="4"/>
      <c r="E104" s="4"/>
      <c r="F104" s="4"/>
      <c r="G104" s="7"/>
      <c r="H104" s="7"/>
      <c r="I104" s="7"/>
      <c r="J104" s="7"/>
      <c r="K104" s="7"/>
      <c r="L104" s="3"/>
      <c r="M104" s="7"/>
      <c r="N104" s="7"/>
      <c r="O104" s="7"/>
      <c r="P104" s="7"/>
      <c r="Q104" s="7"/>
      <c r="R104" s="7"/>
      <c r="S104" s="7"/>
      <c r="T104" s="7"/>
      <c r="U104" s="7"/>
      <c r="V104" s="7"/>
      <c r="W104" s="7"/>
      <c r="X104" s="7"/>
      <c r="Y104" s="8"/>
      <c r="Z104" s="8"/>
      <c r="AA104" s="8"/>
      <c r="AB104" s="8"/>
      <c r="AC104" s="7"/>
      <c r="AD104" s="7"/>
      <c r="AE104" s="7"/>
      <c r="AF104" s="7"/>
      <c r="AG104" s="7"/>
      <c r="AH104" s="3"/>
      <c r="AI104" s="7"/>
      <c r="AJ104" s="7"/>
      <c r="AK104" s="7"/>
      <c r="AL104" s="7"/>
      <c r="AM104" s="7"/>
      <c r="AN104" s="7"/>
      <c r="AO104" s="7"/>
      <c r="AP104" s="7"/>
      <c r="AQ104" s="7"/>
      <c r="AR104" s="7"/>
      <c r="AS104" s="7"/>
      <c r="AT104" s="7"/>
      <c r="AU104" s="8"/>
      <c r="AV104" s="8"/>
      <c r="AW104" s="8"/>
      <c r="AX104" s="8"/>
    </row>
    <row r="105" spans="1:51" ht="24.75" customHeight="1" x14ac:dyDescent="0.15"/>
    <row r="106" spans="1:51" ht="24.75" customHeight="1" x14ac:dyDescent="0.15">
      <c r="A106" s="9"/>
      <c r="B106" s="1" t="s">
        <v>26</v>
      </c>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row>
    <row r="107" spans="1:51" ht="24.75" customHeight="1" x14ac:dyDescent="0.15">
      <c r="A107" s="9"/>
      <c r="B107" s="36" t="s">
        <v>211</v>
      </c>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row>
    <row r="108" spans="1:51" ht="59.25" customHeight="1" x14ac:dyDescent="0.15">
      <c r="A108" s="92"/>
      <c r="B108" s="92"/>
      <c r="C108" s="92" t="s">
        <v>24</v>
      </c>
      <c r="D108" s="92"/>
      <c r="E108" s="92"/>
      <c r="F108" s="92"/>
      <c r="G108" s="92"/>
      <c r="H108" s="92"/>
      <c r="I108" s="92"/>
      <c r="J108" s="85" t="s">
        <v>178</v>
      </c>
      <c r="K108" s="93"/>
      <c r="L108" s="93"/>
      <c r="M108" s="93"/>
      <c r="N108" s="93"/>
      <c r="O108" s="93"/>
      <c r="P108" s="94" t="s">
        <v>25</v>
      </c>
      <c r="Q108" s="94"/>
      <c r="R108" s="94"/>
      <c r="S108" s="94"/>
      <c r="T108" s="94"/>
      <c r="U108" s="94"/>
      <c r="V108" s="94"/>
      <c r="W108" s="94"/>
      <c r="X108" s="94"/>
      <c r="Y108" s="95" t="s">
        <v>177</v>
      </c>
      <c r="Z108" s="96"/>
      <c r="AA108" s="96"/>
      <c r="AB108" s="96"/>
      <c r="AC108" s="85" t="s">
        <v>203</v>
      </c>
      <c r="AD108" s="85"/>
      <c r="AE108" s="85"/>
      <c r="AF108" s="85"/>
      <c r="AG108" s="85"/>
      <c r="AH108" s="95" t="s">
        <v>216</v>
      </c>
      <c r="AI108" s="92"/>
      <c r="AJ108" s="92"/>
      <c r="AK108" s="92"/>
      <c r="AL108" s="92" t="s">
        <v>19</v>
      </c>
      <c r="AM108" s="92"/>
      <c r="AN108" s="92"/>
      <c r="AO108" s="97"/>
      <c r="AP108" s="86" t="s">
        <v>179</v>
      </c>
      <c r="AQ108" s="86"/>
      <c r="AR108" s="86"/>
      <c r="AS108" s="86"/>
      <c r="AT108" s="86"/>
      <c r="AU108" s="86"/>
      <c r="AV108" s="86"/>
      <c r="AW108" s="86"/>
      <c r="AX108" s="86"/>
    </row>
    <row r="109" spans="1:51" ht="60" customHeight="1" x14ac:dyDescent="0.15">
      <c r="A109" s="78">
        <v>1</v>
      </c>
      <c r="B109" s="78">
        <v>1</v>
      </c>
      <c r="C109" s="88" t="s">
        <v>605</v>
      </c>
      <c r="D109" s="87"/>
      <c r="E109" s="87"/>
      <c r="F109" s="87"/>
      <c r="G109" s="87"/>
      <c r="H109" s="87"/>
      <c r="I109" s="87"/>
      <c r="J109" s="79">
        <v>4010001054032</v>
      </c>
      <c r="K109" s="80"/>
      <c r="L109" s="80"/>
      <c r="M109" s="80"/>
      <c r="N109" s="80"/>
      <c r="O109" s="80"/>
      <c r="P109" s="89" t="s">
        <v>598</v>
      </c>
      <c r="Q109" s="81"/>
      <c r="R109" s="81"/>
      <c r="S109" s="81"/>
      <c r="T109" s="81"/>
      <c r="U109" s="81"/>
      <c r="V109" s="81"/>
      <c r="W109" s="81"/>
      <c r="X109" s="81"/>
      <c r="Y109" s="82">
        <v>53</v>
      </c>
      <c r="Z109" s="83"/>
      <c r="AA109" s="83"/>
      <c r="AB109" s="84"/>
      <c r="AC109" s="69" t="s">
        <v>219</v>
      </c>
      <c r="AD109" s="70"/>
      <c r="AE109" s="70"/>
      <c r="AF109" s="70"/>
      <c r="AG109" s="70"/>
      <c r="AH109" s="90">
        <v>3</v>
      </c>
      <c r="AI109" s="91"/>
      <c r="AJ109" s="91"/>
      <c r="AK109" s="91"/>
      <c r="AL109" s="71" t="s">
        <v>241</v>
      </c>
      <c r="AM109" s="72"/>
      <c r="AN109" s="72"/>
      <c r="AO109" s="73"/>
      <c r="AP109" s="74" t="s">
        <v>606</v>
      </c>
      <c r="AQ109" s="74"/>
      <c r="AR109" s="74"/>
      <c r="AS109" s="74"/>
      <c r="AT109" s="74"/>
      <c r="AU109" s="74"/>
      <c r="AV109" s="74"/>
      <c r="AW109" s="74"/>
      <c r="AX109" s="74"/>
    </row>
    <row r="110" spans="1:51" ht="24.75" customHeight="1" x14ac:dyDescent="0.15">
      <c r="A110" s="40"/>
      <c r="B110" s="40"/>
      <c r="C110" s="40"/>
      <c r="D110" s="40"/>
      <c r="E110" s="40"/>
      <c r="F110" s="40"/>
      <c r="G110" s="40"/>
      <c r="H110" s="40"/>
      <c r="I110" s="40"/>
      <c r="J110" s="41"/>
      <c r="K110" s="41"/>
      <c r="L110" s="41"/>
      <c r="M110" s="41"/>
      <c r="N110" s="41"/>
      <c r="O110" s="41"/>
      <c r="P110" s="42"/>
      <c r="Q110" s="42"/>
      <c r="R110" s="42"/>
      <c r="S110" s="42"/>
      <c r="T110" s="42"/>
      <c r="U110" s="42"/>
      <c r="V110" s="42"/>
      <c r="W110" s="42"/>
      <c r="X110" s="42"/>
      <c r="Y110" s="43"/>
      <c r="Z110" s="43"/>
      <c r="AA110" s="43"/>
      <c r="AB110" s="43"/>
      <c r="AC110" s="43"/>
      <c r="AD110" s="43"/>
      <c r="AE110" s="43"/>
      <c r="AF110" s="43"/>
      <c r="AG110" s="43"/>
      <c r="AH110" s="43"/>
      <c r="AI110" s="43"/>
      <c r="AJ110" s="43"/>
      <c r="AK110" s="43"/>
      <c r="AL110" s="43"/>
      <c r="AM110" s="43"/>
      <c r="AN110" s="43"/>
      <c r="AO110" s="43"/>
      <c r="AP110" s="42"/>
      <c r="AQ110" s="42"/>
      <c r="AR110" s="42"/>
      <c r="AS110" s="42"/>
      <c r="AT110" s="42"/>
      <c r="AU110" s="42"/>
      <c r="AV110" s="42"/>
      <c r="AW110" s="42"/>
      <c r="AX110" s="42"/>
      <c r="AY110">
        <f>COUNTA($C$113)</f>
        <v>1</v>
      </c>
    </row>
    <row r="111" spans="1:51" ht="24.75" customHeight="1" x14ac:dyDescent="0.15">
      <c r="A111" s="40"/>
      <c r="B111" s="44" t="s">
        <v>159</v>
      </c>
      <c r="C111" s="40"/>
      <c r="D111" s="40"/>
      <c r="E111" s="40"/>
      <c r="F111" s="40"/>
      <c r="G111" s="40"/>
      <c r="H111" s="40"/>
      <c r="I111" s="40"/>
      <c r="J111" s="40"/>
      <c r="K111" s="40"/>
      <c r="L111" s="40"/>
      <c r="M111" s="40"/>
      <c r="N111" s="40"/>
      <c r="O111" s="40"/>
      <c r="P111" s="45"/>
      <c r="Q111" s="45"/>
      <c r="R111" s="45"/>
      <c r="S111" s="45"/>
      <c r="T111" s="45"/>
      <c r="U111" s="45"/>
      <c r="V111" s="45"/>
      <c r="W111" s="45"/>
      <c r="X111" s="45"/>
      <c r="Y111" s="46"/>
      <c r="Z111" s="46"/>
      <c r="AA111" s="46"/>
      <c r="AB111" s="46"/>
      <c r="AC111" s="46"/>
      <c r="AD111" s="46"/>
      <c r="AE111" s="46"/>
      <c r="AF111" s="46"/>
      <c r="AG111" s="46"/>
      <c r="AH111" s="46"/>
      <c r="AI111" s="46"/>
      <c r="AJ111" s="46"/>
      <c r="AK111" s="46"/>
      <c r="AL111" s="46"/>
      <c r="AM111" s="46"/>
      <c r="AN111" s="46"/>
      <c r="AO111" s="46"/>
      <c r="AP111" s="45"/>
      <c r="AQ111" s="45"/>
      <c r="AR111" s="45"/>
      <c r="AS111" s="45"/>
      <c r="AT111" s="45"/>
      <c r="AU111" s="45"/>
      <c r="AV111" s="45"/>
      <c r="AW111" s="45"/>
      <c r="AX111" s="45"/>
      <c r="AY111">
        <f>$AY$110</f>
        <v>1</v>
      </c>
    </row>
    <row r="112" spans="1:51" ht="59.25" customHeight="1" x14ac:dyDescent="0.15">
      <c r="A112" s="92"/>
      <c r="B112" s="92"/>
      <c r="C112" s="92" t="s">
        <v>24</v>
      </c>
      <c r="D112" s="92"/>
      <c r="E112" s="92"/>
      <c r="F112" s="92"/>
      <c r="G112" s="92"/>
      <c r="H112" s="92"/>
      <c r="I112" s="92"/>
      <c r="J112" s="85" t="s">
        <v>178</v>
      </c>
      <c r="K112" s="93"/>
      <c r="L112" s="93"/>
      <c r="M112" s="93"/>
      <c r="N112" s="93"/>
      <c r="O112" s="93"/>
      <c r="P112" s="94" t="s">
        <v>25</v>
      </c>
      <c r="Q112" s="94"/>
      <c r="R112" s="94"/>
      <c r="S112" s="94"/>
      <c r="T112" s="94"/>
      <c r="U112" s="94"/>
      <c r="V112" s="94"/>
      <c r="W112" s="94"/>
      <c r="X112" s="94"/>
      <c r="Y112" s="95" t="s">
        <v>177</v>
      </c>
      <c r="Z112" s="96"/>
      <c r="AA112" s="96"/>
      <c r="AB112" s="96"/>
      <c r="AC112" s="85" t="s">
        <v>203</v>
      </c>
      <c r="AD112" s="85"/>
      <c r="AE112" s="85"/>
      <c r="AF112" s="85"/>
      <c r="AG112" s="85"/>
      <c r="AH112" s="95" t="s">
        <v>216</v>
      </c>
      <c r="AI112" s="92"/>
      <c r="AJ112" s="92"/>
      <c r="AK112" s="92"/>
      <c r="AL112" s="92" t="s">
        <v>19</v>
      </c>
      <c r="AM112" s="92"/>
      <c r="AN112" s="92"/>
      <c r="AO112" s="97"/>
      <c r="AP112" s="86" t="s">
        <v>179</v>
      </c>
      <c r="AQ112" s="86"/>
      <c r="AR112" s="86"/>
      <c r="AS112" s="86"/>
      <c r="AT112" s="86"/>
      <c r="AU112" s="86"/>
      <c r="AV112" s="86"/>
      <c r="AW112" s="86"/>
      <c r="AX112" s="86"/>
      <c r="AY112">
        <f>$AY$110</f>
        <v>1</v>
      </c>
    </row>
    <row r="113" spans="1:51" ht="69.95" customHeight="1" x14ac:dyDescent="0.15">
      <c r="A113" s="78">
        <v>1</v>
      </c>
      <c r="B113" s="78">
        <v>1</v>
      </c>
      <c r="C113" s="88" t="s">
        <v>607</v>
      </c>
      <c r="D113" s="87"/>
      <c r="E113" s="87"/>
      <c r="F113" s="87"/>
      <c r="G113" s="87"/>
      <c r="H113" s="87"/>
      <c r="I113" s="87"/>
      <c r="J113" s="79">
        <v>5010401035036</v>
      </c>
      <c r="K113" s="80"/>
      <c r="L113" s="80"/>
      <c r="M113" s="80"/>
      <c r="N113" s="80"/>
      <c r="O113" s="80"/>
      <c r="P113" s="89" t="s">
        <v>608</v>
      </c>
      <c r="Q113" s="81"/>
      <c r="R113" s="81"/>
      <c r="S113" s="81"/>
      <c r="T113" s="81"/>
      <c r="U113" s="81"/>
      <c r="V113" s="81"/>
      <c r="W113" s="81"/>
      <c r="X113" s="81"/>
      <c r="Y113" s="82">
        <v>23</v>
      </c>
      <c r="Z113" s="83"/>
      <c r="AA113" s="83"/>
      <c r="AB113" s="84"/>
      <c r="AC113" s="69" t="s">
        <v>219</v>
      </c>
      <c r="AD113" s="70"/>
      <c r="AE113" s="70"/>
      <c r="AF113" s="70"/>
      <c r="AG113" s="70"/>
      <c r="AH113" s="90">
        <v>1</v>
      </c>
      <c r="AI113" s="91"/>
      <c r="AJ113" s="91"/>
      <c r="AK113" s="91"/>
      <c r="AL113" s="71" t="s">
        <v>241</v>
      </c>
      <c r="AM113" s="72"/>
      <c r="AN113" s="72"/>
      <c r="AO113" s="73"/>
      <c r="AP113" s="74" t="s">
        <v>606</v>
      </c>
      <c r="AQ113" s="74"/>
      <c r="AR113" s="74"/>
      <c r="AS113" s="74"/>
      <c r="AT113" s="74"/>
      <c r="AU113" s="74"/>
      <c r="AV113" s="74"/>
      <c r="AW113" s="74"/>
      <c r="AX113" s="74"/>
      <c r="AY113">
        <f>$AY$110</f>
        <v>1</v>
      </c>
    </row>
    <row r="114" spans="1:51" ht="24.75" customHeight="1" x14ac:dyDescent="0.15">
      <c r="A114" s="47"/>
      <c r="B114" s="47"/>
      <c r="C114" s="47"/>
      <c r="D114" s="47"/>
      <c r="E114" s="47"/>
      <c r="F114" s="47"/>
      <c r="G114" s="47"/>
      <c r="H114" s="47"/>
      <c r="I114" s="47"/>
      <c r="J114" s="47"/>
      <c r="K114" s="47"/>
      <c r="L114" s="47"/>
      <c r="M114" s="47"/>
      <c r="N114" s="47"/>
      <c r="O114" s="47"/>
      <c r="P114" s="48"/>
      <c r="Q114" s="48"/>
      <c r="R114" s="48"/>
      <c r="S114" s="48"/>
      <c r="T114" s="48"/>
      <c r="U114" s="48"/>
      <c r="V114" s="48"/>
      <c r="W114" s="48"/>
      <c r="X114" s="48"/>
      <c r="Y114" s="49"/>
      <c r="Z114" s="49"/>
      <c r="AA114" s="49"/>
      <c r="AB114" s="49"/>
      <c r="AC114" s="49"/>
      <c r="AD114" s="49"/>
      <c r="AE114" s="49"/>
      <c r="AF114" s="49"/>
      <c r="AG114" s="49"/>
      <c r="AH114" s="49"/>
      <c r="AI114" s="49"/>
      <c r="AJ114" s="49"/>
      <c r="AK114" s="49"/>
      <c r="AL114" s="49"/>
      <c r="AM114" s="49"/>
      <c r="AN114" s="49"/>
      <c r="AO114" s="49"/>
      <c r="AP114" s="48"/>
      <c r="AQ114" s="48"/>
      <c r="AR114" s="48"/>
      <c r="AS114" s="48"/>
      <c r="AT114" s="48"/>
      <c r="AU114" s="48"/>
      <c r="AV114" s="48"/>
      <c r="AW114" s="48"/>
      <c r="AX114" s="48"/>
      <c r="AY114">
        <f>COUNTA($C$117)</f>
        <v>1</v>
      </c>
    </row>
    <row r="115" spans="1:51" ht="24.75" customHeight="1" x14ac:dyDescent="0.15">
      <c r="A115" s="40"/>
      <c r="B115" s="44" t="s">
        <v>196</v>
      </c>
      <c r="C115" s="40"/>
      <c r="D115" s="40"/>
      <c r="E115" s="40"/>
      <c r="F115" s="40"/>
      <c r="G115" s="40"/>
      <c r="H115" s="40"/>
      <c r="I115" s="40"/>
      <c r="J115" s="40"/>
      <c r="K115" s="40"/>
      <c r="L115" s="40"/>
      <c r="M115" s="40"/>
      <c r="N115" s="40"/>
      <c r="O115" s="40"/>
      <c r="P115" s="45"/>
      <c r="Q115" s="45"/>
      <c r="R115" s="45"/>
      <c r="S115" s="45"/>
      <c r="T115" s="45"/>
      <c r="U115" s="45"/>
      <c r="V115" s="45"/>
      <c r="W115" s="45"/>
      <c r="X115" s="45"/>
      <c r="Y115" s="46"/>
      <c r="Z115" s="46"/>
      <c r="AA115" s="46"/>
      <c r="AB115" s="46"/>
      <c r="AC115" s="46"/>
      <c r="AD115" s="46"/>
      <c r="AE115" s="46"/>
      <c r="AF115" s="46"/>
      <c r="AG115" s="46"/>
      <c r="AH115" s="46"/>
      <c r="AI115" s="46"/>
      <c r="AJ115" s="46"/>
      <c r="AK115" s="46"/>
      <c r="AL115" s="46"/>
      <c r="AM115" s="46"/>
      <c r="AN115" s="46"/>
      <c r="AO115" s="46"/>
      <c r="AP115" s="45"/>
      <c r="AQ115" s="45"/>
      <c r="AR115" s="45"/>
      <c r="AS115" s="45"/>
      <c r="AT115" s="45"/>
      <c r="AU115" s="45"/>
      <c r="AV115" s="45"/>
      <c r="AW115" s="45"/>
      <c r="AX115" s="45"/>
      <c r="AY115">
        <f>$AY$114</f>
        <v>1</v>
      </c>
    </row>
    <row r="116" spans="1:51" ht="59.25" customHeight="1" x14ac:dyDescent="0.15">
      <c r="A116" s="92"/>
      <c r="B116" s="92"/>
      <c r="C116" s="92" t="s">
        <v>24</v>
      </c>
      <c r="D116" s="92"/>
      <c r="E116" s="92"/>
      <c r="F116" s="92"/>
      <c r="G116" s="92"/>
      <c r="H116" s="92"/>
      <c r="I116" s="92"/>
      <c r="J116" s="85" t="s">
        <v>178</v>
      </c>
      <c r="K116" s="93"/>
      <c r="L116" s="93"/>
      <c r="M116" s="93"/>
      <c r="N116" s="93"/>
      <c r="O116" s="93"/>
      <c r="P116" s="94" t="s">
        <v>25</v>
      </c>
      <c r="Q116" s="94"/>
      <c r="R116" s="94"/>
      <c r="S116" s="94"/>
      <c r="T116" s="94"/>
      <c r="U116" s="94"/>
      <c r="V116" s="94"/>
      <c r="W116" s="94"/>
      <c r="X116" s="94"/>
      <c r="Y116" s="95" t="s">
        <v>177</v>
      </c>
      <c r="Z116" s="96"/>
      <c r="AA116" s="96"/>
      <c r="AB116" s="96"/>
      <c r="AC116" s="85" t="s">
        <v>203</v>
      </c>
      <c r="AD116" s="85"/>
      <c r="AE116" s="85"/>
      <c r="AF116" s="85"/>
      <c r="AG116" s="85"/>
      <c r="AH116" s="95" t="s">
        <v>216</v>
      </c>
      <c r="AI116" s="92"/>
      <c r="AJ116" s="92"/>
      <c r="AK116" s="92"/>
      <c r="AL116" s="92" t="s">
        <v>19</v>
      </c>
      <c r="AM116" s="92"/>
      <c r="AN116" s="92"/>
      <c r="AO116" s="97"/>
      <c r="AP116" s="86" t="s">
        <v>179</v>
      </c>
      <c r="AQ116" s="86"/>
      <c r="AR116" s="86"/>
      <c r="AS116" s="86"/>
      <c r="AT116" s="86"/>
      <c r="AU116" s="86"/>
      <c r="AV116" s="86"/>
      <c r="AW116" s="86"/>
      <c r="AX116" s="86"/>
      <c r="AY116">
        <f>$AY$114</f>
        <v>1</v>
      </c>
    </row>
    <row r="117" spans="1:51" ht="30" customHeight="1" x14ac:dyDescent="0.15">
      <c r="A117" s="78">
        <v>1</v>
      </c>
      <c r="B117" s="78">
        <v>1</v>
      </c>
      <c r="C117" s="88" t="s">
        <v>609</v>
      </c>
      <c r="D117" s="87"/>
      <c r="E117" s="87"/>
      <c r="F117" s="87"/>
      <c r="G117" s="87"/>
      <c r="H117" s="87"/>
      <c r="I117" s="87"/>
      <c r="J117" s="79">
        <v>5010001103481</v>
      </c>
      <c r="K117" s="80"/>
      <c r="L117" s="80"/>
      <c r="M117" s="80"/>
      <c r="N117" s="80"/>
      <c r="O117" s="80"/>
      <c r="P117" s="89" t="s">
        <v>602</v>
      </c>
      <c r="Q117" s="81"/>
      <c r="R117" s="81"/>
      <c r="S117" s="81"/>
      <c r="T117" s="81"/>
      <c r="U117" s="81"/>
      <c r="V117" s="81"/>
      <c r="W117" s="81"/>
      <c r="X117" s="81"/>
      <c r="Y117" s="82">
        <v>11</v>
      </c>
      <c r="Z117" s="83"/>
      <c r="AA117" s="83"/>
      <c r="AB117" s="84"/>
      <c r="AC117" s="69" t="s">
        <v>68</v>
      </c>
      <c r="AD117" s="70"/>
      <c r="AE117" s="70"/>
      <c r="AF117" s="70"/>
      <c r="AG117" s="70"/>
      <c r="AH117" s="90" t="s">
        <v>241</v>
      </c>
      <c r="AI117" s="91"/>
      <c r="AJ117" s="91"/>
      <c r="AK117" s="91"/>
      <c r="AL117" s="90" t="s">
        <v>241</v>
      </c>
      <c r="AM117" s="91"/>
      <c r="AN117" s="91"/>
      <c r="AO117" s="91"/>
      <c r="AP117" s="74" t="s">
        <v>559</v>
      </c>
      <c r="AQ117" s="74"/>
      <c r="AR117" s="74"/>
      <c r="AS117" s="74"/>
      <c r="AT117" s="74"/>
      <c r="AU117" s="74"/>
      <c r="AV117" s="74"/>
      <c r="AW117" s="74"/>
      <c r="AX117" s="74"/>
      <c r="AY117">
        <f>$AY$114</f>
        <v>1</v>
      </c>
    </row>
    <row r="118" spans="1:51" ht="24.75" customHeight="1" x14ac:dyDescent="0.15">
      <c r="A118" s="47"/>
      <c r="B118" s="47"/>
      <c r="C118" s="47"/>
      <c r="D118" s="47"/>
      <c r="E118" s="47"/>
      <c r="F118" s="47"/>
      <c r="G118" s="47"/>
      <c r="H118" s="47"/>
      <c r="I118" s="47"/>
      <c r="J118" s="47"/>
      <c r="K118" s="47"/>
      <c r="L118" s="47"/>
      <c r="M118" s="47"/>
      <c r="N118" s="47"/>
      <c r="O118" s="47"/>
      <c r="P118" s="48"/>
      <c r="Q118" s="48"/>
      <c r="R118" s="48"/>
      <c r="S118" s="48"/>
      <c r="T118" s="48"/>
      <c r="U118" s="48"/>
      <c r="V118" s="48"/>
      <c r="W118" s="48"/>
      <c r="X118" s="48"/>
      <c r="Y118" s="49"/>
      <c r="Z118" s="49"/>
      <c r="AA118" s="49"/>
      <c r="AB118" s="49"/>
      <c r="AC118" s="49"/>
      <c r="AD118" s="49"/>
      <c r="AE118" s="49"/>
      <c r="AF118" s="49"/>
      <c r="AG118" s="49"/>
      <c r="AH118" s="49"/>
      <c r="AI118" s="49"/>
      <c r="AJ118" s="49"/>
      <c r="AK118" s="49"/>
      <c r="AL118" s="49"/>
      <c r="AM118" s="49"/>
      <c r="AN118" s="49"/>
      <c r="AO118" s="49"/>
      <c r="AP118" s="48"/>
      <c r="AQ118" s="48"/>
      <c r="AR118" s="48"/>
      <c r="AS118" s="48"/>
      <c r="AT118" s="48"/>
      <c r="AU118" s="48"/>
      <c r="AV118" s="48"/>
      <c r="AW118" s="48"/>
      <c r="AX118" s="48"/>
      <c r="AY118">
        <f>COUNTA($C$121)</f>
        <v>1</v>
      </c>
    </row>
    <row r="119" spans="1:51" ht="24.75" customHeight="1" x14ac:dyDescent="0.15">
      <c r="A119" s="40"/>
      <c r="B119" s="44" t="s">
        <v>160</v>
      </c>
      <c r="C119" s="40"/>
      <c r="D119" s="40"/>
      <c r="E119" s="40"/>
      <c r="F119" s="40"/>
      <c r="G119" s="40"/>
      <c r="H119" s="40"/>
      <c r="I119" s="40"/>
      <c r="J119" s="40"/>
      <c r="K119" s="40"/>
      <c r="L119" s="40"/>
      <c r="M119" s="40"/>
      <c r="N119" s="40"/>
      <c r="O119" s="40"/>
      <c r="P119" s="45"/>
      <c r="Q119" s="45"/>
      <c r="R119" s="45"/>
      <c r="S119" s="45"/>
      <c r="T119" s="45"/>
      <c r="U119" s="45"/>
      <c r="V119" s="45"/>
      <c r="W119" s="45"/>
      <c r="X119" s="45"/>
      <c r="Y119" s="46"/>
      <c r="Z119" s="46"/>
      <c r="AA119" s="46"/>
      <c r="AB119" s="46"/>
      <c r="AC119" s="46"/>
      <c r="AD119" s="46"/>
      <c r="AE119" s="46"/>
      <c r="AF119" s="46"/>
      <c r="AG119" s="46"/>
      <c r="AH119" s="46"/>
      <c r="AI119" s="46"/>
      <c r="AJ119" s="46"/>
      <c r="AK119" s="46"/>
      <c r="AL119" s="46"/>
      <c r="AM119" s="46"/>
      <c r="AN119" s="46"/>
      <c r="AO119" s="46"/>
      <c r="AP119" s="45"/>
      <c r="AQ119" s="45"/>
      <c r="AR119" s="45"/>
      <c r="AS119" s="45"/>
      <c r="AT119" s="45"/>
      <c r="AU119" s="45"/>
      <c r="AV119" s="45"/>
      <c r="AW119" s="45"/>
      <c r="AX119" s="45"/>
      <c r="AY119">
        <f>$AY$118</f>
        <v>1</v>
      </c>
    </row>
    <row r="120" spans="1:51" ht="59.25" customHeight="1" x14ac:dyDescent="0.15">
      <c r="A120" s="92"/>
      <c r="B120" s="92"/>
      <c r="C120" s="92" t="s">
        <v>24</v>
      </c>
      <c r="D120" s="92"/>
      <c r="E120" s="92"/>
      <c r="F120" s="92"/>
      <c r="G120" s="92"/>
      <c r="H120" s="92"/>
      <c r="I120" s="92"/>
      <c r="J120" s="85" t="s">
        <v>178</v>
      </c>
      <c r="K120" s="93"/>
      <c r="L120" s="93"/>
      <c r="M120" s="93"/>
      <c r="N120" s="93"/>
      <c r="O120" s="93"/>
      <c r="P120" s="94" t="s">
        <v>25</v>
      </c>
      <c r="Q120" s="94"/>
      <c r="R120" s="94"/>
      <c r="S120" s="94"/>
      <c r="T120" s="94"/>
      <c r="U120" s="94"/>
      <c r="V120" s="94"/>
      <c r="W120" s="94"/>
      <c r="X120" s="94"/>
      <c r="Y120" s="95" t="s">
        <v>177</v>
      </c>
      <c r="Z120" s="96"/>
      <c r="AA120" s="96"/>
      <c r="AB120" s="96"/>
      <c r="AC120" s="85" t="s">
        <v>203</v>
      </c>
      <c r="AD120" s="85"/>
      <c r="AE120" s="85"/>
      <c r="AF120" s="85"/>
      <c r="AG120" s="85"/>
      <c r="AH120" s="95" t="s">
        <v>216</v>
      </c>
      <c r="AI120" s="92"/>
      <c r="AJ120" s="92"/>
      <c r="AK120" s="92"/>
      <c r="AL120" s="92" t="s">
        <v>19</v>
      </c>
      <c r="AM120" s="92"/>
      <c r="AN120" s="92"/>
      <c r="AO120" s="97"/>
      <c r="AP120" s="86" t="s">
        <v>179</v>
      </c>
      <c r="AQ120" s="86"/>
      <c r="AR120" s="86"/>
      <c r="AS120" s="86"/>
      <c r="AT120" s="86"/>
      <c r="AU120" s="86"/>
      <c r="AV120" s="86"/>
      <c r="AW120" s="86"/>
      <c r="AX120" s="86"/>
      <c r="AY120">
        <f>$AY$118</f>
        <v>1</v>
      </c>
    </row>
    <row r="121" spans="1:51" ht="60" customHeight="1" x14ac:dyDescent="0.15">
      <c r="A121" s="78">
        <v>1</v>
      </c>
      <c r="B121" s="78">
        <v>1</v>
      </c>
      <c r="C121" s="88" t="s">
        <v>609</v>
      </c>
      <c r="D121" s="87"/>
      <c r="E121" s="87"/>
      <c r="F121" s="87"/>
      <c r="G121" s="87"/>
      <c r="H121" s="87"/>
      <c r="I121" s="87"/>
      <c r="J121" s="79">
        <v>5010001103481</v>
      </c>
      <c r="K121" s="80"/>
      <c r="L121" s="80"/>
      <c r="M121" s="80"/>
      <c r="N121" s="80"/>
      <c r="O121" s="80"/>
      <c r="P121" s="89" t="s">
        <v>603</v>
      </c>
      <c r="Q121" s="81"/>
      <c r="R121" s="81"/>
      <c r="S121" s="81"/>
      <c r="T121" s="81"/>
      <c r="U121" s="81"/>
      <c r="V121" s="81"/>
      <c r="W121" s="81"/>
      <c r="X121" s="81"/>
      <c r="Y121" s="82">
        <v>0.3</v>
      </c>
      <c r="Z121" s="83"/>
      <c r="AA121" s="83"/>
      <c r="AB121" s="84"/>
      <c r="AC121" s="69" t="s">
        <v>224</v>
      </c>
      <c r="AD121" s="70"/>
      <c r="AE121" s="70"/>
      <c r="AF121" s="70"/>
      <c r="AG121" s="70"/>
      <c r="AH121" s="90" t="s">
        <v>241</v>
      </c>
      <c r="AI121" s="91"/>
      <c r="AJ121" s="91"/>
      <c r="AK121" s="91"/>
      <c r="AL121" s="90" t="s">
        <v>241</v>
      </c>
      <c r="AM121" s="91"/>
      <c r="AN121" s="91"/>
      <c r="AO121" s="91"/>
      <c r="AP121" s="74" t="s">
        <v>559</v>
      </c>
      <c r="AQ121" s="74"/>
      <c r="AR121" s="74"/>
      <c r="AS121" s="74"/>
      <c r="AT121" s="74"/>
      <c r="AU121" s="74"/>
      <c r="AV121" s="74"/>
      <c r="AW121" s="74"/>
      <c r="AX121" s="74"/>
      <c r="AY121">
        <f>$AY$118</f>
        <v>1</v>
      </c>
    </row>
  </sheetData>
  <sheetProtection formatRows="0"/>
  <dataConsolidate link="1"/>
  <mergeCells count="472">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30:F32"/>
    <mergeCell ref="G30:X30"/>
    <mergeCell ref="Y30:AA30"/>
    <mergeCell ref="AB30:AD30"/>
    <mergeCell ref="AE30:AH30"/>
    <mergeCell ref="AI30:AL30"/>
    <mergeCell ref="AM30:AP30"/>
    <mergeCell ref="AQ30:AX30"/>
    <mergeCell ref="G31:X32"/>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38:F39"/>
    <mergeCell ref="G38:AX39"/>
    <mergeCell ref="C43:D45"/>
    <mergeCell ref="E43:F45"/>
    <mergeCell ref="G43:I43"/>
    <mergeCell ref="J43:T43"/>
    <mergeCell ref="U43:AX43"/>
    <mergeCell ref="G44:T44"/>
    <mergeCell ref="U44:AX44"/>
    <mergeCell ref="G45:T45"/>
    <mergeCell ref="U45:AX45"/>
    <mergeCell ref="A40:B45"/>
    <mergeCell ref="C40:D42"/>
    <mergeCell ref="E40:F40"/>
    <mergeCell ref="G40:AX40"/>
    <mergeCell ref="E41:F42"/>
    <mergeCell ref="G41:V42"/>
    <mergeCell ref="W41:AA41"/>
    <mergeCell ref="AB41:AX41"/>
    <mergeCell ref="W42:AA42"/>
    <mergeCell ref="AB42:AX42"/>
    <mergeCell ref="AD52:AF52"/>
    <mergeCell ref="E53:AC53"/>
    <mergeCell ref="AD53:AF53"/>
    <mergeCell ref="C54:AC54"/>
    <mergeCell ref="AD54:AF54"/>
    <mergeCell ref="AG54:AX54"/>
    <mergeCell ref="AG49:AX49"/>
    <mergeCell ref="C50:AC50"/>
    <mergeCell ref="AD50:AF50"/>
    <mergeCell ref="AG50:AX50"/>
    <mergeCell ref="A51:B60"/>
    <mergeCell ref="C51:AC51"/>
    <mergeCell ref="AD51:AF51"/>
    <mergeCell ref="AG51:AX53"/>
    <mergeCell ref="C52:D53"/>
    <mergeCell ref="E52:AC52"/>
    <mergeCell ref="A46:AX46"/>
    <mergeCell ref="C47:AC47"/>
    <mergeCell ref="AD47:AF47"/>
    <mergeCell ref="AG47:AX47"/>
    <mergeCell ref="A48:B50"/>
    <mergeCell ref="C48:AC48"/>
    <mergeCell ref="AD48:AF48"/>
    <mergeCell ref="AG48:AX48"/>
    <mergeCell ref="C49:AC49"/>
    <mergeCell ref="AD49:AF49"/>
    <mergeCell ref="C59:AC59"/>
    <mergeCell ref="AD59:AF59"/>
    <mergeCell ref="AG59:AX59"/>
    <mergeCell ref="C60:AC60"/>
    <mergeCell ref="AD60:AF60"/>
    <mergeCell ref="AG60:AX60"/>
    <mergeCell ref="C57:AC57"/>
    <mergeCell ref="AD57:AF57"/>
    <mergeCell ref="AG57:AX57"/>
    <mergeCell ref="C58:AC58"/>
    <mergeCell ref="AD58:AF58"/>
    <mergeCell ref="AG58:AX58"/>
    <mergeCell ref="C55:AC55"/>
    <mergeCell ref="AD55:AF55"/>
    <mergeCell ref="AG55:AX55"/>
    <mergeCell ref="C56:AC56"/>
    <mergeCell ref="AD56:AF56"/>
    <mergeCell ref="AG56:AX56"/>
    <mergeCell ref="C64:AC64"/>
    <mergeCell ref="AD64:AF64"/>
    <mergeCell ref="AG64:AX64"/>
    <mergeCell ref="A65:B67"/>
    <mergeCell ref="C65:AC65"/>
    <mergeCell ref="AD65:AF65"/>
    <mergeCell ref="AG65:AX67"/>
    <mergeCell ref="C66:N66"/>
    <mergeCell ref="O66:AF66"/>
    <mergeCell ref="A61:B64"/>
    <mergeCell ref="C61:AC61"/>
    <mergeCell ref="AD61:AF61"/>
    <mergeCell ref="AG61:AX61"/>
    <mergeCell ref="C62:AC62"/>
    <mergeCell ref="AD62:AF62"/>
    <mergeCell ref="AG62:AX62"/>
    <mergeCell ref="C63:AC63"/>
    <mergeCell ref="AD63:AF63"/>
    <mergeCell ref="AG63:AX63"/>
    <mergeCell ref="C67:D67"/>
    <mergeCell ref="E67:G67"/>
    <mergeCell ref="H67:I67"/>
    <mergeCell ref="J67:L67"/>
    <mergeCell ref="M67:N67"/>
    <mergeCell ref="O67:AF67"/>
    <mergeCell ref="A68:AX68"/>
    <mergeCell ref="A69:AX69"/>
    <mergeCell ref="A70:AX70"/>
    <mergeCell ref="AJ71:AK71"/>
    <mergeCell ref="AM71:AN71"/>
    <mergeCell ref="AO71:AP71"/>
    <mergeCell ref="AR71:AS71"/>
    <mergeCell ref="AU71:AV71"/>
    <mergeCell ref="A72:D72"/>
    <mergeCell ref="E72:G72"/>
    <mergeCell ref="I72:J72"/>
    <mergeCell ref="L72:M72"/>
    <mergeCell ref="O72:P72"/>
    <mergeCell ref="Q71:S71"/>
    <mergeCell ref="U71:V71"/>
    <mergeCell ref="X71:Y71"/>
    <mergeCell ref="AA71:AB71"/>
    <mergeCell ref="AC71:AE71"/>
    <mergeCell ref="AG71:AH71"/>
    <mergeCell ref="A71:D71"/>
    <mergeCell ref="E71:G71"/>
    <mergeCell ref="I71:J71"/>
    <mergeCell ref="L71:M71"/>
    <mergeCell ref="O71:P71"/>
    <mergeCell ref="L96:X96"/>
    <mergeCell ref="Y96:AB96"/>
    <mergeCell ref="AC96:AG96"/>
    <mergeCell ref="AH96:AT96"/>
    <mergeCell ref="AU96:AX96"/>
    <mergeCell ref="G95:K95"/>
    <mergeCell ref="L95:X95"/>
    <mergeCell ref="Y95:AB95"/>
    <mergeCell ref="AC95:AG95"/>
    <mergeCell ref="AJ72:AK72"/>
    <mergeCell ref="AM72:AN72"/>
    <mergeCell ref="AO72:AP72"/>
    <mergeCell ref="AR72:AS72"/>
    <mergeCell ref="AU72:AV72"/>
    <mergeCell ref="A73:D73"/>
    <mergeCell ref="E73:F73"/>
    <mergeCell ref="G73:I73"/>
    <mergeCell ref="J73:K73"/>
    <mergeCell ref="L73:N73"/>
    <mergeCell ref="Q72:S72"/>
    <mergeCell ref="U72:V72"/>
    <mergeCell ref="X72:Y72"/>
    <mergeCell ref="AA72:AB72"/>
    <mergeCell ref="AC72:AE72"/>
    <mergeCell ref="AG72:AH72"/>
    <mergeCell ref="AQ73:AS73"/>
    <mergeCell ref="AT73:AU73"/>
    <mergeCell ref="AV73:AW73"/>
    <mergeCell ref="A74:F91"/>
    <mergeCell ref="A92:F103"/>
    <mergeCell ref="G92:AB92"/>
    <mergeCell ref="AC92:AX92"/>
    <mergeCell ref="G93:K93"/>
    <mergeCell ref="L93:X93"/>
    <mergeCell ref="Y93:AB93"/>
    <mergeCell ref="AC73:AD73"/>
    <mergeCell ref="AE73:AG73"/>
    <mergeCell ref="AH73:AI73"/>
    <mergeCell ref="AJ73:AL73"/>
    <mergeCell ref="AM73:AN73"/>
    <mergeCell ref="AO73:AP73"/>
    <mergeCell ref="O73:P73"/>
    <mergeCell ref="Q73:R73"/>
    <mergeCell ref="S73:U73"/>
    <mergeCell ref="V73:W73"/>
    <mergeCell ref="X73:Z73"/>
    <mergeCell ref="AA73:AB73"/>
    <mergeCell ref="G96:K96"/>
    <mergeCell ref="AH95:AT95"/>
    <mergeCell ref="AU95:AX95"/>
    <mergeCell ref="AC93:AG93"/>
    <mergeCell ref="AH93:AT93"/>
    <mergeCell ref="AU93:AX93"/>
    <mergeCell ref="G94:K94"/>
    <mergeCell ref="L94:X94"/>
    <mergeCell ref="Y94:AB94"/>
    <mergeCell ref="AC94:AG94"/>
    <mergeCell ref="AH94:AT94"/>
    <mergeCell ref="AU94:AX94"/>
    <mergeCell ref="G97:K97"/>
    <mergeCell ref="L97:X97"/>
    <mergeCell ref="Y97:AB97"/>
    <mergeCell ref="AC97:AG97"/>
    <mergeCell ref="AH97:AT97"/>
    <mergeCell ref="AU97:AX97"/>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98:AB98"/>
    <mergeCell ref="AC98:AX98"/>
    <mergeCell ref="G99:K99"/>
    <mergeCell ref="L99:X99"/>
    <mergeCell ref="Y99:AB99"/>
    <mergeCell ref="AC99:AG99"/>
    <mergeCell ref="AH99:AT99"/>
    <mergeCell ref="AU99:AX99"/>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AP108:AX108"/>
    <mergeCell ref="A109:B109"/>
    <mergeCell ref="C109:I109"/>
    <mergeCell ref="J109:O109"/>
    <mergeCell ref="P109:X109"/>
    <mergeCell ref="Y109:AB109"/>
    <mergeCell ref="AC109:AG109"/>
    <mergeCell ref="AH109:AK109"/>
    <mergeCell ref="AL109:AO109"/>
    <mergeCell ref="AP109:AX109"/>
    <mergeCell ref="A108:B108"/>
    <mergeCell ref="C108:I108"/>
    <mergeCell ref="J108:O108"/>
    <mergeCell ref="P108:X108"/>
    <mergeCell ref="Y108:AB108"/>
    <mergeCell ref="AC108:AG108"/>
    <mergeCell ref="AH108:AK108"/>
    <mergeCell ref="AL108:AO108"/>
    <mergeCell ref="A112:B112"/>
    <mergeCell ref="C112:I112"/>
    <mergeCell ref="J112:O112"/>
    <mergeCell ref="P112:X112"/>
    <mergeCell ref="Y112:AB112"/>
    <mergeCell ref="AC112:AG112"/>
    <mergeCell ref="AH112:AK112"/>
    <mergeCell ref="AP113:AX113"/>
    <mergeCell ref="AL112:AO112"/>
    <mergeCell ref="AP112:AX112"/>
    <mergeCell ref="A113:B113"/>
    <mergeCell ref="C113:I113"/>
    <mergeCell ref="J113:O113"/>
    <mergeCell ref="P113:X113"/>
    <mergeCell ref="Y113:AB113"/>
    <mergeCell ref="AC113:AG113"/>
    <mergeCell ref="AH113:AK113"/>
    <mergeCell ref="AL113:AO113"/>
    <mergeCell ref="AH116:AK116"/>
    <mergeCell ref="AL116:AO116"/>
    <mergeCell ref="AP116:AX116"/>
    <mergeCell ref="A117:B117"/>
    <mergeCell ref="C117:I117"/>
    <mergeCell ref="J117:O117"/>
    <mergeCell ref="P117:X117"/>
    <mergeCell ref="Y117:AB117"/>
    <mergeCell ref="AC117:AG117"/>
    <mergeCell ref="AH117:AK117"/>
    <mergeCell ref="A116:B116"/>
    <mergeCell ref="C116:I116"/>
    <mergeCell ref="J116:O116"/>
    <mergeCell ref="P116:X116"/>
    <mergeCell ref="Y116:AB116"/>
    <mergeCell ref="AC116:AG116"/>
    <mergeCell ref="AL117:AO117"/>
    <mergeCell ref="AP117:AX117"/>
    <mergeCell ref="AH121:AK121"/>
    <mergeCell ref="AL121:AO121"/>
    <mergeCell ref="AP121:AX121"/>
    <mergeCell ref="A121:B121"/>
    <mergeCell ref="C121:I121"/>
    <mergeCell ref="J121:O121"/>
    <mergeCell ref="P121:X121"/>
    <mergeCell ref="Y121:AB121"/>
    <mergeCell ref="AC121:AG121"/>
    <mergeCell ref="A120:B120"/>
    <mergeCell ref="C120:I120"/>
    <mergeCell ref="J120:O120"/>
    <mergeCell ref="P120:X120"/>
    <mergeCell ref="Y120:AB120"/>
    <mergeCell ref="AC120:AG120"/>
    <mergeCell ref="AH120:AK120"/>
    <mergeCell ref="AL120:AO120"/>
    <mergeCell ref="AP120:AX120"/>
    <mergeCell ref="P14:V14"/>
    <mergeCell ref="W14:AC14"/>
    <mergeCell ref="AD14:AJ14"/>
    <mergeCell ref="AK14:AQ14"/>
  </mergeCells>
  <phoneticPr fontId="6"/>
  <conditionalFormatting sqref="P15:AQ15 P25:V25 W24">
    <cfRule type="expression" dxfId="781" priority="963">
      <formula>IF(RIGHT(TEXT(P15,"0.#"),1)=".",FALSE,TRUE)</formula>
    </cfRule>
    <cfRule type="expression" dxfId="780" priority="964">
      <formula>IF(RIGHT(TEXT(P15,"0.#"),1)=".",TRUE,FALSE)</formula>
    </cfRule>
  </conditionalFormatting>
  <conditionalFormatting sqref="P19:AQ19">
    <cfRule type="expression" dxfId="779" priority="961">
      <formula>IF(RIGHT(TEXT(P19,"0.#"),1)=".",FALSE,TRUE)</formula>
    </cfRule>
    <cfRule type="expression" dxfId="778" priority="962">
      <formula>IF(RIGHT(TEXT(P19,"0.#"),1)=".",TRUE,FALSE)</formula>
    </cfRule>
  </conditionalFormatting>
  <conditionalFormatting sqref="Y95">
    <cfRule type="expression" dxfId="777" priority="959">
      <formula>IF(RIGHT(TEXT(Y95,"0.#"),1)=".",FALSE,TRUE)</formula>
    </cfRule>
    <cfRule type="expression" dxfId="776" priority="960">
      <formula>IF(RIGHT(TEXT(Y95,"0.#"),1)=".",TRUE,FALSE)</formula>
    </cfRule>
  </conditionalFormatting>
  <conditionalFormatting sqref="Y97">
    <cfRule type="expression" dxfId="775" priority="957">
      <formula>IF(RIGHT(TEXT(Y97,"0.#"),1)=".",FALSE,TRUE)</formula>
    </cfRule>
    <cfRule type="expression" dxfId="774" priority="958">
      <formula>IF(RIGHT(TEXT(Y97,"0.#"),1)=".",TRUE,FALSE)</formula>
    </cfRule>
  </conditionalFormatting>
  <conditionalFormatting sqref="Y102">
    <cfRule type="expression" dxfId="773" priority="937">
      <formula>IF(RIGHT(TEXT(Y102,"0.#"),1)=".",FALSE,TRUE)</formula>
    </cfRule>
    <cfRule type="expression" dxfId="772" priority="938">
      <formula>IF(RIGHT(TEXT(Y102,"0.#"),1)=".",TRUE,FALSE)</formula>
    </cfRule>
  </conditionalFormatting>
  <conditionalFormatting sqref="P20:AJ20">
    <cfRule type="expression" dxfId="771" priority="953">
      <formula>IF(RIGHT(TEXT(P20,"0.#"),1)=".",FALSE,TRUE)</formula>
    </cfRule>
    <cfRule type="expression" dxfId="770" priority="954">
      <formula>IF(RIGHT(TEXT(P20,"0.#"),1)=".",TRUE,FALSE)</formula>
    </cfRule>
  </conditionalFormatting>
  <conditionalFormatting sqref="Y96">
    <cfRule type="expression" dxfId="769" priority="949">
      <formula>IF(RIGHT(TEXT(Y96,"0.#"),1)=".",FALSE,TRUE)</formula>
    </cfRule>
    <cfRule type="expression" dxfId="768" priority="950">
      <formula>IF(RIGHT(TEXT(Y96,"0.#"),1)=".",TRUE,FALSE)</formula>
    </cfRule>
  </conditionalFormatting>
  <conditionalFormatting sqref="AU95">
    <cfRule type="expression" dxfId="767" priority="947">
      <formula>IF(RIGHT(TEXT(AU95,"0.#"),1)=".",FALSE,TRUE)</formula>
    </cfRule>
    <cfRule type="expression" dxfId="766" priority="948">
      <formula>IF(RIGHT(TEXT(AU95,"0.#"),1)=".",TRUE,FALSE)</formula>
    </cfRule>
  </conditionalFormatting>
  <conditionalFormatting sqref="AU97">
    <cfRule type="expression" dxfId="765" priority="945">
      <formula>IF(RIGHT(TEXT(AU97,"0.#"),1)=".",FALSE,TRUE)</formula>
    </cfRule>
    <cfRule type="expression" dxfId="764" priority="946">
      <formula>IF(RIGHT(TEXT(AU97,"0.#"),1)=".",TRUE,FALSE)</formula>
    </cfRule>
  </conditionalFormatting>
  <conditionalFormatting sqref="AU96">
    <cfRule type="expression" dxfId="763" priority="943">
      <formula>IF(RIGHT(TEXT(AU96,"0.#"),1)=".",FALSE,TRUE)</formula>
    </cfRule>
    <cfRule type="expression" dxfId="762" priority="944">
      <formula>IF(RIGHT(TEXT(AU96,"0.#"),1)=".",TRUE,FALSE)</formula>
    </cfRule>
  </conditionalFormatting>
  <conditionalFormatting sqref="Y101">
    <cfRule type="expression" dxfId="761" priority="941">
      <formula>IF(RIGHT(TEXT(Y101,"0.#"),1)=".",FALSE,TRUE)</formula>
    </cfRule>
    <cfRule type="expression" dxfId="760" priority="942">
      <formula>IF(RIGHT(TEXT(Y101,"0.#"),1)=".",TRUE,FALSE)</formula>
    </cfRule>
  </conditionalFormatting>
  <conditionalFormatting sqref="Y103">
    <cfRule type="expression" dxfId="759" priority="939">
      <formula>IF(RIGHT(TEXT(Y103,"0.#"),1)=".",FALSE,TRUE)</formula>
    </cfRule>
    <cfRule type="expression" dxfId="758" priority="940">
      <formula>IF(RIGHT(TEXT(Y103,"0.#"),1)=".",TRUE,FALSE)</formula>
    </cfRule>
  </conditionalFormatting>
  <conditionalFormatting sqref="AU101">
    <cfRule type="expression" dxfId="757" priority="935">
      <formula>IF(RIGHT(TEXT(AU101,"0.#"),1)=".",FALSE,TRUE)</formula>
    </cfRule>
    <cfRule type="expression" dxfId="756" priority="936">
      <formula>IF(RIGHT(TEXT(AU101,"0.#"),1)=".",TRUE,FALSE)</formula>
    </cfRule>
  </conditionalFormatting>
  <conditionalFormatting sqref="AU103">
    <cfRule type="expression" dxfId="755" priority="933">
      <formula>IF(RIGHT(TEXT(AU103,"0.#"),1)=".",FALSE,TRUE)</formula>
    </cfRule>
    <cfRule type="expression" dxfId="754" priority="934">
      <formula>IF(RIGHT(TEXT(AU103,"0.#"),1)=".",TRUE,FALSE)</formula>
    </cfRule>
  </conditionalFormatting>
  <conditionalFormatting sqref="AU102">
    <cfRule type="expression" dxfId="753" priority="931">
      <formula>IF(RIGHT(TEXT(AU102,"0.#"),1)=".",FALSE,TRUE)</formula>
    </cfRule>
    <cfRule type="expression" dxfId="752" priority="932">
      <formula>IF(RIGHT(TEXT(AU102,"0.#"),1)=".",TRUE,FALSE)</formula>
    </cfRule>
  </conditionalFormatting>
  <conditionalFormatting sqref="P24">
    <cfRule type="expression" dxfId="709" priority="871">
      <formula>IF(RIGHT(TEXT(P24,"0.#"),1)=".",FALSE,TRUE)</formula>
    </cfRule>
    <cfRule type="expression" dxfId="708" priority="872">
      <formula>IF(RIGHT(TEXT(P24,"0.#"),1)=".",TRUE,FALSE)</formula>
    </cfRule>
  </conditionalFormatting>
  <conditionalFormatting sqref="AE28">
    <cfRule type="expression" dxfId="157" priority="157">
      <formula>IF(RIGHT(TEXT(AE28,"0.#"),1)=".",FALSE,TRUE)</formula>
    </cfRule>
    <cfRule type="expression" dxfId="156" priority="158">
      <formula>IF(RIGHT(TEXT(AE28,"0.#"),1)=".",TRUE,FALSE)</formula>
    </cfRule>
  </conditionalFormatting>
  <conditionalFormatting sqref="AI28">
    <cfRule type="expression" dxfId="155" priority="155">
      <formula>IF(RIGHT(TEXT(AI28,"0.#"),1)=".",FALSE,TRUE)</formula>
    </cfRule>
    <cfRule type="expression" dxfId="154" priority="156">
      <formula>IF(RIGHT(TEXT(AI28,"0.#"),1)=".",TRUE,FALSE)</formula>
    </cfRule>
  </conditionalFormatting>
  <conditionalFormatting sqref="AM28">
    <cfRule type="expression" dxfId="153" priority="153">
      <formula>IF(RIGHT(TEXT(AM28,"0.#"),1)=".",FALSE,TRUE)</formula>
    </cfRule>
    <cfRule type="expression" dxfId="152" priority="154">
      <formula>IF(RIGHT(TEXT(AM28,"0.#"),1)=".",TRUE,FALSE)</formula>
    </cfRule>
  </conditionalFormatting>
  <conditionalFormatting sqref="AE29">
    <cfRule type="expression" dxfId="151" priority="151">
      <formula>IF(RIGHT(TEXT(AE29,"0.#"),1)=".",FALSE,TRUE)</formula>
    </cfRule>
    <cfRule type="expression" dxfId="150" priority="152">
      <formula>IF(RIGHT(TEXT(AE29,"0.#"),1)=".",TRUE,FALSE)</formula>
    </cfRule>
  </conditionalFormatting>
  <conditionalFormatting sqref="AI29">
    <cfRule type="expression" dxfId="149" priority="149">
      <formula>IF(RIGHT(TEXT(AI29,"0.#"),1)=".",FALSE,TRUE)</formula>
    </cfRule>
    <cfRule type="expression" dxfId="148" priority="150">
      <formula>IF(RIGHT(TEXT(AI29,"0.#"),1)=".",TRUE,FALSE)</formula>
    </cfRule>
  </conditionalFormatting>
  <conditionalFormatting sqref="AM29">
    <cfRule type="expression" dxfId="147" priority="147">
      <formula>IF(RIGHT(TEXT(AM29,"0.#"),1)=".",FALSE,TRUE)</formula>
    </cfRule>
    <cfRule type="expression" dxfId="146" priority="148">
      <formula>IF(RIGHT(TEXT(AM29,"0.#"),1)=".",TRUE,FALSE)</formula>
    </cfRule>
  </conditionalFormatting>
  <conditionalFormatting sqref="AQ29">
    <cfRule type="expression" dxfId="145" priority="145">
      <formula>IF(RIGHT(TEXT(AQ29,"0.#"),1)=".",FALSE,TRUE)</formula>
    </cfRule>
    <cfRule type="expression" dxfId="144" priority="146">
      <formula>IF(RIGHT(TEXT(AQ29,"0.#"),1)=".",TRUE,FALSE)</formula>
    </cfRule>
  </conditionalFormatting>
  <conditionalFormatting sqref="AU29">
    <cfRule type="expression" dxfId="143" priority="141">
      <formula>IF(RIGHT(TEXT(AU29,"0.#"),1)=".",FALSE,TRUE)</formula>
    </cfRule>
    <cfRule type="expression" dxfId="142" priority="142">
      <formula>IF(RIGHT(TEXT(AU29,"0.#"),1)=".",TRUE,FALSE)</formula>
    </cfRule>
  </conditionalFormatting>
  <conditionalFormatting sqref="AU28">
    <cfRule type="expression" dxfId="141" priority="143">
      <formula>IF(RIGHT(TEXT(AU28,"0.#"),1)=".",FALSE,TRUE)</formula>
    </cfRule>
    <cfRule type="expression" dxfId="140" priority="144">
      <formula>IF(RIGHT(TEXT(AU28,"0.#"),1)=".",TRUE,FALSE)</formula>
    </cfRule>
  </conditionalFormatting>
  <conditionalFormatting sqref="AQ28">
    <cfRule type="expression" dxfId="139" priority="139">
      <formula>IF(RIGHT(TEXT(AQ28,"0.#"),1)=".",FALSE,TRUE)</formula>
    </cfRule>
    <cfRule type="expression" dxfId="138" priority="140">
      <formula>IF(RIGHT(TEXT(AQ28,"0.#"),1)=".",TRUE,FALSE)</formula>
    </cfRule>
  </conditionalFormatting>
  <conditionalFormatting sqref="AM31">
    <cfRule type="expression" dxfId="137" priority="133">
      <formula>IF(RIGHT(TEXT(AM31,"0.#"),1)=".",FALSE,TRUE)</formula>
    </cfRule>
    <cfRule type="expression" dxfId="136" priority="134">
      <formula>IF(RIGHT(TEXT(AM31,"0.#"),1)=".",TRUE,FALSE)</formula>
    </cfRule>
  </conditionalFormatting>
  <conditionalFormatting sqref="AE32 AM32">
    <cfRule type="expression" dxfId="135" priority="131">
      <formula>IF(RIGHT(TEXT(AE32,"0.#"),1)=".",FALSE,TRUE)</formula>
    </cfRule>
    <cfRule type="expression" dxfId="134" priority="132">
      <formula>IF(RIGHT(TEXT(AE32,"0.#"),1)=".",TRUE,FALSE)</formula>
    </cfRule>
  </conditionalFormatting>
  <conditionalFormatting sqref="AI32">
    <cfRule type="expression" dxfId="133" priority="129">
      <formula>IF(RIGHT(TEXT(AI32,"0.#"),1)=".",FALSE,TRUE)</formula>
    </cfRule>
    <cfRule type="expression" dxfId="132" priority="130">
      <formula>IF(RIGHT(TEXT(AI32,"0.#"),1)=".",TRUE,FALSE)</formula>
    </cfRule>
  </conditionalFormatting>
  <conditionalFormatting sqref="AQ32">
    <cfRule type="expression" dxfId="131" priority="127">
      <formula>IF(RIGHT(TEXT(AQ32,"0.#"),1)=".",FALSE,TRUE)</formula>
    </cfRule>
    <cfRule type="expression" dxfId="130" priority="128">
      <formula>IF(RIGHT(TEXT(AQ32,"0.#"),1)=".",TRUE,FALSE)</formula>
    </cfRule>
  </conditionalFormatting>
  <conditionalFormatting sqref="AE31 AQ31">
    <cfRule type="expression" dxfId="129" priority="137">
      <formula>IF(RIGHT(TEXT(AE31,"0.#"),1)=".",FALSE,TRUE)</formula>
    </cfRule>
    <cfRule type="expression" dxfId="128" priority="138">
      <formula>IF(RIGHT(TEXT(AE31,"0.#"),1)=".",TRUE,FALSE)</formula>
    </cfRule>
  </conditionalFormatting>
  <conditionalFormatting sqref="AI31">
    <cfRule type="expression" dxfId="127" priority="135">
      <formula>IF(RIGHT(TEXT(AI31,"0.#"),1)=".",FALSE,TRUE)</formula>
    </cfRule>
    <cfRule type="expression" dxfId="126" priority="136">
      <formula>IF(RIGHT(TEXT(AI31,"0.#"),1)=".",TRUE,FALSE)</formula>
    </cfRule>
  </conditionalFormatting>
  <conditionalFormatting sqref="AM37">
    <cfRule type="expression" dxfId="125" priority="109">
      <formula>IF(RIGHT(TEXT(AM37,"0.#"),1)=".",FALSE,TRUE)</formula>
    </cfRule>
    <cfRule type="expression" dxfId="124" priority="110">
      <formula>IF(RIGHT(TEXT(AM37,"0.#"),1)=".",TRUE,FALSE)</formula>
    </cfRule>
  </conditionalFormatting>
  <conditionalFormatting sqref="AM36">
    <cfRule type="expression" dxfId="123" priority="111">
      <formula>IF(RIGHT(TEXT(AM36,"0.#"),1)=".",FALSE,TRUE)</formula>
    </cfRule>
    <cfRule type="expression" dxfId="122" priority="112">
      <formula>IF(RIGHT(TEXT(AM36,"0.#"),1)=".",TRUE,FALSE)</formula>
    </cfRule>
  </conditionalFormatting>
  <conditionalFormatting sqref="AE35">
    <cfRule type="expression" dxfId="121" priority="125">
      <formula>IF(RIGHT(TEXT(AE35,"0.#"),1)=".",FALSE,TRUE)</formula>
    </cfRule>
    <cfRule type="expression" dxfId="120" priority="126">
      <formula>IF(RIGHT(TEXT(AE35,"0.#"),1)=".",TRUE,FALSE)</formula>
    </cfRule>
  </conditionalFormatting>
  <conditionalFormatting sqref="AQ36">
    <cfRule type="expression" dxfId="119" priority="107">
      <formula>IF(RIGHT(TEXT(AQ36,"0.#"),1)=".",FALSE,TRUE)</formula>
    </cfRule>
    <cfRule type="expression" dxfId="118" priority="108">
      <formula>IF(RIGHT(TEXT(AQ36,"0.#"),1)=".",TRUE,FALSE)</formula>
    </cfRule>
  </conditionalFormatting>
  <conditionalFormatting sqref="AU36">
    <cfRule type="expression" dxfId="117" priority="105">
      <formula>IF(RIGHT(TEXT(AU36,"0.#"),1)=".",FALSE,TRUE)</formula>
    </cfRule>
    <cfRule type="expression" dxfId="116" priority="106">
      <formula>IF(RIGHT(TEXT(AU36,"0.#"),1)=".",TRUE,FALSE)</formula>
    </cfRule>
  </conditionalFormatting>
  <conditionalFormatting sqref="AI37">
    <cfRule type="expression" dxfId="115" priority="119">
      <formula>IF(RIGHT(TEXT(AI37,"0.#"),1)=".",FALSE,TRUE)</formula>
    </cfRule>
    <cfRule type="expression" dxfId="114" priority="120">
      <formula>IF(RIGHT(TEXT(AI37,"0.#"),1)=".",TRUE,FALSE)</formula>
    </cfRule>
  </conditionalFormatting>
  <conditionalFormatting sqref="AE36">
    <cfRule type="expression" dxfId="113" priority="123">
      <formula>IF(RIGHT(TEXT(AE36,"0.#"),1)=".",FALSE,TRUE)</formula>
    </cfRule>
    <cfRule type="expression" dxfId="112" priority="124">
      <formula>IF(RIGHT(TEXT(AE36,"0.#"),1)=".",TRUE,FALSE)</formula>
    </cfRule>
  </conditionalFormatting>
  <conditionalFormatting sqref="AE37">
    <cfRule type="expression" dxfId="111" priority="121">
      <formula>IF(RIGHT(TEXT(AE37,"0.#"),1)=".",FALSE,TRUE)</formula>
    </cfRule>
    <cfRule type="expression" dxfId="110" priority="122">
      <formula>IF(RIGHT(TEXT(AE37,"0.#"),1)=".",TRUE,FALSE)</formula>
    </cfRule>
  </conditionalFormatting>
  <conditionalFormatting sqref="AM35">
    <cfRule type="expression" dxfId="109" priority="113">
      <formula>IF(RIGHT(TEXT(AM35,"0.#"),1)=".",FALSE,TRUE)</formula>
    </cfRule>
    <cfRule type="expression" dxfId="108" priority="114">
      <formula>IF(RIGHT(TEXT(AM35,"0.#"),1)=".",TRUE,FALSE)</formula>
    </cfRule>
  </conditionalFormatting>
  <conditionalFormatting sqref="AI35">
    <cfRule type="expression" dxfId="107" priority="115">
      <formula>IF(RIGHT(TEXT(AI35,"0.#"),1)=".",FALSE,TRUE)</formula>
    </cfRule>
    <cfRule type="expression" dxfId="106" priority="116">
      <formula>IF(RIGHT(TEXT(AI35,"0.#"),1)=".",TRUE,FALSE)</formula>
    </cfRule>
  </conditionalFormatting>
  <conditionalFormatting sqref="AI36">
    <cfRule type="expression" dxfId="105" priority="117">
      <formula>IF(RIGHT(TEXT(AI36,"0.#"),1)=".",FALSE,TRUE)</formula>
    </cfRule>
    <cfRule type="expression" dxfId="104" priority="118">
      <formula>IF(RIGHT(TEXT(AI36,"0.#"),1)=".",TRUE,FALSE)</formula>
    </cfRule>
  </conditionalFormatting>
  <conditionalFormatting sqref="AU35">
    <cfRule type="expression" dxfId="103" priority="103">
      <formula>IF(RIGHT(TEXT(AU35,"0.#"),1)=".",FALSE,TRUE)</formula>
    </cfRule>
    <cfRule type="expression" dxfId="102" priority="104">
      <formula>IF(RIGHT(TEXT(AU35,"0.#"),1)=".",TRUE,FALSE)</formula>
    </cfRule>
  </conditionalFormatting>
  <conditionalFormatting sqref="AU37">
    <cfRule type="expression" dxfId="101" priority="101">
      <formula>IF(RIGHT(TEXT(AU37,"0.#"),1)=".",FALSE,TRUE)</formula>
    </cfRule>
    <cfRule type="expression" dxfId="100" priority="102">
      <formula>IF(RIGHT(TEXT(AU37,"0.#"),1)=".",TRUE,FALSE)</formula>
    </cfRule>
  </conditionalFormatting>
  <conditionalFormatting sqref="AQ35">
    <cfRule type="expression" dxfId="99" priority="99">
      <formula>IF(RIGHT(TEXT(AQ35,"0.#"),1)=".",FALSE,TRUE)</formula>
    </cfRule>
    <cfRule type="expression" dxfId="98" priority="100">
      <formula>IF(RIGHT(TEXT(AQ35,"0.#"),1)=".",TRUE,FALSE)</formula>
    </cfRule>
  </conditionalFormatting>
  <conditionalFormatting sqref="AQ37">
    <cfRule type="expression" dxfId="97" priority="97">
      <formula>IF(RIGHT(TEXT(AQ37,"0.#"),1)=".",FALSE,TRUE)</formula>
    </cfRule>
    <cfRule type="expression" dxfId="96" priority="98">
      <formula>IF(RIGHT(TEXT(AQ37,"0.#"),1)=".",TRUE,FALSE)</formula>
    </cfRule>
  </conditionalFormatting>
  <conditionalFormatting sqref="Y94">
    <cfRule type="expression" dxfId="33" priority="33">
      <formula>IF(RIGHT(TEXT(Y94,"0.#"),1)=".",FALSE,TRUE)</formula>
    </cfRule>
    <cfRule type="expression" dxfId="32" priority="34">
      <formula>IF(RIGHT(TEXT(Y94,"0.#"),1)=".",TRUE,FALSE)</formula>
    </cfRule>
  </conditionalFormatting>
  <conditionalFormatting sqref="AU94">
    <cfRule type="expression" dxfId="31" priority="31">
      <formula>IF(RIGHT(TEXT(AU94,"0.#"),1)=".",FALSE,TRUE)</formula>
    </cfRule>
    <cfRule type="expression" dxfId="30" priority="32">
      <formula>IF(RIGHT(TEXT(AU94,"0.#"),1)=".",TRUE,FALSE)</formula>
    </cfRule>
  </conditionalFormatting>
  <conditionalFormatting sqref="Y100">
    <cfRule type="expression" dxfId="29" priority="29">
      <formula>IF(RIGHT(TEXT(Y100,"0.#"),1)=".",FALSE,TRUE)</formula>
    </cfRule>
    <cfRule type="expression" dxfId="28" priority="30">
      <formula>IF(RIGHT(TEXT(Y100,"0.#"),1)=".",TRUE,FALSE)</formula>
    </cfRule>
  </conditionalFormatting>
  <conditionalFormatting sqref="AU100">
    <cfRule type="expression" dxfId="27" priority="27">
      <formula>IF(RIGHT(TEXT(AU100,"0.#"),1)=".",FALSE,TRUE)</formula>
    </cfRule>
    <cfRule type="expression" dxfId="26" priority="28">
      <formula>IF(RIGHT(TEXT(AU100,"0.#"),1)=".",TRUE,FALSE)</formula>
    </cfRule>
  </conditionalFormatting>
  <conditionalFormatting sqref="AL109:AO109">
    <cfRule type="expression" dxfId="25" priority="23">
      <formula>IF(AND(AL109&gt;=0, RIGHT(TEXT(AL109,"0.#"),1)&lt;&gt;"."),TRUE,FALSE)</formula>
    </cfRule>
    <cfRule type="expression" dxfId="24" priority="24">
      <formula>IF(AND(AL109&gt;=0, RIGHT(TEXT(AL109,"0.#"),1)="."),TRUE,FALSE)</formula>
    </cfRule>
    <cfRule type="expression" dxfId="23" priority="25">
      <formula>IF(AND(AL109&lt;0, RIGHT(TEXT(AL109,"0.#"),1)&lt;&gt;"."),TRUE,FALSE)</formula>
    </cfRule>
    <cfRule type="expression" dxfId="22" priority="26">
      <formula>IF(AND(AL109&lt;0, RIGHT(TEXT(AL109,"0.#"),1)="."),TRUE,FALSE)</formula>
    </cfRule>
  </conditionalFormatting>
  <conditionalFormatting sqref="Y109">
    <cfRule type="expression" dxfId="21" priority="21">
      <formula>IF(RIGHT(TEXT(Y109,"0.#"),1)=".",FALSE,TRUE)</formula>
    </cfRule>
    <cfRule type="expression" dxfId="20" priority="22">
      <formula>IF(RIGHT(TEXT(Y109,"0.#"),1)=".",TRUE,FALSE)</formula>
    </cfRule>
  </conditionalFormatting>
  <conditionalFormatting sqref="Y113">
    <cfRule type="expression" dxfId="19" priority="19">
      <formula>IF(RIGHT(TEXT(Y113,"0.#"),1)=".",FALSE,TRUE)</formula>
    </cfRule>
    <cfRule type="expression" dxfId="18" priority="20">
      <formula>IF(RIGHT(TEXT(Y113,"0.#"),1)=".",TRUE,FALSE)</formula>
    </cfRule>
  </conditionalFormatting>
  <conditionalFormatting sqref="AL113:AO113">
    <cfRule type="expression" dxfId="17" priority="15">
      <formula>IF(AND(AL113&gt;=0, RIGHT(TEXT(AL113,"0.#"),1)&lt;&gt;"."),TRUE,FALSE)</formula>
    </cfRule>
    <cfRule type="expression" dxfId="16" priority="16">
      <formula>IF(AND(AL113&gt;=0, RIGHT(TEXT(AL113,"0.#"),1)="."),TRUE,FALSE)</formula>
    </cfRule>
    <cfRule type="expression" dxfId="15" priority="17">
      <formula>IF(AND(AL113&lt;0, RIGHT(TEXT(AL113,"0.#"),1)&lt;&gt;"."),TRUE,FALSE)</formula>
    </cfRule>
    <cfRule type="expression" dxfId="14" priority="18">
      <formula>IF(AND(AL113&lt;0, RIGHT(TEXT(AL113,"0.#"),1)="."),TRUE,FALSE)</formula>
    </cfRule>
  </conditionalFormatting>
  <conditionalFormatting sqref="Y117">
    <cfRule type="expression" dxfId="13" priority="13">
      <formula>IF(RIGHT(TEXT(Y117,"0.#"),1)=".",FALSE,TRUE)</formula>
    </cfRule>
    <cfRule type="expression" dxfId="12" priority="14">
      <formula>IF(RIGHT(TEXT(Y117,"0.#"),1)=".",TRUE,FALSE)</formula>
    </cfRule>
  </conditionalFormatting>
  <conditionalFormatting sqref="Y121">
    <cfRule type="expression" dxfId="11" priority="11">
      <formula>IF(RIGHT(TEXT(Y121,"0.#"),1)=".",FALSE,TRUE)</formula>
    </cfRule>
    <cfRule type="expression" dxfId="10" priority="12">
      <formula>IF(RIGHT(TEXT(Y121,"0.#"),1)=".",TRUE,FALSE)</formula>
    </cfRule>
  </conditionalFormatting>
  <conditionalFormatting sqref="P14:AQ14">
    <cfRule type="expression" dxfId="9" priority="9">
      <formula>IF(RIGHT(TEXT(P14,"0.#"),1)=".",FALSE,TRUE)</formula>
    </cfRule>
    <cfRule type="expression" dxfId="8" priority="10">
      <formula>IF(RIGHT(TEXT(P14,"0.#"),1)=".",TRUE,FALSE)</formula>
    </cfRule>
  </conditionalFormatting>
  <conditionalFormatting sqref="P13:AJ13">
    <cfRule type="expression" dxfId="7" priority="7">
      <formula>IF(RIGHT(TEXT(P13,"0.#"),1)=".",FALSE,TRUE)</formula>
    </cfRule>
    <cfRule type="expression" dxfId="6" priority="8">
      <formula>IF(RIGHT(TEXT(P13,"0.#"),1)=".",TRUE,FALSE)</formula>
    </cfRule>
  </conditionalFormatting>
  <conditionalFormatting sqref="AK13:AQ13">
    <cfRule type="expression" dxfId="5" priority="5">
      <formula>IF(RIGHT(TEXT(AK13,"0.#"),1)=".",FALSE,TRUE)</formula>
    </cfRule>
    <cfRule type="expression" dxfId="4" priority="6">
      <formula>IF(RIGHT(TEXT(AK13,"0.#"),1)=".",TRUE,FALSE)</formula>
    </cfRule>
  </conditionalFormatting>
  <conditionalFormatting sqref="P16:AJ18">
    <cfRule type="expression" dxfId="3" priority="3">
      <formula>IF(RIGHT(TEXT(P16,"0.#"),1)=".",FALSE,TRUE)</formula>
    </cfRule>
    <cfRule type="expression" dxfId="2" priority="4">
      <formula>IF(RIGHT(TEXT(P16,"0.#"),1)=".",TRUE,FALSE)</formula>
    </cfRule>
  </conditionalFormatting>
  <conditionalFormatting sqref="AK16:AQ18">
    <cfRule type="expression" dxfId="1" priority="1">
      <formula>IF(RIGHT(TEXT(AK16,"0.#"),1)=".",FALSE,TRUE)</formula>
    </cfRule>
    <cfRule type="expression" dxfId="0" priority="2">
      <formula>IF(RIGHT(TEXT(AK16,"0.#"),1)=".",TRUE,FALSE)</formula>
    </cfRule>
  </conditionalFormatting>
  <dataValidations count="14">
    <dataValidation type="custom" allowBlank="1" showInputMessage="1" showErrorMessage="1" errorTitle="法人番号チェック" error="法人番号は13桁の数字で入力してください。" sqref="J121:O121 J117:O117 J113:O113 J109:O109">
      <formula1>OR(J109="-",AND(LEN(J109)=13,IFERROR(SEARCH("-",J109),"")="",IFERROR(SEARCH(".",J109),"")="",ISNUMBER(J109)))</formula1>
    </dataValidation>
    <dataValidation type="list" allowBlank="1" showInputMessage="1" showErrorMessage="1" sqref="Q73:R73 AO73:AP73 AC73:AD73">
      <formula1>#REF!</formula1>
    </dataValidation>
    <dataValidation type="custom" imeMode="disabled" allowBlank="1" showInputMessage="1" showErrorMessage="1" sqref="AY24 P13:AQ19 P20:AJ20 Y94:AB96 AU94:AX96 Y100:AB102 AU100:AX102 Y109:AB109 AL109:AO109 Y113:AB113 AL113:AO113 Y117:AB117 AL117:AO117 Y121:AB121 AL121:AO121 AQ34:AR34 AU34:AX34 AE35:AX37 AE28:AX29 AE31:AX31 W24 P24:V25">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8:AF51 AD54:AD65 AE54:AF58 AE60:AF65">
      <formula1>"○,△,×,‐"</formula1>
    </dataValidation>
    <dataValidation type="list" allowBlank="1" showInputMessage="1" showErrorMessage="1" error="プルダウンリストから選択してください。" sqref="AD52:AF53">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09:AK109 AH113:AK113 AH117:AK117 AH121:AK121">
      <formula1>OR(AND(MOD(IF(ISNUMBER(AH109), AH109, 0.5),1)=0, 0&lt;=AH109), AH109="-")</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71:AK72 X71:Y72 AJ73 L71:L73 M71:M72 X73 AU71:AV72 J67">
      <formula1>0</formula1>
      <formula2>9999</formula2>
    </dataValidation>
    <dataValidation type="whole" allowBlank="1" showInputMessage="1" showErrorMessage="1" sqref="O71:P72 AX71:AX73 AA71:AB72 AM71:AN72">
      <formula1>0</formula1>
      <formula2>99</formula2>
    </dataValidation>
    <dataValidation type="list" allowBlank="1" showInputMessage="1" showErrorMessage="1" sqref="H67:I67">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39" max="16383" man="1"/>
    <brk id="104"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S73:U73 AJ2:AM2 AE73:AG73 G73:I73 AQ73:AS73 E67:G67</xm:sqref>
        </x14:dataValidation>
        <x14:dataValidation type="list" allowBlank="1" showInputMessage="1" showErrorMessage="1">
          <x14:formula1>
            <xm:f>入力規則等!$U$56:$U$58</xm:f>
          </x14:formula1>
          <xm:sqref>J73:K73 AT73:AU73 AH73:AI73 V73:W73</xm:sqref>
        </x14:dataValidation>
        <x14:dataValidation type="list" allowBlank="1" showInputMessage="1" showErrorMessage="1">
          <x14:formula1>
            <xm:f>入力規則等!$U$48</xm:f>
          </x14:formula1>
          <xm:sqref>E73:F73</xm:sqref>
        </x14:dataValidation>
        <x14:dataValidation type="list" allowBlank="1" showInputMessage="1" showErrorMessage="1">
          <x14:formula1>
            <xm:f>入力規則等!$W$2:$W$24</xm:f>
          </x14:formula1>
          <xm:sqref>AO71:AP72 Q71:S72 AC71:AE72 E71:G72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J43:T43</xm:sqref>
        </x14:dataValidation>
        <x14:dataValidation type="list" allowBlank="1" showInputMessage="1" showErrorMessage="1">
          <x14:formula1>
            <xm:f>入力規則等!$AG$2:$AG$13</xm:f>
          </x14:formula1>
          <xm:sqref>AC109:AG109 AC113:AG113 AC117:AG117 AC121:AG121</xm:sqref>
        </x14:dataValidation>
        <x14:dataValidation type="list" allowBlank="1" showInputMessage="1" showErrorMessage="1">
          <x14:formula1>
            <xm:f>入力規則等!$U$40:$U$42</xm:f>
          </x14:formula1>
          <xm:sqref>AG71:AH71 U71:V71 I71:J71 AR71:AS71</xm:sqref>
        </x14:dataValidation>
        <x14:dataValidation type="list" allowBlank="1" showInputMessage="1" showErrorMessage="1">
          <x14:formula1>
            <xm:f>入力規則等!$U$7:$U$9</xm:f>
          </x14:formula1>
          <xm:sqref>U72:V72 I72:J72 AG72:AH72 AR72:AS72</xm:sqref>
        </x14:dataValidation>
        <x14:dataValidation type="list" allowBlank="1" showInputMessage="1" showErrorMessage="1">
          <x14:formula1>
            <xm:f>入力規則等!$U$49</xm:f>
          </x14:formula1>
          <xm:sqref>C67:D67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71</v>
      </c>
      <c r="B1" s="23" t="s">
        <v>72</v>
      </c>
      <c r="F1" s="24" t="s">
        <v>4</v>
      </c>
      <c r="G1" s="24" t="s">
        <v>61</v>
      </c>
      <c r="K1" s="25" t="s">
        <v>89</v>
      </c>
      <c r="L1" s="23" t="s">
        <v>72</v>
      </c>
      <c r="O1" s="13"/>
      <c r="P1" s="24" t="s">
        <v>5</v>
      </c>
      <c r="Q1" s="24" t="s">
        <v>61</v>
      </c>
      <c r="T1" s="13"/>
      <c r="U1" s="27" t="s">
        <v>152</v>
      </c>
      <c r="W1" s="27" t="s">
        <v>151</v>
      </c>
      <c r="Y1" s="27" t="s">
        <v>69</v>
      </c>
      <c r="Z1" s="27" t="s">
        <v>374</v>
      </c>
      <c r="AA1" s="27" t="s">
        <v>70</v>
      </c>
      <c r="AB1" s="27" t="s">
        <v>375</v>
      </c>
      <c r="AC1" s="27" t="s">
        <v>30</v>
      </c>
      <c r="AD1" s="26"/>
      <c r="AE1" s="27" t="s">
        <v>42</v>
      </c>
      <c r="AF1" s="28"/>
      <c r="AG1" s="37" t="s">
        <v>165</v>
      </c>
      <c r="AI1" s="37" t="s">
        <v>168</v>
      </c>
      <c r="AK1" s="37" t="s">
        <v>172</v>
      </c>
      <c r="AM1" s="52"/>
      <c r="AN1" s="52"/>
      <c r="AP1" s="26" t="s">
        <v>209</v>
      </c>
    </row>
    <row r="2" spans="1:42" ht="13.5" customHeight="1" x14ac:dyDescent="0.15">
      <c r="A2" s="14" t="s">
        <v>73</v>
      </c>
      <c r="B2" s="15"/>
      <c r="C2" s="13" t="str">
        <f>IF(B2="","",A2)</f>
        <v/>
      </c>
      <c r="D2" s="13" t="str">
        <f>IF(C2="","",IF(D1&lt;&gt;"",CONCATENATE(D1,"、",C2),C2))</f>
        <v/>
      </c>
      <c r="F2" s="12" t="s">
        <v>60</v>
      </c>
      <c r="G2" s="17" t="s">
        <v>558</v>
      </c>
      <c r="H2" s="13" t="str">
        <f>IF(G2="","",F2)</f>
        <v>一般会計</v>
      </c>
      <c r="I2" s="13" t="str">
        <f>IF(H2="","",IF(I1&lt;&gt;"",CONCATENATE(I1,"、",H2),H2))</f>
        <v>一般会計</v>
      </c>
      <c r="K2" s="14" t="s">
        <v>90</v>
      </c>
      <c r="L2" s="15"/>
      <c r="M2" s="13" t="str">
        <f>IF(L2="","",K2)</f>
        <v/>
      </c>
      <c r="N2" s="13" t="str">
        <f>IF(M2="","",IF(N1&lt;&gt;"",CONCATENATE(N1,"、",M2),M2))</f>
        <v/>
      </c>
      <c r="O2" s="13"/>
      <c r="P2" s="12" t="s">
        <v>62</v>
      </c>
      <c r="Q2" s="17"/>
      <c r="R2" s="13" t="str">
        <f>IF(Q2="","",P2)</f>
        <v/>
      </c>
      <c r="S2" s="13" t="str">
        <f>IF(R2="","",IF(S1&lt;&gt;"",CONCATENATE(S1,"、",R2),R2))</f>
        <v/>
      </c>
      <c r="T2" s="13"/>
      <c r="U2" s="66">
        <v>21</v>
      </c>
      <c r="W2" s="30" t="s">
        <v>157</v>
      </c>
      <c r="Y2" s="30" t="s">
        <v>56</v>
      </c>
      <c r="Z2" s="30" t="s">
        <v>56</v>
      </c>
      <c r="AA2" s="60" t="s">
        <v>244</v>
      </c>
      <c r="AB2" s="60" t="s">
        <v>469</v>
      </c>
      <c r="AC2" s="61" t="s">
        <v>122</v>
      </c>
      <c r="AD2" s="26"/>
      <c r="AE2" s="32" t="s">
        <v>153</v>
      </c>
      <c r="AF2" s="28"/>
      <c r="AG2" s="38" t="s">
        <v>218</v>
      </c>
      <c r="AI2" s="37" t="s">
        <v>241</v>
      </c>
      <c r="AK2" s="37" t="s">
        <v>173</v>
      </c>
      <c r="AM2" s="52"/>
      <c r="AN2" s="52"/>
      <c r="AP2" s="38" t="s">
        <v>218</v>
      </c>
    </row>
    <row r="3" spans="1:42" ht="13.5" customHeight="1" x14ac:dyDescent="0.15">
      <c r="A3" s="14" t="s">
        <v>74</v>
      </c>
      <c r="B3" s="15"/>
      <c r="C3" s="13" t="str">
        <f t="shared" ref="C3:C11" si="0">IF(B3="","",A3)</f>
        <v/>
      </c>
      <c r="D3" s="13" t="str">
        <f>IF(C3="",D2,IF(D2&lt;&gt;"",CONCATENATE(D2,"、",C3),C3))</f>
        <v/>
      </c>
      <c r="F3" s="18" t="s">
        <v>99</v>
      </c>
      <c r="G3" s="17"/>
      <c r="H3" s="13" t="str">
        <f t="shared" ref="H3:H37" si="1">IF(G3="","",F3)</f>
        <v/>
      </c>
      <c r="I3" s="13" t="str">
        <f>IF(H3="",I2,IF(I2&lt;&gt;"",CONCATENATE(I2,"、",H3),H3))</f>
        <v>一般会計</v>
      </c>
      <c r="K3" s="14" t="s">
        <v>91</v>
      </c>
      <c r="L3" s="15"/>
      <c r="M3" s="13" t="str">
        <f t="shared" ref="M3:M11" si="2">IF(L3="","",K3)</f>
        <v/>
      </c>
      <c r="N3" s="13" t="str">
        <f>IF(M3="",N2,IF(N2&lt;&gt;"",CONCATENATE(N2,"、",M3),M3))</f>
        <v/>
      </c>
      <c r="O3" s="13"/>
      <c r="P3" s="12" t="s">
        <v>63</v>
      </c>
      <c r="Q3" s="17" t="s">
        <v>558</v>
      </c>
      <c r="R3" s="13" t="str">
        <f t="shared" ref="R3:R8" si="3">IF(Q3="","",P3)</f>
        <v>委託・請負</v>
      </c>
      <c r="S3" s="13" t="str">
        <f t="shared" ref="S3:S8" si="4">IF(R3="",S2,IF(S2&lt;&gt;"",CONCATENATE(S2,"、",R3),R3))</f>
        <v>委託・請負</v>
      </c>
      <c r="T3" s="13"/>
      <c r="U3" s="30" t="s">
        <v>500</v>
      </c>
      <c r="W3" s="30" t="s">
        <v>132</v>
      </c>
      <c r="Y3" s="30" t="s">
        <v>57</v>
      </c>
      <c r="Z3" s="30" t="s">
        <v>376</v>
      </c>
      <c r="AA3" s="60" t="s">
        <v>342</v>
      </c>
      <c r="AB3" s="60" t="s">
        <v>470</v>
      </c>
      <c r="AC3" s="61" t="s">
        <v>123</v>
      </c>
      <c r="AD3" s="26"/>
      <c r="AE3" s="32" t="s">
        <v>154</v>
      </c>
      <c r="AF3" s="28"/>
      <c r="AG3" s="38" t="s">
        <v>219</v>
      </c>
      <c r="AI3" s="37" t="s">
        <v>167</v>
      </c>
      <c r="AK3" s="37" t="str">
        <f>CHAR(CODE(AK2)+1)</f>
        <v>B</v>
      </c>
      <c r="AM3" s="52"/>
      <c r="AN3" s="52"/>
      <c r="AP3" s="38" t="s">
        <v>219</v>
      </c>
    </row>
    <row r="4" spans="1:42" ht="13.5" customHeight="1" x14ac:dyDescent="0.15">
      <c r="A4" s="14" t="s">
        <v>75</v>
      </c>
      <c r="B4" s="15"/>
      <c r="C4" s="13" t="str">
        <f t="shared" si="0"/>
        <v/>
      </c>
      <c r="D4" s="13" t="str">
        <f>IF(C4="",D3,IF(D3&lt;&gt;"",CONCATENATE(D3,"、",C4),C4))</f>
        <v/>
      </c>
      <c r="F4" s="18" t="s">
        <v>100</v>
      </c>
      <c r="G4" s="17"/>
      <c r="H4" s="13" t="str">
        <f t="shared" si="1"/>
        <v/>
      </c>
      <c r="I4" s="13" t="str">
        <f t="shared" ref="I4:I37" si="5">IF(H4="",I3,IF(I3&lt;&gt;"",CONCATENATE(I3,"、",H4),H4))</f>
        <v>一般会計</v>
      </c>
      <c r="K4" s="14" t="s">
        <v>92</v>
      </c>
      <c r="L4" s="15"/>
      <c r="M4" s="13" t="str">
        <f t="shared" si="2"/>
        <v/>
      </c>
      <c r="N4" s="13" t="str">
        <f t="shared" ref="N4:N11" si="6">IF(M4="",N3,IF(N3&lt;&gt;"",CONCATENATE(N3,"、",M4),M4))</f>
        <v/>
      </c>
      <c r="O4" s="13"/>
      <c r="P4" s="12" t="s">
        <v>64</v>
      </c>
      <c r="Q4" s="17"/>
      <c r="R4" s="13" t="str">
        <f t="shared" si="3"/>
        <v/>
      </c>
      <c r="S4" s="13" t="str">
        <f t="shared" si="4"/>
        <v>委託・請負</v>
      </c>
      <c r="T4" s="13"/>
      <c r="U4" s="30" t="s">
        <v>547</v>
      </c>
      <c r="W4" s="30" t="s">
        <v>133</v>
      </c>
      <c r="Y4" s="30" t="s">
        <v>249</v>
      </c>
      <c r="Z4" s="30" t="s">
        <v>377</v>
      </c>
      <c r="AA4" s="60" t="s">
        <v>343</v>
      </c>
      <c r="AB4" s="60" t="s">
        <v>471</v>
      </c>
      <c r="AC4" s="60" t="s">
        <v>124</v>
      </c>
      <c r="AD4" s="26"/>
      <c r="AE4" s="32" t="s">
        <v>155</v>
      </c>
      <c r="AF4" s="28"/>
      <c r="AG4" s="38" t="s">
        <v>220</v>
      </c>
      <c r="AI4" s="37" t="s">
        <v>169</v>
      </c>
      <c r="AK4" s="37" t="str">
        <f t="shared" ref="AK4:AK49" si="7">CHAR(CODE(AK3)+1)</f>
        <v>C</v>
      </c>
      <c r="AM4" s="52"/>
      <c r="AN4" s="52"/>
      <c r="AP4" s="38" t="s">
        <v>220</v>
      </c>
    </row>
    <row r="5" spans="1:42" ht="13.5" customHeight="1" x14ac:dyDescent="0.15">
      <c r="A5" s="14" t="s">
        <v>76</v>
      </c>
      <c r="B5" s="15"/>
      <c r="C5" s="13" t="str">
        <f t="shared" si="0"/>
        <v/>
      </c>
      <c r="D5" s="13" t="str">
        <f>IF(C5="",D4,IF(D4&lt;&gt;"",CONCATENATE(D4,"、",C5),C5))</f>
        <v/>
      </c>
      <c r="F5" s="18" t="s">
        <v>101</v>
      </c>
      <c r="G5" s="17"/>
      <c r="H5" s="13" t="str">
        <f t="shared" si="1"/>
        <v/>
      </c>
      <c r="I5" s="13" t="str">
        <f t="shared" si="5"/>
        <v>一般会計</v>
      </c>
      <c r="K5" s="14" t="s">
        <v>93</v>
      </c>
      <c r="L5" s="15"/>
      <c r="M5" s="13" t="str">
        <f t="shared" si="2"/>
        <v/>
      </c>
      <c r="N5" s="13" t="str">
        <f t="shared" si="6"/>
        <v/>
      </c>
      <c r="O5" s="13"/>
      <c r="P5" s="12" t="s">
        <v>65</v>
      </c>
      <c r="Q5" s="17"/>
      <c r="R5" s="13" t="str">
        <f t="shared" si="3"/>
        <v/>
      </c>
      <c r="S5" s="13" t="str">
        <f t="shared" si="4"/>
        <v>委託・請負</v>
      </c>
      <c r="T5" s="13"/>
      <c r="W5" s="30" t="s">
        <v>524</v>
      </c>
      <c r="Y5" s="30" t="s">
        <v>250</v>
      </c>
      <c r="Z5" s="30" t="s">
        <v>378</v>
      </c>
      <c r="AA5" s="60" t="s">
        <v>344</v>
      </c>
      <c r="AB5" s="60" t="s">
        <v>472</v>
      </c>
      <c r="AC5" s="60" t="s">
        <v>156</v>
      </c>
      <c r="AD5" s="29"/>
      <c r="AE5" s="32" t="s">
        <v>230</v>
      </c>
      <c r="AF5" s="28"/>
      <c r="AG5" s="38" t="s">
        <v>221</v>
      </c>
      <c r="AI5" s="37" t="s">
        <v>247</v>
      </c>
      <c r="AK5" s="37" t="str">
        <f t="shared" si="7"/>
        <v>D</v>
      </c>
      <c r="AP5" s="38" t="s">
        <v>221</v>
      </c>
    </row>
    <row r="6" spans="1:42" ht="13.5" customHeight="1" x14ac:dyDescent="0.15">
      <c r="A6" s="14" t="s">
        <v>77</v>
      </c>
      <c r="B6" s="15"/>
      <c r="C6" s="13" t="str">
        <f t="shared" si="0"/>
        <v/>
      </c>
      <c r="D6" s="13" t="str">
        <f t="shared" ref="D6:D21" si="8">IF(C6="",D5,IF(D5&lt;&gt;"",CONCATENATE(D5,"、",C6),C6))</f>
        <v/>
      </c>
      <c r="F6" s="18" t="s">
        <v>102</v>
      </c>
      <c r="G6" s="17"/>
      <c r="H6" s="13" t="str">
        <f t="shared" si="1"/>
        <v/>
      </c>
      <c r="I6" s="13" t="str">
        <f t="shared" si="5"/>
        <v>一般会計</v>
      </c>
      <c r="K6" s="14" t="s">
        <v>94</v>
      </c>
      <c r="L6" s="15"/>
      <c r="M6" s="13" t="str">
        <f t="shared" si="2"/>
        <v/>
      </c>
      <c r="N6" s="13" t="str">
        <f t="shared" si="6"/>
        <v/>
      </c>
      <c r="O6" s="13"/>
      <c r="P6" s="12" t="s">
        <v>66</v>
      </c>
      <c r="Q6" s="17"/>
      <c r="R6" s="13" t="str">
        <f t="shared" si="3"/>
        <v/>
      </c>
      <c r="S6" s="13" t="str">
        <f t="shared" si="4"/>
        <v>委託・請負</v>
      </c>
      <c r="T6" s="13"/>
      <c r="U6" s="30" t="s">
        <v>232</v>
      </c>
      <c r="W6" s="30" t="s">
        <v>526</v>
      </c>
      <c r="Y6" s="30" t="s">
        <v>251</v>
      </c>
      <c r="Z6" s="30" t="s">
        <v>379</v>
      </c>
      <c r="AA6" s="60" t="s">
        <v>345</v>
      </c>
      <c r="AB6" s="60" t="s">
        <v>473</v>
      </c>
      <c r="AC6" s="60" t="s">
        <v>125</v>
      </c>
      <c r="AD6" s="29"/>
      <c r="AE6" s="32" t="s">
        <v>228</v>
      </c>
      <c r="AF6" s="28"/>
      <c r="AG6" s="38" t="s">
        <v>222</v>
      </c>
      <c r="AI6" s="37" t="s">
        <v>248</v>
      </c>
      <c r="AK6" s="37" t="str">
        <f>CHAR(CODE(AK5)+1)</f>
        <v>E</v>
      </c>
      <c r="AP6" s="38" t="s">
        <v>222</v>
      </c>
    </row>
    <row r="7" spans="1:42" ht="13.5" customHeight="1" x14ac:dyDescent="0.15">
      <c r="A7" s="14" t="s">
        <v>78</v>
      </c>
      <c r="B7" s="15"/>
      <c r="C7" s="13" t="str">
        <f t="shared" si="0"/>
        <v/>
      </c>
      <c r="D7" s="13" t="str">
        <f t="shared" si="8"/>
        <v/>
      </c>
      <c r="F7" s="18" t="s">
        <v>180</v>
      </c>
      <c r="G7" s="17"/>
      <c r="H7" s="13" t="str">
        <f t="shared" si="1"/>
        <v/>
      </c>
      <c r="I7" s="13" t="str">
        <f t="shared" si="5"/>
        <v>一般会計</v>
      </c>
      <c r="K7" s="14" t="s">
        <v>95</v>
      </c>
      <c r="L7" s="15"/>
      <c r="M7" s="13" t="str">
        <f t="shared" si="2"/>
        <v/>
      </c>
      <c r="N7" s="13" t="str">
        <f t="shared" si="6"/>
        <v/>
      </c>
      <c r="O7" s="13"/>
      <c r="P7" s="12" t="s">
        <v>67</v>
      </c>
      <c r="Q7" s="17"/>
      <c r="R7" s="13" t="str">
        <f t="shared" si="3"/>
        <v/>
      </c>
      <c r="S7" s="13" t="str">
        <f t="shared" si="4"/>
        <v>委託・請負</v>
      </c>
      <c r="T7" s="13"/>
      <c r="U7" s="30"/>
      <c r="W7" s="30" t="s">
        <v>134</v>
      </c>
      <c r="Y7" s="30" t="s">
        <v>252</v>
      </c>
      <c r="Z7" s="30" t="s">
        <v>380</v>
      </c>
      <c r="AA7" s="60" t="s">
        <v>346</v>
      </c>
      <c r="AB7" s="60" t="s">
        <v>474</v>
      </c>
      <c r="AC7" s="29"/>
      <c r="AD7" s="29"/>
      <c r="AE7" s="30" t="s">
        <v>125</v>
      </c>
      <c r="AF7" s="28"/>
      <c r="AG7" s="38" t="s">
        <v>223</v>
      </c>
      <c r="AH7" s="55"/>
      <c r="AI7" s="38" t="s">
        <v>237</v>
      </c>
      <c r="AK7" s="37" t="str">
        <f>CHAR(CODE(AK6)+1)</f>
        <v>F</v>
      </c>
      <c r="AP7" s="38" t="s">
        <v>223</v>
      </c>
    </row>
    <row r="8" spans="1:42" ht="13.5" customHeight="1" x14ac:dyDescent="0.15">
      <c r="A8" s="14" t="s">
        <v>79</v>
      </c>
      <c r="B8" s="15"/>
      <c r="C8" s="13" t="str">
        <f t="shared" si="0"/>
        <v/>
      </c>
      <c r="D8" s="13" t="str">
        <f t="shared" si="8"/>
        <v/>
      </c>
      <c r="F8" s="18" t="s">
        <v>103</v>
      </c>
      <c r="G8" s="17"/>
      <c r="H8" s="13" t="str">
        <f t="shared" si="1"/>
        <v/>
      </c>
      <c r="I8" s="13" t="str">
        <f t="shared" si="5"/>
        <v>一般会計</v>
      </c>
      <c r="K8" s="14" t="s">
        <v>96</v>
      </c>
      <c r="L8" s="15"/>
      <c r="M8" s="13" t="str">
        <f t="shared" si="2"/>
        <v/>
      </c>
      <c r="N8" s="13" t="str">
        <f t="shared" si="6"/>
        <v/>
      </c>
      <c r="O8" s="13"/>
      <c r="P8" s="12" t="s">
        <v>68</v>
      </c>
      <c r="Q8" s="17"/>
      <c r="R8" s="13" t="str">
        <f t="shared" si="3"/>
        <v/>
      </c>
      <c r="S8" s="13" t="str">
        <f t="shared" si="4"/>
        <v>委託・請負</v>
      </c>
      <c r="T8" s="13"/>
      <c r="U8" s="30" t="s">
        <v>245</v>
      </c>
      <c r="W8" s="30" t="s">
        <v>135</v>
      </c>
      <c r="Y8" s="30" t="s">
        <v>253</v>
      </c>
      <c r="Z8" s="30" t="s">
        <v>381</v>
      </c>
      <c r="AA8" s="60" t="s">
        <v>347</v>
      </c>
      <c r="AB8" s="60" t="s">
        <v>475</v>
      </c>
      <c r="AC8" s="29"/>
      <c r="AD8" s="29"/>
      <c r="AE8" s="29"/>
      <c r="AF8" s="28"/>
      <c r="AG8" s="38" t="s">
        <v>224</v>
      </c>
      <c r="AI8" s="37" t="s">
        <v>238</v>
      </c>
      <c r="AK8" s="37" t="str">
        <f t="shared" si="7"/>
        <v>G</v>
      </c>
      <c r="AP8" s="38" t="s">
        <v>224</v>
      </c>
    </row>
    <row r="9" spans="1:42" ht="13.5" customHeight="1" x14ac:dyDescent="0.15">
      <c r="A9" s="14" t="s">
        <v>80</v>
      </c>
      <c r="B9" s="15"/>
      <c r="C9" s="13" t="str">
        <f t="shared" si="0"/>
        <v/>
      </c>
      <c r="D9" s="13" t="str">
        <f t="shared" si="8"/>
        <v/>
      </c>
      <c r="F9" s="18" t="s">
        <v>181</v>
      </c>
      <c r="G9" s="17"/>
      <c r="H9" s="13" t="str">
        <f t="shared" si="1"/>
        <v/>
      </c>
      <c r="I9" s="13" t="str">
        <f t="shared" si="5"/>
        <v>一般会計</v>
      </c>
      <c r="K9" s="14" t="s">
        <v>97</v>
      </c>
      <c r="L9" s="15"/>
      <c r="M9" s="13" t="str">
        <f t="shared" si="2"/>
        <v/>
      </c>
      <c r="N9" s="13" t="str">
        <f t="shared" si="6"/>
        <v/>
      </c>
      <c r="O9" s="13"/>
      <c r="P9" s="13"/>
      <c r="Q9" s="19"/>
      <c r="T9" s="13"/>
      <c r="U9" s="30" t="s">
        <v>246</v>
      </c>
      <c r="W9" s="30" t="s">
        <v>136</v>
      </c>
      <c r="Y9" s="30" t="s">
        <v>254</v>
      </c>
      <c r="Z9" s="30" t="s">
        <v>382</v>
      </c>
      <c r="AA9" s="60" t="s">
        <v>348</v>
      </c>
      <c r="AB9" s="60" t="s">
        <v>476</v>
      </c>
      <c r="AC9" s="29"/>
      <c r="AD9" s="29"/>
      <c r="AE9" s="29"/>
      <c r="AF9" s="28"/>
      <c r="AG9" s="38" t="s">
        <v>225</v>
      </c>
      <c r="AI9" s="51"/>
      <c r="AK9" s="37" t="str">
        <f t="shared" si="7"/>
        <v>H</v>
      </c>
      <c r="AP9" s="38" t="s">
        <v>225</v>
      </c>
    </row>
    <row r="10" spans="1:42" ht="13.5" customHeight="1" x14ac:dyDescent="0.15">
      <c r="A10" s="14" t="s">
        <v>199</v>
      </c>
      <c r="B10" s="15"/>
      <c r="C10" s="13" t="str">
        <f t="shared" si="0"/>
        <v/>
      </c>
      <c r="D10" s="13" t="str">
        <f t="shared" si="8"/>
        <v/>
      </c>
      <c r="F10" s="18" t="s">
        <v>104</v>
      </c>
      <c r="G10" s="17"/>
      <c r="H10" s="13" t="str">
        <f t="shared" si="1"/>
        <v/>
      </c>
      <c r="I10" s="13" t="str">
        <f t="shared" si="5"/>
        <v>一般会計</v>
      </c>
      <c r="K10" s="14" t="s">
        <v>200</v>
      </c>
      <c r="L10" s="15"/>
      <c r="M10" s="13" t="str">
        <f t="shared" si="2"/>
        <v/>
      </c>
      <c r="N10" s="13" t="str">
        <f t="shared" si="6"/>
        <v/>
      </c>
      <c r="O10" s="13"/>
      <c r="P10" s="13" t="str">
        <f>S8</f>
        <v>委託・請負</v>
      </c>
      <c r="Q10" s="19"/>
      <c r="T10" s="13"/>
      <c r="W10" s="30" t="s">
        <v>137</v>
      </c>
      <c r="Y10" s="30" t="s">
        <v>255</v>
      </c>
      <c r="Z10" s="30" t="s">
        <v>383</v>
      </c>
      <c r="AA10" s="60" t="s">
        <v>349</v>
      </c>
      <c r="AB10" s="60" t="s">
        <v>477</v>
      </c>
      <c r="AC10" s="29"/>
      <c r="AD10" s="29"/>
      <c r="AE10" s="29"/>
      <c r="AF10" s="28"/>
      <c r="AG10" s="38" t="s">
        <v>212</v>
      </c>
      <c r="AK10" s="37" t="str">
        <f t="shared" si="7"/>
        <v>I</v>
      </c>
      <c r="AP10" s="37" t="s">
        <v>210</v>
      </c>
    </row>
    <row r="11" spans="1:42" ht="13.5" customHeight="1" x14ac:dyDescent="0.15">
      <c r="A11" s="14" t="s">
        <v>81</v>
      </c>
      <c r="B11" s="15"/>
      <c r="C11" s="13" t="str">
        <f t="shared" si="0"/>
        <v/>
      </c>
      <c r="D11" s="13" t="str">
        <f t="shared" si="8"/>
        <v/>
      </c>
      <c r="F11" s="18" t="s">
        <v>105</v>
      </c>
      <c r="G11" s="17"/>
      <c r="H11" s="13" t="str">
        <f t="shared" si="1"/>
        <v/>
      </c>
      <c r="I11" s="13" t="str">
        <f t="shared" si="5"/>
        <v>一般会計</v>
      </c>
      <c r="K11" s="14" t="s">
        <v>98</v>
      </c>
      <c r="L11" s="15" t="s">
        <v>558</v>
      </c>
      <c r="M11" s="13" t="str">
        <f t="shared" si="2"/>
        <v>その他の事項経費</v>
      </c>
      <c r="N11" s="13" t="str">
        <f t="shared" si="6"/>
        <v>その他の事項経費</v>
      </c>
      <c r="O11" s="13"/>
      <c r="P11" s="13"/>
      <c r="Q11" s="19"/>
      <c r="T11" s="13"/>
      <c r="W11" s="30" t="s">
        <v>544</v>
      </c>
      <c r="Y11" s="30" t="s">
        <v>256</v>
      </c>
      <c r="Z11" s="30" t="s">
        <v>384</v>
      </c>
      <c r="AA11" s="60" t="s">
        <v>350</v>
      </c>
      <c r="AB11" s="60" t="s">
        <v>478</v>
      </c>
      <c r="AC11" s="29"/>
      <c r="AD11" s="29"/>
      <c r="AE11" s="29"/>
      <c r="AF11" s="28"/>
      <c r="AG11" s="37" t="s">
        <v>215</v>
      </c>
      <c r="AK11" s="37" t="str">
        <f t="shared" si="7"/>
        <v>J</v>
      </c>
    </row>
    <row r="12" spans="1:42" ht="13.5" customHeight="1" x14ac:dyDescent="0.15">
      <c r="A12" s="14" t="s">
        <v>82</v>
      </c>
      <c r="B12" s="15"/>
      <c r="C12" s="13" t="str">
        <f t="shared" ref="C12:C23" si="9">IF(B12="","",A12)</f>
        <v/>
      </c>
      <c r="D12" s="13" t="str">
        <f t="shared" si="8"/>
        <v/>
      </c>
      <c r="F12" s="18" t="s">
        <v>106</v>
      </c>
      <c r="G12" s="17"/>
      <c r="H12" s="13" t="str">
        <f t="shared" si="1"/>
        <v/>
      </c>
      <c r="I12" s="13" t="str">
        <f t="shared" si="5"/>
        <v>一般会計</v>
      </c>
      <c r="K12" s="13"/>
      <c r="L12" s="13"/>
      <c r="O12" s="13"/>
      <c r="P12" s="13"/>
      <c r="Q12" s="19"/>
      <c r="T12" s="13"/>
      <c r="U12" s="27" t="s">
        <v>501</v>
      </c>
      <c r="W12" s="30" t="s">
        <v>138</v>
      </c>
      <c r="Y12" s="30" t="s">
        <v>257</v>
      </c>
      <c r="Z12" s="30" t="s">
        <v>385</v>
      </c>
      <c r="AA12" s="60" t="s">
        <v>351</v>
      </c>
      <c r="AB12" s="60" t="s">
        <v>479</v>
      </c>
      <c r="AC12" s="29"/>
      <c r="AD12" s="29"/>
      <c r="AE12" s="29"/>
      <c r="AF12" s="28"/>
      <c r="AG12" s="37" t="s">
        <v>213</v>
      </c>
      <c r="AK12" s="37" t="str">
        <f t="shared" si="7"/>
        <v>K</v>
      </c>
    </row>
    <row r="13" spans="1:42" ht="13.5" customHeight="1" x14ac:dyDescent="0.15">
      <c r="A13" s="14" t="s">
        <v>83</v>
      </c>
      <c r="B13" s="15"/>
      <c r="C13" s="13" t="str">
        <f t="shared" si="9"/>
        <v/>
      </c>
      <c r="D13" s="13" t="str">
        <f t="shared" si="8"/>
        <v/>
      </c>
      <c r="F13" s="18" t="s">
        <v>107</v>
      </c>
      <c r="G13" s="17"/>
      <c r="H13" s="13" t="str">
        <f t="shared" si="1"/>
        <v/>
      </c>
      <c r="I13" s="13" t="str">
        <f t="shared" si="5"/>
        <v>一般会計</v>
      </c>
      <c r="K13" s="13" t="str">
        <f>N11</f>
        <v>その他の事項経費</v>
      </c>
      <c r="L13" s="13"/>
      <c r="O13" s="13"/>
      <c r="P13" s="13"/>
      <c r="Q13" s="19"/>
      <c r="T13" s="13"/>
      <c r="U13" s="30" t="s">
        <v>157</v>
      </c>
      <c r="W13" s="30" t="s">
        <v>139</v>
      </c>
      <c r="Y13" s="30" t="s">
        <v>258</v>
      </c>
      <c r="Z13" s="30" t="s">
        <v>386</v>
      </c>
      <c r="AA13" s="60" t="s">
        <v>352</v>
      </c>
      <c r="AB13" s="60" t="s">
        <v>480</v>
      </c>
      <c r="AC13" s="29"/>
      <c r="AD13" s="29"/>
      <c r="AE13" s="29"/>
      <c r="AF13" s="28"/>
      <c r="AG13" s="37" t="s">
        <v>214</v>
      </c>
      <c r="AK13" s="37" t="str">
        <f t="shared" si="7"/>
        <v>L</v>
      </c>
    </row>
    <row r="14" spans="1:42" ht="13.5" customHeight="1" x14ac:dyDescent="0.15">
      <c r="A14" s="14" t="s">
        <v>84</v>
      </c>
      <c r="B14" s="15"/>
      <c r="C14" s="13" t="str">
        <f t="shared" si="9"/>
        <v/>
      </c>
      <c r="D14" s="13" t="str">
        <f t="shared" si="8"/>
        <v/>
      </c>
      <c r="F14" s="18" t="s">
        <v>108</v>
      </c>
      <c r="G14" s="17"/>
      <c r="H14" s="13" t="str">
        <f t="shared" si="1"/>
        <v/>
      </c>
      <c r="I14" s="13" t="str">
        <f t="shared" si="5"/>
        <v>一般会計</v>
      </c>
      <c r="K14" s="13"/>
      <c r="L14" s="13"/>
      <c r="O14" s="13"/>
      <c r="P14" s="13"/>
      <c r="Q14" s="19"/>
      <c r="T14" s="13"/>
      <c r="U14" s="30" t="s">
        <v>502</v>
      </c>
      <c r="W14" s="30" t="s">
        <v>140</v>
      </c>
      <c r="Y14" s="30" t="s">
        <v>259</v>
      </c>
      <c r="Z14" s="30" t="s">
        <v>387</v>
      </c>
      <c r="AA14" s="60" t="s">
        <v>353</v>
      </c>
      <c r="AB14" s="60" t="s">
        <v>481</v>
      </c>
      <c r="AC14" s="29"/>
      <c r="AD14" s="29"/>
      <c r="AE14" s="29"/>
      <c r="AF14" s="28"/>
      <c r="AG14" s="51"/>
      <c r="AK14" s="37" t="str">
        <f t="shared" si="7"/>
        <v>M</v>
      </c>
    </row>
    <row r="15" spans="1:42" ht="13.5" customHeight="1" x14ac:dyDescent="0.15">
      <c r="A15" s="14" t="s">
        <v>85</v>
      </c>
      <c r="B15" s="15"/>
      <c r="C15" s="13" t="str">
        <f t="shared" si="9"/>
        <v/>
      </c>
      <c r="D15" s="13" t="str">
        <f t="shared" si="8"/>
        <v/>
      </c>
      <c r="F15" s="18" t="s">
        <v>109</v>
      </c>
      <c r="G15" s="17"/>
      <c r="H15" s="13" t="str">
        <f t="shared" si="1"/>
        <v/>
      </c>
      <c r="I15" s="13" t="str">
        <f t="shared" si="5"/>
        <v>一般会計</v>
      </c>
      <c r="K15" s="13"/>
      <c r="L15" s="13"/>
      <c r="O15" s="13"/>
      <c r="P15" s="13"/>
      <c r="Q15" s="19"/>
      <c r="T15" s="13"/>
      <c r="U15" s="30" t="s">
        <v>503</v>
      </c>
      <c r="W15" s="30" t="s">
        <v>141</v>
      </c>
      <c r="Y15" s="30" t="s">
        <v>260</v>
      </c>
      <c r="Z15" s="30" t="s">
        <v>388</v>
      </c>
      <c r="AA15" s="60" t="s">
        <v>354</v>
      </c>
      <c r="AB15" s="60" t="s">
        <v>482</v>
      </c>
      <c r="AC15" s="29"/>
      <c r="AD15" s="29"/>
      <c r="AE15" s="29"/>
      <c r="AF15" s="28"/>
      <c r="AG15" s="52"/>
      <c r="AK15" s="37" t="str">
        <f t="shared" si="7"/>
        <v>N</v>
      </c>
    </row>
    <row r="16" spans="1:42" ht="13.5" customHeight="1" x14ac:dyDescent="0.15">
      <c r="A16" s="14" t="s">
        <v>86</v>
      </c>
      <c r="B16" s="15"/>
      <c r="C16" s="13" t="str">
        <f t="shared" si="9"/>
        <v/>
      </c>
      <c r="D16" s="13" t="str">
        <f t="shared" si="8"/>
        <v/>
      </c>
      <c r="F16" s="18" t="s">
        <v>110</v>
      </c>
      <c r="G16" s="17"/>
      <c r="H16" s="13" t="str">
        <f t="shared" si="1"/>
        <v/>
      </c>
      <c r="I16" s="13" t="str">
        <f t="shared" si="5"/>
        <v>一般会計</v>
      </c>
      <c r="K16" s="13"/>
      <c r="L16" s="13"/>
      <c r="O16" s="13"/>
      <c r="P16" s="13"/>
      <c r="Q16" s="19"/>
      <c r="T16" s="13"/>
      <c r="U16" s="30" t="s">
        <v>504</v>
      </c>
      <c r="W16" s="30" t="s">
        <v>142</v>
      </c>
      <c r="Y16" s="30" t="s">
        <v>261</v>
      </c>
      <c r="Z16" s="30" t="s">
        <v>389</v>
      </c>
      <c r="AA16" s="60" t="s">
        <v>355</v>
      </c>
      <c r="AB16" s="60" t="s">
        <v>483</v>
      </c>
      <c r="AC16" s="29"/>
      <c r="AD16" s="29"/>
      <c r="AE16" s="29"/>
      <c r="AF16" s="28"/>
      <c r="AG16" s="52"/>
      <c r="AK16" s="37" t="str">
        <f t="shared" si="7"/>
        <v>O</v>
      </c>
    </row>
    <row r="17" spans="1:37" ht="13.5" customHeight="1" x14ac:dyDescent="0.15">
      <c r="A17" s="14" t="s">
        <v>87</v>
      </c>
      <c r="B17" s="15"/>
      <c r="C17" s="13" t="str">
        <f t="shared" si="9"/>
        <v/>
      </c>
      <c r="D17" s="13" t="str">
        <f t="shared" si="8"/>
        <v/>
      </c>
      <c r="F17" s="18" t="s">
        <v>111</v>
      </c>
      <c r="G17" s="17"/>
      <c r="H17" s="13" t="str">
        <f t="shared" si="1"/>
        <v/>
      </c>
      <c r="I17" s="13" t="str">
        <f t="shared" si="5"/>
        <v>一般会計</v>
      </c>
      <c r="K17" s="13"/>
      <c r="L17" s="13"/>
      <c r="O17" s="13"/>
      <c r="P17" s="13"/>
      <c r="Q17" s="19"/>
      <c r="T17" s="13"/>
      <c r="U17" s="30" t="s">
        <v>522</v>
      </c>
      <c r="W17" s="30" t="s">
        <v>143</v>
      </c>
      <c r="Y17" s="30" t="s">
        <v>262</v>
      </c>
      <c r="Z17" s="30" t="s">
        <v>390</v>
      </c>
      <c r="AA17" s="60" t="s">
        <v>356</v>
      </c>
      <c r="AB17" s="60" t="s">
        <v>484</v>
      </c>
      <c r="AC17" s="29"/>
      <c r="AD17" s="29"/>
      <c r="AE17" s="29"/>
      <c r="AF17" s="28"/>
      <c r="AG17" s="52"/>
      <c r="AK17" s="37" t="str">
        <f t="shared" si="7"/>
        <v>P</v>
      </c>
    </row>
    <row r="18" spans="1:37" ht="13.5" customHeight="1" x14ac:dyDescent="0.15">
      <c r="A18" s="14" t="s">
        <v>88</v>
      </c>
      <c r="B18" s="15"/>
      <c r="C18" s="13" t="str">
        <f t="shared" si="9"/>
        <v/>
      </c>
      <c r="D18" s="13" t="str">
        <f t="shared" si="8"/>
        <v/>
      </c>
      <c r="F18" s="18" t="s">
        <v>112</v>
      </c>
      <c r="G18" s="17"/>
      <c r="H18" s="13" t="str">
        <f t="shared" si="1"/>
        <v/>
      </c>
      <c r="I18" s="13" t="str">
        <f t="shared" si="5"/>
        <v>一般会計</v>
      </c>
      <c r="K18" s="13"/>
      <c r="L18" s="13"/>
      <c r="O18" s="13"/>
      <c r="P18" s="13"/>
      <c r="Q18" s="19"/>
      <c r="T18" s="13"/>
      <c r="U18" s="30" t="s">
        <v>505</v>
      </c>
      <c r="W18" s="30" t="s">
        <v>144</v>
      </c>
      <c r="Y18" s="30" t="s">
        <v>263</v>
      </c>
      <c r="Z18" s="30" t="s">
        <v>391</v>
      </c>
      <c r="AA18" s="60" t="s">
        <v>357</v>
      </c>
      <c r="AB18" s="60" t="s">
        <v>485</v>
      </c>
      <c r="AC18" s="29"/>
      <c r="AD18" s="29"/>
      <c r="AE18" s="29"/>
      <c r="AF18" s="28"/>
      <c r="AK18" s="37" t="str">
        <f t="shared" si="7"/>
        <v>Q</v>
      </c>
    </row>
    <row r="19" spans="1:37" ht="13.5" customHeight="1" x14ac:dyDescent="0.15">
      <c r="A19" s="14" t="s">
        <v>191</v>
      </c>
      <c r="B19" s="15"/>
      <c r="C19" s="13" t="str">
        <f t="shared" si="9"/>
        <v/>
      </c>
      <c r="D19" s="13" t="str">
        <f t="shared" si="8"/>
        <v/>
      </c>
      <c r="F19" s="18" t="s">
        <v>113</v>
      </c>
      <c r="G19" s="17"/>
      <c r="H19" s="13" t="str">
        <f t="shared" si="1"/>
        <v/>
      </c>
      <c r="I19" s="13" t="str">
        <f t="shared" si="5"/>
        <v>一般会計</v>
      </c>
      <c r="K19" s="13"/>
      <c r="L19" s="13"/>
      <c r="O19" s="13"/>
      <c r="P19" s="13"/>
      <c r="Q19" s="19"/>
      <c r="T19" s="13"/>
      <c r="U19" s="30" t="s">
        <v>506</v>
      </c>
      <c r="W19" s="30" t="s">
        <v>145</v>
      </c>
      <c r="Y19" s="30" t="s">
        <v>264</v>
      </c>
      <c r="Z19" s="30" t="s">
        <v>392</v>
      </c>
      <c r="AA19" s="60" t="s">
        <v>358</v>
      </c>
      <c r="AB19" s="60" t="s">
        <v>486</v>
      </c>
      <c r="AC19" s="29"/>
      <c r="AD19" s="29"/>
      <c r="AE19" s="29"/>
      <c r="AF19" s="28"/>
      <c r="AK19" s="37" t="str">
        <f t="shared" si="7"/>
        <v>R</v>
      </c>
    </row>
    <row r="20" spans="1:37" ht="13.5" customHeight="1" x14ac:dyDescent="0.15">
      <c r="A20" s="14" t="s">
        <v>192</v>
      </c>
      <c r="B20" s="15" t="s">
        <v>558</v>
      </c>
      <c r="C20" s="13" t="str">
        <f t="shared" si="9"/>
        <v>地方創生</v>
      </c>
      <c r="D20" s="13" t="str">
        <f t="shared" si="8"/>
        <v>地方創生</v>
      </c>
      <c r="F20" s="18" t="s">
        <v>190</v>
      </c>
      <c r="G20" s="17"/>
      <c r="H20" s="13" t="str">
        <f t="shared" si="1"/>
        <v/>
      </c>
      <c r="I20" s="13" t="str">
        <f t="shared" si="5"/>
        <v>一般会計</v>
      </c>
      <c r="K20" s="13"/>
      <c r="L20" s="13"/>
      <c r="O20" s="13"/>
      <c r="P20" s="13"/>
      <c r="Q20" s="19"/>
      <c r="T20" s="13"/>
      <c r="U20" s="30" t="s">
        <v>507</v>
      </c>
      <c r="W20" s="30" t="s">
        <v>146</v>
      </c>
      <c r="Y20" s="30" t="s">
        <v>265</v>
      </c>
      <c r="Z20" s="30" t="s">
        <v>393</v>
      </c>
      <c r="AA20" s="60" t="s">
        <v>359</v>
      </c>
      <c r="AB20" s="60" t="s">
        <v>487</v>
      </c>
      <c r="AC20" s="29"/>
      <c r="AD20" s="29"/>
      <c r="AE20" s="29"/>
      <c r="AF20" s="28"/>
      <c r="AK20" s="37" t="str">
        <f t="shared" si="7"/>
        <v>S</v>
      </c>
    </row>
    <row r="21" spans="1:37" ht="13.5" customHeight="1" x14ac:dyDescent="0.15">
      <c r="A21" s="14" t="s">
        <v>193</v>
      </c>
      <c r="B21" s="15"/>
      <c r="C21" s="13" t="str">
        <f t="shared" si="9"/>
        <v/>
      </c>
      <c r="D21" s="13" t="str">
        <f t="shared" si="8"/>
        <v>地方創生</v>
      </c>
      <c r="F21" s="18" t="s">
        <v>114</v>
      </c>
      <c r="G21" s="17"/>
      <c r="H21" s="13" t="str">
        <f t="shared" si="1"/>
        <v/>
      </c>
      <c r="I21" s="13" t="str">
        <f t="shared" si="5"/>
        <v>一般会計</v>
      </c>
      <c r="K21" s="13"/>
      <c r="L21" s="13"/>
      <c r="O21" s="13"/>
      <c r="P21" s="13"/>
      <c r="Q21" s="19"/>
      <c r="T21" s="13"/>
      <c r="U21" s="30" t="s">
        <v>508</v>
      </c>
      <c r="W21" s="30" t="s">
        <v>147</v>
      </c>
      <c r="Y21" s="30" t="s">
        <v>266</v>
      </c>
      <c r="Z21" s="30" t="s">
        <v>394</v>
      </c>
      <c r="AA21" s="60" t="s">
        <v>360</v>
      </c>
      <c r="AB21" s="60" t="s">
        <v>488</v>
      </c>
      <c r="AC21" s="29"/>
      <c r="AD21" s="29"/>
      <c r="AE21" s="29"/>
      <c r="AF21" s="28"/>
      <c r="AK21" s="37" t="str">
        <f t="shared" si="7"/>
        <v>T</v>
      </c>
    </row>
    <row r="22" spans="1:37" ht="13.5" customHeight="1" x14ac:dyDescent="0.15">
      <c r="A22" s="14" t="s">
        <v>194</v>
      </c>
      <c r="B22" s="15"/>
      <c r="C22" s="13" t="str">
        <f t="shared" si="9"/>
        <v/>
      </c>
      <c r="D22" s="13" t="str">
        <f>IF(C22="",D21,IF(D21&lt;&gt;"",CONCATENATE(D21,"、",C22),C22))</f>
        <v>地方創生</v>
      </c>
      <c r="F22" s="18" t="s">
        <v>115</v>
      </c>
      <c r="G22" s="17"/>
      <c r="H22" s="13" t="str">
        <f t="shared" si="1"/>
        <v/>
      </c>
      <c r="I22" s="13" t="str">
        <f t="shared" si="5"/>
        <v>一般会計</v>
      </c>
      <c r="K22" s="13"/>
      <c r="L22" s="13"/>
      <c r="O22" s="13"/>
      <c r="P22" s="13"/>
      <c r="Q22" s="19"/>
      <c r="T22" s="13"/>
      <c r="U22" s="30" t="s">
        <v>546</v>
      </c>
      <c r="W22" s="30" t="s">
        <v>148</v>
      </c>
      <c r="Y22" s="30" t="s">
        <v>267</v>
      </c>
      <c r="Z22" s="30" t="s">
        <v>395</v>
      </c>
      <c r="AA22" s="60" t="s">
        <v>361</v>
      </c>
      <c r="AB22" s="60" t="s">
        <v>489</v>
      </c>
      <c r="AC22" s="29"/>
      <c r="AD22" s="29"/>
      <c r="AE22" s="29"/>
      <c r="AF22" s="28"/>
      <c r="AK22" s="37" t="str">
        <f t="shared" si="7"/>
        <v>U</v>
      </c>
    </row>
    <row r="23" spans="1:37" ht="13.5" customHeight="1" x14ac:dyDescent="0.15">
      <c r="A23" s="58" t="s">
        <v>239</v>
      </c>
      <c r="B23" s="15"/>
      <c r="C23" s="13" t="str">
        <f t="shared" si="9"/>
        <v/>
      </c>
      <c r="D23" s="13" t="str">
        <f>IF(C23="",D22,IF(D22&lt;&gt;"",CONCATENATE(D22,"、",C23),C23))</f>
        <v>地方創生</v>
      </c>
      <c r="F23" s="18" t="s">
        <v>116</v>
      </c>
      <c r="G23" s="17"/>
      <c r="H23" s="13" t="str">
        <f t="shared" si="1"/>
        <v/>
      </c>
      <c r="I23" s="13" t="str">
        <f t="shared" si="5"/>
        <v>一般会計</v>
      </c>
      <c r="K23" s="13"/>
      <c r="L23" s="13"/>
      <c r="O23" s="13"/>
      <c r="P23" s="13"/>
      <c r="Q23" s="19"/>
      <c r="T23" s="13"/>
      <c r="U23" s="30" t="s">
        <v>509</v>
      </c>
      <c r="W23" s="30" t="s">
        <v>149</v>
      </c>
      <c r="Y23" s="30" t="s">
        <v>268</v>
      </c>
      <c r="Z23" s="30" t="s">
        <v>396</v>
      </c>
      <c r="AA23" s="60" t="s">
        <v>362</v>
      </c>
      <c r="AB23" s="60" t="s">
        <v>490</v>
      </c>
      <c r="AC23" s="29"/>
      <c r="AD23" s="29"/>
      <c r="AE23" s="29"/>
      <c r="AF23" s="28"/>
      <c r="AK23" s="37" t="str">
        <f t="shared" si="7"/>
        <v>V</v>
      </c>
    </row>
    <row r="24" spans="1:37" ht="13.5" customHeight="1" x14ac:dyDescent="0.15">
      <c r="A24" s="68"/>
      <c r="B24" s="56"/>
      <c r="F24" s="18" t="s">
        <v>242</v>
      </c>
      <c r="G24" s="17"/>
      <c r="H24" s="13" t="str">
        <f t="shared" si="1"/>
        <v/>
      </c>
      <c r="I24" s="13" t="str">
        <f t="shared" si="5"/>
        <v>一般会計</v>
      </c>
      <c r="K24" s="13"/>
      <c r="L24" s="13"/>
      <c r="O24" s="13"/>
      <c r="P24" s="13"/>
      <c r="Q24" s="19"/>
      <c r="T24" s="13"/>
      <c r="U24" s="30" t="s">
        <v>510</v>
      </c>
      <c r="W24" s="30" t="s">
        <v>150</v>
      </c>
      <c r="Y24" s="30" t="s">
        <v>269</v>
      </c>
      <c r="Z24" s="30" t="s">
        <v>397</v>
      </c>
      <c r="AA24" s="60" t="s">
        <v>363</v>
      </c>
      <c r="AB24" s="60" t="s">
        <v>491</v>
      </c>
      <c r="AC24" s="29"/>
      <c r="AD24" s="29"/>
      <c r="AE24" s="29"/>
      <c r="AF24" s="28"/>
      <c r="AK24" s="37" t="str">
        <f>CHAR(CODE(AK23)+1)</f>
        <v>W</v>
      </c>
    </row>
    <row r="25" spans="1:37" ht="13.5" customHeight="1" x14ac:dyDescent="0.15">
      <c r="A25" s="57"/>
      <c r="B25" s="56"/>
      <c r="F25" s="18" t="s">
        <v>117</v>
      </c>
      <c r="G25" s="17"/>
      <c r="H25" s="13" t="str">
        <f t="shared" si="1"/>
        <v/>
      </c>
      <c r="I25" s="13" t="str">
        <f t="shared" si="5"/>
        <v>一般会計</v>
      </c>
      <c r="K25" s="13"/>
      <c r="L25" s="13"/>
      <c r="O25" s="13"/>
      <c r="P25" s="13"/>
      <c r="Q25" s="19"/>
      <c r="T25" s="13"/>
      <c r="U25" s="30" t="s">
        <v>511</v>
      </c>
      <c r="W25" s="50"/>
      <c r="Y25" s="30" t="s">
        <v>270</v>
      </c>
      <c r="Z25" s="30" t="s">
        <v>398</v>
      </c>
      <c r="AA25" s="60" t="s">
        <v>364</v>
      </c>
      <c r="AB25" s="60" t="s">
        <v>492</v>
      </c>
      <c r="AC25" s="29"/>
      <c r="AD25" s="29"/>
      <c r="AE25" s="29"/>
      <c r="AF25" s="28"/>
      <c r="AK25" s="37" t="str">
        <f t="shared" si="7"/>
        <v>X</v>
      </c>
    </row>
    <row r="26" spans="1:37" ht="13.5" customHeight="1" x14ac:dyDescent="0.15">
      <c r="A26" s="57"/>
      <c r="B26" s="56"/>
      <c r="F26" s="18" t="s">
        <v>118</v>
      </c>
      <c r="G26" s="17"/>
      <c r="H26" s="13" t="str">
        <f t="shared" si="1"/>
        <v/>
      </c>
      <c r="I26" s="13" t="str">
        <f t="shared" si="5"/>
        <v>一般会計</v>
      </c>
      <c r="K26" s="13"/>
      <c r="L26" s="13"/>
      <c r="O26" s="13"/>
      <c r="P26" s="13"/>
      <c r="Q26" s="19"/>
      <c r="T26" s="13"/>
      <c r="U26" s="30" t="s">
        <v>512</v>
      </c>
      <c r="Y26" s="30" t="s">
        <v>271</v>
      </c>
      <c r="Z26" s="30" t="s">
        <v>399</v>
      </c>
      <c r="AA26" s="60" t="s">
        <v>365</v>
      </c>
      <c r="AB26" s="60" t="s">
        <v>493</v>
      </c>
      <c r="AC26" s="29"/>
      <c r="AD26" s="29"/>
      <c r="AE26" s="29"/>
      <c r="AF26" s="28"/>
      <c r="AK26" s="37" t="str">
        <f t="shared" si="7"/>
        <v>Y</v>
      </c>
    </row>
    <row r="27" spans="1:37" ht="13.5" customHeight="1" x14ac:dyDescent="0.15">
      <c r="A27" s="13" t="str">
        <f>IF(D23="", "-", D23)</f>
        <v>地方創生</v>
      </c>
      <c r="B27" s="13"/>
      <c r="F27" s="18" t="s">
        <v>119</v>
      </c>
      <c r="G27" s="17"/>
      <c r="H27" s="13" t="str">
        <f t="shared" si="1"/>
        <v/>
      </c>
      <c r="I27" s="13" t="str">
        <f t="shared" si="5"/>
        <v>一般会計</v>
      </c>
      <c r="K27" s="13"/>
      <c r="L27" s="13"/>
      <c r="O27" s="13"/>
      <c r="P27" s="13"/>
      <c r="Q27" s="19"/>
      <c r="T27" s="13"/>
      <c r="U27" s="30" t="s">
        <v>513</v>
      </c>
      <c r="Y27" s="30" t="s">
        <v>272</v>
      </c>
      <c r="Z27" s="30" t="s">
        <v>400</v>
      </c>
      <c r="AA27" s="60" t="s">
        <v>366</v>
      </c>
      <c r="AB27" s="60" t="s">
        <v>494</v>
      </c>
      <c r="AC27" s="29"/>
      <c r="AD27" s="29"/>
      <c r="AE27" s="29"/>
      <c r="AF27" s="28"/>
      <c r="AK27" s="37" t="str">
        <f>CHAR(CODE(AK26)+1)</f>
        <v>Z</v>
      </c>
    </row>
    <row r="28" spans="1:37" ht="13.5" customHeight="1" x14ac:dyDescent="0.15">
      <c r="B28" s="13"/>
      <c r="F28" s="18" t="s">
        <v>120</v>
      </c>
      <c r="G28" s="17"/>
      <c r="H28" s="13" t="str">
        <f t="shared" si="1"/>
        <v/>
      </c>
      <c r="I28" s="13" t="str">
        <f t="shared" si="5"/>
        <v>一般会計</v>
      </c>
      <c r="K28" s="13"/>
      <c r="L28" s="13"/>
      <c r="O28" s="13"/>
      <c r="P28" s="13"/>
      <c r="Q28" s="19"/>
      <c r="T28" s="13"/>
      <c r="U28" s="30" t="s">
        <v>514</v>
      </c>
      <c r="Y28" s="30" t="s">
        <v>273</v>
      </c>
      <c r="Z28" s="30" t="s">
        <v>401</v>
      </c>
      <c r="AA28" s="60" t="s">
        <v>367</v>
      </c>
      <c r="AB28" s="60" t="s">
        <v>495</v>
      </c>
      <c r="AC28" s="29"/>
      <c r="AD28" s="29"/>
      <c r="AE28" s="29"/>
      <c r="AF28" s="28"/>
      <c r="AK28" s="37" t="s">
        <v>174</v>
      </c>
    </row>
    <row r="29" spans="1:37" ht="13.5" customHeight="1" x14ac:dyDescent="0.15">
      <c r="A29" s="13"/>
      <c r="B29" s="13"/>
      <c r="F29" s="18" t="s">
        <v>182</v>
      </c>
      <c r="G29" s="17"/>
      <c r="H29" s="13" t="str">
        <f t="shared" si="1"/>
        <v/>
      </c>
      <c r="I29" s="13" t="str">
        <f t="shared" si="5"/>
        <v>一般会計</v>
      </c>
      <c r="K29" s="13"/>
      <c r="L29" s="13"/>
      <c r="O29" s="13"/>
      <c r="P29" s="13"/>
      <c r="Q29" s="19"/>
      <c r="T29" s="13"/>
      <c r="U29" s="30" t="s">
        <v>515</v>
      </c>
      <c r="Y29" s="30" t="s">
        <v>274</v>
      </c>
      <c r="Z29" s="30" t="s">
        <v>402</v>
      </c>
      <c r="AA29" s="60" t="s">
        <v>368</v>
      </c>
      <c r="AB29" s="60" t="s">
        <v>496</v>
      </c>
      <c r="AC29" s="29"/>
      <c r="AD29" s="29"/>
      <c r="AE29" s="29"/>
      <c r="AF29" s="28"/>
      <c r="AK29" s="37" t="str">
        <f t="shared" si="7"/>
        <v>b</v>
      </c>
    </row>
    <row r="30" spans="1:37" ht="13.5" customHeight="1" x14ac:dyDescent="0.15">
      <c r="A30" s="13"/>
      <c r="B30" s="13"/>
      <c r="F30" s="18" t="s">
        <v>183</v>
      </c>
      <c r="G30" s="17"/>
      <c r="H30" s="13" t="str">
        <f t="shared" si="1"/>
        <v/>
      </c>
      <c r="I30" s="13" t="str">
        <f t="shared" si="5"/>
        <v>一般会計</v>
      </c>
      <c r="K30" s="13"/>
      <c r="L30" s="13"/>
      <c r="O30" s="13"/>
      <c r="P30" s="13"/>
      <c r="Q30" s="19"/>
      <c r="T30" s="13"/>
      <c r="U30" s="30" t="s">
        <v>516</v>
      </c>
      <c r="Y30" s="30" t="s">
        <v>275</v>
      </c>
      <c r="Z30" s="30" t="s">
        <v>403</v>
      </c>
      <c r="AA30" s="60" t="s">
        <v>369</v>
      </c>
      <c r="AB30" s="60" t="s">
        <v>497</v>
      </c>
      <c r="AC30" s="29"/>
      <c r="AD30" s="29"/>
      <c r="AE30" s="29"/>
      <c r="AF30" s="28"/>
      <c r="AK30" s="37" t="str">
        <f t="shared" si="7"/>
        <v>c</v>
      </c>
    </row>
    <row r="31" spans="1:37" ht="13.5" customHeight="1" x14ac:dyDescent="0.15">
      <c r="A31" s="13"/>
      <c r="B31" s="13"/>
      <c r="F31" s="18" t="s">
        <v>184</v>
      </c>
      <c r="G31" s="17"/>
      <c r="H31" s="13" t="str">
        <f t="shared" si="1"/>
        <v/>
      </c>
      <c r="I31" s="13" t="str">
        <f t="shared" si="5"/>
        <v>一般会計</v>
      </c>
      <c r="K31" s="13"/>
      <c r="L31" s="13"/>
      <c r="O31" s="13"/>
      <c r="P31" s="13"/>
      <c r="Q31" s="19"/>
      <c r="T31" s="13"/>
      <c r="U31" s="30" t="s">
        <v>517</v>
      </c>
      <c r="Y31" s="30" t="s">
        <v>276</v>
      </c>
      <c r="Z31" s="30" t="s">
        <v>404</v>
      </c>
      <c r="AA31" s="60" t="s">
        <v>370</v>
      </c>
      <c r="AB31" s="60" t="s">
        <v>498</v>
      </c>
      <c r="AC31" s="29"/>
      <c r="AD31" s="29"/>
      <c r="AE31" s="29"/>
      <c r="AF31" s="28"/>
      <c r="AK31" s="37" t="str">
        <f t="shared" si="7"/>
        <v>d</v>
      </c>
    </row>
    <row r="32" spans="1:37" ht="13.5" customHeight="1" x14ac:dyDescent="0.15">
      <c r="A32" s="13"/>
      <c r="B32" s="13"/>
      <c r="F32" s="18" t="s">
        <v>185</v>
      </c>
      <c r="G32" s="17"/>
      <c r="H32" s="13" t="str">
        <f t="shared" si="1"/>
        <v/>
      </c>
      <c r="I32" s="13" t="str">
        <f t="shared" si="5"/>
        <v>一般会計</v>
      </c>
      <c r="K32" s="13"/>
      <c r="L32" s="13"/>
      <c r="O32" s="13"/>
      <c r="P32" s="13"/>
      <c r="Q32" s="19"/>
      <c r="T32" s="13"/>
      <c r="U32" s="30" t="s">
        <v>518</v>
      </c>
      <c r="Y32" s="30" t="s">
        <v>277</v>
      </c>
      <c r="Z32" s="30" t="s">
        <v>405</v>
      </c>
      <c r="AA32" s="60" t="s">
        <v>58</v>
      </c>
      <c r="AB32" s="60" t="s">
        <v>58</v>
      </c>
      <c r="AC32" s="29"/>
      <c r="AD32" s="29"/>
      <c r="AE32" s="29"/>
      <c r="AF32" s="28"/>
      <c r="AK32" s="37" t="str">
        <f t="shared" si="7"/>
        <v>e</v>
      </c>
    </row>
    <row r="33" spans="1:37" ht="13.5" customHeight="1" x14ac:dyDescent="0.15">
      <c r="A33" s="13"/>
      <c r="B33" s="13"/>
      <c r="F33" s="18" t="s">
        <v>186</v>
      </c>
      <c r="G33" s="17"/>
      <c r="H33" s="13" t="str">
        <f t="shared" si="1"/>
        <v/>
      </c>
      <c r="I33" s="13" t="str">
        <f t="shared" si="5"/>
        <v>一般会計</v>
      </c>
      <c r="K33" s="13"/>
      <c r="L33" s="13"/>
      <c r="O33" s="13"/>
      <c r="P33" s="13"/>
      <c r="Q33" s="19"/>
      <c r="T33" s="13"/>
      <c r="U33" s="30" t="s">
        <v>519</v>
      </c>
      <c r="Y33" s="30" t="s">
        <v>278</v>
      </c>
      <c r="Z33" s="30" t="s">
        <v>406</v>
      </c>
      <c r="AA33" s="50"/>
      <c r="AB33" s="29"/>
      <c r="AC33" s="29"/>
      <c r="AD33" s="29"/>
      <c r="AE33" s="29"/>
      <c r="AF33" s="28"/>
      <c r="AK33" s="37" t="str">
        <f t="shared" si="7"/>
        <v>f</v>
      </c>
    </row>
    <row r="34" spans="1:37" ht="13.5" customHeight="1" x14ac:dyDescent="0.15">
      <c r="A34" s="13"/>
      <c r="B34" s="13"/>
      <c r="F34" s="18" t="s">
        <v>187</v>
      </c>
      <c r="G34" s="17"/>
      <c r="H34" s="13" t="str">
        <f t="shared" si="1"/>
        <v/>
      </c>
      <c r="I34" s="13" t="str">
        <f t="shared" si="5"/>
        <v>一般会計</v>
      </c>
      <c r="K34" s="13"/>
      <c r="L34" s="13"/>
      <c r="O34" s="13"/>
      <c r="P34" s="13"/>
      <c r="Q34" s="19"/>
      <c r="T34" s="13"/>
      <c r="U34" s="30" t="s">
        <v>520</v>
      </c>
      <c r="Y34" s="30" t="s">
        <v>279</v>
      </c>
      <c r="Z34" s="30" t="s">
        <v>407</v>
      </c>
      <c r="AB34" s="29"/>
      <c r="AC34" s="29"/>
      <c r="AD34" s="29"/>
      <c r="AE34" s="29"/>
      <c r="AF34" s="28"/>
      <c r="AK34" s="37" t="str">
        <f t="shared" si="7"/>
        <v>g</v>
      </c>
    </row>
    <row r="35" spans="1:37" ht="13.5" customHeight="1" x14ac:dyDescent="0.15">
      <c r="A35" s="13"/>
      <c r="B35" s="13"/>
      <c r="F35" s="18" t="s">
        <v>188</v>
      </c>
      <c r="G35" s="17"/>
      <c r="H35" s="13" t="str">
        <f t="shared" si="1"/>
        <v/>
      </c>
      <c r="I35" s="13" t="str">
        <f t="shared" si="5"/>
        <v>一般会計</v>
      </c>
      <c r="K35" s="13"/>
      <c r="L35" s="13"/>
      <c r="O35" s="13"/>
      <c r="P35" s="13"/>
      <c r="Q35" s="19"/>
      <c r="T35" s="13"/>
      <c r="U35" s="30" t="s">
        <v>521</v>
      </c>
      <c r="Y35" s="30" t="s">
        <v>280</v>
      </c>
      <c r="Z35" s="30" t="s">
        <v>408</v>
      </c>
      <c r="AC35" s="29"/>
      <c r="AF35" s="28"/>
      <c r="AK35" s="37" t="str">
        <f t="shared" si="7"/>
        <v>h</v>
      </c>
    </row>
    <row r="36" spans="1:37" ht="13.5" customHeight="1" x14ac:dyDescent="0.15">
      <c r="A36" s="13"/>
      <c r="B36" s="13"/>
      <c r="F36" s="18" t="s">
        <v>189</v>
      </c>
      <c r="G36" s="17"/>
      <c r="H36" s="13" t="str">
        <f t="shared" si="1"/>
        <v/>
      </c>
      <c r="I36" s="13" t="str">
        <f t="shared" si="5"/>
        <v>一般会計</v>
      </c>
      <c r="K36" s="13"/>
      <c r="L36" s="13"/>
      <c r="O36" s="13"/>
      <c r="P36" s="13"/>
      <c r="Q36" s="19"/>
      <c r="T36" s="13"/>
      <c r="Y36" s="30" t="s">
        <v>281</v>
      </c>
      <c r="Z36" s="30" t="s">
        <v>409</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282</v>
      </c>
      <c r="Z37" s="30" t="s">
        <v>410</v>
      </c>
      <c r="AF37" s="28"/>
      <c r="AK37" s="37" t="str">
        <f t="shared" si="7"/>
        <v>j</v>
      </c>
    </row>
    <row r="38" spans="1:37" x14ac:dyDescent="0.15">
      <c r="A38" s="13"/>
      <c r="B38" s="13"/>
      <c r="F38" s="13"/>
      <c r="G38" s="19"/>
      <c r="K38" s="13"/>
      <c r="L38" s="13"/>
      <c r="O38" s="13"/>
      <c r="P38" s="13"/>
      <c r="Q38" s="19"/>
      <c r="T38" s="13"/>
      <c r="Y38" s="30" t="s">
        <v>283</v>
      </c>
      <c r="Z38" s="30" t="s">
        <v>411</v>
      </c>
      <c r="AF38" s="28"/>
      <c r="AK38" s="37" t="str">
        <f t="shared" si="7"/>
        <v>k</v>
      </c>
    </row>
    <row r="39" spans="1:37" x14ac:dyDescent="0.15">
      <c r="A39" s="13"/>
      <c r="B39" s="13"/>
      <c r="F39" s="13" t="str">
        <f>I37</f>
        <v>一般会計</v>
      </c>
      <c r="G39" s="19"/>
      <c r="K39" s="13"/>
      <c r="L39" s="13"/>
      <c r="O39" s="13"/>
      <c r="P39" s="13"/>
      <c r="Q39" s="19"/>
      <c r="T39" s="13"/>
      <c r="U39" s="30" t="s">
        <v>523</v>
      </c>
      <c r="Y39" s="30" t="s">
        <v>284</v>
      </c>
      <c r="Z39" s="30" t="s">
        <v>412</v>
      </c>
      <c r="AF39" s="28"/>
      <c r="AK39" s="37" t="str">
        <f t="shared" si="7"/>
        <v>l</v>
      </c>
    </row>
    <row r="40" spans="1:37" x14ac:dyDescent="0.15">
      <c r="A40" s="13"/>
      <c r="B40" s="13"/>
      <c r="F40" s="13"/>
      <c r="G40" s="19"/>
      <c r="K40" s="13"/>
      <c r="L40" s="13"/>
      <c r="O40" s="13"/>
      <c r="P40" s="13"/>
      <c r="Q40" s="19"/>
      <c r="T40" s="13"/>
      <c r="U40" s="30"/>
      <c r="Y40" s="30" t="s">
        <v>285</v>
      </c>
      <c r="Z40" s="30" t="s">
        <v>413</v>
      </c>
      <c r="AF40" s="28"/>
      <c r="AK40" s="37" t="str">
        <f t="shared" si="7"/>
        <v>m</v>
      </c>
    </row>
    <row r="41" spans="1:37" x14ac:dyDescent="0.15">
      <c r="A41" s="13"/>
      <c r="B41" s="13"/>
      <c r="F41" s="13"/>
      <c r="G41" s="19"/>
      <c r="K41" s="13"/>
      <c r="L41" s="13"/>
      <c r="O41" s="13"/>
      <c r="P41" s="13"/>
      <c r="Q41" s="19"/>
      <c r="T41" s="13"/>
      <c r="U41" s="30" t="s">
        <v>233</v>
      </c>
      <c r="Y41" s="30" t="s">
        <v>286</v>
      </c>
      <c r="Z41" s="30" t="s">
        <v>414</v>
      </c>
      <c r="AF41" s="28"/>
      <c r="AK41" s="37" t="str">
        <f t="shared" si="7"/>
        <v>n</v>
      </c>
    </row>
    <row r="42" spans="1:37" x14ac:dyDescent="0.15">
      <c r="A42" s="13"/>
      <c r="B42" s="13"/>
      <c r="F42" s="13"/>
      <c r="G42" s="19"/>
      <c r="K42" s="13"/>
      <c r="L42" s="13"/>
      <c r="O42" s="13"/>
      <c r="P42" s="13"/>
      <c r="Q42" s="19"/>
      <c r="T42" s="13"/>
      <c r="U42" s="30" t="s">
        <v>235</v>
      </c>
      <c r="Y42" s="30" t="s">
        <v>287</v>
      </c>
      <c r="Z42" s="30" t="s">
        <v>415</v>
      </c>
      <c r="AF42" s="28"/>
      <c r="AK42" s="37" t="str">
        <f t="shared" si="7"/>
        <v>o</v>
      </c>
    </row>
    <row r="43" spans="1:37" x14ac:dyDescent="0.15">
      <c r="A43" s="13"/>
      <c r="B43" s="13"/>
      <c r="F43" s="13"/>
      <c r="G43" s="19"/>
      <c r="K43" s="13"/>
      <c r="L43" s="13"/>
      <c r="O43" s="13"/>
      <c r="P43" s="13"/>
      <c r="Q43" s="19"/>
      <c r="T43" s="13"/>
      <c r="Y43" s="30" t="s">
        <v>288</v>
      </c>
      <c r="Z43" s="30" t="s">
        <v>416</v>
      </c>
      <c r="AF43" s="28"/>
      <c r="AK43" s="37" t="str">
        <f t="shared" si="7"/>
        <v>p</v>
      </c>
    </row>
    <row r="44" spans="1:37" x14ac:dyDescent="0.15">
      <c r="A44" s="13"/>
      <c r="B44" s="13"/>
      <c r="F44" s="13"/>
      <c r="G44" s="19"/>
      <c r="K44" s="13"/>
      <c r="L44" s="13"/>
      <c r="O44" s="13"/>
      <c r="P44" s="13"/>
      <c r="Q44" s="19"/>
      <c r="T44" s="13"/>
      <c r="Y44" s="30" t="s">
        <v>289</v>
      </c>
      <c r="Z44" s="30" t="s">
        <v>417</v>
      </c>
      <c r="AF44" s="28"/>
      <c r="AK44" s="37" t="str">
        <f t="shared" si="7"/>
        <v>q</v>
      </c>
    </row>
    <row r="45" spans="1:37" x14ac:dyDescent="0.15">
      <c r="A45" s="13"/>
      <c r="B45" s="13"/>
      <c r="F45" s="13"/>
      <c r="G45" s="19"/>
      <c r="K45" s="13"/>
      <c r="L45" s="13"/>
      <c r="O45" s="13"/>
      <c r="P45" s="13"/>
      <c r="Q45" s="19"/>
      <c r="T45" s="13"/>
      <c r="U45" s="27" t="s">
        <v>152</v>
      </c>
      <c r="Y45" s="30" t="s">
        <v>290</v>
      </c>
      <c r="Z45" s="30" t="s">
        <v>418</v>
      </c>
      <c r="AF45" s="28"/>
      <c r="AK45" s="37" t="str">
        <f t="shared" si="7"/>
        <v>r</v>
      </c>
    </row>
    <row r="46" spans="1:37" x14ac:dyDescent="0.15">
      <c r="A46" s="13"/>
      <c r="B46" s="13"/>
      <c r="F46" s="13"/>
      <c r="G46" s="19"/>
      <c r="K46" s="13"/>
      <c r="L46" s="13"/>
      <c r="O46" s="13"/>
      <c r="P46" s="13"/>
      <c r="Q46" s="19"/>
      <c r="T46" s="13"/>
      <c r="U46" s="66" t="s">
        <v>545</v>
      </c>
      <c r="Y46" s="30" t="s">
        <v>291</v>
      </c>
      <c r="Z46" s="30" t="s">
        <v>419</v>
      </c>
      <c r="AF46" s="28"/>
      <c r="AK46" s="37" t="str">
        <f t="shared" si="7"/>
        <v>s</v>
      </c>
    </row>
    <row r="47" spans="1:37" x14ac:dyDescent="0.15">
      <c r="A47" s="13"/>
      <c r="B47" s="13"/>
      <c r="F47" s="13"/>
      <c r="G47" s="19"/>
      <c r="K47" s="13"/>
      <c r="L47" s="13"/>
      <c r="O47" s="13"/>
      <c r="P47" s="13"/>
      <c r="Q47" s="19"/>
      <c r="T47" s="13"/>
      <c r="Y47" s="30" t="s">
        <v>292</v>
      </c>
      <c r="Z47" s="30" t="s">
        <v>420</v>
      </c>
      <c r="AF47" s="28"/>
      <c r="AK47" s="37" t="str">
        <f t="shared" si="7"/>
        <v>t</v>
      </c>
    </row>
    <row r="48" spans="1:37" x14ac:dyDescent="0.15">
      <c r="A48" s="13"/>
      <c r="B48" s="13"/>
      <c r="F48" s="13"/>
      <c r="G48" s="19"/>
      <c r="K48" s="13"/>
      <c r="L48" s="13"/>
      <c r="O48" s="13"/>
      <c r="P48" s="13"/>
      <c r="Q48" s="19"/>
      <c r="T48" s="13"/>
      <c r="U48" s="66">
        <v>2021</v>
      </c>
      <c r="Y48" s="30" t="s">
        <v>293</v>
      </c>
      <c r="Z48" s="30" t="s">
        <v>421</v>
      </c>
      <c r="AF48" s="28"/>
      <c r="AK48" s="37" t="str">
        <f t="shared" si="7"/>
        <v>u</v>
      </c>
    </row>
    <row r="49" spans="1:37" x14ac:dyDescent="0.15">
      <c r="A49" s="13"/>
      <c r="B49" s="13"/>
      <c r="F49" s="13"/>
      <c r="G49" s="19"/>
      <c r="K49" s="13"/>
      <c r="L49" s="13"/>
      <c r="O49" s="13"/>
      <c r="P49" s="13"/>
      <c r="Q49" s="19"/>
      <c r="T49" s="13"/>
      <c r="U49" s="66">
        <v>2022</v>
      </c>
      <c r="Y49" s="30" t="s">
        <v>294</v>
      </c>
      <c r="Z49" s="30" t="s">
        <v>422</v>
      </c>
      <c r="AF49" s="28"/>
      <c r="AK49" s="37" t="str">
        <f t="shared" si="7"/>
        <v>v</v>
      </c>
    </row>
    <row r="50" spans="1:37" x14ac:dyDescent="0.15">
      <c r="A50" s="13"/>
      <c r="B50" s="13"/>
      <c r="F50" s="13"/>
      <c r="G50" s="19"/>
      <c r="K50" s="13"/>
      <c r="L50" s="13"/>
      <c r="O50" s="13"/>
      <c r="P50" s="13"/>
      <c r="Q50" s="19"/>
      <c r="T50" s="13"/>
      <c r="U50" s="66">
        <v>2023</v>
      </c>
      <c r="Y50" s="30" t="s">
        <v>295</v>
      </c>
      <c r="Z50" s="30" t="s">
        <v>423</v>
      </c>
      <c r="AF50" s="28"/>
    </row>
    <row r="51" spans="1:37" x14ac:dyDescent="0.15">
      <c r="A51" s="13"/>
      <c r="B51" s="13"/>
      <c r="F51" s="13"/>
      <c r="G51" s="19"/>
      <c r="K51" s="13"/>
      <c r="L51" s="13"/>
      <c r="O51" s="13"/>
      <c r="P51" s="13"/>
      <c r="Q51" s="19"/>
      <c r="T51" s="13"/>
      <c r="U51" s="66">
        <v>2024</v>
      </c>
      <c r="Y51" s="30" t="s">
        <v>296</v>
      </c>
      <c r="Z51" s="30" t="s">
        <v>424</v>
      </c>
      <c r="AF51" s="28"/>
    </row>
    <row r="52" spans="1:37" x14ac:dyDescent="0.15">
      <c r="A52" s="13"/>
      <c r="B52" s="13"/>
      <c r="F52" s="13"/>
      <c r="G52" s="19"/>
      <c r="K52" s="13"/>
      <c r="L52" s="13"/>
      <c r="O52" s="13"/>
      <c r="P52" s="13"/>
      <c r="Q52" s="19"/>
      <c r="T52" s="13"/>
      <c r="U52" s="66">
        <v>2025</v>
      </c>
      <c r="Y52" s="30" t="s">
        <v>297</v>
      </c>
      <c r="Z52" s="30" t="s">
        <v>425</v>
      </c>
      <c r="AF52" s="28"/>
    </row>
    <row r="53" spans="1:37" x14ac:dyDescent="0.15">
      <c r="A53" s="13"/>
      <c r="B53" s="13"/>
      <c r="F53" s="13"/>
      <c r="G53" s="19"/>
      <c r="K53" s="13"/>
      <c r="L53" s="13"/>
      <c r="O53" s="13"/>
      <c r="P53" s="13"/>
      <c r="Q53" s="19"/>
      <c r="T53" s="13"/>
      <c r="U53" s="66">
        <v>2026</v>
      </c>
      <c r="Y53" s="30" t="s">
        <v>298</v>
      </c>
      <c r="Z53" s="30" t="s">
        <v>426</v>
      </c>
      <c r="AF53" s="28"/>
    </row>
    <row r="54" spans="1:37" x14ac:dyDescent="0.15">
      <c r="A54" s="13"/>
      <c r="B54" s="13"/>
      <c r="F54" s="13"/>
      <c r="G54" s="19"/>
      <c r="K54" s="13"/>
      <c r="L54" s="13"/>
      <c r="O54" s="13"/>
      <c r="P54" s="20"/>
      <c r="Q54" s="19"/>
      <c r="T54" s="13"/>
      <c r="Y54" s="30" t="s">
        <v>299</v>
      </c>
      <c r="Z54" s="30" t="s">
        <v>427</v>
      </c>
      <c r="AF54" s="28"/>
    </row>
    <row r="55" spans="1:37" x14ac:dyDescent="0.15">
      <c r="A55" s="13"/>
      <c r="B55" s="13"/>
      <c r="F55" s="13"/>
      <c r="G55" s="19"/>
      <c r="K55" s="13"/>
      <c r="L55" s="13"/>
      <c r="O55" s="13"/>
      <c r="P55" s="13"/>
      <c r="Q55" s="19"/>
      <c r="T55" s="13"/>
      <c r="Y55" s="30" t="s">
        <v>300</v>
      </c>
      <c r="Z55" s="30" t="s">
        <v>428</v>
      </c>
      <c r="AF55" s="28"/>
    </row>
    <row r="56" spans="1:37" x14ac:dyDescent="0.15">
      <c r="A56" s="13"/>
      <c r="B56" s="13"/>
      <c r="F56" s="13"/>
      <c r="G56" s="19"/>
      <c r="K56" s="13"/>
      <c r="L56" s="13"/>
      <c r="O56" s="13"/>
      <c r="P56" s="13"/>
      <c r="Q56" s="19"/>
      <c r="T56" s="13"/>
      <c r="U56" s="66">
        <v>20</v>
      </c>
      <c r="Y56" s="30" t="s">
        <v>301</v>
      </c>
      <c r="Z56" s="30" t="s">
        <v>429</v>
      </c>
      <c r="AF56" s="28"/>
    </row>
    <row r="57" spans="1:37" x14ac:dyDescent="0.15">
      <c r="A57" s="13"/>
      <c r="B57" s="13"/>
      <c r="F57" s="13"/>
      <c r="G57" s="19"/>
      <c r="K57" s="13"/>
      <c r="L57" s="13"/>
      <c r="O57" s="13"/>
      <c r="P57" s="13"/>
      <c r="Q57" s="19"/>
      <c r="T57" s="13"/>
      <c r="U57" s="30" t="s">
        <v>499</v>
      </c>
      <c r="Y57" s="30" t="s">
        <v>302</v>
      </c>
      <c r="Z57" s="30" t="s">
        <v>430</v>
      </c>
      <c r="AF57" s="28"/>
    </row>
    <row r="58" spans="1:37" x14ac:dyDescent="0.15">
      <c r="A58" s="13"/>
      <c r="B58" s="13"/>
      <c r="F58" s="13"/>
      <c r="G58" s="19"/>
      <c r="K58" s="13"/>
      <c r="L58" s="13"/>
      <c r="O58" s="13"/>
      <c r="P58" s="13"/>
      <c r="Q58" s="19"/>
      <c r="T58" s="13"/>
      <c r="U58" s="30" t="s">
        <v>500</v>
      </c>
      <c r="Y58" s="30" t="s">
        <v>303</v>
      </c>
      <c r="Z58" s="30" t="s">
        <v>431</v>
      </c>
      <c r="AF58" s="28"/>
    </row>
    <row r="59" spans="1:37" x14ac:dyDescent="0.15">
      <c r="A59" s="13"/>
      <c r="B59" s="13"/>
      <c r="F59" s="13"/>
      <c r="G59" s="19"/>
      <c r="K59" s="13"/>
      <c r="L59" s="13"/>
      <c r="O59" s="13"/>
      <c r="P59" s="13"/>
      <c r="Q59" s="19"/>
      <c r="T59" s="13"/>
      <c r="Y59" s="30" t="s">
        <v>304</v>
      </c>
      <c r="Z59" s="30" t="s">
        <v>432</v>
      </c>
      <c r="AF59" s="28"/>
    </row>
    <row r="60" spans="1:37" x14ac:dyDescent="0.15">
      <c r="A60" s="13"/>
      <c r="B60" s="13"/>
      <c r="F60" s="13"/>
      <c r="G60" s="19"/>
      <c r="K60" s="13"/>
      <c r="L60" s="13"/>
      <c r="O60" s="13"/>
      <c r="P60" s="13"/>
      <c r="Q60" s="19"/>
      <c r="T60" s="13"/>
      <c r="Y60" s="30" t="s">
        <v>305</v>
      </c>
      <c r="Z60" s="30" t="s">
        <v>433</v>
      </c>
      <c r="AF60" s="28"/>
    </row>
    <row r="61" spans="1:37" x14ac:dyDescent="0.15">
      <c r="A61" s="13"/>
      <c r="B61" s="13"/>
      <c r="F61" s="13"/>
      <c r="G61" s="19"/>
      <c r="K61" s="13"/>
      <c r="L61" s="13"/>
      <c r="O61" s="13"/>
      <c r="P61" s="13"/>
      <c r="Q61" s="19"/>
      <c r="T61" s="13"/>
      <c r="Y61" s="30" t="s">
        <v>306</v>
      </c>
      <c r="Z61" s="30" t="s">
        <v>434</v>
      </c>
      <c r="AF61" s="28"/>
    </row>
    <row r="62" spans="1:37" x14ac:dyDescent="0.15">
      <c r="A62" s="13"/>
      <c r="B62" s="13"/>
      <c r="F62" s="13"/>
      <c r="G62" s="19"/>
      <c r="K62" s="13"/>
      <c r="L62" s="13"/>
      <c r="O62" s="13"/>
      <c r="P62" s="13"/>
      <c r="Q62" s="19"/>
      <c r="T62" s="13"/>
      <c r="Y62" s="30" t="s">
        <v>307</v>
      </c>
      <c r="Z62" s="30" t="s">
        <v>435</v>
      </c>
      <c r="AF62" s="28"/>
    </row>
    <row r="63" spans="1:37" x14ac:dyDescent="0.15">
      <c r="A63" s="13"/>
      <c r="B63" s="13"/>
      <c r="F63" s="13"/>
      <c r="G63" s="19"/>
      <c r="K63" s="13"/>
      <c r="L63" s="13"/>
      <c r="O63" s="13"/>
      <c r="P63" s="13"/>
      <c r="Q63" s="19"/>
      <c r="T63" s="13"/>
      <c r="Y63" s="30" t="s">
        <v>308</v>
      </c>
      <c r="Z63" s="30" t="s">
        <v>436</v>
      </c>
      <c r="AF63" s="28"/>
    </row>
    <row r="64" spans="1:37" x14ac:dyDescent="0.15">
      <c r="A64" s="13"/>
      <c r="B64" s="13"/>
      <c r="F64" s="13"/>
      <c r="G64" s="19"/>
      <c r="K64" s="13"/>
      <c r="L64" s="13"/>
      <c r="O64" s="13"/>
      <c r="P64" s="13"/>
      <c r="Q64" s="19"/>
      <c r="T64" s="13"/>
      <c r="Y64" s="30" t="s">
        <v>309</v>
      </c>
      <c r="Z64" s="30" t="s">
        <v>437</v>
      </c>
      <c r="AF64" s="28"/>
    </row>
    <row r="65" spans="1:32" x14ac:dyDescent="0.15">
      <c r="A65" s="13"/>
      <c r="B65" s="13"/>
      <c r="F65" s="13"/>
      <c r="G65" s="19"/>
      <c r="K65" s="13"/>
      <c r="L65" s="13"/>
      <c r="O65" s="13"/>
      <c r="P65" s="13"/>
      <c r="Q65" s="19"/>
      <c r="T65" s="13"/>
      <c r="Y65" s="30" t="s">
        <v>310</v>
      </c>
      <c r="Z65" s="30" t="s">
        <v>438</v>
      </c>
      <c r="AF65" s="28"/>
    </row>
    <row r="66" spans="1:32" x14ac:dyDescent="0.15">
      <c r="A66" s="13"/>
      <c r="B66" s="13"/>
      <c r="F66" s="13"/>
      <c r="G66" s="19"/>
      <c r="K66" s="13"/>
      <c r="L66" s="13"/>
      <c r="O66" s="13"/>
      <c r="P66" s="13"/>
      <c r="Q66" s="19"/>
      <c r="T66" s="13"/>
      <c r="Y66" s="30" t="s">
        <v>59</v>
      </c>
      <c r="Z66" s="30" t="s">
        <v>439</v>
      </c>
      <c r="AF66" s="28"/>
    </row>
    <row r="67" spans="1:32" x14ac:dyDescent="0.15">
      <c r="A67" s="13"/>
      <c r="B67" s="13"/>
      <c r="F67" s="13"/>
      <c r="G67" s="19"/>
      <c r="K67" s="13"/>
      <c r="L67" s="13"/>
      <c r="O67" s="13"/>
      <c r="P67" s="13"/>
      <c r="Q67" s="19"/>
      <c r="T67" s="13"/>
      <c r="Y67" s="30" t="s">
        <v>311</v>
      </c>
      <c r="Z67" s="30" t="s">
        <v>440</v>
      </c>
      <c r="AF67" s="28"/>
    </row>
    <row r="68" spans="1:32" x14ac:dyDescent="0.15">
      <c r="A68" s="13"/>
      <c r="B68" s="13"/>
      <c r="F68" s="13"/>
      <c r="G68" s="19"/>
      <c r="K68" s="13"/>
      <c r="L68" s="13"/>
      <c r="O68" s="13"/>
      <c r="P68" s="13"/>
      <c r="Q68" s="19"/>
      <c r="T68" s="13"/>
      <c r="Y68" s="30" t="s">
        <v>312</v>
      </c>
      <c r="Z68" s="30" t="s">
        <v>441</v>
      </c>
      <c r="AF68" s="28"/>
    </row>
    <row r="69" spans="1:32" x14ac:dyDescent="0.15">
      <c r="A69" s="13"/>
      <c r="B69" s="13"/>
      <c r="F69" s="13"/>
      <c r="G69" s="19"/>
      <c r="K69" s="13"/>
      <c r="L69" s="13"/>
      <c r="O69" s="13"/>
      <c r="P69" s="13"/>
      <c r="Q69" s="19"/>
      <c r="T69" s="13"/>
      <c r="Y69" s="30" t="s">
        <v>313</v>
      </c>
      <c r="Z69" s="30" t="s">
        <v>442</v>
      </c>
      <c r="AF69" s="28"/>
    </row>
    <row r="70" spans="1:32" x14ac:dyDescent="0.15">
      <c r="A70" s="13"/>
      <c r="B70" s="13"/>
      <c r="Y70" s="30" t="s">
        <v>314</v>
      </c>
      <c r="Z70" s="30" t="s">
        <v>443</v>
      </c>
    </row>
    <row r="71" spans="1:32" x14ac:dyDescent="0.15">
      <c r="Y71" s="30" t="s">
        <v>315</v>
      </c>
      <c r="Z71" s="30" t="s">
        <v>444</v>
      </c>
    </row>
    <row r="72" spans="1:32" x14ac:dyDescent="0.15">
      <c r="Y72" s="30" t="s">
        <v>316</v>
      </c>
      <c r="Z72" s="30" t="s">
        <v>445</v>
      </c>
    </row>
    <row r="73" spans="1:32" x14ac:dyDescent="0.15">
      <c r="Y73" s="30" t="s">
        <v>317</v>
      </c>
      <c r="Z73" s="30" t="s">
        <v>446</v>
      </c>
    </row>
    <row r="74" spans="1:32" x14ac:dyDescent="0.15">
      <c r="Y74" s="30" t="s">
        <v>318</v>
      </c>
      <c r="Z74" s="30" t="s">
        <v>447</v>
      </c>
    </row>
    <row r="75" spans="1:32" x14ac:dyDescent="0.15">
      <c r="Y75" s="30" t="s">
        <v>319</v>
      </c>
      <c r="Z75" s="30" t="s">
        <v>448</v>
      </c>
    </row>
    <row r="76" spans="1:32" x14ac:dyDescent="0.15">
      <c r="Y76" s="30" t="s">
        <v>320</v>
      </c>
      <c r="Z76" s="30" t="s">
        <v>449</v>
      </c>
    </row>
    <row r="77" spans="1:32" x14ac:dyDescent="0.15">
      <c r="Y77" s="30" t="s">
        <v>321</v>
      </c>
      <c r="Z77" s="30" t="s">
        <v>450</v>
      </c>
    </row>
    <row r="78" spans="1:32" x14ac:dyDescent="0.15">
      <c r="Y78" s="30" t="s">
        <v>322</v>
      </c>
      <c r="Z78" s="30" t="s">
        <v>451</v>
      </c>
    </row>
    <row r="79" spans="1:32" x14ac:dyDescent="0.15">
      <c r="Y79" s="30" t="s">
        <v>323</v>
      </c>
      <c r="Z79" s="30" t="s">
        <v>452</v>
      </c>
    </row>
    <row r="80" spans="1:32" x14ac:dyDescent="0.15">
      <c r="Y80" s="30" t="s">
        <v>324</v>
      </c>
      <c r="Z80" s="30" t="s">
        <v>453</v>
      </c>
    </row>
    <row r="81" spans="25:26" x14ac:dyDescent="0.15">
      <c r="Y81" s="30" t="s">
        <v>325</v>
      </c>
      <c r="Z81" s="30" t="s">
        <v>454</v>
      </c>
    </row>
    <row r="82" spans="25:26" x14ac:dyDescent="0.15">
      <c r="Y82" s="30" t="s">
        <v>326</v>
      </c>
      <c r="Z82" s="30" t="s">
        <v>455</v>
      </c>
    </row>
    <row r="83" spans="25:26" x14ac:dyDescent="0.15">
      <c r="Y83" s="30" t="s">
        <v>327</v>
      </c>
      <c r="Z83" s="30" t="s">
        <v>456</v>
      </c>
    </row>
    <row r="84" spans="25:26" x14ac:dyDescent="0.15">
      <c r="Y84" s="30" t="s">
        <v>328</v>
      </c>
      <c r="Z84" s="30" t="s">
        <v>457</v>
      </c>
    </row>
    <row r="85" spans="25:26" x14ac:dyDescent="0.15">
      <c r="Y85" s="30" t="s">
        <v>329</v>
      </c>
      <c r="Z85" s="30" t="s">
        <v>458</v>
      </c>
    </row>
    <row r="86" spans="25:26" x14ac:dyDescent="0.15">
      <c r="Y86" s="30" t="s">
        <v>330</v>
      </c>
      <c r="Z86" s="30" t="s">
        <v>459</v>
      </c>
    </row>
    <row r="87" spans="25:26" x14ac:dyDescent="0.15">
      <c r="Y87" s="30" t="s">
        <v>331</v>
      </c>
      <c r="Z87" s="30" t="s">
        <v>460</v>
      </c>
    </row>
    <row r="88" spans="25:26" x14ac:dyDescent="0.15">
      <c r="Y88" s="30" t="s">
        <v>332</v>
      </c>
      <c r="Z88" s="30" t="s">
        <v>461</v>
      </c>
    </row>
    <row r="89" spans="25:26" x14ac:dyDescent="0.15">
      <c r="Y89" s="30" t="s">
        <v>333</v>
      </c>
      <c r="Z89" s="30" t="s">
        <v>462</v>
      </c>
    </row>
    <row r="90" spans="25:26" x14ac:dyDescent="0.15">
      <c r="Y90" s="30" t="s">
        <v>334</v>
      </c>
      <c r="Z90" s="30" t="s">
        <v>463</v>
      </c>
    </row>
    <row r="91" spans="25:26" x14ac:dyDescent="0.15">
      <c r="Y91" s="30" t="s">
        <v>335</v>
      </c>
      <c r="Z91" s="30" t="s">
        <v>464</v>
      </c>
    </row>
    <row r="92" spans="25:26" x14ac:dyDescent="0.15">
      <c r="Y92" s="30" t="s">
        <v>336</v>
      </c>
      <c r="Z92" s="30" t="s">
        <v>465</v>
      </c>
    </row>
    <row r="93" spans="25:26" x14ac:dyDescent="0.15">
      <c r="Y93" s="30" t="s">
        <v>337</v>
      </c>
      <c r="Z93" s="30" t="s">
        <v>466</v>
      </c>
    </row>
    <row r="94" spans="25:26" x14ac:dyDescent="0.15">
      <c r="Y94" s="30" t="s">
        <v>338</v>
      </c>
      <c r="Z94" s="30" t="s">
        <v>467</v>
      </c>
    </row>
    <row r="95" spans="25:26" x14ac:dyDescent="0.15">
      <c r="Y95" s="30" t="s">
        <v>339</v>
      </c>
      <c r="Z95" s="30" t="s">
        <v>468</v>
      </c>
    </row>
    <row r="96" spans="25:26" x14ac:dyDescent="0.15">
      <c r="Y96" s="30" t="s">
        <v>243</v>
      </c>
      <c r="Z96" s="30" t="s">
        <v>469</v>
      </c>
    </row>
    <row r="97" spans="25:26" x14ac:dyDescent="0.15">
      <c r="Y97" s="30" t="s">
        <v>340</v>
      </c>
      <c r="Z97" s="30" t="s">
        <v>470</v>
      </c>
    </row>
    <row r="98" spans="25:26" x14ac:dyDescent="0.15">
      <c r="Y98" s="30" t="s">
        <v>341</v>
      </c>
      <c r="Z98" s="30" t="s">
        <v>471</v>
      </c>
    </row>
    <row r="99" spans="25:26" x14ac:dyDescent="0.15">
      <c r="Y99" s="30" t="s">
        <v>371</v>
      </c>
      <c r="Z99" s="30" t="s">
        <v>472</v>
      </c>
    </row>
    <row r="100" spans="25:26" x14ac:dyDescent="0.15">
      <c r="Y100" s="30" t="s">
        <v>548</v>
      </c>
      <c r="Z100" s="30" t="s">
        <v>473</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2022-12-04T15:48:09Z</dcterms:created>
  <dcterms:modified xsi:type="dcterms:W3CDTF">2022-12-04T15:49:16Z</dcterms:modified>
</cp:coreProperties>
</file>