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補正予算レビューシート!$AZ$1:$AZ$188</definedName>
    <definedName name="_xlnm.Print_Area" localSheetId="0">補正予算レビューシート!$A$1:$AX$188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188" i="13" l="1"/>
  <c r="AY187" i="13"/>
  <c r="AY186" i="13"/>
  <c r="AY185" i="13"/>
  <c r="AY184" i="13"/>
  <c r="AY180" i="13"/>
  <c r="AY182" i="13" s="1"/>
  <c r="AY179" i="13"/>
  <c r="AY178" i="13"/>
  <c r="AY177" i="13"/>
  <c r="AY176" i="13"/>
  <c r="AY175" i="13"/>
  <c r="AY174" i="13"/>
  <c r="AY173" i="13"/>
  <c r="AY172" i="13"/>
  <c r="AY171" i="13"/>
  <c r="AY169" i="13"/>
  <c r="AY167" i="13"/>
  <c r="AY163" i="13"/>
  <c r="AY165" i="13" s="1"/>
  <c r="AY159" i="13"/>
  <c r="AY155" i="13"/>
  <c r="AY157" i="13" s="1"/>
  <c r="AY154" i="13"/>
  <c r="AY153" i="13"/>
  <c r="AY152" i="13"/>
  <c r="AY151" i="13"/>
  <c r="AY150" i="13"/>
  <c r="AY149" i="13"/>
  <c r="AY145" i="13"/>
  <c r="AY147" i="13" s="1"/>
  <c r="AY141" i="13"/>
  <c r="AY143" i="13" s="1"/>
  <c r="AU134" i="13"/>
  <c r="Y134" i="13"/>
  <c r="AY131" i="13"/>
  <c r="AU130" i="13"/>
  <c r="Y130" i="13"/>
  <c r="AY127" i="13"/>
  <c r="AY130" i="13" s="1"/>
  <c r="AU126" i="13"/>
  <c r="Y126" i="13"/>
  <c r="AY123" i="13"/>
  <c r="AU122" i="13"/>
  <c r="Y122" i="13"/>
  <c r="AW96" i="13"/>
  <c r="AT96" i="13"/>
  <c r="AQ96" i="13"/>
  <c r="AL96" i="13"/>
  <c r="AI96" i="13"/>
  <c r="AF96" i="13"/>
  <c r="Z96" i="13"/>
  <c r="W96" i="13"/>
  <c r="T96" i="13"/>
  <c r="N96" i="13"/>
  <c r="AW95" i="13"/>
  <c r="AT95" i="13"/>
  <c r="AQ95" i="13"/>
  <c r="AL95" i="13"/>
  <c r="AI95" i="13"/>
  <c r="AF95" i="13"/>
  <c r="Z95" i="13"/>
  <c r="W95" i="13"/>
  <c r="T95" i="13"/>
  <c r="N95" i="13"/>
  <c r="K95" i="13"/>
  <c r="H95" i="13"/>
  <c r="AY45" i="13"/>
  <c r="AY47" i="13" s="1"/>
  <c r="AD19" i="13"/>
  <c r="AD21" i="13" s="1"/>
  <c r="W19" i="13"/>
  <c r="W21" i="13" s="1"/>
  <c r="P19" i="13"/>
  <c r="P21" i="13" s="1"/>
  <c r="AV2" i="13"/>
  <c r="AY156" i="13" l="1"/>
  <c r="AY128" i="13"/>
  <c r="AY164" i="13"/>
  <c r="AY51" i="13"/>
  <c r="AY144" i="13"/>
  <c r="AY183" i="13"/>
  <c r="AY142" i="13"/>
  <c r="AY158" i="13"/>
  <c r="AY166" i="13"/>
  <c r="AY181" i="13"/>
  <c r="AY124" i="13"/>
  <c r="AY126" i="13"/>
  <c r="AY132" i="13"/>
  <c r="AY134" i="13"/>
  <c r="AY162" i="13"/>
  <c r="AY160" i="13"/>
  <c r="AY50" i="13"/>
  <c r="AY48" i="13"/>
  <c r="AY46" i="13"/>
  <c r="AY49" i="13"/>
  <c r="AY125" i="13"/>
  <c r="AY133" i="13"/>
  <c r="AY148" i="13"/>
  <c r="AY146" i="13"/>
  <c r="AY161" i="13"/>
  <c r="AY170" i="13"/>
  <c r="AY168" i="13"/>
  <c r="AY129"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<sst xmlns="http://schemas.openxmlformats.org/spreadsheetml/2006/main" count="1027" uniqueCount="679">
  <si>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</si>
  <si>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</si>
  <si>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</si>
  <si>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</si>
  <si>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</si>
  <si>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</si>
  <si>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</si>
  <si>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</si>
  <si>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</si>
  <si>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</si>
  <si>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</si>
  <si>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</si>
  <si>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</si>
  <si>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</si>
  <si>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</si>
  <si>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</si>
  <si>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</si>
  <si>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</si>
  <si>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</si>
  <si>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</si>
  <si>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</si>
  <si>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</si>
  <si>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</si>
  <si>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</si>
  <si>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</si>
  <si>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</si>
  <si>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</si>
  <si>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</si>
  <si>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</si>
  <si>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</si>
  <si>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</si>
  <si>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</si>
  <si>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</si>
  <si>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</si>
  <si>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</si>
  <si>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</si>
  <si>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</si>
  <si>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</si>
  <si>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</si>
  <si>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</si>
  <si>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</si>
  <si>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</si>
  <si>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</si>
  <si>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</si>
  <si>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</si>
  <si>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</si>
  <si>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</si>
  <si>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</si>
  <si>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</si>
  <si>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</si>
  <si>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</si>
  <si>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</si>
  <si>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</si>
  <si>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</si>
  <si>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</si>
  <si>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</si>
  <si>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</si>
  <si>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</si>
  <si>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</si>
  <si>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</si>
  <si>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</si>
  <si>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</si>
  <si>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</si>
  <si>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</si>
  <si>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</si>
  <si>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</si>
  <si>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</si>
  <si>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</si>
  <si>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</si>
  <si>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</si>
  <si>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</si>
  <si>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</si>
  <si>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</si>
  <si>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</si>
  <si>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</si>
  <si>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</si>
  <si>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</si>
  <si>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</si>
  <si>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</si>
  <si>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</si>
  <si>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</si>
  <si>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</si>
  <si>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</si>
  <si>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</si>
  <si>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</si>
  <si>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</si>
  <si>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</si>
  <si>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</si>
  <si>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</si>
  <si>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</si>
  <si>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</si>
  <si>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</si>
  <si>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</si>
  <si>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</si>
  <si>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</si>
  <si>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</si>
  <si>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</si>
  <si>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</si>
  <si>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</si>
  <si>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</si>
  <si>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</si>
  <si>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</si>
  <si>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</si>
  <si>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</si>
  <si>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</si>
  <si>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</si>
  <si>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</si>
  <si>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</si>
  <si>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</si>
  <si>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</si>
  <si>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</si>
  <si>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</si>
  <si>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</si>
  <si>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</si>
  <si>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</si>
  <si>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</si>
  <si>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</si>
  <si>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</si>
  <si>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</si>
  <si>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</si>
  <si>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</si>
  <si>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</si>
  <si>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</si>
  <si>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</si>
  <si>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</si>
  <si>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</si>
  <si>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</si>
  <si>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</si>
  <si>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</si>
  <si>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</si>
  <si>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</si>
  <si>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</si>
  <si>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</si>
  <si>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</si>
  <si>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</si>
  <si>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</si>
  <si>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</si>
  <si>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</si>
  <si>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</si>
  <si>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</si>
  <si>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</si>
  <si>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</si>
  <si>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</si>
  <si>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</si>
  <si>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</si>
  <si>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</si>
  <si>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</si>
  <si>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</si>
  <si>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</si>
  <si>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</si>
  <si>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</si>
  <si>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</si>
  <si>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</si>
  <si>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</si>
  <si>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</si>
  <si>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</si>
  <si>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</si>
  <si>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</si>
  <si>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</si>
  <si>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</si>
  <si>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</si>
  <si>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</si>
  <si>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</si>
  <si>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</si>
  <si>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</si>
  <si>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</si>
  <si>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</si>
  <si>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</si>
  <si>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</si>
  <si>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</si>
  <si>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</si>
  <si>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</si>
  <si>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</si>
  <si>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</si>
  <si>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</si>
  <si>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</si>
  <si>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</si>
  <si>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</si>
  <si>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</si>
  <si>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</si>
  <si>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</si>
  <si>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</si>
  <si>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</si>
  <si>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</si>
  <si>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</si>
  <si>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</si>
  <si>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</si>
  <si>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</si>
  <si>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</si>
  <si>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</si>
  <si>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</si>
  <si>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</si>
  <si>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</si>
  <si>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</si>
  <si>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</si>
  <si>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</si>
  <si>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</si>
  <si>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</si>
  <si>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</si>
  <si>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</si>
  <si>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</si>
  <si>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</si>
  <si>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</si>
  <si>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</si>
  <si>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</si>
  <si>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</si>
  <si>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</si>
  <si>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</si>
  <si>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</si>
  <si>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</si>
  <si>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</si>
  <si>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</si>
  <si>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</si>
  <si>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</si>
  <si>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</si>
  <si>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</si>
  <si>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</si>
  <si>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</si>
  <si>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</si>
  <si>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</si>
  <si>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</si>
  <si>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</si>
  <si>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</si>
  <si>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</si>
  <si>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</si>
  <si>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</si>
  <si>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</si>
  <si>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</si>
  <si>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</si>
  <si>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</si>
  <si>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</si>
  <si>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</si>
  <si>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</si>
  <si>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</si>
  <si>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</si>
  <si>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</si>
  <si>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</si>
  <si>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</si>
  <si>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</si>
  <si>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</si>
  <si>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</si>
  <si>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</si>
  <si>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</si>
  <si>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</si>
  <si>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</si>
  <si>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</si>
  <si>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</si>
  <si>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</si>
  <si>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</si>
  <si>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</si>
  <si>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</si>
  <si>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</si>
  <si>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</si>
  <si>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</si>
  <si>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</si>
  <si>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</si>
  <si>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</si>
  <si>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</si>
  <si>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</si>
  <si>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</si>
  <si>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</si>
  <si>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</si>
  <si>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</si>
  <si>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</si>
  <si>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</si>
  <si>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</si>
  <si>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</si>
  <si>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</si>
  <si>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</si>
  <si>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</si>
  <si>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</si>
  <si>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</si>
  <si>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</si>
  <si>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</si>
  <si>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</si>
  <si>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</si>
  <si>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</si>
  <si>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</si>
  <si>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</si>
  <si>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</si>
  <si>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</si>
  <si>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</si>
  <si>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</si>
  <si>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</si>
  <si>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</si>
  <si>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</si>
  <si>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</si>
  <si>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</si>
  <si>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</si>
  <si>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</si>
  <si>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</si>
  <si>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</si>
  <si>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</si>
  <si>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</si>
  <si>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</si>
  <si>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</si>
  <si>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</si>
  <si>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</si>
  <si>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</si>
  <si>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</si>
  <si>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</si>
  <si>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</si>
  <si>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</si>
  <si>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</si>
  <si>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</si>
  <si>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</si>
  <si>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</si>
  <si>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</si>
  <si>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</si>
  <si>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</si>
  <si>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</si>
  <si>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</si>
  <si>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</si>
  <si>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</si>
  <si>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</si>
  <si>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</si>
  <si>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</si>
  <si>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</si>
  <si>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</si>
  <si>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</si>
  <si>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</si>
  <si>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</si>
  <si>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</si>
  <si>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</si>
  <si>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</si>
  <si>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</si>
  <si>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</si>
  <si>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</si>
  <si>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</si>
  <si>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</si>
  <si>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</si>
  <si>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</si>
  <si>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</si>
  <si>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</si>
  <si>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</si>
  <si>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</si>
  <si>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</si>
  <si>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</si>
  <si>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</si>
  <si>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</si>
  <si>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</si>
  <si>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</si>
  <si>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</si>
  <si>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</si>
  <si>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</si>
  <si>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</si>
  <si>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</si>
  <si>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</si>
  <si>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</si>
  <si>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</si>
  <si>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</si>
  <si>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</si>
  <si>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</si>
  <si>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</si>
  <si>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</si>
  <si>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</si>
  <si>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</si>
  <si>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</si>
  <si>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</si>
  <si>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</si>
  <si>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</si>
  <si>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</si>
  <si>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</si>
  <si>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</si>
  <si>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</si>
  <si>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</si>
  <si>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</si>
  <si>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</si>
  <si>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</si>
  <si>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</si>
  <si>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</si>
  <si>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</si>
  <si>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</si>
  <si>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</si>
  <si>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</si>
  <si>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</si>
  <si>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</si>
  <si>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</si>
  <si>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</si>
  <si>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</si>
  <si>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</si>
  <si>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</si>
  <si>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</si>
  <si>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</si>
  <si>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</si>
  <si>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</si>
  <si>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</si>
  <si>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</si>
  <si>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</si>
  <si>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</si>
  <si>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</si>
  <si>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</si>
  <si>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</si>
  <si>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</si>
  <si>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</si>
  <si>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</si>
  <si>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</si>
  <si>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</si>
  <si>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</si>
  <si>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</si>
  <si>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</si>
  <si>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</si>
  <si>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</si>
  <si>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</si>
  <si>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</si>
  <si>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</si>
  <si>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</si>
  <si>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</si>
  <si>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</si>
  <si>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</si>
  <si>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</si>
  <si>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</si>
  <si>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</si>
  <si>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</si>
  <si>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</si>
  <si>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</si>
  <si>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</si>
  <si>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</si>
  <si>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</si>
  <si>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</si>
  <si>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</si>
  <si>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</si>
  <si>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</si>
  <si>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</si>
  <si>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</si>
  <si>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</si>
  <si>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</si>
  <si>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</si>
  <si>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</si>
  <si>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</si>
  <si>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</si>
  <si>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</si>
  <si>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</si>
  <si>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</si>
  <si>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</si>
  <si>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</si>
  <si>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</si>
  <si>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</si>
  <si>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</si>
  <si>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</si>
  <si>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</si>
  <si>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</si>
  <si>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</si>
  <si>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</si>
  <si>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</si>
  <si>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</si>
  <si>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</si>
  <si>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</si>
  <si>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</si>
  <si>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</si>
  <si>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</si>
  <si>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</si>
  <si>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</si>
  <si>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</si>
  <si>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</si>
  <si>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</si>
  <si>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</si>
  <si>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</si>
  <si>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</si>
  <si>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</si>
  <si>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</si>
  <si>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</si>
  <si>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</si>
  <si>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</si>
  <si>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</si>
  <si>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</si>
  <si>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</si>
  <si>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</si>
  <si>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</si>
  <si>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</si>
  <si>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</si>
  <si>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</si>
  <si>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</si>
  <si>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</si>
  <si>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</si>
  <si>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</si>
  <si>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</si>
  <si>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</si>
  <si>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</si>
  <si>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</si>
  <si>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</si>
  <si>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</si>
  <si>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</si>
  <si>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</si>
  <si>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</si>
  <si>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</si>
  <si>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</si>
  <si>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</si>
  <si>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</si>
  <si>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</si>
  <si>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</si>
  <si>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</si>
  <si>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</si>
  <si>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</si>
  <si>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</si>
  <si>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</si>
  <si>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</si>
  <si>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</si>
  <si>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</si>
  <si>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</si>
  <si>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</si>
  <si>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</si>
  <si>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</si>
  <si>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</si>
  <si>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</si>
  <si>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</si>
  <si>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</si>
  <si>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</si>
  <si>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</si>
  <si>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</si>
  <si>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</si>
  <si>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</si>
  <si>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</si>
  <si>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</si>
  <si>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</si>
  <si>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</si>
  <si>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</si>
  <si>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</si>
  <si>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</si>
  <si>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</si>
  <si>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</si>
  <si>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</si>
  <si>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</si>
  <si>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</si>
  <si>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</si>
  <si>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</si>
  <si>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</si>
  <si>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</si>
  <si>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</si>
  <si>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</si>
  <si>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</si>
  <si>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</si>
  <si>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</si>
  <si>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</si>
  <si>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</si>
  <si>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</si>
  <si>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</si>
  <si>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</si>
  <si>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</si>
  <si>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</si>
  <si>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</si>
  <si>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</si>
  <si>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</si>
  <si>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</si>
  <si>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</si>
  <si>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</si>
  <si>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</si>
  <si>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</si>
  <si>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</si>
  <si>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</si>
  <si>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</si>
  <si>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</si>
  <si>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</si>
  <si>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</si>
  <si>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</si>
  <si>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</si>
  <si>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</si>
  <si>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</si>
  <si>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</si>
  <si>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</si>
  <si>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</si>
  <si>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</si>
  <si>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</si>
  <si>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</si>
  <si>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地方版総合戦略の推進に必要な経費</t>
    <phoneticPr fontId="6"/>
  </si>
  <si>
    <t>政策統括官（経済財政分析担当）</t>
    <phoneticPr fontId="6"/>
  </si>
  <si>
    <t>地方創生推進室</t>
    <phoneticPr fontId="6"/>
  </si>
  <si>
    <t>企画官　菊田　逸平</t>
    <phoneticPr fontId="6"/>
  </si>
  <si>
    <t>○</t>
  </si>
  <si>
    <t>-</t>
  </si>
  <si>
    <t>-</t>
    <phoneticPr fontId="6"/>
  </si>
  <si>
    <t>第2期「まち・ひと・しごと創生総合戦略」（2020改訂版）、まち・ひと・しごと創生基本方針2021、成長戦略2021</t>
    <phoneticPr fontId="6"/>
  </si>
  <si>
    <t>政府は、地方版総合戦略の策定による地方創生の推進やデジタル田園都市国家構想の実現を情報面から支援するため、地域経済分析システム（RESAS）を提供している。本事業では、地域のデジタルリテラシーを向上させるため、RESASの普及・活用を促進する取組を行う。これにより、データに基づく政策立案や経営判断等を行う、デジタルを活用できる人材の育成・確保を実現し、地域経済に関するデータを活用したPDCAサイクルの確立やエビデンスに基づいた政策の企画立案（EBPM）を推進することを目的とする。</t>
    <phoneticPr fontId="6"/>
  </si>
  <si>
    <t>地方公共団体、地域の企業、商工団体、住民等の地方創生の担い手に対して、地域におけるデジタルリテラシーの向上やデータ利活用を推進する取組を行う。具体的には、①全国の地方支分部局に配置した政策調査員を派遣して講義やグループワークによりデータ利活用方法を学ぶ研修を実施するほか、②産業、人口、観光、農業などの地方創生の各専門分野において高度な知識・経験を有する有識者が地域の政策立案や経営判断をサポートするワークショップ、③データ利活用を促進するコンテスト等のイベントやオンラインセミナー、副教材等の教育コンテンツの提供、等を実施する。</t>
    <phoneticPr fontId="6"/>
  </si>
  <si>
    <t>非常勤職員手当</t>
  </si>
  <si>
    <t>地方公共団体、地域の企業、商工団体、住民等の地方創生の担い手を対象に、データに基づき地域の現状・実態を正確に把握した適切な政策立案や経営判断等を行うことができるよう、RESAS等のデータ利活用ツールによりデータ利活用を促進する研修やワークショップ、イベント等を実施する。</t>
    <phoneticPr fontId="6"/>
  </si>
  <si>
    <t>RESAS研修への参加</t>
    <phoneticPr fontId="6"/>
  </si>
  <si>
    <t>RESAS普及のための研修の開催等</t>
    <phoneticPr fontId="6"/>
  </si>
  <si>
    <t>件</t>
    <rPh sb="0" eb="1">
      <t>ケン</t>
    </rPh>
    <phoneticPr fontId="6"/>
  </si>
  <si>
    <t>百万円</t>
    <rPh sb="0" eb="2">
      <t>ヒャクマン</t>
    </rPh>
    <rPh sb="2" eb="3">
      <t>エン</t>
    </rPh>
    <phoneticPr fontId="6"/>
  </si>
  <si>
    <t>　　百万円/件</t>
    <rPh sb="2" eb="4">
      <t>ヒャクマン</t>
    </rPh>
    <rPh sb="4" eb="5">
      <t>エン</t>
    </rPh>
    <rPh sb="6" eb="7">
      <t>ケン</t>
    </rPh>
    <phoneticPr fontId="6"/>
  </si>
  <si>
    <t>225/270</t>
    <phoneticPr fontId="6"/>
  </si>
  <si>
    <t>897/145</t>
    <phoneticPr fontId="6"/>
  </si>
  <si>
    <t>725/243</t>
  </si>
  <si>
    <t>98/250</t>
    <phoneticPr fontId="6"/>
  </si>
  <si>
    <t>全地方公共団体が地方版総合戦略を策定していること</t>
    <phoneticPr fontId="6"/>
  </si>
  <si>
    <t>地方版総合戦略を策定した地方公共団体の割合（地方版総合戦略を策定している地方公共団体数）</t>
    <phoneticPr fontId="6"/>
  </si>
  <si>
    <t>地方版総合戦略の策定状況等に関する調査結果（令和3年9月9日、内閣官房まち・ひと・しごと創生本部事務局）</t>
    <phoneticPr fontId="6"/>
  </si>
  <si>
    <t>RESAS等のデータを活用した政策アイデアの創出</t>
    <phoneticPr fontId="6"/>
  </si>
  <si>
    <t>アイデアコンテストの応募件数</t>
    <phoneticPr fontId="6"/>
  </si>
  <si>
    <t>内閣府地方創生推進室調べ</t>
    <phoneticPr fontId="6"/>
  </si>
  <si>
    <t>５．地方創生</t>
    <phoneticPr fontId="6"/>
  </si>
  <si>
    <t>５．地方創生に関する施策の推進</t>
    <phoneticPr fontId="6"/>
  </si>
  <si>
    <t>https://www8.cao.go.jp/hyouka/r3bunseki/r3bunseki-1.pdf</t>
    <phoneticPr fontId="6"/>
  </si>
  <si>
    <t>地方版総合戦略の策定による地方創生の推進やデジタル田園都市国家構想の実現のニーズを的確に反映し、地方創生の担い手によるデータに基づく政策立案及び経営判断を情報面から支援することとしている。</t>
    <rPh sb="41" eb="43">
      <t>テキカク</t>
    </rPh>
    <rPh sb="44" eb="46">
      <t>ハンエイ</t>
    </rPh>
    <rPh sb="48" eb="50">
      <t>チホウ</t>
    </rPh>
    <rPh sb="50" eb="52">
      <t>ソウセイ</t>
    </rPh>
    <rPh sb="53" eb="54">
      <t>ニナ</t>
    </rPh>
    <rPh sb="55" eb="56">
      <t>テ</t>
    </rPh>
    <rPh sb="63" eb="64">
      <t>モト</t>
    </rPh>
    <rPh sb="66" eb="68">
      <t>セイサク</t>
    </rPh>
    <rPh sb="68" eb="70">
      <t>リツアン</t>
    </rPh>
    <rPh sb="70" eb="71">
      <t>オヨ</t>
    </rPh>
    <rPh sb="72" eb="74">
      <t>ケイエイ</t>
    </rPh>
    <rPh sb="74" eb="76">
      <t>ハンダン</t>
    </rPh>
    <rPh sb="77" eb="79">
      <t>ジョウホウ</t>
    </rPh>
    <rPh sb="79" eb="80">
      <t>メン</t>
    </rPh>
    <rPh sb="82" eb="84">
      <t>シエン</t>
    </rPh>
    <phoneticPr fontId="6"/>
  </si>
  <si>
    <t>地方創生の実現に向け、官民のデータを集約し、その活用を推進するものであり、国として行うのが妥当である。</t>
    <rPh sb="0" eb="2">
      <t>チホウ</t>
    </rPh>
    <rPh sb="2" eb="4">
      <t>ソウセイ</t>
    </rPh>
    <rPh sb="5" eb="7">
      <t>ジツゲン</t>
    </rPh>
    <rPh sb="8" eb="9">
      <t>ム</t>
    </rPh>
    <rPh sb="11" eb="13">
      <t>カンミン</t>
    </rPh>
    <rPh sb="18" eb="20">
      <t>シュウヤク</t>
    </rPh>
    <rPh sb="24" eb="26">
      <t>カツヨウ</t>
    </rPh>
    <rPh sb="27" eb="29">
      <t>スイシン</t>
    </rPh>
    <rPh sb="37" eb="38">
      <t>クニ</t>
    </rPh>
    <rPh sb="41" eb="42">
      <t>オコナ</t>
    </rPh>
    <rPh sb="45" eb="47">
      <t>ダトウ</t>
    </rPh>
    <phoneticPr fontId="6"/>
  </si>
  <si>
    <t>地方創生の推進やデジタル田園都市国家構想の実現のために地域がデータに基づく客観的な指標を目標に設定し、PDCAサイクルを推進するために必要かつ適切な事業である。</t>
    <rPh sb="0" eb="2">
      <t>チホウ</t>
    </rPh>
    <rPh sb="2" eb="4">
      <t>ソウセイ</t>
    </rPh>
    <rPh sb="5" eb="7">
      <t>スイシン</t>
    </rPh>
    <rPh sb="12" eb="14">
      <t>デンエン</t>
    </rPh>
    <rPh sb="14" eb="16">
      <t>トシ</t>
    </rPh>
    <rPh sb="16" eb="18">
      <t>コッカ</t>
    </rPh>
    <rPh sb="18" eb="20">
      <t>コウソウ</t>
    </rPh>
    <rPh sb="21" eb="23">
      <t>ジツゲン</t>
    </rPh>
    <rPh sb="27" eb="29">
      <t>チイキ</t>
    </rPh>
    <rPh sb="34" eb="35">
      <t>モト</t>
    </rPh>
    <rPh sb="37" eb="40">
      <t>キャッカンテキ</t>
    </rPh>
    <rPh sb="41" eb="43">
      <t>シヒョウ</t>
    </rPh>
    <rPh sb="44" eb="46">
      <t>モクヒョウ</t>
    </rPh>
    <rPh sb="47" eb="49">
      <t>セッテイ</t>
    </rPh>
    <rPh sb="60" eb="62">
      <t>スイシン</t>
    </rPh>
    <rPh sb="67" eb="69">
      <t>ヒツヨウ</t>
    </rPh>
    <rPh sb="71" eb="73">
      <t>テキセツ</t>
    </rPh>
    <rPh sb="74" eb="76">
      <t>ジギョウ</t>
    </rPh>
    <phoneticPr fontId="6"/>
  </si>
  <si>
    <t>△</t>
  </si>
  <si>
    <t>無</t>
  </si>
  <si>
    <t>一般競争契約のうち最低価格方式及び総合評価方式を採用することにより価格及び技術面の競争性が確保され、適正な手続きをとっており、支出先の選定は妥当である。
一者応札となった事業は無く、V-RESASの引継ぎに係る事業について、安定かつ円滑な稼働環境を保持しつつ実施するため、特命随契を行ったほか、他に提供事業者が存在しない搭載データの購入について、特命随契を行った。</t>
    <phoneticPr fontId="6"/>
  </si>
  <si>
    <t>‐</t>
  </si>
  <si>
    <t>「諸謝金」「委員等旅費」等、会計基準に基づき適切に使用。全国の市区町村ではなく、国の地方支分部局にデータ利活用を支援する政策調査員を集中配置することで、コストの合理化を図っている。</t>
    <phoneticPr fontId="6"/>
  </si>
  <si>
    <t>事業者に対してきめ細かな面談を実施し、中間段階の支出が合理的なものとなるよう指示している。</t>
    <phoneticPr fontId="6"/>
  </si>
  <si>
    <t>政策調査員の配置や有識者への謝金等、必要なもののみに限定。</t>
    <phoneticPr fontId="6"/>
  </si>
  <si>
    <t>政策調査員については、前年度実績を踏まえた必要な範囲での配置としている。</t>
    <phoneticPr fontId="6"/>
  </si>
  <si>
    <t>地方版総合戦略を策定した地方公共団体の割合については、策定後に計画期間が終了した自治体があり、成果目標を下回ったが、今後、地方版総合戦略の改訂・延長等により策定予定である。</t>
    <phoneticPr fontId="6"/>
  </si>
  <si>
    <t>全国各地に政策調査員を配置する場合と比較し、国の地方支分部局に集中配置し、必要に応じオンラインを活用することで、効果的に事業を実施。</t>
    <phoneticPr fontId="6"/>
  </si>
  <si>
    <t>オンラインを活用した研修等を実施し、成果目標を達成した。</t>
    <phoneticPr fontId="6"/>
  </si>
  <si>
    <t>経済産業省の事業においてRESASの整備を実施し、内閣府の事業においてRESAS普及のための取組を実施することとして役割分担を行っている。</t>
    <phoneticPr fontId="6"/>
  </si>
  <si>
    <t>経産</t>
  </si>
  <si>
    <t>0060</t>
    <phoneticPr fontId="6"/>
  </si>
  <si>
    <t>経済産業省デジタルプラットフォーム構築事業</t>
    <phoneticPr fontId="6"/>
  </si>
  <si>
    <t>【過去の公開プロセスの実施年】令和３年度
【レビューシートの番号・事業名】0022・地方版総合戦略の推進に必要な経費
【結果】事業内容の一部改善
【取りまとめコメント】
　一般的にはEBPMの推進という観点から有用な施策と考えられる。しかし、RESAS、V-RESASの事業目的の明確化、すなわち自治体が施策を策定する上での利用と、「その他の利用」について、それぞれ対応をどうするのか明確にする必要があるのではないか。また同時に、その普及を後押しする専門家の派遣、研修の実施等についても、その目的の明確化に沿って、対応が考えられるべきである。
　利用が拡大されるにつれてRESAS、V-RESASの効果検証が必要となる。EBPMに利用されたと言っても、どの部分がどう役立ったかの検証がないままでは不適切である。専門家の派遣や研修等、利用に付随して行なわれる事項についても、同様に効果の検証が求められる。
　これらの検証を通じて、データベースの内容、その利用方の改善が図られ、また将来的には、このデータベースの維持についての方向性を国が判断する材料にもなるものと思われる。
　なお、V-RESASについては新型コロナウイルス感染症対策と関係づけた説明を受けたが、V-RESAS自体が新型コロナの収束とともに終了するものなのかは不明確であった。予算額の大きさからも、あらかじめ明確にすべき事柄と思われる。
【対応状況の概要】
　RESAS、V-RESASについてEBPMへの活用事例のヒアリングを行うなど効果検証を実施し、活用実態の把握に努めた。また、専門家の派遣や研修等についても、アンケートを実施するなど効果の検証を行った。V-RESASについては、新型コロナの感染状況等を考慮し、事業の継続の有無を検討する。</t>
    <phoneticPr fontId="6"/>
  </si>
  <si>
    <t>0023</t>
  </si>
  <si>
    <t>0022</t>
  </si>
  <si>
    <t>0021</t>
  </si>
  <si>
    <t>内閣府</t>
  </si>
  <si>
    <t>A.鈴与シンワート株式会社</t>
    <phoneticPr fontId="6"/>
  </si>
  <si>
    <t>委託費</t>
    <rPh sb="0" eb="2">
      <t>イタク</t>
    </rPh>
    <rPh sb="2" eb="3">
      <t>ヒ</t>
    </rPh>
    <phoneticPr fontId="6"/>
  </si>
  <si>
    <t>V-RESAS運用</t>
    <rPh sb="7" eb="9">
      <t>ウンヨウ</t>
    </rPh>
    <phoneticPr fontId="6"/>
  </si>
  <si>
    <t>B.株式会社日立製作所</t>
    <phoneticPr fontId="6"/>
  </si>
  <si>
    <t>V-RESAS開発運用</t>
    <rPh sb="7" eb="9">
      <t>カイハツ</t>
    </rPh>
    <rPh sb="9" eb="11">
      <t>ウンヨウ</t>
    </rPh>
    <phoneticPr fontId="6"/>
  </si>
  <si>
    <t>C.株式会社ナウキャスト</t>
    <phoneticPr fontId="6"/>
  </si>
  <si>
    <t>V-RESASに掲載するデータの購入</t>
    <rPh sb="8" eb="10">
      <t>ケイサイ</t>
    </rPh>
    <rPh sb="16" eb="18">
      <t>コウニュウ</t>
    </rPh>
    <phoneticPr fontId="6"/>
  </si>
  <si>
    <t>D.株式会社オーエムシー</t>
    <phoneticPr fontId="6"/>
  </si>
  <si>
    <t>RESAS活用に係る普及促進事業</t>
    <phoneticPr fontId="6"/>
  </si>
  <si>
    <t>E.株式会社富士通総研</t>
    <phoneticPr fontId="6"/>
  </si>
  <si>
    <t>V-RESAS等の次世代データ利活用支援ツールの検討に向けた基礎調査</t>
    <phoneticPr fontId="6"/>
  </si>
  <si>
    <t>F. 株式会社QUICK</t>
    <phoneticPr fontId="6"/>
  </si>
  <si>
    <t>RESAS及びV-RESASの普及促進に向けたポータルサイトに関する調査</t>
    <phoneticPr fontId="6"/>
  </si>
  <si>
    <t>G.個人A</t>
    <rPh sb="2" eb="4">
      <t>コジン</t>
    </rPh>
    <phoneticPr fontId="6"/>
  </si>
  <si>
    <t>非常勤職員手当</t>
    <rPh sb="0" eb="3">
      <t>ヒジョウキン</t>
    </rPh>
    <rPh sb="3" eb="5">
      <t>ショクイン</t>
    </rPh>
    <rPh sb="5" eb="7">
      <t>テアテ</t>
    </rPh>
    <phoneticPr fontId="6"/>
  </si>
  <si>
    <t>RESAS普及のため非常勤職員人件費</t>
    <rPh sb="5" eb="7">
      <t>フキュウ</t>
    </rPh>
    <rPh sb="10" eb="13">
      <t>ヒジョウキン</t>
    </rPh>
    <rPh sb="13" eb="15">
      <t>ショクイン</t>
    </rPh>
    <rPh sb="15" eb="18">
      <t>ジンケンヒ</t>
    </rPh>
    <phoneticPr fontId="6"/>
  </si>
  <si>
    <t>H.株式会社オープントーン</t>
    <rPh sb="2" eb="6">
      <t>カブシキガイシャ</t>
    </rPh>
    <phoneticPr fontId="6"/>
  </si>
  <si>
    <t>RESASポータル保守運用</t>
    <rPh sb="9" eb="11">
      <t>ホシュ</t>
    </rPh>
    <rPh sb="11" eb="13">
      <t>ウンヨウ</t>
    </rPh>
    <phoneticPr fontId="6"/>
  </si>
  <si>
    <t>鈴与シンワート株式会社</t>
    <rPh sb="0" eb="2">
      <t>スズヨ</t>
    </rPh>
    <rPh sb="7" eb="11">
      <t>カブシキガイシャ</t>
    </rPh>
    <phoneticPr fontId="6"/>
  </si>
  <si>
    <t>V-RESASの令和3年度引継ぎに係る事業</t>
    <rPh sb="8" eb="10">
      <t>レイワ</t>
    </rPh>
    <rPh sb="11" eb="13">
      <t>ネンド</t>
    </rPh>
    <rPh sb="13" eb="15">
      <t>ヒキツ</t>
    </rPh>
    <rPh sb="17" eb="18">
      <t>カカワ</t>
    </rPh>
    <rPh sb="19" eb="21">
      <t>ジギョウ</t>
    </rPh>
    <phoneticPr fontId="6"/>
  </si>
  <si>
    <t>株式会社日立製作所</t>
    <rPh sb="0" eb="4">
      <t>カブシキガイシャ</t>
    </rPh>
    <rPh sb="4" eb="6">
      <t>ヒタチ</t>
    </rPh>
    <rPh sb="6" eb="9">
      <t>セイサクジョ</t>
    </rPh>
    <phoneticPr fontId="6"/>
  </si>
  <si>
    <t>令和3年度新型コロナウイルス感染症が地域経済に与える影響の可視化システム（V-RESAS）の開発・運用保守事業</t>
    <phoneticPr fontId="6"/>
  </si>
  <si>
    <t>株式会社ナウキャスト</t>
    <rPh sb="0" eb="4">
      <t>カブシキガイシャ</t>
    </rPh>
    <phoneticPr fontId="6"/>
  </si>
  <si>
    <t>クレジットカードデータの調達</t>
    <rPh sb="12" eb="14">
      <t>チョウタツ</t>
    </rPh>
    <phoneticPr fontId="6"/>
  </si>
  <si>
    <r>
      <t>株式会社A</t>
    </r>
    <r>
      <rPr>
        <sz val="11"/>
        <rFont val="ＭＳ Ｐゴシック"/>
        <family val="3"/>
        <charset val="128"/>
      </rPr>
      <t>goop</t>
    </r>
    <rPh sb="0" eb="4">
      <t>カブシキガイシャ</t>
    </rPh>
    <phoneticPr fontId="6"/>
  </si>
  <si>
    <t>人流データの調達</t>
    <rPh sb="0" eb="1">
      <t>ジン</t>
    </rPh>
    <rPh sb="1" eb="2">
      <t>リュウ</t>
    </rPh>
    <rPh sb="6" eb="8">
      <t>チョウタツ</t>
    </rPh>
    <phoneticPr fontId="6"/>
  </si>
  <si>
    <t>POSデータの調達</t>
    <rPh sb="7" eb="9">
      <t>チョウタツ</t>
    </rPh>
    <phoneticPr fontId="6"/>
  </si>
  <si>
    <t>ぴあ株式会社</t>
    <rPh sb="2" eb="6">
      <t>カブシキガイシャ</t>
    </rPh>
    <phoneticPr fontId="6"/>
  </si>
  <si>
    <t>イベントデータの調達</t>
    <rPh sb="8" eb="10">
      <t>チョウタツ</t>
    </rPh>
    <phoneticPr fontId="6"/>
  </si>
  <si>
    <t>Retty株式会社</t>
    <rPh sb="5" eb="9">
      <t>カブシキガイシャ</t>
    </rPh>
    <phoneticPr fontId="6"/>
  </si>
  <si>
    <t>飲食データの調達</t>
    <rPh sb="0" eb="2">
      <t>インショク</t>
    </rPh>
    <rPh sb="6" eb="8">
      <t>チョウタツ</t>
    </rPh>
    <phoneticPr fontId="6"/>
  </si>
  <si>
    <t>株式会社フロッグ</t>
    <rPh sb="0" eb="4">
      <t>カブシキガイシャ</t>
    </rPh>
    <phoneticPr fontId="6"/>
  </si>
  <si>
    <t>雇用データの調達</t>
    <rPh sb="0" eb="2">
      <t>コヨウ</t>
    </rPh>
    <rPh sb="6" eb="8">
      <t>チョウタツ</t>
    </rPh>
    <phoneticPr fontId="6"/>
  </si>
  <si>
    <t>株式会社JTB</t>
    <rPh sb="0" eb="4">
      <t>カブシキガイシャ</t>
    </rPh>
    <phoneticPr fontId="6"/>
  </si>
  <si>
    <t>宿泊データの調達</t>
    <rPh sb="0" eb="2">
      <t>シュクハク</t>
    </rPh>
    <rPh sb="6" eb="8">
      <t>チョウタツ</t>
    </rPh>
    <phoneticPr fontId="6"/>
  </si>
  <si>
    <t>株式会社オーエムシー</t>
    <rPh sb="0" eb="4">
      <t>カブシキガイシャ</t>
    </rPh>
    <phoneticPr fontId="6"/>
  </si>
  <si>
    <t>株式会社富士通総研</t>
    <rPh sb="0" eb="4">
      <t>カブシキガイシャ</t>
    </rPh>
    <rPh sb="4" eb="7">
      <t>フジツウ</t>
    </rPh>
    <rPh sb="7" eb="9">
      <t>ソウケン</t>
    </rPh>
    <phoneticPr fontId="6"/>
  </si>
  <si>
    <t>株式会社QUICK</t>
    <rPh sb="0" eb="4">
      <t>カブシキガイシャ</t>
    </rPh>
    <phoneticPr fontId="6"/>
  </si>
  <si>
    <t>個人A</t>
    <rPh sb="0" eb="2">
      <t>コジン</t>
    </rPh>
    <phoneticPr fontId="6"/>
  </si>
  <si>
    <r>
      <t>R</t>
    </r>
    <r>
      <rPr>
        <sz val="11"/>
        <rFont val="ＭＳ Ｐゴシック"/>
        <family val="3"/>
        <charset val="128"/>
      </rPr>
      <t>ESASの普及及び活用支援業務</t>
    </r>
    <rPh sb="6" eb="8">
      <t>フキュウ</t>
    </rPh>
    <rPh sb="8" eb="9">
      <t>オヨ</t>
    </rPh>
    <rPh sb="10" eb="12">
      <t>カツヨウ</t>
    </rPh>
    <rPh sb="12" eb="14">
      <t>シエン</t>
    </rPh>
    <rPh sb="14" eb="16">
      <t>ギョウム</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</si>
  <si>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</si>
  <si>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</si>
  <si>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</si>
  <si>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</si>
  <si>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</si>
  <si>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</si>
  <si>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</si>
  <si>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</si>
  <si>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</si>
  <si>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株式会社オープントーン</t>
    <rPh sb="0" eb="4">
      <t>カブシキガイシャ</t>
    </rPh>
    <phoneticPr fontId="6"/>
  </si>
  <si>
    <t>RESASポータル運用保守</t>
    <rPh sb="9" eb="11">
      <t>ウンヨウ</t>
    </rPh>
    <rPh sb="11" eb="13">
      <t>ホシュ</t>
    </rPh>
    <phoneticPr fontId="6"/>
  </si>
  <si>
    <t>株式会社TBSラジオ＆コミュニケーションズ</t>
    <rPh sb="0" eb="4">
      <t>カブシキガイシャ</t>
    </rPh>
    <phoneticPr fontId="6"/>
  </si>
  <si>
    <r>
      <t>R</t>
    </r>
    <r>
      <rPr>
        <sz val="11"/>
        <rFont val="ＭＳ Ｐゴシック"/>
        <family val="3"/>
        <charset val="128"/>
      </rPr>
      <t>ESAS及びV-RESASに関する広報業務</t>
    </r>
    <rPh sb="5" eb="6">
      <t>オヨ</t>
    </rPh>
    <rPh sb="15" eb="16">
      <t>カン</t>
    </rPh>
    <rPh sb="18" eb="20">
      <t>コウホウ</t>
    </rPh>
    <rPh sb="20" eb="22">
      <t>ギョウム</t>
    </rPh>
    <phoneticPr fontId="6"/>
  </si>
  <si>
    <t>V-RESASに係るサンプルデータの購入</t>
    <rPh sb="8" eb="9">
      <t>カカ</t>
    </rPh>
    <rPh sb="18" eb="20">
      <t>コウニュウ</t>
    </rPh>
    <phoneticPr fontId="6"/>
  </si>
  <si>
    <t>有限会社創電社</t>
    <rPh sb="0" eb="4">
      <t>ユウゲンガイシャ</t>
    </rPh>
    <rPh sb="4" eb="6">
      <t>ソウデン</t>
    </rPh>
    <rPh sb="6" eb="7">
      <t>シャ</t>
    </rPh>
    <phoneticPr fontId="6"/>
  </si>
  <si>
    <t>物品購入</t>
    <rPh sb="0" eb="2">
      <t>ブッピン</t>
    </rPh>
    <rPh sb="2" eb="4">
      <t>コウニュウ</t>
    </rPh>
    <phoneticPr fontId="6"/>
  </si>
  <si>
    <t>ソフトバンク株式会社</t>
    <rPh sb="6" eb="10">
      <t>カブシキガイシャ</t>
    </rPh>
    <phoneticPr fontId="6"/>
  </si>
  <si>
    <t>通信端末</t>
    <rPh sb="0" eb="2">
      <t>ツウシン</t>
    </rPh>
    <rPh sb="2" eb="4">
      <t>タンマツ</t>
    </rPh>
    <phoneticPr fontId="6"/>
  </si>
  <si>
    <t>NTTファイナンス株式会社</t>
    <rPh sb="9" eb="13">
      <t>カブシキガイシャ</t>
    </rPh>
    <phoneticPr fontId="6"/>
  </si>
  <si>
    <t>電話料金</t>
    <rPh sb="0" eb="2">
      <t>デンワ</t>
    </rPh>
    <rPh sb="2" eb="4">
      <t>リョウキン</t>
    </rPh>
    <phoneticPr fontId="6"/>
  </si>
  <si>
    <t>執行額／研修開催回数　　　　　　　　　　　　　　</t>
    <rPh sb="0" eb="2">
      <t>シッコウ</t>
    </rPh>
    <rPh sb="2" eb="3">
      <t>ガク</t>
    </rPh>
    <rPh sb="4" eb="6">
      <t>ケンシュウ</t>
    </rPh>
    <rPh sb="6" eb="8">
      <t>カイサイ</t>
    </rPh>
    <rPh sb="8" eb="10">
      <t>カイスウ</t>
    </rPh>
    <phoneticPr fontId="6"/>
  </si>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</sst>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31" xfId="0" applyFont="1" applyFill="1" applyBorder="1" applyAlignment="1" applyProtection="1">
      <alignment horizontal="center" vertical="center" wrapText="1"/>
      <protection locked="0"/>
    </xf>
    <xf numFmtId="49" fontId="21" fillId="0" borderId="131" xfId="0" applyNumberFormat="1" applyFont="1" applyFill="1" applyBorder="1" applyAlignment="1" applyProtection="1">
      <alignment horizontal="center" vertical="center" wrapText="1"/>
      <protection locked="0"/>
    </xf>
    <xf numFmtId="179" fontId="23" fillId="0" borderId="125" xfId="0" applyNumberFormat="1" applyFont="1" applyFill="1" applyBorder="1" applyAlignment="1" applyProtection="1">
      <alignment horizontal="center" vertical="center" wrapText="1"/>
      <protection locked="0"/>
    </xf>
    <xf numFmtId="49" fontId="21" fillId="0" borderId="125" xfId="0" applyNumberFormat="1" applyFont="1" applyFill="1" applyBorder="1" applyAlignment="1" applyProtection="1">
      <alignment horizontal="center" vertical="center" wrapText="1"/>
      <protection locked="0"/>
    </xf>
    <xf numFmtId="49" fontId="21" fillId="0" borderId="99" xfId="0" applyNumberFormat="1" applyFont="1" applyFill="1" applyBorder="1" applyAlignment="1" applyProtection="1">
      <alignment horizontal="center" vertical="center" wrapText="1"/>
      <protection locked="0"/>
    </xf>
    <xf numFmtId="0" fontId="21" fillId="5" borderId="123" xfId="0"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49" fontId="21" fillId="0" borderId="87"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4"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34" xfId="0" applyFont="1" applyFill="1" applyBorder="1" applyAlignment="1">
      <alignment horizontal="center" vertical="center" wrapText="1"/>
    </xf>
    <xf numFmtId="0" fontId="21" fillId="5" borderId="135" xfId="0" applyFont="1" applyFill="1" applyBorder="1" applyAlignment="1">
      <alignment horizontal="center" vertical="center" wrapText="1"/>
    </xf>
    <xf numFmtId="0" fontId="21" fillId="5" borderId="136" xfId="0" applyFont="1" applyFill="1" applyBorder="1" applyAlignment="1">
      <alignment horizontal="center" vertical="center" wrapText="1"/>
    </xf>
    <xf numFmtId="49" fontId="21" fillId="0" borderId="74" xfId="0" applyNumberFormat="1" applyFont="1" applyFill="1" applyBorder="1" applyAlignment="1" applyProtection="1">
      <alignment horizontal="center" vertical="center" wrapText="1"/>
      <protection locked="0"/>
    </xf>
    <xf numFmtId="49" fontId="21" fillId="0" borderId="129"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6"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98" xfId="0" applyNumberFormat="1" applyFont="1" applyFill="1" applyBorder="1" applyAlignment="1" applyProtection="1">
      <alignment horizontal="center" vertical="center" wrapText="1"/>
      <protection locked="0"/>
    </xf>
    <xf numFmtId="179" fontId="23" fillId="0" borderId="127" xfId="0" applyNumberFormat="1" applyFont="1" applyFill="1" applyBorder="1" applyAlignment="1" applyProtection="1">
      <alignment horizontal="center" vertical="center" wrapText="1"/>
      <protection locked="0"/>
    </xf>
    <xf numFmtId="49" fontId="21" fillId="0" borderId="127" xfId="0" applyNumberFormat="1" applyFont="1" applyFill="1" applyBorder="1" applyAlignment="1" applyProtection="1">
      <alignment horizontal="center" vertical="center" wrapText="1"/>
      <protection locked="0"/>
    </xf>
    <xf numFmtId="49" fontId="21" fillId="0" borderId="69" xfId="0" applyNumberFormat="1"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21" fillId="5" borderId="127" xfId="0" applyFont="1" applyFill="1" applyBorder="1" applyAlignment="1" applyProtection="1">
      <alignment horizontal="center" vertical="center" wrapText="1"/>
      <protection locked="0"/>
    </xf>
    <xf numFmtId="0" fontId="21" fillId="5" borderId="128"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5"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protection locked="0"/>
    </xf>
    <xf numFmtId="179" fontId="23" fillId="0" borderId="131" xfId="0" applyNumberFormat="1" applyFont="1" applyFill="1" applyBorder="1" applyAlignment="1" applyProtection="1">
      <alignment horizontal="center" vertical="center" wrapText="1"/>
      <protection locked="0"/>
    </xf>
    <xf numFmtId="49" fontId="21" fillId="0" borderId="132" xfId="0" applyNumberFormat="1" applyFont="1" applyFill="1" applyBorder="1" applyAlignment="1" applyProtection="1">
      <alignment horizontal="center" vertical="center" wrapText="1"/>
      <protection locked="0"/>
    </xf>
    <xf numFmtId="0" fontId="21" fillId="5" borderId="130" xfId="0" applyFont="1" applyFill="1" applyBorder="1" applyAlignment="1" applyProtection="1">
      <alignment horizontal="center" vertical="center" wrapText="1"/>
      <protection locked="0"/>
    </xf>
    <xf numFmtId="0" fontId="21" fillId="5" borderId="131" xfId="0" applyFont="1" applyFill="1" applyBorder="1" applyAlignment="1" applyProtection="1">
      <alignment horizontal="center" vertical="center" wrapText="1"/>
      <protection locked="0"/>
    </xf>
    <xf numFmtId="0" fontId="21" fillId="5" borderId="133"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07" xfId="0" applyFont="1" applyFill="1" applyBorder="1" applyAlignment="1">
      <alignment vertical="center" wrapText="1"/>
    </xf>
    <xf numFmtId="0" fontId="0" fillId="5" borderId="96" xfId="0" applyFont="1" applyFill="1" applyBorder="1" applyAlignment="1">
      <alignment vertical="center" wrapText="1"/>
    </xf>
    <xf numFmtId="0" fontId="0" fillId="5" borderId="109"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6" xfId="0" applyFont="1" applyFill="1" applyBorder="1" applyAlignment="1">
      <alignment vertical="center"/>
    </xf>
    <xf numFmtId="0" fontId="0" fillId="5" borderId="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9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53" xfId="0" applyFont="1" applyBorder="1" applyAlignment="1">
      <alignment horizontal="center" vertical="center"/>
    </xf>
    <xf numFmtId="0" fontId="0" fillId="0" borderId="9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8" xfId="0" applyFont="1" applyFill="1" applyBorder="1" applyAlignment="1">
      <alignment horizontal="center" vertical="center" textRotation="255" wrapText="1"/>
    </xf>
    <xf numFmtId="0" fontId="16" fillId="6" borderId="83"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7" xfId="0" applyFont="1" applyFill="1" applyBorder="1" applyAlignment="1">
      <alignment horizontal="center" vertical="center" textRotation="255" wrapText="1"/>
    </xf>
    <xf numFmtId="0" fontId="14" fillId="6" borderId="80" xfId="0" applyFont="1" applyFill="1" applyBorder="1" applyAlignment="1">
      <alignment horizontal="center" vertical="center" wrapText="1"/>
    </xf>
    <xf numFmtId="0" fontId="14" fillId="6" borderId="118"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103" xfId="0" applyFont="1" applyFill="1" applyBorder="1" applyAlignment="1">
      <alignment horizontal="center" vertical="center" wrapText="1"/>
    </xf>
    <xf numFmtId="0" fontId="14" fillId="6" borderId="105" xfId="0" applyFont="1" applyFill="1" applyBorder="1" applyAlignment="1">
      <alignment horizontal="center" vertical="center"/>
    </xf>
    <xf numFmtId="0" fontId="14" fillId="6" borderId="122"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0" xfId="0" applyFont="1" applyFill="1" applyBorder="1" applyAlignment="1">
      <alignment horizontal="center" vertical="center"/>
    </xf>
    <xf numFmtId="0" fontId="0" fillId="2" borderId="105" xfId="0" applyFont="1" applyFill="1" applyBorder="1" applyAlignment="1">
      <alignment horizontal="center" vertical="center"/>
    </xf>
    <xf numFmtId="0" fontId="14" fillId="2" borderId="103" xfId="0" applyFont="1" applyFill="1" applyBorder="1" applyAlignment="1">
      <alignment horizontal="center" vertical="center" wrapText="1"/>
    </xf>
    <xf numFmtId="0" fontId="14" fillId="2" borderId="105" xfId="0" applyFont="1" applyFill="1" applyBorder="1" applyAlignment="1">
      <alignment horizontal="center" vertical="center"/>
    </xf>
    <xf numFmtId="0" fontId="14" fillId="2" borderId="12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6"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18"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4" fillId="6" borderId="61"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2" borderId="105" xfId="0"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28" fillId="2" borderId="84"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3" fillId="2" borderId="84"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5"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19"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97"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106521</xdr:colOff>
      <xdr:row>98</xdr:row>
      <xdr:rowOff>173182</xdr:rowOff>
    </xdr:from>
    <xdr:to>
      <xdr:col>34</xdr:col>
      <xdr:colOff>43609</xdr:colOff>
      <xdr:row>101</xdr:row>
      <xdr:rowOff>109023</xdr:rowOff>
    </xdr:to>
    <xdr:sp macro="" textlink="">
      <xdr:nvSpPr>
        <xdr:cNvPr id="2" name="正方形/長方形 1"/>
        <xdr:cNvSpPr/>
      </xdr:nvSpPr>
      <xdr:spPr>
        <a:xfrm>
          <a:off x="4170521" y="86948818"/>
          <a:ext cx="2153815" cy="100956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chemeClr val="tx1"/>
              </a:solidFill>
            </a:rPr>
            <a:t>７２５百万円</a:t>
          </a:r>
          <a:endParaRPr kumimoji="1" lang="en-US" altLang="ja-JP" sz="1100">
            <a:solidFill>
              <a:schemeClr val="tx1"/>
            </a:solidFill>
          </a:endParaRPr>
        </a:p>
      </xdr:txBody>
    </xdr:sp>
    <xdr:clientData/>
  </xdr:twoCellAnchor>
  <xdr:twoCellAnchor>
    <xdr:from>
      <xdr:col>6</xdr:col>
      <xdr:colOff>69272</xdr:colOff>
      <xdr:row>104</xdr:row>
      <xdr:rowOff>323519</xdr:rowOff>
    </xdr:from>
    <xdr:to>
      <xdr:col>11</xdr:col>
      <xdr:colOff>161129</xdr:colOff>
      <xdr:row>108</xdr:row>
      <xdr:rowOff>97942</xdr:rowOff>
    </xdr:to>
    <xdr:sp macro="" textlink="">
      <xdr:nvSpPr>
        <xdr:cNvPr id="3" name="正方形/長方形 2"/>
        <xdr:cNvSpPr/>
      </xdr:nvSpPr>
      <xdr:spPr>
        <a:xfrm>
          <a:off x="1177636" y="89235064"/>
          <a:ext cx="1015493" cy="119451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．鈴与シンワート株式会社</a:t>
          </a:r>
        </a:p>
        <a:p>
          <a:pPr algn="ctr"/>
          <a:endParaRPr kumimoji="1" lang="ja-JP" altLang="en-US" sz="1100">
            <a:solidFill>
              <a:schemeClr val="tx1"/>
            </a:solidFill>
          </a:endParaRPr>
        </a:p>
        <a:p>
          <a:pPr algn="ctr"/>
          <a:r>
            <a:rPr kumimoji="1" lang="ja-JP" altLang="en-US" sz="1100">
              <a:solidFill>
                <a:schemeClr val="tx1"/>
              </a:solidFill>
            </a:rPr>
            <a:t>６５百万円</a:t>
          </a:r>
        </a:p>
      </xdr:txBody>
    </xdr:sp>
    <xdr:clientData/>
  </xdr:twoCellAnchor>
  <xdr:twoCellAnchor>
    <xdr:from>
      <xdr:col>12</xdr:col>
      <xdr:colOff>175883</xdr:colOff>
      <xdr:row>104</xdr:row>
      <xdr:rowOff>338788</xdr:rowOff>
    </xdr:from>
    <xdr:to>
      <xdr:col>18</xdr:col>
      <xdr:colOff>90245</xdr:colOff>
      <xdr:row>108</xdr:row>
      <xdr:rowOff>97942</xdr:rowOff>
    </xdr:to>
    <xdr:sp macro="" textlink="">
      <xdr:nvSpPr>
        <xdr:cNvPr id="4" name="正方形/長方形 3"/>
        <xdr:cNvSpPr/>
      </xdr:nvSpPr>
      <xdr:spPr>
        <a:xfrm>
          <a:off x="2392610" y="89250333"/>
          <a:ext cx="1022726" cy="117924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．株式会社日立製作所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２６１百万円</a:t>
          </a:r>
          <a:endParaRPr kumimoji="1" lang="en-US" altLang="ja-JP" sz="1100">
            <a:solidFill>
              <a:schemeClr val="tx1"/>
            </a:solidFill>
          </a:endParaRPr>
        </a:p>
      </xdr:txBody>
    </xdr:sp>
    <xdr:clientData/>
  </xdr:twoCellAnchor>
  <xdr:twoCellAnchor>
    <xdr:from>
      <xdr:col>19</xdr:col>
      <xdr:colOff>153128</xdr:colOff>
      <xdr:row>104</xdr:row>
      <xdr:rowOff>313050</xdr:rowOff>
    </xdr:from>
    <xdr:to>
      <xdr:col>24</xdr:col>
      <xdr:colOff>121908</xdr:colOff>
      <xdr:row>108</xdr:row>
      <xdr:rowOff>86735</xdr:rowOff>
    </xdr:to>
    <xdr:sp macro="" textlink="">
      <xdr:nvSpPr>
        <xdr:cNvPr id="5" name="正方形/長方形 4"/>
        <xdr:cNvSpPr/>
      </xdr:nvSpPr>
      <xdr:spPr>
        <a:xfrm>
          <a:off x="3662946" y="89224595"/>
          <a:ext cx="892417" cy="119377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．データベンダー</a:t>
          </a:r>
          <a:r>
            <a:rPr kumimoji="1" lang="en-US" altLang="ja-JP" sz="1100">
              <a:solidFill>
                <a:schemeClr val="tx1"/>
              </a:solidFill>
            </a:rPr>
            <a:t>6</a:t>
          </a:r>
          <a:r>
            <a:rPr kumimoji="1" lang="ja-JP" altLang="en-US" sz="1100">
              <a:solidFill>
                <a:schemeClr val="tx1"/>
              </a:solidFill>
            </a:rPr>
            <a:t>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２０１百万円</a:t>
          </a:r>
          <a:endParaRPr kumimoji="1" lang="en-US" altLang="ja-JP" sz="1100">
            <a:solidFill>
              <a:schemeClr val="tx1"/>
            </a:solidFill>
          </a:endParaRPr>
        </a:p>
      </xdr:txBody>
    </xdr:sp>
    <xdr:clientData/>
  </xdr:twoCellAnchor>
  <xdr:twoCellAnchor>
    <xdr:from>
      <xdr:col>25</xdr:col>
      <xdr:colOff>175333</xdr:colOff>
      <xdr:row>104</xdr:row>
      <xdr:rowOff>313052</xdr:rowOff>
    </xdr:from>
    <xdr:to>
      <xdr:col>31</xdr:col>
      <xdr:colOff>35935</xdr:colOff>
      <xdr:row>108</xdr:row>
      <xdr:rowOff>86736</xdr:rowOff>
    </xdr:to>
    <xdr:sp macro="" textlink="">
      <xdr:nvSpPr>
        <xdr:cNvPr id="6" name="正方形/長方形 5"/>
        <xdr:cNvSpPr/>
      </xdr:nvSpPr>
      <xdr:spPr>
        <a:xfrm>
          <a:off x="4793515" y="89224597"/>
          <a:ext cx="968965" cy="11937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D</a:t>
          </a:r>
          <a:r>
            <a:rPr kumimoji="1" lang="ja-JP" altLang="en-US" sz="1100">
              <a:solidFill>
                <a:schemeClr val="tx1"/>
              </a:solidFill>
            </a:rPr>
            <a:t>．株式会社オーエムシー</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２４百万円</a:t>
          </a:r>
          <a:endParaRPr kumimoji="1" lang="en-US" altLang="ja-JP" sz="1100">
            <a:solidFill>
              <a:schemeClr val="tx1"/>
            </a:solidFill>
          </a:endParaRPr>
        </a:p>
      </xdr:txBody>
    </xdr:sp>
    <xdr:clientData/>
  </xdr:twoCellAnchor>
  <xdr:twoCellAnchor>
    <xdr:from>
      <xdr:col>6</xdr:col>
      <xdr:colOff>170234</xdr:colOff>
      <xdr:row>103</xdr:row>
      <xdr:rowOff>310577</xdr:rowOff>
    </xdr:from>
    <xdr:to>
      <xdr:col>11</xdr:col>
      <xdr:colOff>140955</xdr:colOff>
      <xdr:row>106</xdr:row>
      <xdr:rowOff>116468</xdr:rowOff>
    </xdr:to>
    <xdr:sp macro="" textlink="">
      <xdr:nvSpPr>
        <xdr:cNvPr id="7" name="テキスト ボックス 6"/>
        <xdr:cNvSpPr txBox="1"/>
      </xdr:nvSpPr>
      <xdr:spPr>
        <a:xfrm>
          <a:off x="1278598" y="88864213"/>
          <a:ext cx="894357" cy="86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45</xdr:col>
      <xdr:colOff>66715</xdr:colOff>
      <xdr:row>104</xdr:row>
      <xdr:rowOff>289368</xdr:rowOff>
    </xdr:from>
    <xdr:to>
      <xdr:col>49</xdr:col>
      <xdr:colOff>284568</xdr:colOff>
      <xdr:row>108</xdr:row>
      <xdr:rowOff>75530</xdr:rowOff>
    </xdr:to>
    <xdr:sp macro="" textlink="">
      <xdr:nvSpPr>
        <xdr:cNvPr id="8" name="正方形/長方形 7"/>
        <xdr:cNvSpPr/>
      </xdr:nvSpPr>
      <xdr:spPr>
        <a:xfrm>
          <a:off x="8379442" y="89200913"/>
          <a:ext cx="956762" cy="120625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G</a:t>
          </a:r>
          <a:r>
            <a:rPr kumimoji="1" lang="ja-JP" altLang="en-US" sz="1100">
              <a:solidFill>
                <a:schemeClr val="tx1"/>
              </a:solidFill>
            </a:rPr>
            <a:t>．個人（</a:t>
          </a:r>
          <a:endParaRPr kumimoji="1" lang="en-US" altLang="ja-JP" sz="1100">
            <a:solidFill>
              <a:schemeClr val="tx1"/>
            </a:solidFill>
          </a:endParaRPr>
        </a:p>
        <a:p>
          <a:pPr algn="ctr"/>
          <a:r>
            <a:rPr kumimoji="1" lang="ja-JP" altLang="en-US" sz="1100">
              <a:solidFill>
                <a:schemeClr val="tx1"/>
              </a:solidFill>
            </a:rPr>
            <a:t>非常勤、委員）　</a:t>
          </a:r>
          <a:r>
            <a:rPr kumimoji="1" lang="en-US" altLang="ja-JP" sz="1100">
              <a:solidFill>
                <a:schemeClr val="tx1"/>
              </a:solidFill>
            </a:rPr>
            <a:t>56</a:t>
          </a:r>
          <a:r>
            <a:rPr kumimoji="1" lang="ja-JP" altLang="en-US" sz="1100">
              <a:solidFill>
                <a:schemeClr val="tx1"/>
              </a:solidFill>
            </a:rPr>
            <a:t>名</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３８百万円</a:t>
          </a:r>
          <a:endParaRPr kumimoji="1" lang="en-US" altLang="ja-JP" sz="1100">
            <a:solidFill>
              <a:schemeClr val="tx1"/>
            </a:solidFill>
          </a:endParaRPr>
        </a:p>
      </xdr:txBody>
    </xdr:sp>
    <xdr:clientData/>
  </xdr:twoCellAnchor>
  <xdr:twoCellAnchor>
    <xdr:from>
      <xdr:col>13</xdr:col>
      <xdr:colOff>91542</xdr:colOff>
      <xdr:row>103</xdr:row>
      <xdr:rowOff>321044</xdr:rowOff>
    </xdr:from>
    <xdr:to>
      <xdr:col>18</xdr:col>
      <xdr:colOff>49098</xdr:colOff>
      <xdr:row>106</xdr:row>
      <xdr:rowOff>126935</xdr:rowOff>
    </xdr:to>
    <xdr:sp macro="" textlink="">
      <xdr:nvSpPr>
        <xdr:cNvPr id="9" name="テキスト ボックス 8"/>
        <xdr:cNvSpPr txBox="1"/>
      </xdr:nvSpPr>
      <xdr:spPr>
        <a:xfrm>
          <a:off x="2492997" y="88874680"/>
          <a:ext cx="881192" cy="86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19</xdr:col>
      <xdr:colOff>123204</xdr:colOff>
      <xdr:row>103</xdr:row>
      <xdr:rowOff>321044</xdr:rowOff>
    </xdr:from>
    <xdr:to>
      <xdr:col>24</xdr:col>
      <xdr:colOff>88588</xdr:colOff>
      <xdr:row>106</xdr:row>
      <xdr:rowOff>126935</xdr:rowOff>
    </xdr:to>
    <xdr:sp macro="" textlink="">
      <xdr:nvSpPr>
        <xdr:cNvPr id="10" name="テキスト ボックス 9"/>
        <xdr:cNvSpPr txBox="1"/>
      </xdr:nvSpPr>
      <xdr:spPr>
        <a:xfrm>
          <a:off x="3633022" y="88874680"/>
          <a:ext cx="889021" cy="86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27</xdr:col>
      <xdr:colOff>19725</xdr:colOff>
      <xdr:row>103</xdr:row>
      <xdr:rowOff>316501</xdr:rowOff>
    </xdr:from>
    <xdr:to>
      <xdr:col>31</xdr:col>
      <xdr:colOff>175174</xdr:colOff>
      <xdr:row>106</xdr:row>
      <xdr:rowOff>122392</xdr:rowOff>
    </xdr:to>
    <xdr:sp macro="" textlink="">
      <xdr:nvSpPr>
        <xdr:cNvPr id="11" name="テキスト ボックス 10"/>
        <xdr:cNvSpPr txBox="1"/>
      </xdr:nvSpPr>
      <xdr:spPr>
        <a:xfrm>
          <a:off x="5007361" y="88870137"/>
          <a:ext cx="894358" cy="86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32</xdr:col>
      <xdr:colOff>172825</xdr:colOff>
      <xdr:row>103</xdr:row>
      <xdr:rowOff>305948</xdr:rowOff>
    </xdr:from>
    <xdr:to>
      <xdr:col>37</xdr:col>
      <xdr:colOff>130380</xdr:colOff>
      <xdr:row>106</xdr:row>
      <xdr:rowOff>111839</xdr:rowOff>
    </xdr:to>
    <xdr:sp macro="" textlink="">
      <xdr:nvSpPr>
        <xdr:cNvPr id="12" name="テキスト ボックス 11"/>
        <xdr:cNvSpPr txBox="1"/>
      </xdr:nvSpPr>
      <xdr:spPr>
        <a:xfrm>
          <a:off x="6084098" y="88859584"/>
          <a:ext cx="881191" cy="86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46</xdr:col>
      <xdr:colOff>60474</xdr:colOff>
      <xdr:row>103</xdr:row>
      <xdr:rowOff>271746</xdr:rowOff>
    </xdr:from>
    <xdr:to>
      <xdr:col>49</xdr:col>
      <xdr:colOff>395314</xdr:colOff>
      <xdr:row>106</xdr:row>
      <xdr:rowOff>82440</xdr:rowOff>
    </xdr:to>
    <xdr:sp macro="" textlink="">
      <xdr:nvSpPr>
        <xdr:cNvPr id="13" name="テキスト ボックス 12"/>
        <xdr:cNvSpPr txBox="1"/>
      </xdr:nvSpPr>
      <xdr:spPr>
        <a:xfrm>
          <a:off x="8557929" y="88825382"/>
          <a:ext cx="889021" cy="87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6</xdr:col>
      <xdr:colOff>89156</xdr:colOff>
      <xdr:row>108</xdr:row>
      <xdr:rowOff>249408</xdr:rowOff>
    </xdr:from>
    <xdr:to>
      <xdr:col>12</xdr:col>
      <xdr:colOff>106121</xdr:colOff>
      <xdr:row>111</xdr:row>
      <xdr:rowOff>224397</xdr:rowOff>
    </xdr:to>
    <xdr:sp macro="" textlink="">
      <xdr:nvSpPr>
        <xdr:cNvPr id="14" name="大かっこ 13"/>
        <xdr:cNvSpPr/>
      </xdr:nvSpPr>
      <xdr:spPr>
        <a:xfrm>
          <a:off x="1197520" y="90581044"/>
          <a:ext cx="1125328" cy="10371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V-RESAS</a:t>
          </a:r>
          <a:r>
            <a:rPr kumimoji="1" lang="ja-JP" altLang="en-US" sz="1000">
              <a:solidFill>
                <a:schemeClr val="tx1"/>
              </a:solidFill>
              <a:effectLst/>
              <a:latin typeface="+mn-lt"/>
              <a:ea typeface="+mn-ea"/>
              <a:cs typeface="+mn-cs"/>
            </a:rPr>
            <a:t>の令和</a:t>
          </a:r>
          <a:r>
            <a:rPr kumimoji="1" lang="en-US" altLang="ja-JP" sz="1000">
              <a:solidFill>
                <a:schemeClr val="tx1"/>
              </a:solidFill>
              <a:effectLst/>
              <a:latin typeface="+mn-lt"/>
              <a:ea typeface="+mn-ea"/>
              <a:cs typeface="+mn-cs"/>
            </a:rPr>
            <a:t>3</a:t>
          </a:r>
          <a:r>
            <a:rPr kumimoji="1" lang="ja-JP" altLang="en-US" sz="1000">
              <a:solidFill>
                <a:schemeClr val="tx1"/>
              </a:solidFill>
              <a:effectLst/>
              <a:latin typeface="+mn-lt"/>
              <a:ea typeface="+mn-ea"/>
              <a:cs typeface="+mn-cs"/>
            </a:rPr>
            <a:t>年度引継ぎに係る事業</a:t>
          </a:r>
          <a:endParaRPr lang="ja-JP" altLang="ja-JP">
            <a:solidFill>
              <a:schemeClr val="tx1"/>
            </a:solidFill>
            <a:effectLst/>
          </a:endParaRPr>
        </a:p>
      </xdr:txBody>
    </xdr:sp>
    <xdr:clientData/>
  </xdr:twoCellAnchor>
  <xdr:twoCellAnchor>
    <xdr:from>
      <xdr:col>13</xdr:col>
      <xdr:colOff>49674</xdr:colOff>
      <xdr:row>108</xdr:row>
      <xdr:rowOff>228472</xdr:rowOff>
    </xdr:from>
    <xdr:to>
      <xdr:col>18</xdr:col>
      <xdr:colOff>154526</xdr:colOff>
      <xdr:row>114</xdr:row>
      <xdr:rowOff>636506</xdr:rowOff>
    </xdr:to>
    <xdr:sp macro="" textlink="">
      <xdr:nvSpPr>
        <xdr:cNvPr id="15" name="大かっこ 14"/>
        <xdr:cNvSpPr/>
      </xdr:nvSpPr>
      <xdr:spPr>
        <a:xfrm>
          <a:off x="2451129" y="90560108"/>
          <a:ext cx="1028488" cy="25439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年度新型コロナウイルス感染症が地域経済に与える影響の可視化システム（</a:t>
          </a:r>
          <a:r>
            <a:rPr kumimoji="1" lang="en-US" altLang="ja-JP" sz="1100">
              <a:solidFill>
                <a:schemeClr val="tx1"/>
              </a:solidFill>
              <a:effectLst/>
              <a:latin typeface="+mn-lt"/>
              <a:ea typeface="+mn-ea"/>
              <a:cs typeface="+mn-cs"/>
            </a:rPr>
            <a:t>V-RESAS</a:t>
          </a:r>
          <a:r>
            <a:rPr kumimoji="1" lang="ja-JP" altLang="en-US" sz="1100">
              <a:solidFill>
                <a:schemeClr val="tx1"/>
              </a:solidFill>
              <a:effectLst/>
              <a:latin typeface="+mn-lt"/>
              <a:ea typeface="+mn-ea"/>
              <a:cs typeface="+mn-cs"/>
            </a:rPr>
            <a:t>）の開発・運用保守事業</a:t>
          </a:r>
          <a:endParaRPr lang="ja-JP" altLang="ja-JP">
            <a:solidFill>
              <a:schemeClr val="tx1"/>
            </a:solidFill>
            <a:effectLst/>
          </a:endParaRPr>
        </a:p>
      </xdr:txBody>
    </xdr:sp>
    <xdr:clientData/>
  </xdr:twoCellAnchor>
  <xdr:twoCellAnchor>
    <xdr:from>
      <xdr:col>19</xdr:col>
      <xdr:colOff>154605</xdr:colOff>
      <xdr:row>108</xdr:row>
      <xdr:rowOff>228477</xdr:rowOff>
    </xdr:from>
    <xdr:to>
      <xdr:col>24</xdr:col>
      <xdr:colOff>175720</xdr:colOff>
      <xdr:row>110</xdr:row>
      <xdr:rowOff>328701</xdr:rowOff>
    </xdr:to>
    <xdr:sp macro="" textlink="">
      <xdr:nvSpPr>
        <xdr:cNvPr id="16" name="大かっこ 15"/>
        <xdr:cNvSpPr/>
      </xdr:nvSpPr>
      <xdr:spPr>
        <a:xfrm>
          <a:off x="3664423" y="90560113"/>
          <a:ext cx="944752" cy="8160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V-RESAS</a:t>
          </a:r>
          <a:r>
            <a:rPr kumimoji="1" lang="ja-JP" altLang="en-US" sz="1100">
              <a:solidFill>
                <a:schemeClr val="tx1"/>
              </a:solidFill>
              <a:effectLst/>
              <a:latin typeface="+mn-lt"/>
              <a:ea typeface="+mn-ea"/>
              <a:cs typeface="+mn-cs"/>
            </a:rPr>
            <a:t>データ購入</a:t>
          </a:r>
          <a:endParaRPr lang="ja-JP" altLang="ja-JP">
            <a:solidFill>
              <a:schemeClr val="tx1"/>
            </a:solidFill>
            <a:effectLst/>
          </a:endParaRPr>
        </a:p>
      </xdr:txBody>
    </xdr:sp>
    <xdr:clientData/>
  </xdr:twoCellAnchor>
  <xdr:twoCellAnchor>
    <xdr:from>
      <xdr:col>26</xdr:col>
      <xdr:colOff>16295</xdr:colOff>
      <xdr:row>108</xdr:row>
      <xdr:rowOff>261572</xdr:rowOff>
    </xdr:from>
    <xdr:to>
      <xdr:col>31</xdr:col>
      <xdr:colOff>105548</xdr:colOff>
      <xdr:row>111</xdr:row>
      <xdr:rowOff>13717</xdr:rowOff>
    </xdr:to>
    <xdr:sp macro="" textlink="">
      <xdr:nvSpPr>
        <xdr:cNvPr id="17" name="大かっこ 16"/>
        <xdr:cNvSpPr/>
      </xdr:nvSpPr>
      <xdr:spPr>
        <a:xfrm>
          <a:off x="4819204" y="90593208"/>
          <a:ext cx="1012889" cy="8143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RESAS</a:t>
          </a:r>
          <a:r>
            <a:rPr kumimoji="1" lang="ja-JP" altLang="en-US" sz="1100">
              <a:solidFill>
                <a:schemeClr val="tx1"/>
              </a:solidFill>
              <a:effectLst/>
              <a:latin typeface="+mn-lt"/>
              <a:ea typeface="+mn-ea"/>
              <a:cs typeface="+mn-cs"/>
            </a:rPr>
            <a:t>活用に係る普及促進事業</a:t>
          </a:r>
        </a:p>
      </xdr:txBody>
    </xdr:sp>
    <xdr:clientData/>
  </xdr:twoCellAnchor>
  <xdr:twoCellAnchor>
    <xdr:from>
      <xdr:col>45</xdr:col>
      <xdr:colOff>34530</xdr:colOff>
      <xdr:row>108</xdr:row>
      <xdr:rowOff>189696</xdr:rowOff>
    </xdr:from>
    <xdr:to>
      <xdr:col>49</xdr:col>
      <xdr:colOff>233328</xdr:colOff>
      <xdr:row>114</xdr:row>
      <xdr:rowOff>8974</xdr:rowOff>
    </xdr:to>
    <xdr:sp macro="" textlink="">
      <xdr:nvSpPr>
        <xdr:cNvPr id="18" name="大かっこ 17"/>
        <xdr:cNvSpPr/>
      </xdr:nvSpPr>
      <xdr:spPr>
        <a:xfrm>
          <a:off x="8347257" y="90521332"/>
          <a:ext cx="937707" cy="1955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非常勤職員手当、委員等旅費、職員旅費、諸謝金、</a:t>
          </a:r>
          <a:r>
            <a:rPr lang="ja-JP" altLang="ja-JP" sz="1100">
              <a:solidFill>
                <a:schemeClr val="tx1"/>
              </a:solidFill>
              <a:effectLst/>
              <a:latin typeface="+mn-lt"/>
              <a:ea typeface="+mn-ea"/>
              <a:cs typeface="+mn-cs"/>
            </a:rPr>
            <a:t>情報処理業務庁費</a:t>
          </a:r>
          <a:endParaRPr lang="ja-JP" altLang="ja-JP">
            <a:solidFill>
              <a:schemeClr val="tx1"/>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46</xdr:col>
      <xdr:colOff>99263</xdr:colOff>
      <xdr:row>114</xdr:row>
      <xdr:rowOff>334184</xdr:rowOff>
    </xdr:from>
    <xdr:to>
      <xdr:col>49</xdr:col>
      <xdr:colOff>412131</xdr:colOff>
      <xdr:row>116</xdr:row>
      <xdr:rowOff>44123</xdr:rowOff>
    </xdr:to>
    <xdr:sp macro="" textlink="">
      <xdr:nvSpPr>
        <xdr:cNvPr id="19" name="正方形/長方形 18"/>
        <xdr:cNvSpPr/>
      </xdr:nvSpPr>
      <xdr:spPr>
        <a:xfrm>
          <a:off x="8596718" y="92801729"/>
          <a:ext cx="867049" cy="104921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H</a:t>
          </a:r>
          <a:r>
            <a:rPr kumimoji="1" lang="ja-JP" altLang="en-US" sz="1100">
              <a:solidFill>
                <a:schemeClr val="tx1"/>
              </a:solidFill>
            </a:rPr>
            <a:t>．事業者</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１６百万円</a:t>
          </a:r>
          <a:endParaRPr kumimoji="1" lang="en-US" altLang="ja-JP" sz="1100">
            <a:solidFill>
              <a:schemeClr val="tx1"/>
            </a:solidFill>
          </a:endParaRPr>
        </a:p>
      </xdr:txBody>
    </xdr:sp>
    <xdr:clientData/>
  </xdr:twoCellAnchor>
  <xdr:twoCellAnchor>
    <xdr:from>
      <xdr:col>8</xdr:col>
      <xdr:colOff>28558</xdr:colOff>
      <xdr:row>102</xdr:row>
      <xdr:rowOff>161830</xdr:rowOff>
    </xdr:from>
    <xdr:to>
      <xdr:col>49</xdr:col>
      <xdr:colOff>387541</xdr:colOff>
      <xdr:row>102</xdr:row>
      <xdr:rowOff>172614</xdr:rowOff>
    </xdr:to>
    <xdr:cxnSp macro="">
      <xdr:nvCxnSpPr>
        <xdr:cNvPr id="20" name="直線コネクタ 19"/>
        <xdr:cNvCxnSpPr/>
      </xdr:nvCxnSpPr>
      <xdr:spPr>
        <a:xfrm flipV="1">
          <a:off x="1506376" y="88357557"/>
          <a:ext cx="7932801" cy="1078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118662</xdr:colOff>
      <xdr:row>114</xdr:row>
      <xdr:rowOff>35980</xdr:rowOff>
    </xdr:from>
    <xdr:to>
      <xdr:col>52</xdr:col>
      <xdr:colOff>13673</xdr:colOff>
      <xdr:row>115</xdr:row>
      <xdr:rowOff>235484</xdr:rowOff>
    </xdr:to>
    <xdr:sp macro="" textlink="">
      <xdr:nvSpPr>
        <xdr:cNvPr id="21" name="テキスト ボックス 20"/>
        <xdr:cNvSpPr txBox="1"/>
      </xdr:nvSpPr>
      <xdr:spPr>
        <a:xfrm>
          <a:off x="8800844" y="92503525"/>
          <a:ext cx="876374" cy="869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8</xdr:col>
      <xdr:colOff>30039</xdr:colOff>
      <xdr:row>102</xdr:row>
      <xdr:rowOff>166589</xdr:rowOff>
    </xdr:from>
    <xdr:to>
      <xdr:col>8</xdr:col>
      <xdr:colOff>30039</xdr:colOff>
      <xdr:row>103</xdr:row>
      <xdr:rowOff>271596</xdr:rowOff>
    </xdr:to>
    <xdr:cxnSp macro="">
      <xdr:nvCxnSpPr>
        <xdr:cNvPr id="22" name="直線コネクタ 21"/>
        <xdr:cNvCxnSpPr/>
      </xdr:nvCxnSpPr>
      <xdr:spPr>
        <a:xfrm>
          <a:off x="1507857" y="88362316"/>
          <a:ext cx="0" cy="462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150193</xdr:colOff>
      <xdr:row>102</xdr:row>
      <xdr:rowOff>183080</xdr:rowOff>
    </xdr:from>
    <xdr:to>
      <xdr:col>14</xdr:col>
      <xdr:colOff>150193</xdr:colOff>
      <xdr:row>103</xdr:row>
      <xdr:rowOff>288087</xdr:rowOff>
    </xdr:to>
    <xdr:cxnSp macro="">
      <xdr:nvCxnSpPr>
        <xdr:cNvPr id="23" name="直線コネクタ 22"/>
        <xdr:cNvCxnSpPr/>
      </xdr:nvCxnSpPr>
      <xdr:spPr>
        <a:xfrm>
          <a:off x="2736375" y="88378807"/>
          <a:ext cx="0" cy="462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110671</xdr:colOff>
      <xdr:row>102</xdr:row>
      <xdr:rowOff>166590</xdr:rowOff>
    </xdr:from>
    <xdr:to>
      <xdr:col>21</xdr:col>
      <xdr:colOff>110671</xdr:colOff>
      <xdr:row>103</xdr:row>
      <xdr:rowOff>271597</xdr:rowOff>
    </xdr:to>
    <xdr:cxnSp macro="">
      <xdr:nvCxnSpPr>
        <xdr:cNvPr id="24" name="直線コネクタ 23"/>
        <xdr:cNvCxnSpPr/>
      </xdr:nvCxnSpPr>
      <xdr:spPr>
        <a:xfrm>
          <a:off x="3989944" y="88362317"/>
          <a:ext cx="0" cy="462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92084</xdr:colOff>
      <xdr:row>101</xdr:row>
      <xdr:rowOff>119491</xdr:rowOff>
    </xdr:from>
    <xdr:to>
      <xdr:col>28</xdr:col>
      <xdr:colOff>92084</xdr:colOff>
      <xdr:row>103</xdr:row>
      <xdr:rowOff>309022</xdr:rowOff>
    </xdr:to>
    <xdr:cxnSp macro="">
      <xdr:nvCxnSpPr>
        <xdr:cNvPr id="25" name="直線コネクタ 24"/>
        <xdr:cNvCxnSpPr/>
      </xdr:nvCxnSpPr>
      <xdr:spPr>
        <a:xfrm>
          <a:off x="5264448" y="87968855"/>
          <a:ext cx="0" cy="893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83401</xdr:colOff>
      <xdr:row>102</xdr:row>
      <xdr:rowOff>163541</xdr:rowOff>
    </xdr:from>
    <xdr:to>
      <xdr:col>34</xdr:col>
      <xdr:colOff>83401</xdr:colOff>
      <xdr:row>103</xdr:row>
      <xdr:rowOff>268548</xdr:rowOff>
    </xdr:to>
    <xdr:cxnSp macro="">
      <xdr:nvCxnSpPr>
        <xdr:cNvPr id="26" name="直線コネクタ 25"/>
        <xdr:cNvCxnSpPr/>
      </xdr:nvCxnSpPr>
      <xdr:spPr>
        <a:xfrm>
          <a:off x="6364128" y="88359268"/>
          <a:ext cx="0" cy="462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164680</xdr:colOff>
      <xdr:row>102</xdr:row>
      <xdr:rowOff>172613</xdr:rowOff>
    </xdr:from>
    <xdr:to>
      <xdr:col>40</xdr:col>
      <xdr:colOff>164680</xdr:colOff>
      <xdr:row>103</xdr:row>
      <xdr:rowOff>277620</xdr:rowOff>
    </xdr:to>
    <xdr:cxnSp macro="">
      <xdr:nvCxnSpPr>
        <xdr:cNvPr id="27" name="直線コネクタ 26"/>
        <xdr:cNvCxnSpPr/>
      </xdr:nvCxnSpPr>
      <xdr:spPr>
        <a:xfrm>
          <a:off x="7553771" y="88368340"/>
          <a:ext cx="0" cy="462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381643</xdr:colOff>
      <xdr:row>102</xdr:row>
      <xdr:rowOff>153074</xdr:rowOff>
    </xdr:from>
    <xdr:to>
      <xdr:col>49</xdr:col>
      <xdr:colOff>381643</xdr:colOff>
      <xdr:row>114</xdr:row>
      <xdr:rowOff>53798</xdr:rowOff>
    </xdr:to>
    <xdr:cxnSp macro="">
      <xdr:nvCxnSpPr>
        <xdr:cNvPr id="28" name="直線コネクタ 27"/>
        <xdr:cNvCxnSpPr/>
      </xdr:nvCxnSpPr>
      <xdr:spPr>
        <a:xfrm>
          <a:off x="9433279" y="88348801"/>
          <a:ext cx="0" cy="41725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32736</xdr:colOff>
      <xdr:row>104</xdr:row>
      <xdr:rowOff>316416</xdr:rowOff>
    </xdr:from>
    <xdr:to>
      <xdr:col>37</xdr:col>
      <xdr:colOff>16572</xdr:colOff>
      <xdr:row>108</xdr:row>
      <xdr:rowOff>75530</xdr:rowOff>
    </xdr:to>
    <xdr:sp macro="" textlink="">
      <xdr:nvSpPr>
        <xdr:cNvPr id="29" name="正方形/長方形 28"/>
        <xdr:cNvSpPr/>
      </xdr:nvSpPr>
      <xdr:spPr>
        <a:xfrm>
          <a:off x="5944009" y="89227961"/>
          <a:ext cx="907472" cy="117920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E</a:t>
          </a:r>
          <a:r>
            <a:rPr kumimoji="1" lang="ja-JP" altLang="en-US" sz="1100">
              <a:solidFill>
                <a:schemeClr val="tx1"/>
              </a:solidFill>
            </a:rPr>
            <a:t>．株式会社富士通総研</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７６百万円</a:t>
          </a:r>
          <a:endParaRPr kumimoji="1" lang="en-US" altLang="ja-JP" sz="1100">
            <a:solidFill>
              <a:schemeClr val="tx1"/>
            </a:solidFill>
          </a:endParaRPr>
        </a:p>
      </xdr:txBody>
    </xdr:sp>
    <xdr:clientData/>
  </xdr:twoCellAnchor>
  <xdr:twoCellAnchor>
    <xdr:from>
      <xdr:col>32</xdr:col>
      <xdr:colOff>26857</xdr:colOff>
      <xdr:row>108</xdr:row>
      <xdr:rowOff>235259</xdr:rowOff>
    </xdr:from>
    <xdr:to>
      <xdr:col>37</xdr:col>
      <xdr:colOff>112266</xdr:colOff>
      <xdr:row>113</xdr:row>
      <xdr:rowOff>68061</xdr:rowOff>
    </xdr:to>
    <xdr:sp macro="" textlink="">
      <xdr:nvSpPr>
        <xdr:cNvPr id="30" name="大かっこ 29"/>
        <xdr:cNvSpPr/>
      </xdr:nvSpPr>
      <xdr:spPr>
        <a:xfrm>
          <a:off x="5938130" y="90566895"/>
          <a:ext cx="1009045" cy="16108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V-RESAS</a:t>
          </a:r>
          <a:r>
            <a:rPr kumimoji="1" lang="ja-JP" altLang="en-US" sz="1100">
              <a:solidFill>
                <a:schemeClr val="tx1"/>
              </a:solidFill>
              <a:effectLst/>
              <a:latin typeface="+mn-lt"/>
              <a:ea typeface="+mn-ea"/>
              <a:cs typeface="+mn-cs"/>
            </a:rPr>
            <a:t>等の次世代データ利活用支援ツールの検討に向けた基礎調査</a:t>
          </a:r>
          <a:endParaRPr lang="ja-JP" altLang="ja-JP">
            <a:solidFill>
              <a:schemeClr val="tx1"/>
            </a:solidFill>
            <a:effectLst/>
          </a:endParaRPr>
        </a:p>
      </xdr:txBody>
    </xdr:sp>
    <xdr:clientData/>
  </xdr:twoCellAnchor>
  <xdr:twoCellAnchor>
    <xdr:from>
      <xdr:col>38</xdr:col>
      <xdr:colOff>128854</xdr:colOff>
      <xdr:row>104</xdr:row>
      <xdr:rowOff>298272</xdr:rowOff>
    </xdr:from>
    <xdr:to>
      <xdr:col>43</xdr:col>
      <xdr:colOff>97633</xdr:colOff>
      <xdr:row>108</xdr:row>
      <xdr:rowOff>75529</xdr:rowOff>
    </xdr:to>
    <xdr:sp macro="" textlink="">
      <xdr:nvSpPr>
        <xdr:cNvPr id="31" name="正方形/長方形 30"/>
        <xdr:cNvSpPr/>
      </xdr:nvSpPr>
      <xdr:spPr>
        <a:xfrm>
          <a:off x="7148490" y="89209817"/>
          <a:ext cx="892416" cy="119734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F</a:t>
          </a:r>
          <a:r>
            <a:rPr kumimoji="1" lang="ja-JP" altLang="en-US" sz="1100">
              <a:solidFill>
                <a:schemeClr val="tx1"/>
              </a:solidFill>
            </a:rPr>
            <a:t>．株式会社</a:t>
          </a:r>
          <a:r>
            <a:rPr kumimoji="1" lang="en-US" altLang="ja-JP" sz="1100">
              <a:solidFill>
                <a:schemeClr val="tx1"/>
              </a:solidFill>
            </a:rPr>
            <a:t>QUICK</a:t>
          </a:r>
        </a:p>
        <a:p>
          <a:pPr algn="ctr"/>
          <a:endParaRPr kumimoji="1" lang="en-US" altLang="ja-JP" sz="1100">
            <a:solidFill>
              <a:schemeClr val="tx1"/>
            </a:solidFill>
          </a:endParaRPr>
        </a:p>
        <a:p>
          <a:pPr algn="ctr"/>
          <a:r>
            <a:rPr kumimoji="1" lang="ja-JP" altLang="en-US" sz="1100">
              <a:solidFill>
                <a:schemeClr val="tx1"/>
              </a:solidFill>
            </a:rPr>
            <a:t>４４百万円</a:t>
          </a:r>
          <a:endParaRPr kumimoji="1" lang="en-US" altLang="ja-JP" sz="1100">
            <a:solidFill>
              <a:schemeClr val="tx1"/>
            </a:solidFill>
          </a:endParaRPr>
        </a:p>
      </xdr:txBody>
    </xdr:sp>
    <xdr:clientData/>
  </xdr:twoCellAnchor>
  <xdr:twoCellAnchor>
    <xdr:from>
      <xdr:col>38</xdr:col>
      <xdr:colOff>89775</xdr:colOff>
      <xdr:row>108</xdr:row>
      <xdr:rowOff>226187</xdr:rowOff>
    </xdr:from>
    <xdr:to>
      <xdr:col>43</xdr:col>
      <xdr:colOff>157146</xdr:colOff>
      <xdr:row>113</xdr:row>
      <xdr:rowOff>66993</xdr:rowOff>
    </xdr:to>
    <xdr:sp macro="" textlink="">
      <xdr:nvSpPr>
        <xdr:cNvPr id="32" name="大かっこ 31"/>
        <xdr:cNvSpPr/>
      </xdr:nvSpPr>
      <xdr:spPr>
        <a:xfrm>
          <a:off x="7109411" y="90557823"/>
          <a:ext cx="991008" cy="1618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RESAS</a:t>
          </a:r>
          <a:r>
            <a:rPr kumimoji="1" lang="ja-JP" altLang="en-US" sz="1100">
              <a:solidFill>
                <a:schemeClr val="tx1"/>
              </a:solidFill>
              <a:effectLst/>
              <a:latin typeface="+mn-lt"/>
              <a:ea typeface="+mn-ea"/>
              <a:cs typeface="+mn-cs"/>
            </a:rPr>
            <a:t>及び</a:t>
          </a:r>
          <a:r>
            <a:rPr kumimoji="1" lang="en-US" altLang="ja-JP" sz="1100">
              <a:solidFill>
                <a:schemeClr val="tx1"/>
              </a:solidFill>
              <a:effectLst/>
              <a:latin typeface="+mn-lt"/>
              <a:ea typeface="+mn-ea"/>
              <a:cs typeface="+mn-cs"/>
            </a:rPr>
            <a:t>V-RESAS</a:t>
          </a:r>
          <a:r>
            <a:rPr kumimoji="1" lang="ja-JP" altLang="en-US" sz="1100">
              <a:solidFill>
                <a:schemeClr val="tx1"/>
              </a:solidFill>
              <a:effectLst/>
              <a:latin typeface="+mn-lt"/>
              <a:ea typeface="+mn-ea"/>
              <a:cs typeface="+mn-cs"/>
            </a:rPr>
            <a:t>の普及促進に向けたポータルサイトに関する調査</a:t>
          </a:r>
          <a:endParaRPr lang="ja-JP" altLang="ja-JP">
            <a:solidFill>
              <a:schemeClr val="tx1"/>
            </a:solidFill>
            <a:effectLst/>
          </a:endParaRPr>
        </a:p>
      </xdr:txBody>
    </xdr:sp>
    <xdr:clientData/>
  </xdr:twoCellAnchor>
  <xdr:twoCellAnchor>
    <xdr:from>
      <xdr:col>39</xdr:col>
      <xdr:colOff>47799</xdr:colOff>
      <xdr:row>103</xdr:row>
      <xdr:rowOff>280754</xdr:rowOff>
    </xdr:from>
    <xdr:to>
      <xdr:col>44</xdr:col>
      <xdr:colOff>12170</xdr:colOff>
      <xdr:row>106</xdr:row>
      <xdr:rowOff>78667</xdr:rowOff>
    </xdr:to>
    <xdr:sp macro="" textlink="">
      <xdr:nvSpPr>
        <xdr:cNvPr id="33" name="テキスト ボックス 32"/>
        <xdr:cNvSpPr txBox="1"/>
      </xdr:nvSpPr>
      <xdr:spPr>
        <a:xfrm>
          <a:off x="7252163" y="88834390"/>
          <a:ext cx="888007" cy="86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47</xdr:col>
      <xdr:colOff>152048</xdr:colOff>
      <xdr:row>102</xdr:row>
      <xdr:rowOff>175601</xdr:rowOff>
    </xdr:from>
    <xdr:to>
      <xdr:col>47</xdr:col>
      <xdr:colOff>152048</xdr:colOff>
      <xdr:row>103</xdr:row>
      <xdr:rowOff>280608</xdr:rowOff>
    </xdr:to>
    <xdr:cxnSp macro="">
      <xdr:nvCxnSpPr>
        <xdr:cNvPr id="34" name="直線コネクタ 33"/>
        <xdr:cNvCxnSpPr/>
      </xdr:nvCxnSpPr>
      <xdr:spPr>
        <a:xfrm>
          <a:off x="8834230" y="88371328"/>
          <a:ext cx="0" cy="462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88"/>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680">
        <v>2022</v>
      </c>
      <c r="AE2" s="680"/>
      <c r="AF2" s="680"/>
      <c r="AG2" s="680"/>
      <c r="AH2" s="680"/>
      <c r="AI2" s="67" t="s">
        <v>252</v>
      </c>
      <c r="AJ2" s="680" t="s">
        <v>563</v>
      </c>
      <c r="AK2" s="680"/>
      <c r="AL2" s="680"/>
      <c r="AM2" s="680"/>
      <c r="AN2" s="67" t="s">
        <v>252</v>
      </c>
      <c r="AO2" s="680">
        <v>21</v>
      </c>
      <c r="AP2" s="680"/>
      <c r="AQ2" s="680"/>
      <c r="AR2" s="68" t="s">
        <v>252</v>
      </c>
      <c r="AS2" s="681">
        <v>22</v>
      </c>
      <c r="AT2" s="681"/>
      <c r="AU2" s="681"/>
      <c r="AV2" s="67" t="str">
        <f>IF(AW2="","","-")</f>
        <v/>
      </c>
      <c r="AW2" s="682"/>
      <c r="AX2" s="682"/>
    </row>
    <row r="3" spans="1:50" ht="21" customHeight="1" thickBot="1" x14ac:dyDescent="0.2">
      <c r="A3" s="683" t="s">
        <v>561</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21" t="s">
        <v>52</v>
      </c>
      <c r="AJ3" s="685" t="s">
        <v>616</v>
      </c>
      <c r="AK3" s="685"/>
      <c r="AL3" s="685"/>
      <c r="AM3" s="685"/>
      <c r="AN3" s="685"/>
      <c r="AO3" s="685"/>
      <c r="AP3" s="685"/>
      <c r="AQ3" s="685"/>
      <c r="AR3" s="685"/>
      <c r="AS3" s="685"/>
      <c r="AT3" s="685"/>
      <c r="AU3" s="685"/>
      <c r="AV3" s="685"/>
      <c r="AW3" s="685"/>
      <c r="AX3" s="22" t="s">
        <v>53</v>
      </c>
    </row>
    <row r="4" spans="1:50" ht="24.75" customHeight="1" x14ac:dyDescent="0.15">
      <c r="A4" s="655" t="s">
        <v>23</v>
      </c>
      <c r="B4" s="656"/>
      <c r="C4" s="656"/>
      <c r="D4" s="656"/>
      <c r="E4" s="656"/>
      <c r="F4" s="656"/>
      <c r="G4" s="657" t="s">
        <v>564</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565</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x14ac:dyDescent="0.15">
      <c r="A5" s="667" t="s">
        <v>55</v>
      </c>
      <c r="B5" s="668"/>
      <c r="C5" s="668"/>
      <c r="D5" s="668"/>
      <c r="E5" s="668"/>
      <c r="F5" s="669"/>
      <c r="G5" s="670" t="s">
        <v>347</v>
      </c>
      <c r="H5" s="671"/>
      <c r="I5" s="671"/>
      <c r="J5" s="671"/>
      <c r="K5" s="671"/>
      <c r="L5" s="671"/>
      <c r="M5" s="672" t="s">
        <v>54</v>
      </c>
      <c r="N5" s="673"/>
      <c r="O5" s="673"/>
      <c r="P5" s="673"/>
      <c r="Q5" s="673"/>
      <c r="R5" s="674"/>
      <c r="S5" s="675" t="s">
        <v>58</v>
      </c>
      <c r="T5" s="671"/>
      <c r="U5" s="671"/>
      <c r="V5" s="671"/>
      <c r="W5" s="671"/>
      <c r="X5" s="676"/>
      <c r="Y5" s="677" t="s">
        <v>3</v>
      </c>
      <c r="Z5" s="678"/>
      <c r="AA5" s="678"/>
      <c r="AB5" s="678"/>
      <c r="AC5" s="678"/>
      <c r="AD5" s="679"/>
      <c r="AE5" s="637" t="s">
        <v>566</v>
      </c>
      <c r="AF5" s="637"/>
      <c r="AG5" s="637"/>
      <c r="AH5" s="637"/>
      <c r="AI5" s="637"/>
      <c r="AJ5" s="637"/>
      <c r="AK5" s="637"/>
      <c r="AL5" s="637"/>
      <c r="AM5" s="637"/>
      <c r="AN5" s="637"/>
      <c r="AO5" s="637"/>
      <c r="AP5" s="638"/>
      <c r="AQ5" s="639" t="s">
        <v>567</v>
      </c>
      <c r="AR5" s="640"/>
      <c r="AS5" s="640"/>
      <c r="AT5" s="640"/>
      <c r="AU5" s="640"/>
      <c r="AV5" s="640"/>
      <c r="AW5" s="640"/>
      <c r="AX5" s="641"/>
    </row>
    <row r="6" spans="1:50" ht="39" customHeight="1" x14ac:dyDescent="0.15">
      <c r="A6" s="642" t="s">
        <v>4</v>
      </c>
      <c r="B6" s="643"/>
      <c r="C6" s="643"/>
      <c r="D6" s="643"/>
      <c r="E6" s="643"/>
      <c r="F6" s="643"/>
      <c r="G6" s="644" t="str">
        <f>入力規則等!F39</f>
        <v>一般会計</v>
      </c>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6"/>
    </row>
    <row r="7" spans="1:50" ht="49.5" customHeight="1" x14ac:dyDescent="0.15">
      <c r="A7" s="623" t="s">
        <v>20</v>
      </c>
      <c r="B7" s="624"/>
      <c r="C7" s="624"/>
      <c r="D7" s="624"/>
      <c r="E7" s="624"/>
      <c r="F7" s="625"/>
      <c r="G7" s="647" t="s">
        <v>570</v>
      </c>
      <c r="H7" s="648"/>
      <c r="I7" s="648"/>
      <c r="J7" s="648"/>
      <c r="K7" s="648"/>
      <c r="L7" s="648"/>
      <c r="M7" s="648"/>
      <c r="N7" s="648"/>
      <c r="O7" s="648"/>
      <c r="P7" s="648"/>
      <c r="Q7" s="648"/>
      <c r="R7" s="648"/>
      <c r="S7" s="648"/>
      <c r="T7" s="648"/>
      <c r="U7" s="648"/>
      <c r="V7" s="648"/>
      <c r="W7" s="648"/>
      <c r="X7" s="649"/>
      <c r="Y7" s="650" t="s">
        <v>237</v>
      </c>
      <c r="Z7" s="439"/>
      <c r="AA7" s="439"/>
      <c r="AB7" s="439"/>
      <c r="AC7" s="439"/>
      <c r="AD7" s="651"/>
      <c r="AE7" s="652" t="s">
        <v>571</v>
      </c>
      <c r="AF7" s="653"/>
      <c r="AG7" s="653"/>
      <c r="AH7" s="653"/>
      <c r="AI7" s="653"/>
      <c r="AJ7" s="653"/>
      <c r="AK7" s="653"/>
      <c r="AL7" s="653"/>
      <c r="AM7" s="653"/>
      <c r="AN7" s="653"/>
      <c r="AO7" s="653"/>
      <c r="AP7" s="653"/>
      <c r="AQ7" s="653"/>
      <c r="AR7" s="653"/>
      <c r="AS7" s="653"/>
      <c r="AT7" s="653"/>
      <c r="AU7" s="653"/>
      <c r="AV7" s="653"/>
      <c r="AW7" s="653"/>
      <c r="AX7" s="654"/>
    </row>
    <row r="8" spans="1:50" ht="53.25" customHeight="1" x14ac:dyDescent="0.15">
      <c r="A8" s="623" t="s">
        <v>174</v>
      </c>
      <c r="B8" s="624"/>
      <c r="C8" s="624"/>
      <c r="D8" s="624"/>
      <c r="E8" s="624"/>
      <c r="F8" s="625"/>
      <c r="G8" s="626" t="str">
        <f>入力規則等!A27</f>
        <v>地方創生</v>
      </c>
      <c r="H8" s="627"/>
      <c r="I8" s="627"/>
      <c r="J8" s="627"/>
      <c r="K8" s="627"/>
      <c r="L8" s="627"/>
      <c r="M8" s="627"/>
      <c r="N8" s="627"/>
      <c r="O8" s="627"/>
      <c r="P8" s="627"/>
      <c r="Q8" s="627"/>
      <c r="R8" s="627"/>
      <c r="S8" s="627"/>
      <c r="T8" s="627"/>
      <c r="U8" s="627"/>
      <c r="V8" s="627"/>
      <c r="W8" s="627"/>
      <c r="X8" s="628"/>
      <c r="Y8" s="629" t="s">
        <v>175</v>
      </c>
      <c r="Z8" s="630"/>
      <c r="AA8" s="630"/>
      <c r="AB8" s="630"/>
      <c r="AC8" s="630"/>
      <c r="AD8" s="631"/>
      <c r="AE8" s="632" t="str">
        <f>入力規則等!K13</f>
        <v>その他の事項経費</v>
      </c>
      <c r="AF8" s="627"/>
      <c r="AG8" s="627"/>
      <c r="AH8" s="627"/>
      <c r="AI8" s="627"/>
      <c r="AJ8" s="627"/>
      <c r="AK8" s="627"/>
      <c r="AL8" s="627"/>
      <c r="AM8" s="627"/>
      <c r="AN8" s="627"/>
      <c r="AO8" s="627"/>
      <c r="AP8" s="627"/>
      <c r="AQ8" s="627"/>
      <c r="AR8" s="627"/>
      <c r="AS8" s="627"/>
      <c r="AT8" s="627"/>
      <c r="AU8" s="627"/>
      <c r="AV8" s="627"/>
      <c r="AW8" s="627"/>
      <c r="AX8" s="633"/>
    </row>
    <row r="9" spans="1:50" ht="58.5" customHeight="1" x14ac:dyDescent="0.15">
      <c r="A9" s="618" t="s">
        <v>21</v>
      </c>
      <c r="B9" s="619"/>
      <c r="C9" s="619"/>
      <c r="D9" s="619"/>
      <c r="E9" s="619"/>
      <c r="F9" s="619"/>
      <c r="G9" s="634" t="s">
        <v>572</v>
      </c>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6"/>
    </row>
    <row r="10" spans="1:50" ht="80.25" customHeight="1" x14ac:dyDescent="0.15">
      <c r="A10" s="606" t="s">
        <v>27</v>
      </c>
      <c r="B10" s="607"/>
      <c r="C10" s="607"/>
      <c r="D10" s="607"/>
      <c r="E10" s="607"/>
      <c r="F10" s="607"/>
      <c r="G10" s="608" t="s">
        <v>573</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606" t="s">
        <v>5</v>
      </c>
      <c r="B11" s="607"/>
      <c r="C11" s="607"/>
      <c r="D11" s="607"/>
      <c r="E11" s="607"/>
      <c r="F11" s="611"/>
      <c r="G11" s="612" t="str">
        <f>入力規則等!P10</f>
        <v>直接実施、委託・請負</v>
      </c>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c r="AX11" s="614"/>
    </row>
    <row r="12" spans="1:50" ht="21" customHeight="1" x14ac:dyDescent="0.15">
      <c r="A12" s="615" t="s">
        <v>22</v>
      </c>
      <c r="B12" s="616"/>
      <c r="C12" s="616"/>
      <c r="D12" s="616"/>
      <c r="E12" s="616"/>
      <c r="F12" s="617"/>
      <c r="G12" s="621"/>
      <c r="H12" s="622"/>
      <c r="I12" s="622"/>
      <c r="J12" s="622"/>
      <c r="K12" s="622"/>
      <c r="L12" s="622"/>
      <c r="M12" s="622"/>
      <c r="N12" s="622"/>
      <c r="O12" s="622"/>
      <c r="P12" s="373" t="s">
        <v>384</v>
      </c>
      <c r="Q12" s="374"/>
      <c r="R12" s="374"/>
      <c r="S12" s="374"/>
      <c r="T12" s="374"/>
      <c r="U12" s="374"/>
      <c r="V12" s="375"/>
      <c r="W12" s="373" t="s">
        <v>536</v>
      </c>
      <c r="X12" s="374"/>
      <c r="Y12" s="374"/>
      <c r="Z12" s="374"/>
      <c r="AA12" s="374"/>
      <c r="AB12" s="374"/>
      <c r="AC12" s="375"/>
      <c r="AD12" s="373" t="s">
        <v>538</v>
      </c>
      <c r="AE12" s="374"/>
      <c r="AF12" s="374"/>
      <c r="AG12" s="374"/>
      <c r="AH12" s="374"/>
      <c r="AI12" s="374"/>
      <c r="AJ12" s="375"/>
      <c r="AK12" s="373" t="s">
        <v>548</v>
      </c>
      <c r="AL12" s="374"/>
      <c r="AM12" s="374"/>
      <c r="AN12" s="374"/>
      <c r="AO12" s="374"/>
      <c r="AP12" s="374"/>
      <c r="AQ12" s="375"/>
      <c r="AR12" s="567"/>
      <c r="AS12" s="568"/>
      <c r="AT12" s="568"/>
      <c r="AU12" s="568"/>
      <c r="AV12" s="568"/>
      <c r="AW12" s="568"/>
      <c r="AX12" s="569"/>
    </row>
    <row r="13" spans="1:50" ht="21" customHeight="1" x14ac:dyDescent="0.15">
      <c r="A13" s="143"/>
      <c r="B13" s="144"/>
      <c r="C13" s="144"/>
      <c r="D13" s="144"/>
      <c r="E13" s="144"/>
      <c r="F13" s="145"/>
      <c r="G13" s="570" t="s">
        <v>6</v>
      </c>
      <c r="H13" s="571"/>
      <c r="I13" s="577" t="s">
        <v>7</v>
      </c>
      <c r="J13" s="578"/>
      <c r="K13" s="578"/>
      <c r="L13" s="578"/>
      <c r="M13" s="578"/>
      <c r="N13" s="578"/>
      <c r="O13" s="579"/>
      <c r="P13" s="73">
        <v>137</v>
      </c>
      <c r="Q13" s="74"/>
      <c r="R13" s="74"/>
      <c r="S13" s="74"/>
      <c r="T13" s="74"/>
      <c r="U13" s="74"/>
      <c r="V13" s="75"/>
      <c r="W13" s="73">
        <v>119</v>
      </c>
      <c r="X13" s="74"/>
      <c r="Y13" s="74"/>
      <c r="Z13" s="74"/>
      <c r="AA13" s="74"/>
      <c r="AB13" s="74"/>
      <c r="AC13" s="75"/>
      <c r="AD13" s="73">
        <v>108</v>
      </c>
      <c r="AE13" s="74"/>
      <c r="AF13" s="74"/>
      <c r="AG13" s="74"/>
      <c r="AH13" s="74"/>
      <c r="AI13" s="74"/>
      <c r="AJ13" s="75"/>
      <c r="AK13" s="73">
        <v>98</v>
      </c>
      <c r="AL13" s="74"/>
      <c r="AM13" s="74"/>
      <c r="AN13" s="74"/>
      <c r="AO13" s="74"/>
      <c r="AP13" s="74"/>
      <c r="AQ13" s="75"/>
      <c r="AR13" s="597"/>
      <c r="AS13" s="598"/>
      <c r="AT13" s="598"/>
      <c r="AU13" s="598"/>
      <c r="AV13" s="598"/>
      <c r="AW13" s="598"/>
      <c r="AX13" s="599"/>
    </row>
    <row r="14" spans="1:50" ht="21" customHeight="1" x14ac:dyDescent="0.15">
      <c r="A14" s="143"/>
      <c r="B14" s="144"/>
      <c r="C14" s="144"/>
      <c r="D14" s="144"/>
      <c r="E14" s="144"/>
      <c r="F14" s="145"/>
      <c r="G14" s="572"/>
      <c r="H14" s="573"/>
      <c r="I14" s="592" t="s">
        <v>8</v>
      </c>
      <c r="J14" s="593"/>
      <c r="K14" s="593"/>
      <c r="L14" s="593"/>
      <c r="M14" s="593"/>
      <c r="N14" s="593"/>
      <c r="O14" s="594"/>
      <c r="P14" s="73">
        <v>120</v>
      </c>
      <c r="Q14" s="74"/>
      <c r="R14" s="74"/>
      <c r="S14" s="74"/>
      <c r="T14" s="74"/>
      <c r="U14" s="74"/>
      <c r="V14" s="75"/>
      <c r="W14" s="73">
        <v>1398</v>
      </c>
      <c r="X14" s="74"/>
      <c r="Y14" s="74"/>
      <c r="Z14" s="74"/>
      <c r="AA14" s="74"/>
      <c r="AB14" s="74"/>
      <c r="AC14" s="75"/>
      <c r="AD14" s="73">
        <v>-5</v>
      </c>
      <c r="AE14" s="74"/>
      <c r="AF14" s="74"/>
      <c r="AG14" s="74"/>
      <c r="AH14" s="74"/>
      <c r="AI14" s="74"/>
      <c r="AJ14" s="75"/>
      <c r="AK14" s="73">
        <v>-0.26900000000000002</v>
      </c>
      <c r="AL14" s="74"/>
      <c r="AM14" s="74"/>
      <c r="AN14" s="74"/>
      <c r="AO14" s="74"/>
      <c r="AP14" s="74"/>
      <c r="AQ14" s="75"/>
      <c r="AR14" s="600"/>
      <c r="AS14" s="601"/>
      <c r="AT14" s="601"/>
      <c r="AU14" s="601"/>
      <c r="AV14" s="601"/>
      <c r="AW14" s="601"/>
      <c r="AX14" s="602"/>
    </row>
    <row r="15" spans="1:50" ht="21" customHeight="1" x14ac:dyDescent="0.15">
      <c r="A15" s="143"/>
      <c r="B15" s="144"/>
      <c r="C15" s="144"/>
      <c r="D15" s="144"/>
      <c r="E15" s="144"/>
      <c r="F15" s="145"/>
      <c r="G15" s="574"/>
      <c r="H15" s="573"/>
      <c r="I15" s="580" t="s">
        <v>560</v>
      </c>
      <c r="J15" s="581"/>
      <c r="K15" s="581"/>
      <c r="L15" s="581"/>
      <c r="M15" s="581"/>
      <c r="N15" s="581"/>
      <c r="O15" s="582"/>
      <c r="P15" s="583"/>
      <c r="Q15" s="584"/>
      <c r="R15" s="584"/>
      <c r="S15" s="584"/>
      <c r="T15" s="584"/>
      <c r="U15" s="584"/>
      <c r="V15" s="585"/>
      <c r="W15" s="583"/>
      <c r="X15" s="584"/>
      <c r="Y15" s="584"/>
      <c r="Z15" s="584"/>
      <c r="AA15" s="584"/>
      <c r="AB15" s="584"/>
      <c r="AC15" s="585"/>
      <c r="AD15" s="583"/>
      <c r="AE15" s="584"/>
      <c r="AF15" s="584"/>
      <c r="AG15" s="584"/>
      <c r="AH15" s="584"/>
      <c r="AI15" s="584"/>
      <c r="AJ15" s="585"/>
      <c r="AK15" s="73">
        <v>-0.26900000000000002</v>
      </c>
      <c r="AL15" s="74"/>
      <c r="AM15" s="74"/>
      <c r="AN15" s="74"/>
      <c r="AO15" s="74"/>
      <c r="AP15" s="74"/>
      <c r="AQ15" s="75"/>
      <c r="AR15" s="600"/>
      <c r="AS15" s="601"/>
      <c r="AT15" s="601"/>
      <c r="AU15" s="601"/>
      <c r="AV15" s="601"/>
      <c r="AW15" s="601"/>
      <c r="AX15" s="602"/>
    </row>
    <row r="16" spans="1:50" ht="21" customHeight="1" x14ac:dyDescent="0.15">
      <c r="A16" s="143"/>
      <c r="B16" s="144"/>
      <c r="C16" s="144"/>
      <c r="D16" s="144"/>
      <c r="E16" s="144"/>
      <c r="F16" s="145"/>
      <c r="G16" s="574"/>
      <c r="H16" s="573"/>
      <c r="I16" s="592" t="s">
        <v>45</v>
      </c>
      <c r="J16" s="595"/>
      <c r="K16" s="595"/>
      <c r="L16" s="595"/>
      <c r="M16" s="595"/>
      <c r="N16" s="595"/>
      <c r="O16" s="596"/>
      <c r="P16" s="73">
        <v>114</v>
      </c>
      <c r="Q16" s="74"/>
      <c r="R16" s="74"/>
      <c r="S16" s="74"/>
      <c r="T16" s="74"/>
      <c r="U16" s="74"/>
      <c r="V16" s="75"/>
      <c r="W16" s="73">
        <v>130</v>
      </c>
      <c r="X16" s="74"/>
      <c r="Y16" s="74"/>
      <c r="Z16" s="74"/>
      <c r="AA16" s="74"/>
      <c r="AB16" s="74"/>
      <c r="AC16" s="75"/>
      <c r="AD16" s="73">
        <v>650</v>
      </c>
      <c r="AE16" s="74"/>
      <c r="AF16" s="74"/>
      <c r="AG16" s="74"/>
      <c r="AH16" s="74"/>
      <c r="AI16" s="74"/>
      <c r="AJ16" s="75"/>
      <c r="AK16" s="73" t="s">
        <v>569</v>
      </c>
      <c r="AL16" s="74"/>
      <c r="AM16" s="74"/>
      <c r="AN16" s="74"/>
      <c r="AO16" s="74"/>
      <c r="AP16" s="74"/>
      <c r="AQ16" s="75"/>
      <c r="AR16" s="600"/>
      <c r="AS16" s="601"/>
      <c r="AT16" s="601"/>
      <c r="AU16" s="601"/>
      <c r="AV16" s="601"/>
      <c r="AW16" s="601"/>
      <c r="AX16" s="602"/>
    </row>
    <row r="17" spans="1:50" ht="21" customHeight="1" x14ac:dyDescent="0.15">
      <c r="A17" s="143"/>
      <c r="B17" s="144"/>
      <c r="C17" s="144"/>
      <c r="D17" s="144"/>
      <c r="E17" s="144"/>
      <c r="F17" s="145"/>
      <c r="G17" s="574"/>
      <c r="H17" s="573"/>
      <c r="I17" s="592" t="s">
        <v>46</v>
      </c>
      <c r="J17" s="595"/>
      <c r="K17" s="595"/>
      <c r="L17" s="595"/>
      <c r="M17" s="595"/>
      <c r="N17" s="595"/>
      <c r="O17" s="596"/>
      <c r="P17" s="73">
        <v>-130</v>
      </c>
      <c r="Q17" s="74"/>
      <c r="R17" s="74"/>
      <c r="S17" s="74"/>
      <c r="T17" s="74"/>
      <c r="U17" s="74"/>
      <c r="V17" s="75"/>
      <c r="W17" s="73">
        <v>-650</v>
      </c>
      <c r="X17" s="74"/>
      <c r="Y17" s="74"/>
      <c r="Z17" s="74"/>
      <c r="AA17" s="74"/>
      <c r="AB17" s="74"/>
      <c r="AC17" s="75"/>
      <c r="AD17" s="73" t="s">
        <v>569</v>
      </c>
      <c r="AE17" s="74"/>
      <c r="AF17" s="74"/>
      <c r="AG17" s="74"/>
      <c r="AH17" s="74"/>
      <c r="AI17" s="74"/>
      <c r="AJ17" s="75"/>
      <c r="AK17" s="73" t="s">
        <v>569</v>
      </c>
      <c r="AL17" s="74"/>
      <c r="AM17" s="74"/>
      <c r="AN17" s="74"/>
      <c r="AO17" s="74"/>
      <c r="AP17" s="74"/>
      <c r="AQ17" s="75"/>
      <c r="AR17" s="600"/>
      <c r="AS17" s="601"/>
      <c r="AT17" s="601"/>
      <c r="AU17" s="601"/>
      <c r="AV17" s="601"/>
      <c r="AW17" s="601"/>
      <c r="AX17" s="602"/>
    </row>
    <row r="18" spans="1:50" ht="24.75" customHeight="1" x14ac:dyDescent="0.15">
      <c r="A18" s="143"/>
      <c r="B18" s="144"/>
      <c r="C18" s="144"/>
      <c r="D18" s="144"/>
      <c r="E18" s="144"/>
      <c r="F18" s="145"/>
      <c r="G18" s="574"/>
      <c r="H18" s="573"/>
      <c r="I18" s="592" t="s">
        <v>44</v>
      </c>
      <c r="J18" s="593"/>
      <c r="K18" s="593"/>
      <c r="L18" s="593"/>
      <c r="M18" s="593"/>
      <c r="N18" s="593"/>
      <c r="O18" s="594"/>
      <c r="P18" s="73" t="s">
        <v>569</v>
      </c>
      <c r="Q18" s="74"/>
      <c r="R18" s="74"/>
      <c r="S18" s="74"/>
      <c r="T18" s="74"/>
      <c r="U18" s="74"/>
      <c r="V18" s="75"/>
      <c r="W18" s="73" t="s">
        <v>569</v>
      </c>
      <c r="X18" s="74"/>
      <c r="Y18" s="74"/>
      <c r="Z18" s="74"/>
      <c r="AA18" s="74"/>
      <c r="AB18" s="74"/>
      <c r="AC18" s="75"/>
      <c r="AD18" s="73" t="s">
        <v>569</v>
      </c>
      <c r="AE18" s="74"/>
      <c r="AF18" s="74"/>
      <c r="AG18" s="74"/>
      <c r="AH18" s="74"/>
      <c r="AI18" s="74"/>
      <c r="AJ18" s="75"/>
      <c r="AK18" s="73" t="s">
        <v>569</v>
      </c>
      <c r="AL18" s="74"/>
      <c r="AM18" s="74"/>
      <c r="AN18" s="74"/>
      <c r="AO18" s="74"/>
      <c r="AP18" s="74"/>
      <c r="AQ18" s="75"/>
      <c r="AR18" s="600"/>
      <c r="AS18" s="601"/>
      <c r="AT18" s="601"/>
      <c r="AU18" s="601"/>
      <c r="AV18" s="601"/>
      <c r="AW18" s="601"/>
      <c r="AX18" s="602"/>
    </row>
    <row r="19" spans="1:50" ht="24.75" customHeight="1" x14ac:dyDescent="0.15">
      <c r="A19" s="143"/>
      <c r="B19" s="144"/>
      <c r="C19" s="144"/>
      <c r="D19" s="144"/>
      <c r="E19" s="144"/>
      <c r="F19" s="145"/>
      <c r="G19" s="575"/>
      <c r="H19" s="576"/>
      <c r="I19" s="586" t="s">
        <v>18</v>
      </c>
      <c r="J19" s="587"/>
      <c r="K19" s="587"/>
      <c r="L19" s="587"/>
      <c r="M19" s="587"/>
      <c r="N19" s="587"/>
      <c r="O19" s="588"/>
      <c r="P19" s="589">
        <f>SUM(P13:V18)</f>
        <v>241</v>
      </c>
      <c r="Q19" s="590"/>
      <c r="R19" s="590"/>
      <c r="S19" s="590"/>
      <c r="T19" s="590"/>
      <c r="U19" s="590"/>
      <c r="V19" s="591"/>
      <c r="W19" s="589">
        <f>SUM(W13:AC18)</f>
        <v>997</v>
      </c>
      <c r="X19" s="590"/>
      <c r="Y19" s="590"/>
      <c r="Z19" s="590"/>
      <c r="AA19" s="590"/>
      <c r="AB19" s="590"/>
      <c r="AC19" s="591"/>
      <c r="AD19" s="589">
        <f>SUM(AD13:AJ18)</f>
        <v>753</v>
      </c>
      <c r="AE19" s="590"/>
      <c r="AF19" s="590"/>
      <c r="AG19" s="590"/>
      <c r="AH19" s="590"/>
      <c r="AI19" s="590"/>
      <c r="AJ19" s="591"/>
      <c r="AK19" s="589">
        <f>SUM(AK13:AQ18)-AK15</f>
        <v>97.730999999999995</v>
      </c>
      <c r="AL19" s="590"/>
      <c r="AM19" s="590"/>
      <c r="AN19" s="590"/>
      <c r="AO19" s="590"/>
      <c r="AP19" s="590"/>
      <c r="AQ19" s="591"/>
      <c r="AR19" s="600"/>
      <c r="AS19" s="601"/>
      <c r="AT19" s="601"/>
      <c r="AU19" s="601"/>
      <c r="AV19" s="601"/>
      <c r="AW19" s="601"/>
      <c r="AX19" s="602"/>
    </row>
    <row r="20" spans="1:50" ht="24.75" customHeight="1" x14ac:dyDescent="0.15">
      <c r="A20" s="143"/>
      <c r="B20" s="144"/>
      <c r="C20" s="144"/>
      <c r="D20" s="144"/>
      <c r="E20" s="144"/>
      <c r="F20" s="145"/>
      <c r="G20" s="549" t="s">
        <v>9</v>
      </c>
      <c r="H20" s="550"/>
      <c r="I20" s="550"/>
      <c r="J20" s="550"/>
      <c r="K20" s="550"/>
      <c r="L20" s="550"/>
      <c r="M20" s="550"/>
      <c r="N20" s="550"/>
      <c r="O20" s="550"/>
      <c r="P20" s="73">
        <v>225</v>
      </c>
      <c r="Q20" s="74"/>
      <c r="R20" s="74"/>
      <c r="S20" s="74"/>
      <c r="T20" s="74"/>
      <c r="U20" s="74"/>
      <c r="V20" s="75"/>
      <c r="W20" s="73">
        <v>897</v>
      </c>
      <c r="X20" s="74"/>
      <c r="Y20" s="74"/>
      <c r="Z20" s="74"/>
      <c r="AA20" s="74"/>
      <c r="AB20" s="74"/>
      <c r="AC20" s="75"/>
      <c r="AD20" s="73">
        <v>725</v>
      </c>
      <c r="AE20" s="74"/>
      <c r="AF20" s="74"/>
      <c r="AG20" s="74"/>
      <c r="AH20" s="74"/>
      <c r="AI20" s="74"/>
      <c r="AJ20" s="75"/>
      <c r="AK20" s="547"/>
      <c r="AL20" s="547"/>
      <c r="AM20" s="547"/>
      <c r="AN20" s="547"/>
      <c r="AO20" s="547"/>
      <c r="AP20" s="547"/>
      <c r="AQ20" s="547"/>
      <c r="AR20" s="600"/>
      <c r="AS20" s="601"/>
      <c r="AT20" s="601"/>
      <c r="AU20" s="601"/>
      <c r="AV20" s="601"/>
      <c r="AW20" s="601"/>
      <c r="AX20" s="602"/>
    </row>
    <row r="21" spans="1:50" ht="24.75" customHeight="1" x14ac:dyDescent="0.15">
      <c r="A21" s="143"/>
      <c r="B21" s="144"/>
      <c r="C21" s="144"/>
      <c r="D21" s="144"/>
      <c r="E21" s="144"/>
      <c r="F21" s="145"/>
      <c r="G21" s="549" t="s">
        <v>10</v>
      </c>
      <c r="H21" s="550"/>
      <c r="I21" s="550"/>
      <c r="J21" s="550"/>
      <c r="K21" s="550"/>
      <c r="L21" s="550"/>
      <c r="M21" s="550"/>
      <c r="N21" s="550"/>
      <c r="O21" s="550"/>
      <c r="P21" s="546">
        <f>IF(P19=0, "-", SUM(P20)/P19)</f>
        <v>0.93360995850622408</v>
      </c>
      <c r="Q21" s="546"/>
      <c r="R21" s="546"/>
      <c r="S21" s="546"/>
      <c r="T21" s="546"/>
      <c r="U21" s="546"/>
      <c r="V21" s="546"/>
      <c r="W21" s="546">
        <f>IF(W19=0, "-", SUM(W20)/W19)</f>
        <v>0.89969909729187558</v>
      </c>
      <c r="X21" s="546"/>
      <c r="Y21" s="546"/>
      <c r="Z21" s="546"/>
      <c r="AA21" s="546"/>
      <c r="AB21" s="546"/>
      <c r="AC21" s="546"/>
      <c r="AD21" s="546">
        <f>IF(AD19=0, "-", SUM(AD20)/AD19)</f>
        <v>0.96281540504648078</v>
      </c>
      <c r="AE21" s="546"/>
      <c r="AF21" s="546"/>
      <c r="AG21" s="546"/>
      <c r="AH21" s="546"/>
      <c r="AI21" s="546"/>
      <c r="AJ21" s="546"/>
      <c r="AK21" s="547"/>
      <c r="AL21" s="547"/>
      <c r="AM21" s="547"/>
      <c r="AN21" s="547"/>
      <c r="AO21" s="547"/>
      <c r="AP21" s="547"/>
      <c r="AQ21" s="548"/>
      <c r="AR21" s="600"/>
      <c r="AS21" s="601"/>
      <c r="AT21" s="601"/>
      <c r="AU21" s="601"/>
      <c r="AV21" s="601"/>
      <c r="AW21" s="601"/>
      <c r="AX21" s="602"/>
    </row>
    <row r="22" spans="1:50" ht="25.5" customHeight="1" x14ac:dyDescent="0.15">
      <c r="A22" s="618"/>
      <c r="B22" s="619"/>
      <c r="C22" s="619"/>
      <c r="D22" s="619"/>
      <c r="E22" s="619"/>
      <c r="F22" s="620"/>
      <c r="G22" s="544" t="s">
        <v>212</v>
      </c>
      <c r="H22" s="545"/>
      <c r="I22" s="545"/>
      <c r="J22" s="545"/>
      <c r="K22" s="545"/>
      <c r="L22" s="545"/>
      <c r="M22" s="545"/>
      <c r="N22" s="545"/>
      <c r="O22" s="545"/>
      <c r="P22" s="546">
        <f>IF(P20=0, "-", SUM(P20)/SUM(P13,P14))</f>
        <v>0.8754863813229572</v>
      </c>
      <c r="Q22" s="546"/>
      <c r="R22" s="546"/>
      <c r="S22" s="546"/>
      <c r="T22" s="546"/>
      <c r="U22" s="546"/>
      <c r="V22" s="546"/>
      <c r="W22" s="546">
        <f>IF(W20=0, "-", SUM(W20)/SUM(W13,W14))</f>
        <v>0.59129861568885955</v>
      </c>
      <c r="X22" s="546"/>
      <c r="Y22" s="546"/>
      <c r="Z22" s="546"/>
      <c r="AA22" s="546"/>
      <c r="AB22" s="546"/>
      <c r="AC22" s="546"/>
      <c r="AD22" s="546">
        <f>IF(AD20=0, "-", SUM(AD20)/SUM(AD13,AD14))</f>
        <v>7.0388349514563107</v>
      </c>
      <c r="AE22" s="546"/>
      <c r="AF22" s="546"/>
      <c r="AG22" s="546"/>
      <c r="AH22" s="546"/>
      <c r="AI22" s="546"/>
      <c r="AJ22" s="546"/>
      <c r="AK22" s="547"/>
      <c r="AL22" s="547"/>
      <c r="AM22" s="547"/>
      <c r="AN22" s="547"/>
      <c r="AO22" s="547"/>
      <c r="AP22" s="547"/>
      <c r="AQ22" s="548"/>
      <c r="AR22" s="603"/>
      <c r="AS22" s="604"/>
      <c r="AT22" s="604"/>
      <c r="AU22" s="604"/>
      <c r="AV22" s="604"/>
      <c r="AW22" s="604"/>
      <c r="AX22" s="605"/>
    </row>
    <row r="23" spans="1:50" ht="40.35" customHeight="1" x14ac:dyDescent="0.15">
      <c r="A23" s="525" t="s">
        <v>562</v>
      </c>
      <c r="B23" s="526"/>
      <c r="C23" s="526"/>
      <c r="D23" s="526"/>
      <c r="E23" s="526"/>
      <c r="F23" s="527"/>
      <c r="G23" s="531" t="s">
        <v>206</v>
      </c>
      <c r="H23" s="532"/>
      <c r="I23" s="532"/>
      <c r="J23" s="532"/>
      <c r="K23" s="532"/>
      <c r="L23" s="532"/>
      <c r="M23" s="532"/>
      <c r="N23" s="532"/>
      <c r="O23" s="533"/>
      <c r="P23" s="534" t="s">
        <v>560</v>
      </c>
      <c r="Q23" s="532"/>
      <c r="R23" s="532"/>
      <c r="S23" s="532"/>
      <c r="T23" s="532"/>
      <c r="U23" s="532"/>
      <c r="V23" s="533"/>
      <c r="W23" s="556" t="s">
        <v>205</v>
      </c>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57"/>
    </row>
    <row r="24" spans="1:50" ht="25.5" customHeight="1" x14ac:dyDescent="0.15">
      <c r="A24" s="528"/>
      <c r="B24" s="529"/>
      <c r="C24" s="529"/>
      <c r="D24" s="529"/>
      <c r="E24" s="529"/>
      <c r="F24" s="530"/>
      <c r="G24" s="535" t="s">
        <v>574</v>
      </c>
      <c r="H24" s="536"/>
      <c r="I24" s="536"/>
      <c r="J24" s="536"/>
      <c r="K24" s="536"/>
      <c r="L24" s="536"/>
      <c r="M24" s="536"/>
      <c r="N24" s="536"/>
      <c r="O24" s="537"/>
      <c r="P24" s="538">
        <v>-0.26900000000000002</v>
      </c>
      <c r="Q24" s="539"/>
      <c r="R24" s="539"/>
      <c r="S24" s="539"/>
      <c r="T24" s="539"/>
      <c r="U24" s="539"/>
      <c r="V24" s="540"/>
      <c r="W24" s="558"/>
      <c r="X24" s="559"/>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c r="AX24" s="560"/>
    </row>
    <row r="25" spans="1:50" ht="25.5" customHeight="1" x14ac:dyDescent="0.15">
      <c r="A25" s="528"/>
      <c r="B25" s="529"/>
      <c r="C25" s="529"/>
      <c r="D25" s="529"/>
      <c r="E25" s="529"/>
      <c r="F25" s="530"/>
      <c r="G25" s="516"/>
      <c r="H25" s="517"/>
      <c r="I25" s="517"/>
      <c r="J25" s="517"/>
      <c r="K25" s="517"/>
      <c r="L25" s="517"/>
      <c r="M25" s="517"/>
      <c r="N25" s="517"/>
      <c r="O25" s="518"/>
      <c r="P25" s="73"/>
      <c r="Q25" s="74"/>
      <c r="R25" s="74"/>
      <c r="S25" s="74"/>
      <c r="T25" s="74"/>
      <c r="U25" s="74"/>
      <c r="V25" s="75"/>
      <c r="W25" s="561"/>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3"/>
    </row>
    <row r="26" spans="1:50" ht="25.5" customHeight="1" x14ac:dyDescent="0.15">
      <c r="A26" s="528"/>
      <c r="B26" s="529"/>
      <c r="C26" s="529"/>
      <c r="D26" s="529"/>
      <c r="E26" s="529"/>
      <c r="F26" s="530"/>
      <c r="G26" s="516"/>
      <c r="H26" s="517"/>
      <c r="I26" s="517"/>
      <c r="J26" s="517"/>
      <c r="K26" s="517"/>
      <c r="L26" s="517"/>
      <c r="M26" s="517"/>
      <c r="N26" s="517"/>
      <c r="O26" s="518"/>
      <c r="P26" s="73"/>
      <c r="Q26" s="74"/>
      <c r="R26" s="74"/>
      <c r="S26" s="74"/>
      <c r="T26" s="74"/>
      <c r="U26" s="74"/>
      <c r="V26" s="75"/>
      <c r="W26" s="561"/>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3"/>
    </row>
    <row r="27" spans="1:50" ht="25.5" customHeight="1" x14ac:dyDescent="0.15">
      <c r="A27" s="528"/>
      <c r="B27" s="529"/>
      <c r="C27" s="529"/>
      <c r="D27" s="529"/>
      <c r="E27" s="529"/>
      <c r="F27" s="530"/>
      <c r="G27" s="516"/>
      <c r="H27" s="517"/>
      <c r="I27" s="517"/>
      <c r="J27" s="517"/>
      <c r="K27" s="517"/>
      <c r="L27" s="517"/>
      <c r="M27" s="517"/>
      <c r="N27" s="517"/>
      <c r="O27" s="518"/>
      <c r="P27" s="73"/>
      <c r="Q27" s="74"/>
      <c r="R27" s="74"/>
      <c r="S27" s="74"/>
      <c r="T27" s="74"/>
      <c r="U27" s="74"/>
      <c r="V27" s="75"/>
      <c r="W27" s="561"/>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c r="AX27" s="563"/>
    </row>
    <row r="28" spans="1:50" ht="25.5" customHeight="1" x14ac:dyDescent="0.15">
      <c r="A28" s="528"/>
      <c r="B28" s="529"/>
      <c r="C28" s="529"/>
      <c r="D28" s="529"/>
      <c r="E28" s="529"/>
      <c r="F28" s="530"/>
      <c r="G28" s="516"/>
      <c r="H28" s="517"/>
      <c r="I28" s="517"/>
      <c r="J28" s="517"/>
      <c r="K28" s="517"/>
      <c r="L28" s="517"/>
      <c r="M28" s="517"/>
      <c r="N28" s="517"/>
      <c r="O28" s="518"/>
      <c r="P28" s="73"/>
      <c r="Q28" s="74"/>
      <c r="R28" s="74"/>
      <c r="S28" s="74"/>
      <c r="T28" s="74"/>
      <c r="U28" s="74"/>
      <c r="V28" s="75"/>
      <c r="W28" s="561"/>
      <c r="X28" s="562"/>
      <c r="Y28" s="562"/>
      <c r="Z28" s="562"/>
      <c r="AA28" s="562"/>
      <c r="AB28" s="562"/>
      <c r="AC28" s="562"/>
      <c r="AD28" s="562"/>
      <c r="AE28" s="562"/>
      <c r="AF28" s="562"/>
      <c r="AG28" s="562"/>
      <c r="AH28" s="562"/>
      <c r="AI28" s="562"/>
      <c r="AJ28" s="562"/>
      <c r="AK28" s="562"/>
      <c r="AL28" s="562"/>
      <c r="AM28" s="562"/>
      <c r="AN28" s="562"/>
      <c r="AO28" s="562"/>
      <c r="AP28" s="562"/>
      <c r="AQ28" s="562"/>
      <c r="AR28" s="562"/>
      <c r="AS28" s="562"/>
      <c r="AT28" s="562"/>
      <c r="AU28" s="562"/>
      <c r="AV28" s="562"/>
      <c r="AW28" s="562"/>
      <c r="AX28" s="563"/>
    </row>
    <row r="29" spans="1:50" ht="25.5" customHeight="1" x14ac:dyDescent="0.15">
      <c r="A29" s="528"/>
      <c r="B29" s="529"/>
      <c r="C29" s="529"/>
      <c r="D29" s="529"/>
      <c r="E29" s="529"/>
      <c r="F29" s="530"/>
      <c r="G29" s="519"/>
      <c r="H29" s="520"/>
      <c r="I29" s="520"/>
      <c r="J29" s="520"/>
      <c r="K29" s="520"/>
      <c r="L29" s="520"/>
      <c r="M29" s="520"/>
      <c r="N29" s="520"/>
      <c r="O29" s="521"/>
      <c r="P29" s="522"/>
      <c r="Q29" s="523"/>
      <c r="R29" s="523"/>
      <c r="S29" s="523"/>
      <c r="T29" s="523"/>
      <c r="U29" s="523"/>
      <c r="V29" s="524"/>
      <c r="W29" s="561"/>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3"/>
    </row>
    <row r="30" spans="1:50" ht="25.5" customHeight="1" thickBot="1" x14ac:dyDescent="0.2">
      <c r="A30" s="528"/>
      <c r="B30" s="529"/>
      <c r="C30" s="529"/>
      <c r="D30" s="529"/>
      <c r="E30" s="529"/>
      <c r="F30" s="530"/>
      <c r="G30" s="132" t="s">
        <v>18</v>
      </c>
      <c r="H30" s="551"/>
      <c r="I30" s="551"/>
      <c r="J30" s="551"/>
      <c r="K30" s="551"/>
      <c r="L30" s="551"/>
      <c r="M30" s="551"/>
      <c r="N30" s="551"/>
      <c r="O30" s="552"/>
      <c r="P30" s="553">
        <f>AK15</f>
        <v>-0.26900000000000002</v>
      </c>
      <c r="Q30" s="554"/>
      <c r="R30" s="554"/>
      <c r="S30" s="554"/>
      <c r="T30" s="554"/>
      <c r="U30" s="554"/>
      <c r="V30" s="555"/>
      <c r="W30" s="564"/>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6"/>
    </row>
    <row r="31" spans="1:50" ht="47.25" customHeight="1" x14ac:dyDescent="0.15">
      <c r="A31" s="500" t="s">
        <v>541</v>
      </c>
      <c r="B31" s="501"/>
      <c r="C31" s="501"/>
      <c r="D31" s="501"/>
      <c r="E31" s="501"/>
      <c r="F31" s="502"/>
      <c r="G31" s="503" t="s">
        <v>575</v>
      </c>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4"/>
      <c r="AM31" s="504"/>
      <c r="AN31" s="504"/>
      <c r="AO31" s="504"/>
      <c r="AP31" s="504"/>
      <c r="AQ31" s="504"/>
      <c r="AR31" s="504"/>
      <c r="AS31" s="504"/>
      <c r="AT31" s="504"/>
      <c r="AU31" s="504"/>
      <c r="AV31" s="504"/>
      <c r="AW31" s="504"/>
      <c r="AX31" s="505"/>
    </row>
    <row r="32" spans="1:50" ht="31.5" customHeight="1" x14ac:dyDescent="0.15">
      <c r="A32" s="506" t="s">
        <v>542</v>
      </c>
      <c r="B32" s="507"/>
      <c r="C32" s="507"/>
      <c r="D32" s="507"/>
      <c r="E32" s="507"/>
      <c r="F32" s="323"/>
      <c r="G32" s="508" t="s">
        <v>540</v>
      </c>
      <c r="H32" s="509"/>
      <c r="I32" s="509"/>
      <c r="J32" s="509"/>
      <c r="K32" s="509"/>
      <c r="L32" s="509"/>
      <c r="M32" s="509"/>
      <c r="N32" s="509"/>
      <c r="O32" s="509"/>
      <c r="P32" s="510" t="s">
        <v>539</v>
      </c>
      <c r="Q32" s="509"/>
      <c r="R32" s="509"/>
      <c r="S32" s="509"/>
      <c r="T32" s="509"/>
      <c r="U32" s="509"/>
      <c r="V32" s="509"/>
      <c r="W32" s="509"/>
      <c r="X32" s="511"/>
      <c r="Y32" s="512"/>
      <c r="Z32" s="513"/>
      <c r="AA32" s="514"/>
      <c r="AB32" s="515" t="s">
        <v>11</v>
      </c>
      <c r="AC32" s="515"/>
      <c r="AD32" s="515"/>
      <c r="AE32" s="413" t="s">
        <v>384</v>
      </c>
      <c r="AF32" s="463"/>
      <c r="AG32" s="463"/>
      <c r="AH32" s="464"/>
      <c r="AI32" s="413" t="s">
        <v>536</v>
      </c>
      <c r="AJ32" s="463"/>
      <c r="AK32" s="463"/>
      <c r="AL32" s="464"/>
      <c r="AM32" s="413" t="s">
        <v>352</v>
      </c>
      <c r="AN32" s="463"/>
      <c r="AO32" s="463"/>
      <c r="AP32" s="464"/>
      <c r="AQ32" s="465" t="s">
        <v>383</v>
      </c>
      <c r="AR32" s="466"/>
      <c r="AS32" s="466"/>
      <c r="AT32" s="467"/>
      <c r="AU32" s="465" t="s">
        <v>549</v>
      </c>
      <c r="AV32" s="466"/>
      <c r="AW32" s="466"/>
      <c r="AX32" s="468"/>
    </row>
    <row r="33" spans="1:51" ht="23.25" customHeight="1" x14ac:dyDescent="0.15">
      <c r="A33" s="506"/>
      <c r="B33" s="507"/>
      <c r="C33" s="507"/>
      <c r="D33" s="507"/>
      <c r="E33" s="507"/>
      <c r="F33" s="323"/>
      <c r="G33" s="469" t="s">
        <v>576</v>
      </c>
      <c r="H33" s="470"/>
      <c r="I33" s="470"/>
      <c r="J33" s="470"/>
      <c r="K33" s="470"/>
      <c r="L33" s="470"/>
      <c r="M33" s="470"/>
      <c r="N33" s="470"/>
      <c r="O33" s="470"/>
      <c r="P33" s="205" t="s">
        <v>577</v>
      </c>
      <c r="Q33" s="473"/>
      <c r="R33" s="473"/>
      <c r="S33" s="473"/>
      <c r="T33" s="473"/>
      <c r="U33" s="473"/>
      <c r="V33" s="473"/>
      <c r="W33" s="473"/>
      <c r="X33" s="474"/>
      <c r="Y33" s="478" t="s">
        <v>48</v>
      </c>
      <c r="Z33" s="479"/>
      <c r="AA33" s="480"/>
      <c r="AB33" s="429" t="s">
        <v>578</v>
      </c>
      <c r="AC33" s="481"/>
      <c r="AD33" s="481"/>
      <c r="AE33" s="482">
        <v>270</v>
      </c>
      <c r="AF33" s="482"/>
      <c r="AG33" s="482"/>
      <c r="AH33" s="482"/>
      <c r="AI33" s="482">
        <v>145</v>
      </c>
      <c r="AJ33" s="482"/>
      <c r="AK33" s="482"/>
      <c r="AL33" s="482"/>
      <c r="AM33" s="482">
        <v>243</v>
      </c>
      <c r="AN33" s="482"/>
      <c r="AO33" s="482"/>
      <c r="AP33" s="482"/>
      <c r="AQ33" s="482" t="s">
        <v>569</v>
      </c>
      <c r="AR33" s="482"/>
      <c r="AS33" s="482"/>
      <c r="AT33" s="482"/>
      <c r="AU33" s="497" t="s">
        <v>569</v>
      </c>
      <c r="AV33" s="498"/>
      <c r="AW33" s="498"/>
      <c r="AX33" s="499"/>
    </row>
    <row r="34" spans="1:51" ht="23.25" customHeight="1" x14ac:dyDescent="0.15">
      <c r="A34" s="359"/>
      <c r="B34" s="360"/>
      <c r="C34" s="360"/>
      <c r="D34" s="360"/>
      <c r="E34" s="360"/>
      <c r="F34" s="325"/>
      <c r="G34" s="471"/>
      <c r="H34" s="472"/>
      <c r="I34" s="472"/>
      <c r="J34" s="472"/>
      <c r="K34" s="472"/>
      <c r="L34" s="472"/>
      <c r="M34" s="472"/>
      <c r="N34" s="472"/>
      <c r="O34" s="472"/>
      <c r="P34" s="475"/>
      <c r="Q34" s="476"/>
      <c r="R34" s="476"/>
      <c r="S34" s="476"/>
      <c r="T34" s="476"/>
      <c r="U34" s="476"/>
      <c r="V34" s="476"/>
      <c r="W34" s="476"/>
      <c r="X34" s="477"/>
      <c r="Y34" s="541" t="s">
        <v>49</v>
      </c>
      <c r="Z34" s="542"/>
      <c r="AA34" s="543"/>
      <c r="AB34" s="429" t="s">
        <v>578</v>
      </c>
      <c r="AC34" s="481"/>
      <c r="AD34" s="481"/>
      <c r="AE34" s="482">
        <v>200</v>
      </c>
      <c r="AF34" s="482"/>
      <c r="AG34" s="482"/>
      <c r="AH34" s="482"/>
      <c r="AI34" s="482">
        <v>250</v>
      </c>
      <c r="AJ34" s="482"/>
      <c r="AK34" s="482"/>
      <c r="AL34" s="482"/>
      <c r="AM34" s="482">
        <v>200</v>
      </c>
      <c r="AN34" s="482"/>
      <c r="AO34" s="482"/>
      <c r="AP34" s="482"/>
      <c r="AQ34" s="482">
        <v>250</v>
      </c>
      <c r="AR34" s="482"/>
      <c r="AS34" s="482"/>
      <c r="AT34" s="482"/>
      <c r="AU34" s="497">
        <v>250</v>
      </c>
      <c r="AV34" s="498"/>
      <c r="AW34" s="498"/>
      <c r="AX34" s="499"/>
    </row>
    <row r="35" spans="1:51" ht="23.25" customHeight="1" x14ac:dyDescent="0.15">
      <c r="A35" s="432" t="s">
        <v>543</v>
      </c>
      <c r="B35" s="433"/>
      <c r="C35" s="433"/>
      <c r="D35" s="433"/>
      <c r="E35" s="433"/>
      <c r="F35" s="434"/>
      <c r="G35" s="374" t="s">
        <v>544</v>
      </c>
      <c r="H35" s="374"/>
      <c r="I35" s="374"/>
      <c r="J35" s="374"/>
      <c r="K35" s="374"/>
      <c r="L35" s="374"/>
      <c r="M35" s="374"/>
      <c r="N35" s="374"/>
      <c r="O35" s="374"/>
      <c r="P35" s="374"/>
      <c r="Q35" s="374"/>
      <c r="R35" s="374"/>
      <c r="S35" s="374"/>
      <c r="T35" s="374"/>
      <c r="U35" s="374"/>
      <c r="V35" s="374"/>
      <c r="W35" s="374"/>
      <c r="X35" s="375"/>
      <c r="Y35" s="441"/>
      <c r="Z35" s="442"/>
      <c r="AA35" s="443"/>
      <c r="AB35" s="373" t="s">
        <v>11</v>
      </c>
      <c r="AC35" s="374"/>
      <c r="AD35" s="375"/>
      <c r="AE35" s="373" t="s">
        <v>384</v>
      </c>
      <c r="AF35" s="374"/>
      <c r="AG35" s="374"/>
      <c r="AH35" s="375"/>
      <c r="AI35" s="373" t="s">
        <v>536</v>
      </c>
      <c r="AJ35" s="374"/>
      <c r="AK35" s="374"/>
      <c r="AL35" s="375"/>
      <c r="AM35" s="373" t="s">
        <v>352</v>
      </c>
      <c r="AN35" s="374"/>
      <c r="AO35" s="374"/>
      <c r="AP35" s="375"/>
      <c r="AQ35" s="444" t="s">
        <v>550</v>
      </c>
      <c r="AR35" s="445"/>
      <c r="AS35" s="445"/>
      <c r="AT35" s="445"/>
      <c r="AU35" s="445"/>
      <c r="AV35" s="445"/>
      <c r="AW35" s="445"/>
      <c r="AX35" s="446"/>
    </row>
    <row r="36" spans="1:51" ht="23.25" customHeight="1" x14ac:dyDescent="0.15">
      <c r="A36" s="435"/>
      <c r="B36" s="436"/>
      <c r="C36" s="436"/>
      <c r="D36" s="436"/>
      <c r="E36" s="436"/>
      <c r="F36" s="437"/>
      <c r="G36" s="447" t="s">
        <v>677</v>
      </c>
      <c r="H36" s="448"/>
      <c r="I36" s="448"/>
      <c r="J36" s="448"/>
      <c r="K36" s="448"/>
      <c r="L36" s="448"/>
      <c r="M36" s="448"/>
      <c r="N36" s="448"/>
      <c r="O36" s="448"/>
      <c r="P36" s="448"/>
      <c r="Q36" s="448"/>
      <c r="R36" s="448"/>
      <c r="S36" s="448"/>
      <c r="T36" s="448"/>
      <c r="U36" s="448"/>
      <c r="V36" s="448"/>
      <c r="W36" s="448"/>
      <c r="X36" s="448"/>
      <c r="Y36" s="490" t="s">
        <v>543</v>
      </c>
      <c r="Z36" s="491"/>
      <c r="AA36" s="492"/>
      <c r="AB36" s="493" t="s">
        <v>579</v>
      </c>
      <c r="AC36" s="494"/>
      <c r="AD36" s="495"/>
      <c r="AE36" s="496">
        <v>0.8</v>
      </c>
      <c r="AF36" s="496"/>
      <c r="AG36" s="496"/>
      <c r="AH36" s="496"/>
      <c r="AI36" s="496">
        <v>6.2</v>
      </c>
      <c r="AJ36" s="496"/>
      <c r="AK36" s="496"/>
      <c r="AL36" s="496"/>
      <c r="AM36" s="496">
        <v>3</v>
      </c>
      <c r="AN36" s="496"/>
      <c r="AO36" s="496"/>
      <c r="AP36" s="496"/>
      <c r="AQ36" s="367">
        <v>0.4</v>
      </c>
      <c r="AR36" s="368"/>
      <c r="AS36" s="368"/>
      <c r="AT36" s="368"/>
      <c r="AU36" s="368"/>
      <c r="AV36" s="368"/>
      <c r="AW36" s="368"/>
      <c r="AX36" s="372"/>
    </row>
    <row r="37" spans="1:51" ht="46.5" customHeight="1" x14ac:dyDescent="0.15">
      <c r="A37" s="438"/>
      <c r="B37" s="439"/>
      <c r="C37" s="439"/>
      <c r="D37" s="439"/>
      <c r="E37" s="439"/>
      <c r="F37" s="440"/>
      <c r="G37" s="449"/>
      <c r="H37" s="450"/>
      <c r="I37" s="450"/>
      <c r="J37" s="450"/>
      <c r="K37" s="450"/>
      <c r="L37" s="450"/>
      <c r="M37" s="450"/>
      <c r="N37" s="450"/>
      <c r="O37" s="450"/>
      <c r="P37" s="450"/>
      <c r="Q37" s="450"/>
      <c r="R37" s="450"/>
      <c r="S37" s="450"/>
      <c r="T37" s="450"/>
      <c r="U37" s="450"/>
      <c r="V37" s="450"/>
      <c r="W37" s="450"/>
      <c r="X37" s="450"/>
      <c r="Y37" s="426" t="s">
        <v>545</v>
      </c>
      <c r="Z37" s="483"/>
      <c r="AA37" s="484"/>
      <c r="AB37" s="485" t="s">
        <v>580</v>
      </c>
      <c r="AC37" s="486"/>
      <c r="AD37" s="487"/>
      <c r="AE37" s="488" t="s">
        <v>581</v>
      </c>
      <c r="AF37" s="488"/>
      <c r="AG37" s="488"/>
      <c r="AH37" s="488"/>
      <c r="AI37" s="488" t="s">
        <v>582</v>
      </c>
      <c r="AJ37" s="488"/>
      <c r="AK37" s="488"/>
      <c r="AL37" s="488"/>
      <c r="AM37" s="488" t="s">
        <v>583</v>
      </c>
      <c r="AN37" s="488"/>
      <c r="AO37" s="488"/>
      <c r="AP37" s="488"/>
      <c r="AQ37" s="488" t="s">
        <v>584</v>
      </c>
      <c r="AR37" s="488"/>
      <c r="AS37" s="488"/>
      <c r="AT37" s="488"/>
      <c r="AU37" s="488"/>
      <c r="AV37" s="488"/>
      <c r="AW37" s="488"/>
      <c r="AX37" s="489"/>
    </row>
    <row r="38" spans="1:51" ht="18.75" customHeight="1" x14ac:dyDescent="0.15">
      <c r="A38" s="453" t="s">
        <v>210</v>
      </c>
      <c r="B38" s="454"/>
      <c r="C38" s="454"/>
      <c r="D38" s="454"/>
      <c r="E38" s="454"/>
      <c r="F38" s="455"/>
      <c r="G38" s="398" t="s">
        <v>131</v>
      </c>
      <c r="H38" s="380"/>
      <c r="I38" s="380"/>
      <c r="J38" s="380"/>
      <c r="K38" s="380"/>
      <c r="L38" s="380"/>
      <c r="M38" s="380"/>
      <c r="N38" s="380"/>
      <c r="O38" s="399"/>
      <c r="P38" s="402" t="s">
        <v>51</v>
      </c>
      <c r="Q38" s="380"/>
      <c r="R38" s="380"/>
      <c r="S38" s="380"/>
      <c r="T38" s="380"/>
      <c r="U38" s="380"/>
      <c r="V38" s="380"/>
      <c r="W38" s="380"/>
      <c r="X38" s="399"/>
      <c r="Y38" s="404"/>
      <c r="Z38" s="405"/>
      <c r="AA38" s="406"/>
      <c r="AB38" s="410" t="s">
        <v>11</v>
      </c>
      <c r="AC38" s="411"/>
      <c r="AD38" s="412"/>
      <c r="AE38" s="410" t="s">
        <v>384</v>
      </c>
      <c r="AF38" s="411"/>
      <c r="AG38" s="411"/>
      <c r="AH38" s="412"/>
      <c r="AI38" s="451" t="s">
        <v>536</v>
      </c>
      <c r="AJ38" s="451"/>
      <c r="AK38" s="451"/>
      <c r="AL38" s="410"/>
      <c r="AM38" s="451" t="s">
        <v>352</v>
      </c>
      <c r="AN38" s="451"/>
      <c r="AO38" s="451"/>
      <c r="AP38" s="410"/>
      <c r="AQ38" s="377" t="s">
        <v>165</v>
      </c>
      <c r="AR38" s="378"/>
      <c r="AS38" s="378"/>
      <c r="AT38" s="379"/>
      <c r="AU38" s="380" t="s">
        <v>121</v>
      </c>
      <c r="AV38" s="380"/>
      <c r="AW38" s="380"/>
      <c r="AX38" s="381"/>
    </row>
    <row r="39" spans="1:51" ht="18.75" customHeight="1" x14ac:dyDescent="0.15">
      <c r="A39" s="456"/>
      <c r="B39" s="457"/>
      <c r="C39" s="457"/>
      <c r="D39" s="457"/>
      <c r="E39" s="457"/>
      <c r="F39" s="458"/>
      <c r="G39" s="400"/>
      <c r="H39" s="386"/>
      <c r="I39" s="386"/>
      <c r="J39" s="386"/>
      <c r="K39" s="386"/>
      <c r="L39" s="386"/>
      <c r="M39" s="386"/>
      <c r="N39" s="386"/>
      <c r="O39" s="401"/>
      <c r="P39" s="403"/>
      <c r="Q39" s="386"/>
      <c r="R39" s="386"/>
      <c r="S39" s="386"/>
      <c r="T39" s="386"/>
      <c r="U39" s="386"/>
      <c r="V39" s="386"/>
      <c r="W39" s="386"/>
      <c r="X39" s="401"/>
      <c r="Y39" s="407"/>
      <c r="Z39" s="408"/>
      <c r="AA39" s="409"/>
      <c r="AB39" s="413"/>
      <c r="AC39" s="414"/>
      <c r="AD39" s="415"/>
      <c r="AE39" s="413"/>
      <c r="AF39" s="414"/>
      <c r="AG39" s="414"/>
      <c r="AH39" s="415"/>
      <c r="AI39" s="452"/>
      <c r="AJ39" s="452"/>
      <c r="AK39" s="452"/>
      <c r="AL39" s="413"/>
      <c r="AM39" s="452"/>
      <c r="AN39" s="452"/>
      <c r="AO39" s="452"/>
      <c r="AP39" s="413"/>
      <c r="AQ39" s="382" t="s">
        <v>569</v>
      </c>
      <c r="AR39" s="383"/>
      <c r="AS39" s="384" t="s">
        <v>166</v>
      </c>
      <c r="AT39" s="385"/>
      <c r="AU39" s="382" t="s">
        <v>569</v>
      </c>
      <c r="AV39" s="383"/>
      <c r="AW39" s="386" t="s">
        <v>158</v>
      </c>
      <c r="AX39" s="387"/>
    </row>
    <row r="40" spans="1:51" ht="23.25" customHeight="1" x14ac:dyDescent="0.15">
      <c r="A40" s="459"/>
      <c r="B40" s="457"/>
      <c r="C40" s="457"/>
      <c r="D40" s="457"/>
      <c r="E40" s="457"/>
      <c r="F40" s="458"/>
      <c r="G40" s="416" t="s">
        <v>585</v>
      </c>
      <c r="H40" s="417"/>
      <c r="I40" s="417"/>
      <c r="J40" s="417"/>
      <c r="K40" s="417"/>
      <c r="L40" s="417"/>
      <c r="M40" s="417"/>
      <c r="N40" s="417"/>
      <c r="O40" s="418"/>
      <c r="P40" s="206" t="s">
        <v>586</v>
      </c>
      <c r="Q40" s="206"/>
      <c r="R40" s="206"/>
      <c r="S40" s="206"/>
      <c r="T40" s="206"/>
      <c r="U40" s="206"/>
      <c r="V40" s="206"/>
      <c r="W40" s="206"/>
      <c r="X40" s="345"/>
      <c r="Y40" s="426" t="s">
        <v>12</v>
      </c>
      <c r="Z40" s="427"/>
      <c r="AA40" s="428"/>
      <c r="AB40" s="431" t="s">
        <v>14</v>
      </c>
      <c r="AC40" s="431"/>
      <c r="AD40" s="431"/>
      <c r="AE40" s="367">
        <v>100</v>
      </c>
      <c r="AF40" s="368"/>
      <c r="AG40" s="368"/>
      <c r="AH40" s="368"/>
      <c r="AI40" s="367">
        <v>98.4</v>
      </c>
      <c r="AJ40" s="368"/>
      <c r="AK40" s="368"/>
      <c r="AL40" s="368"/>
      <c r="AM40" s="367">
        <v>98.4</v>
      </c>
      <c r="AN40" s="368"/>
      <c r="AO40" s="368"/>
      <c r="AP40" s="368"/>
      <c r="AQ40" s="369" t="s">
        <v>569</v>
      </c>
      <c r="AR40" s="370"/>
      <c r="AS40" s="370"/>
      <c r="AT40" s="371"/>
      <c r="AU40" s="368" t="s">
        <v>569</v>
      </c>
      <c r="AV40" s="368"/>
      <c r="AW40" s="368"/>
      <c r="AX40" s="372"/>
    </row>
    <row r="41" spans="1:51" ht="23.25" customHeight="1" x14ac:dyDescent="0.15">
      <c r="A41" s="460"/>
      <c r="B41" s="461"/>
      <c r="C41" s="461"/>
      <c r="D41" s="461"/>
      <c r="E41" s="461"/>
      <c r="F41" s="462"/>
      <c r="G41" s="419"/>
      <c r="H41" s="420"/>
      <c r="I41" s="420"/>
      <c r="J41" s="420"/>
      <c r="K41" s="420"/>
      <c r="L41" s="420"/>
      <c r="M41" s="420"/>
      <c r="N41" s="420"/>
      <c r="O41" s="421"/>
      <c r="P41" s="209"/>
      <c r="Q41" s="209"/>
      <c r="R41" s="209"/>
      <c r="S41" s="209"/>
      <c r="T41" s="209"/>
      <c r="U41" s="209"/>
      <c r="V41" s="209"/>
      <c r="W41" s="209"/>
      <c r="X41" s="425"/>
      <c r="Y41" s="373" t="s">
        <v>47</v>
      </c>
      <c r="Z41" s="374"/>
      <c r="AA41" s="375"/>
      <c r="AB41" s="431" t="s">
        <v>14</v>
      </c>
      <c r="AC41" s="431"/>
      <c r="AD41" s="431"/>
      <c r="AE41" s="367">
        <v>100</v>
      </c>
      <c r="AF41" s="368"/>
      <c r="AG41" s="368"/>
      <c r="AH41" s="368"/>
      <c r="AI41" s="367">
        <v>100</v>
      </c>
      <c r="AJ41" s="368"/>
      <c r="AK41" s="368"/>
      <c r="AL41" s="368"/>
      <c r="AM41" s="367">
        <v>100</v>
      </c>
      <c r="AN41" s="368"/>
      <c r="AO41" s="368"/>
      <c r="AP41" s="368"/>
      <c r="AQ41" s="369" t="s">
        <v>569</v>
      </c>
      <c r="AR41" s="370"/>
      <c r="AS41" s="370"/>
      <c r="AT41" s="371"/>
      <c r="AU41" s="368">
        <v>100</v>
      </c>
      <c r="AV41" s="368"/>
      <c r="AW41" s="368"/>
      <c r="AX41" s="372"/>
    </row>
    <row r="42" spans="1:51" ht="23.25" customHeight="1" x14ac:dyDescent="0.15">
      <c r="A42" s="459"/>
      <c r="B42" s="457"/>
      <c r="C42" s="457"/>
      <c r="D42" s="457"/>
      <c r="E42" s="457"/>
      <c r="F42" s="458"/>
      <c r="G42" s="422"/>
      <c r="H42" s="423"/>
      <c r="I42" s="423"/>
      <c r="J42" s="423"/>
      <c r="K42" s="423"/>
      <c r="L42" s="423"/>
      <c r="M42" s="423"/>
      <c r="N42" s="423"/>
      <c r="O42" s="424"/>
      <c r="P42" s="212"/>
      <c r="Q42" s="212"/>
      <c r="R42" s="212"/>
      <c r="S42" s="212"/>
      <c r="T42" s="212"/>
      <c r="U42" s="212"/>
      <c r="V42" s="212"/>
      <c r="W42" s="212"/>
      <c r="X42" s="347"/>
      <c r="Y42" s="373" t="s">
        <v>13</v>
      </c>
      <c r="Z42" s="374"/>
      <c r="AA42" s="375"/>
      <c r="AB42" s="430" t="s">
        <v>14</v>
      </c>
      <c r="AC42" s="430"/>
      <c r="AD42" s="430"/>
      <c r="AE42" s="367">
        <v>100</v>
      </c>
      <c r="AF42" s="368"/>
      <c r="AG42" s="368"/>
      <c r="AH42" s="368"/>
      <c r="AI42" s="367">
        <v>98.4</v>
      </c>
      <c r="AJ42" s="368"/>
      <c r="AK42" s="368"/>
      <c r="AL42" s="368"/>
      <c r="AM42" s="367">
        <v>98.4</v>
      </c>
      <c r="AN42" s="368"/>
      <c r="AO42" s="368"/>
      <c r="AP42" s="368"/>
      <c r="AQ42" s="369" t="s">
        <v>569</v>
      </c>
      <c r="AR42" s="370"/>
      <c r="AS42" s="370"/>
      <c r="AT42" s="371"/>
      <c r="AU42" s="368" t="s">
        <v>569</v>
      </c>
      <c r="AV42" s="368"/>
      <c r="AW42" s="368"/>
      <c r="AX42" s="372"/>
    </row>
    <row r="43" spans="1:51" ht="23.25" customHeight="1" x14ac:dyDescent="0.15">
      <c r="A43" s="357" t="s">
        <v>229</v>
      </c>
      <c r="B43" s="358"/>
      <c r="C43" s="358"/>
      <c r="D43" s="358"/>
      <c r="E43" s="358"/>
      <c r="F43" s="321"/>
      <c r="G43" s="361" t="s">
        <v>587</v>
      </c>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1" ht="23.25" customHeight="1" x14ac:dyDescent="0.15">
      <c r="A44" s="359"/>
      <c r="B44" s="360"/>
      <c r="C44" s="360"/>
      <c r="D44" s="360"/>
      <c r="E44" s="360"/>
      <c r="F44" s="325"/>
      <c r="G44" s="364"/>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6"/>
    </row>
    <row r="45" spans="1:51" ht="18.75" customHeight="1" x14ac:dyDescent="0.15">
      <c r="A45" s="388" t="s">
        <v>210</v>
      </c>
      <c r="B45" s="389"/>
      <c r="C45" s="389"/>
      <c r="D45" s="389"/>
      <c r="E45" s="389"/>
      <c r="F45" s="390"/>
      <c r="G45" s="398" t="s">
        <v>131</v>
      </c>
      <c r="H45" s="380"/>
      <c r="I45" s="380"/>
      <c r="J45" s="380"/>
      <c r="K45" s="380"/>
      <c r="L45" s="380"/>
      <c r="M45" s="380"/>
      <c r="N45" s="380"/>
      <c r="O45" s="399"/>
      <c r="P45" s="402" t="s">
        <v>51</v>
      </c>
      <c r="Q45" s="380"/>
      <c r="R45" s="380"/>
      <c r="S45" s="380"/>
      <c r="T45" s="380"/>
      <c r="U45" s="380"/>
      <c r="V45" s="380"/>
      <c r="W45" s="380"/>
      <c r="X45" s="399"/>
      <c r="Y45" s="404"/>
      <c r="Z45" s="405"/>
      <c r="AA45" s="406"/>
      <c r="AB45" s="410" t="s">
        <v>11</v>
      </c>
      <c r="AC45" s="411"/>
      <c r="AD45" s="412"/>
      <c r="AE45" s="99" t="s">
        <v>384</v>
      </c>
      <c r="AF45" s="99"/>
      <c r="AG45" s="99"/>
      <c r="AH45" s="99"/>
      <c r="AI45" s="99" t="s">
        <v>536</v>
      </c>
      <c r="AJ45" s="99"/>
      <c r="AK45" s="99"/>
      <c r="AL45" s="99"/>
      <c r="AM45" s="99" t="s">
        <v>352</v>
      </c>
      <c r="AN45" s="99"/>
      <c r="AO45" s="99"/>
      <c r="AP45" s="99"/>
      <c r="AQ45" s="377" t="s">
        <v>165</v>
      </c>
      <c r="AR45" s="378"/>
      <c r="AS45" s="378"/>
      <c r="AT45" s="379"/>
      <c r="AU45" s="380" t="s">
        <v>121</v>
      </c>
      <c r="AV45" s="380"/>
      <c r="AW45" s="380"/>
      <c r="AX45" s="381"/>
      <c r="AY45">
        <f>COUNTA($G$47)</f>
        <v>1</v>
      </c>
    </row>
    <row r="46" spans="1:51" ht="18.75" customHeight="1" x14ac:dyDescent="0.15">
      <c r="A46" s="391"/>
      <c r="B46" s="392"/>
      <c r="C46" s="392"/>
      <c r="D46" s="392"/>
      <c r="E46" s="392"/>
      <c r="F46" s="393"/>
      <c r="G46" s="400"/>
      <c r="H46" s="386"/>
      <c r="I46" s="386"/>
      <c r="J46" s="386"/>
      <c r="K46" s="386"/>
      <c r="L46" s="386"/>
      <c r="M46" s="386"/>
      <c r="N46" s="386"/>
      <c r="O46" s="401"/>
      <c r="P46" s="403"/>
      <c r="Q46" s="386"/>
      <c r="R46" s="386"/>
      <c r="S46" s="386"/>
      <c r="T46" s="386"/>
      <c r="U46" s="386"/>
      <c r="V46" s="386"/>
      <c r="W46" s="386"/>
      <c r="X46" s="401"/>
      <c r="Y46" s="407"/>
      <c r="Z46" s="408"/>
      <c r="AA46" s="409"/>
      <c r="AB46" s="413"/>
      <c r="AC46" s="414"/>
      <c r="AD46" s="415"/>
      <c r="AE46" s="99"/>
      <c r="AF46" s="99"/>
      <c r="AG46" s="99"/>
      <c r="AH46" s="99"/>
      <c r="AI46" s="99"/>
      <c r="AJ46" s="99"/>
      <c r="AK46" s="99"/>
      <c r="AL46" s="99"/>
      <c r="AM46" s="99"/>
      <c r="AN46" s="99"/>
      <c r="AO46" s="99"/>
      <c r="AP46" s="99"/>
      <c r="AQ46" s="382" t="s">
        <v>569</v>
      </c>
      <c r="AR46" s="383"/>
      <c r="AS46" s="384" t="s">
        <v>166</v>
      </c>
      <c r="AT46" s="385"/>
      <c r="AU46" s="382" t="s">
        <v>569</v>
      </c>
      <c r="AV46" s="383"/>
      <c r="AW46" s="386" t="s">
        <v>158</v>
      </c>
      <c r="AX46" s="387"/>
      <c r="AY46">
        <f t="shared" ref="AY46:AY51" si="0">$AY$45</f>
        <v>1</v>
      </c>
    </row>
    <row r="47" spans="1:51" ht="23.25" customHeight="1" x14ac:dyDescent="0.15">
      <c r="A47" s="394"/>
      <c r="B47" s="392"/>
      <c r="C47" s="392"/>
      <c r="D47" s="392"/>
      <c r="E47" s="392"/>
      <c r="F47" s="393"/>
      <c r="G47" s="416" t="s">
        <v>588</v>
      </c>
      <c r="H47" s="417"/>
      <c r="I47" s="417"/>
      <c r="J47" s="417"/>
      <c r="K47" s="417"/>
      <c r="L47" s="417"/>
      <c r="M47" s="417"/>
      <c r="N47" s="417"/>
      <c r="O47" s="418"/>
      <c r="P47" s="206" t="s">
        <v>589</v>
      </c>
      <c r="Q47" s="206"/>
      <c r="R47" s="206"/>
      <c r="S47" s="206"/>
      <c r="T47" s="206"/>
      <c r="U47" s="206"/>
      <c r="V47" s="206"/>
      <c r="W47" s="206"/>
      <c r="X47" s="345"/>
      <c r="Y47" s="426" t="s">
        <v>12</v>
      </c>
      <c r="Z47" s="427"/>
      <c r="AA47" s="428"/>
      <c r="AB47" s="429" t="s">
        <v>578</v>
      </c>
      <c r="AC47" s="429"/>
      <c r="AD47" s="429"/>
      <c r="AE47" s="367">
        <v>1115</v>
      </c>
      <c r="AF47" s="368"/>
      <c r="AG47" s="368"/>
      <c r="AH47" s="368"/>
      <c r="AI47" s="367">
        <v>1307</v>
      </c>
      <c r="AJ47" s="368"/>
      <c r="AK47" s="368"/>
      <c r="AL47" s="368"/>
      <c r="AM47" s="367">
        <v>963</v>
      </c>
      <c r="AN47" s="368"/>
      <c r="AO47" s="368"/>
      <c r="AP47" s="368"/>
      <c r="AQ47" s="369" t="s">
        <v>569</v>
      </c>
      <c r="AR47" s="370"/>
      <c r="AS47" s="370"/>
      <c r="AT47" s="371"/>
      <c r="AU47" s="368" t="s">
        <v>569</v>
      </c>
      <c r="AV47" s="368"/>
      <c r="AW47" s="368"/>
      <c r="AX47" s="372"/>
      <c r="AY47">
        <f t="shared" si="0"/>
        <v>1</v>
      </c>
    </row>
    <row r="48" spans="1:51" ht="23.25" customHeight="1" x14ac:dyDescent="0.15">
      <c r="A48" s="395"/>
      <c r="B48" s="396"/>
      <c r="C48" s="396"/>
      <c r="D48" s="396"/>
      <c r="E48" s="396"/>
      <c r="F48" s="397"/>
      <c r="G48" s="419"/>
      <c r="H48" s="420"/>
      <c r="I48" s="420"/>
      <c r="J48" s="420"/>
      <c r="K48" s="420"/>
      <c r="L48" s="420"/>
      <c r="M48" s="420"/>
      <c r="N48" s="420"/>
      <c r="O48" s="421"/>
      <c r="P48" s="209"/>
      <c r="Q48" s="209"/>
      <c r="R48" s="209"/>
      <c r="S48" s="209"/>
      <c r="T48" s="209"/>
      <c r="U48" s="209"/>
      <c r="V48" s="209"/>
      <c r="W48" s="209"/>
      <c r="X48" s="425"/>
      <c r="Y48" s="373" t="s">
        <v>47</v>
      </c>
      <c r="Z48" s="374"/>
      <c r="AA48" s="375"/>
      <c r="AB48" s="376" t="s">
        <v>578</v>
      </c>
      <c r="AC48" s="376"/>
      <c r="AD48" s="376"/>
      <c r="AE48" s="367" t="s">
        <v>569</v>
      </c>
      <c r="AF48" s="368"/>
      <c r="AG48" s="368"/>
      <c r="AH48" s="368"/>
      <c r="AI48" s="367" t="s">
        <v>569</v>
      </c>
      <c r="AJ48" s="368"/>
      <c r="AK48" s="368"/>
      <c r="AL48" s="368"/>
      <c r="AM48" s="367" t="s">
        <v>569</v>
      </c>
      <c r="AN48" s="368"/>
      <c r="AO48" s="368"/>
      <c r="AP48" s="368"/>
      <c r="AQ48" s="369" t="s">
        <v>569</v>
      </c>
      <c r="AR48" s="370"/>
      <c r="AS48" s="370"/>
      <c r="AT48" s="371"/>
      <c r="AU48" s="368">
        <v>1500</v>
      </c>
      <c r="AV48" s="368"/>
      <c r="AW48" s="368"/>
      <c r="AX48" s="372"/>
      <c r="AY48">
        <f t="shared" si="0"/>
        <v>1</v>
      </c>
    </row>
    <row r="49" spans="1:51" ht="23.25" customHeight="1" x14ac:dyDescent="0.15">
      <c r="A49" s="394"/>
      <c r="B49" s="392"/>
      <c r="C49" s="392"/>
      <c r="D49" s="392"/>
      <c r="E49" s="392"/>
      <c r="F49" s="393"/>
      <c r="G49" s="422"/>
      <c r="H49" s="423"/>
      <c r="I49" s="423"/>
      <c r="J49" s="423"/>
      <c r="K49" s="423"/>
      <c r="L49" s="423"/>
      <c r="M49" s="423"/>
      <c r="N49" s="423"/>
      <c r="O49" s="424"/>
      <c r="P49" s="212"/>
      <c r="Q49" s="212"/>
      <c r="R49" s="212"/>
      <c r="S49" s="212"/>
      <c r="T49" s="212"/>
      <c r="U49" s="212"/>
      <c r="V49" s="212"/>
      <c r="W49" s="212"/>
      <c r="X49" s="347"/>
      <c r="Y49" s="373" t="s">
        <v>13</v>
      </c>
      <c r="Z49" s="374"/>
      <c r="AA49" s="375"/>
      <c r="AB49" s="430" t="s">
        <v>14</v>
      </c>
      <c r="AC49" s="430"/>
      <c r="AD49" s="430"/>
      <c r="AE49" s="367" t="s">
        <v>569</v>
      </c>
      <c r="AF49" s="368"/>
      <c r="AG49" s="368"/>
      <c r="AH49" s="368"/>
      <c r="AI49" s="367" t="s">
        <v>569</v>
      </c>
      <c r="AJ49" s="368"/>
      <c r="AK49" s="368"/>
      <c r="AL49" s="368"/>
      <c r="AM49" s="367" t="s">
        <v>569</v>
      </c>
      <c r="AN49" s="368"/>
      <c r="AO49" s="368"/>
      <c r="AP49" s="368"/>
      <c r="AQ49" s="369" t="s">
        <v>569</v>
      </c>
      <c r="AR49" s="370"/>
      <c r="AS49" s="370"/>
      <c r="AT49" s="371"/>
      <c r="AU49" s="368" t="s">
        <v>569</v>
      </c>
      <c r="AV49" s="368"/>
      <c r="AW49" s="368"/>
      <c r="AX49" s="372"/>
      <c r="AY49">
        <f t="shared" si="0"/>
        <v>1</v>
      </c>
    </row>
    <row r="50" spans="1:51" ht="23.25" customHeight="1" x14ac:dyDescent="0.15">
      <c r="A50" s="357" t="s">
        <v>229</v>
      </c>
      <c r="B50" s="358"/>
      <c r="C50" s="358"/>
      <c r="D50" s="358"/>
      <c r="E50" s="358"/>
      <c r="F50" s="321"/>
      <c r="G50" s="361" t="s">
        <v>590</v>
      </c>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c r="AY50">
        <f t="shared" si="0"/>
        <v>1</v>
      </c>
    </row>
    <row r="51" spans="1:51" ht="23.25" customHeight="1" thickBot="1" x14ac:dyDescent="0.2">
      <c r="A51" s="359"/>
      <c r="B51" s="360"/>
      <c r="C51" s="360"/>
      <c r="D51" s="360"/>
      <c r="E51" s="360"/>
      <c r="F51" s="325"/>
      <c r="G51" s="364"/>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6"/>
      <c r="AY51">
        <f t="shared" si="0"/>
        <v>1</v>
      </c>
    </row>
    <row r="52" spans="1:51" ht="45" customHeight="1" x14ac:dyDescent="0.15">
      <c r="A52" s="335" t="s">
        <v>251</v>
      </c>
      <c r="B52" s="336"/>
      <c r="C52" s="338" t="s">
        <v>167</v>
      </c>
      <c r="D52" s="336"/>
      <c r="E52" s="339" t="s">
        <v>180</v>
      </c>
      <c r="F52" s="340"/>
      <c r="G52" s="341" t="s">
        <v>591</v>
      </c>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3"/>
    </row>
    <row r="53" spans="1:51" ht="32.25" customHeight="1" x14ac:dyDescent="0.15">
      <c r="A53" s="337"/>
      <c r="B53" s="319"/>
      <c r="C53" s="318"/>
      <c r="D53" s="319"/>
      <c r="E53" s="320" t="s">
        <v>179</v>
      </c>
      <c r="F53" s="321"/>
      <c r="G53" s="344" t="s">
        <v>592</v>
      </c>
      <c r="H53" s="206"/>
      <c r="I53" s="206"/>
      <c r="J53" s="206"/>
      <c r="K53" s="206"/>
      <c r="L53" s="206"/>
      <c r="M53" s="206"/>
      <c r="N53" s="206"/>
      <c r="O53" s="206"/>
      <c r="P53" s="206"/>
      <c r="Q53" s="206"/>
      <c r="R53" s="206"/>
      <c r="S53" s="206"/>
      <c r="T53" s="206"/>
      <c r="U53" s="206"/>
      <c r="V53" s="345"/>
      <c r="W53" s="348" t="s">
        <v>546</v>
      </c>
      <c r="X53" s="349"/>
      <c r="Y53" s="349"/>
      <c r="Z53" s="349"/>
      <c r="AA53" s="350"/>
      <c r="AB53" s="351" t="s">
        <v>593</v>
      </c>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3"/>
    </row>
    <row r="54" spans="1:51" ht="21" customHeight="1" x14ac:dyDescent="0.15">
      <c r="A54" s="337"/>
      <c r="B54" s="319"/>
      <c r="C54" s="318"/>
      <c r="D54" s="319"/>
      <c r="E54" s="324"/>
      <c r="F54" s="325"/>
      <c r="G54" s="346"/>
      <c r="H54" s="212"/>
      <c r="I54" s="212"/>
      <c r="J54" s="212"/>
      <c r="K54" s="212"/>
      <c r="L54" s="212"/>
      <c r="M54" s="212"/>
      <c r="N54" s="212"/>
      <c r="O54" s="212"/>
      <c r="P54" s="212"/>
      <c r="Q54" s="212"/>
      <c r="R54" s="212"/>
      <c r="S54" s="212"/>
      <c r="T54" s="212"/>
      <c r="U54" s="212"/>
      <c r="V54" s="347"/>
      <c r="W54" s="354" t="s">
        <v>547</v>
      </c>
      <c r="X54" s="355"/>
      <c r="Y54" s="355"/>
      <c r="Z54" s="355"/>
      <c r="AA54" s="356"/>
      <c r="AB54" s="351" t="s">
        <v>570</v>
      </c>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1" ht="34.5" customHeight="1" x14ac:dyDescent="0.15">
      <c r="A55" s="337"/>
      <c r="B55" s="319"/>
      <c r="C55" s="316" t="s">
        <v>553</v>
      </c>
      <c r="D55" s="317"/>
      <c r="E55" s="320" t="s">
        <v>247</v>
      </c>
      <c r="F55" s="321"/>
      <c r="G55" s="326" t="s">
        <v>170</v>
      </c>
      <c r="H55" s="327"/>
      <c r="I55" s="327"/>
      <c r="J55" s="328" t="s">
        <v>569</v>
      </c>
      <c r="K55" s="329"/>
      <c r="L55" s="329"/>
      <c r="M55" s="329"/>
      <c r="N55" s="329"/>
      <c r="O55" s="329"/>
      <c r="P55" s="329"/>
      <c r="Q55" s="329"/>
      <c r="R55" s="329"/>
      <c r="S55" s="329"/>
      <c r="T55" s="330"/>
      <c r="U55" s="331" t="s">
        <v>570</v>
      </c>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2"/>
      <c r="AY55" s="62"/>
    </row>
    <row r="56" spans="1:51" ht="34.5" customHeight="1" x14ac:dyDescent="0.15">
      <c r="A56" s="337"/>
      <c r="B56" s="319"/>
      <c r="C56" s="318"/>
      <c r="D56" s="319"/>
      <c r="E56" s="322"/>
      <c r="F56" s="323"/>
      <c r="G56" s="326" t="s">
        <v>554</v>
      </c>
      <c r="H56" s="327"/>
      <c r="I56" s="327"/>
      <c r="J56" s="327"/>
      <c r="K56" s="327"/>
      <c r="L56" s="327"/>
      <c r="M56" s="327"/>
      <c r="N56" s="327"/>
      <c r="O56" s="327"/>
      <c r="P56" s="327"/>
      <c r="Q56" s="327"/>
      <c r="R56" s="327"/>
      <c r="S56" s="327"/>
      <c r="T56" s="327"/>
      <c r="U56" s="333" t="s">
        <v>570</v>
      </c>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c r="AY56" s="62"/>
    </row>
    <row r="57" spans="1:51" ht="34.5" customHeight="1" thickBot="1" x14ac:dyDescent="0.2">
      <c r="A57" s="337"/>
      <c r="B57" s="319"/>
      <c r="C57" s="318"/>
      <c r="D57" s="319"/>
      <c r="E57" s="324"/>
      <c r="F57" s="325"/>
      <c r="G57" s="326" t="s">
        <v>547</v>
      </c>
      <c r="H57" s="327"/>
      <c r="I57" s="327"/>
      <c r="J57" s="327"/>
      <c r="K57" s="327"/>
      <c r="L57" s="327"/>
      <c r="M57" s="327"/>
      <c r="N57" s="327"/>
      <c r="O57" s="327"/>
      <c r="P57" s="327"/>
      <c r="Q57" s="327"/>
      <c r="R57" s="327"/>
      <c r="S57" s="327"/>
      <c r="T57" s="327"/>
      <c r="U57" s="334" t="s">
        <v>570</v>
      </c>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c r="AY57" s="62"/>
    </row>
    <row r="58" spans="1:51" ht="27" customHeight="1" x14ac:dyDescent="0.15">
      <c r="A58" s="283" t="s">
        <v>43</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5"/>
    </row>
    <row r="59" spans="1:51" ht="27" customHeight="1" x14ac:dyDescent="0.15">
      <c r="A59" s="5"/>
      <c r="B59" s="6"/>
      <c r="C59" s="286" t="s">
        <v>29</v>
      </c>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8"/>
      <c r="AD59" s="287" t="s">
        <v>32</v>
      </c>
      <c r="AE59" s="287"/>
      <c r="AF59" s="287"/>
      <c r="AG59" s="289" t="s">
        <v>28</v>
      </c>
      <c r="AH59" s="287"/>
      <c r="AI59" s="287"/>
      <c r="AJ59" s="287"/>
      <c r="AK59" s="287"/>
      <c r="AL59" s="287"/>
      <c r="AM59" s="287"/>
      <c r="AN59" s="287"/>
      <c r="AO59" s="287"/>
      <c r="AP59" s="287"/>
      <c r="AQ59" s="287"/>
      <c r="AR59" s="287"/>
      <c r="AS59" s="287"/>
      <c r="AT59" s="287"/>
      <c r="AU59" s="287"/>
      <c r="AV59" s="287"/>
      <c r="AW59" s="287"/>
      <c r="AX59" s="290"/>
    </row>
    <row r="60" spans="1:51" ht="53.45" customHeight="1" x14ac:dyDescent="0.15">
      <c r="A60" s="291" t="s">
        <v>126</v>
      </c>
      <c r="B60" s="292"/>
      <c r="C60" s="297" t="s">
        <v>127</v>
      </c>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9"/>
      <c r="AD60" s="300" t="s">
        <v>568</v>
      </c>
      <c r="AE60" s="301"/>
      <c r="AF60" s="301"/>
      <c r="AG60" s="302" t="s">
        <v>594</v>
      </c>
      <c r="AH60" s="303"/>
      <c r="AI60" s="303"/>
      <c r="AJ60" s="303"/>
      <c r="AK60" s="303"/>
      <c r="AL60" s="303"/>
      <c r="AM60" s="303"/>
      <c r="AN60" s="303"/>
      <c r="AO60" s="303"/>
      <c r="AP60" s="303"/>
      <c r="AQ60" s="303"/>
      <c r="AR60" s="303"/>
      <c r="AS60" s="303"/>
      <c r="AT60" s="303"/>
      <c r="AU60" s="303"/>
      <c r="AV60" s="303"/>
      <c r="AW60" s="303"/>
      <c r="AX60" s="304"/>
    </row>
    <row r="61" spans="1:51" ht="27" customHeight="1" x14ac:dyDescent="0.15">
      <c r="A61" s="293"/>
      <c r="B61" s="294"/>
      <c r="C61" s="305" t="s">
        <v>33</v>
      </c>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187"/>
      <c r="AD61" s="188" t="s">
        <v>568</v>
      </c>
      <c r="AE61" s="189"/>
      <c r="AF61" s="189"/>
      <c r="AG61" s="241" t="s">
        <v>595</v>
      </c>
      <c r="AH61" s="242"/>
      <c r="AI61" s="242"/>
      <c r="AJ61" s="242"/>
      <c r="AK61" s="242"/>
      <c r="AL61" s="242"/>
      <c r="AM61" s="242"/>
      <c r="AN61" s="242"/>
      <c r="AO61" s="242"/>
      <c r="AP61" s="242"/>
      <c r="AQ61" s="242"/>
      <c r="AR61" s="242"/>
      <c r="AS61" s="242"/>
      <c r="AT61" s="242"/>
      <c r="AU61" s="242"/>
      <c r="AV61" s="242"/>
      <c r="AW61" s="242"/>
      <c r="AX61" s="243"/>
    </row>
    <row r="62" spans="1:51" ht="68.099999999999994" customHeight="1" x14ac:dyDescent="0.15">
      <c r="A62" s="295"/>
      <c r="B62" s="296"/>
      <c r="C62" s="268" t="s">
        <v>128</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70"/>
      <c r="AD62" s="253" t="s">
        <v>568</v>
      </c>
      <c r="AE62" s="254"/>
      <c r="AF62" s="254"/>
      <c r="AG62" s="208" t="s">
        <v>596</v>
      </c>
      <c r="AH62" s="209"/>
      <c r="AI62" s="209"/>
      <c r="AJ62" s="209"/>
      <c r="AK62" s="209"/>
      <c r="AL62" s="209"/>
      <c r="AM62" s="209"/>
      <c r="AN62" s="209"/>
      <c r="AO62" s="209"/>
      <c r="AP62" s="209"/>
      <c r="AQ62" s="209"/>
      <c r="AR62" s="209"/>
      <c r="AS62" s="209"/>
      <c r="AT62" s="209"/>
      <c r="AU62" s="209"/>
      <c r="AV62" s="209"/>
      <c r="AW62" s="209"/>
      <c r="AX62" s="210"/>
    </row>
    <row r="63" spans="1:51" ht="36" customHeight="1" x14ac:dyDescent="0.15">
      <c r="A63" s="221" t="s">
        <v>35</v>
      </c>
      <c r="B63" s="271"/>
      <c r="C63" s="273" t="s">
        <v>37</v>
      </c>
      <c r="D63" s="201"/>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5"/>
      <c r="AD63" s="202" t="s">
        <v>568</v>
      </c>
      <c r="AE63" s="203"/>
      <c r="AF63" s="203"/>
      <c r="AG63" s="205" t="s">
        <v>599</v>
      </c>
      <c r="AH63" s="206"/>
      <c r="AI63" s="206"/>
      <c r="AJ63" s="206"/>
      <c r="AK63" s="206"/>
      <c r="AL63" s="206"/>
      <c r="AM63" s="206"/>
      <c r="AN63" s="206"/>
      <c r="AO63" s="206"/>
      <c r="AP63" s="206"/>
      <c r="AQ63" s="206"/>
      <c r="AR63" s="206"/>
      <c r="AS63" s="206"/>
      <c r="AT63" s="206"/>
      <c r="AU63" s="206"/>
      <c r="AV63" s="206"/>
      <c r="AW63" s="206"/>
      <c r="AX63" s="207"/>
    </row>
    <row r="64" spans="1:51" ht="36" customHeight="1" x14ac:dyDescent="0.15">
      <c r="A64" s="223"/>
      <c r="B64" s="272"/>
      <c r="C64" s="276"/>
      <c r="D64" s="277"/>
      <c r="E64" s="280" t="s">
        <v>230</v>
      </c>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2"/>
      <c r="AD64" s="188" t="s">
        <v>598</v>
      </c>
      <c r="AE64" s="189"/>
      <c r="AF64" s="260"/>
      <c r="AG64" s="208"/>
      <c r="AH64" s="209"/>
      <c r="AI64" s="209"/>
      <c r="AJ64" s="209"/>
      <c r="AK64" s="209"/>
      <c r="AL64" s="209"/>
      <c r="AM64" s="209"/>
      <c r="AN64" s="209"/>
      <c r="AO64" s="209"/>
      <c r="AP64" s="209"/>
      <c r="AQ64" s="209"/>
      <c r="AR64" s="209"/>
      <c r="AS64" s="209"/>
      <c r="AT64" s="209"/>
      <c r="AU64" s="209"/>
      <c r="AV64" s="209"/>
      <c r="AW64" s="209"/>
      <c r="AX64" s="210"/>
    </row>
    <row r="65" spans="1:50" ht="36" customHeight="1" x14ac:dyDescent="0.15">
      <c r="A65" s="223"/>
      <c r="B65" s="272"/>
      <c r="C65" s="278"/>
      <c r="D65" s="279"/>
      <c r="E65" s="261" t="s">
        <v>199</v>
      </c>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3"/>
      <c r="AD65" s="264" t="s">
        <v>678</v>
      </c>
      <c r="AE65" s="265"/>
      <c r="AF65" s="265"/>
      <c r="AG65" s="208"/>
      <c r="AH65" s="209"/>
      <c r="AI65" s="209"/>
      <c r="AJ65" s="209"/>
      <c r="AK65" s="209"/>
      <c r="AL65" s="209"/>
      <c r="AM65" s="209"/>
      <c r="AN65" s="209"/>
      <c r="AO65" s="209"/>
      <c r="AP65" s="209"/>
      <c r="AQ65" s="209"/>
      <c r="AR65" s="209"/>
      <c r="AS65" s="209"/>
      <c r="AT65" s="209"/>
      <c r="AU65" s="209"/>
      <c r="AV65" s="209"/>
      <c r="AW65" s="209"/>
      <c r="AX65" s="210"/>
    </row>
    <row r="66" spans="1:50" ht="26.25" customHeight="1" x14ac:dyDescent="0.15">
      <c r="A66" s="223"/>
      <c r="B66" s="224"/>
      <c r="C66" s="266" t="s">
        <v>38</v>
      </c>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30" t="s">
        <v>600</v>
      </c>
      <c r="AE66" s="231"/>
      <c r="AF66" s="231"/>
      <c r="AG66" s="233" t="s">
        <v>570</v>
      </c>
      <c r="AH66" s="234"/>
      <c r="AI66" s="234"/>
      <c r="AJ66" s="234"/>
      <c r="AK66" s="234"/>
      <c r="AL66" s="234"/>
      <c r="AM66" s="234"/>
      <c r="AN66" s="234"/>
      <c r="AO66" s="234"/>
      <c r="AP66" s="234"/>
      <c r="AQ66" s="234"/>
      <c r="AR66" s="234"/>
      <c r="AS66" s="234"/>
      <c r="AT66" s="234"/>
      <c r="AU66" s="234"/>
      <c r="AV66" s="234"/>
      <c r="AW66" s="234"/>
      <c r="AX66" s="235"/>
    </row>
    <row r="67" spans="1:50" ht="60" customHeight="1" x14ac:dyDescent="0.15">
      <c r="A67" s="223"/>
      <c r="B67" s="224"/>
      <c r="C67" s="186" t="s">
        <v>129</v>
      </c>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8" t="s">
        <v>568</v>
      </c>
      <c r="AE67" s="189"/>
      <c r="AF67" s="189"/>
      <c r="AG67" s="241" t="s">
        <v>601</v>
      </c>
      <c r="AH67" s="242"/>
      <c r="AI67" s="242"/>
      <c r="AJ67" s="242"/>
      <c r="AK67" s="242"/>
      <c r="AL67" s="242"/>
      <c r="AM67" s="242"/>
      <c r="AN67" s="242"/>
      <c r="AO67" s="242"/>
      <c r="AP67" s="242"/>
      <c r="AQ67" s="242"/>
      <c r="AR67" s="242"/>
      <c r="AS67" s="242"/>
      <c r="AT67" s="242"/>
      <c r="AU67" s="242"/>
      <c r="AV67" s="242"/>
      <c r="AW67" s="242"/>
      <c r="AX67" s="243"/>
    </row>
    <row r="68" spans="1:50" ht="26.25" customHeight="1" x14ac:dyDescent="0.15">
      <c r="A68" s="223"/>
      <c r="B68" s="224"/>
      <c r="C68" s="186" t="s">
        <v>34</v>
      </c>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8" t="s">
        <v>568</v>
      </c>
      <c r="AE68" s="189"/>
      <c r="AF68" s="189"/>
      <c r="AG68" s="241" t="s">
        <v>602</v>
      </c>
      <c r="AH68" s="242"/>
      <c r="AI68" s="242"/>
      <c r="AJ68" s="242"/>
      <c r="AK68" s="242"/>
      <c r="AL68" s="242"/>
      <c r="AM68" s="242"/>
      <c r="AN68" s="242"/>
      <c r="AO68" s="242"/>
      <c r="AP68" s="242"/>
      <c r="AQ68" s="242"/>
      <c r="AR68" s="242"/>
      <c r="AS68" s="242"/>
      <c r="AT68" s="242"/>
      <c r="AU68" s="242"/>
      <c r="AV68" s="242"/>
      <c r="AW68" s="242"/>
      <c r="AX68" s="243"/>
    </row>
    <row r="69" spans="1:50" ht="26.25" customHeight="1" x14ac:dyDescent="0.15">
      <c r="A69" s="223"/>
      <c r="B69" s="224"/>
      <c r="C69" s="186" t="s">
        <v>39</v>
      </c>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252"/>
      <c r="AD69" s="188" t="s">
        <v>568</v>
      </c>
      <c r="AE69" s="189"/>
      <c r="AF69" s="189"/>
      <c r="AG69" s="241" t="s">
        <v>603</v>
      </c>
      <c r="AH69" s="242"/>
      <c r="AI69" s="242"/>
      <c r="AJ69" s="242"/>
      <c r="AK69" s="242"/>
      <c r="AL69" s="242"/>
      <c r="AM69" s="242"/>
      <c r="AN69" s="242"/>
      <c r="AO69" s="242"/>
      <c r="AP69" s="242"/>
      <c r="AQ69" s="242"/>
      <c r="AR69" s="242"/>
      <c r="AS69" s="242"/>
      <c r="AT69" s="242"/>
      <c r="AU69" s="242"/>
      <c r="AV69" s="242"/>
      <c r="AW69" s="242"/>
      <c r="AX69" s="243"/>
    </row>
    <row r="70" spans="1:50" ht="26.25" customHeight="1" x14ac:dyDescent="0.15">
      <c r="A70" s="223"/>
      <c r="B70" s="224"/>
      <c r="C70" s="186" t="s">
        <v>208</v>
      </c>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252"/>
      <c r="AD70" s="253" t="s">
        <v>600</v>
      </c>
      <c r="AE70" s="254"/>
      <c r="AF70" s="254"/>
      <c r="AG70" s="241" t="s">
        <v>252</v>
      </c>
      <c r="AH70" s="242"/>
      <c r="AI70" s="242"/>
      <c r="AJ70" s="242"/>
      <c r="AK70" s="242"/>
      <c r="AL70" s="242"/>
      <c r="AM70" s="242"/>
      <c r="AN70" s="242"/>
      <c r="AO70" s="242"/>
      <c r="AP70" s="242"/>
      <c r="AQ70" s="242"/>
      <c r="AR70" s="242"/>
      <c r="AS70" s="242"/>
      <c r="AT70" s="242"/>
      <c r="AU70" s="242"/>
      <c r="AV70" s="242"/>
      <c r="AW70" s="242"/>
      <c r="AX70" s="243"/>
    </row>
    <row r="71" spans="1:50" ht="26.25" customHeight="1" x14ac:dyDescent="0.15">
      <c r="A71" s="223"/>
      <c r="B71" s="224"/>
      <c r="C71" s="307" t="s">
        <v>209</v>
      </c>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9"/>
      <c r="AD71" s="188" t="s">
        <v>600</v>
      </c>
      <c r="AE71" s="189"/>
      <c r="AF71" s="260"/>
      <c r="AG71" s="241" t="s">
        <v>252</v>
      </c>
      <c r="AH71" s="242"/>
      <c r="AI71" s="242"/>
      <c r="AJ71" s="242"/>
      <c r="AK71" s="242"/>
      <c r="AL71" s="242"/>
      <c r="AM71" s="242"/>
      <c r="AN71" s="242"/>
      <c r="AO71" s="242"/>
      <c r="AP71" s="242"/>
      <c r="AQ71" s="242"/>
      <c r="AR71" s="242"/>
      <c r="AS71" s="242"/>
      <c r="AT71" s="242"/>
      <c r="AU71" s="242"/>
      <c r="AV71" s="242"/>
      <c r="AW71" s="242"/>
      <c r="AX71" s="243"/>
    </row>
    <row r="72" spans="1:50" ht="26.25" customHeight="1" x14ac:dyDescent="0.15">
      <c r="A72" s="225"/>
      <c r="B72" s="226"/>
      <c r="C72" s="310" t="s">
        <v>201</v>
      </c>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2"/>
      <c r="AD72" s="313" t="s">
        <v>568</v>
      </c>
      <c r="AE72" s="314"/>
      <c r="AF72" s="315"/>
      <c r="AG72" s="190" t="s">
        <v>604</v>
      </c>
      <c r="AH72" s="191"/>
      <c r="AI72" s="191"/>
      <c r="AJ72" s="191"/>
      <c r="AK72" s="191"/>
      <c r="AL72" s="191"/>
      <c r="AM72" s="191"/>
      <c r="AN72" s="191"/>
      <c r="AO72" s="191"/>
      <c r="AP72" s="191"/>
      <c r="AQ72" s="191"/>
      <c r="AR72" s="191"/>
      <c r="AS72" s="191"/>
      <c r="AT72" s="191"/>
      <c r="AU72" s="191"/>
      <c r="AV72" s="191"/>
      <c r="AW72" s="191"/>
      <c r="AX72" s="192"/>
    </row>
    <row r="73" spans="1:50" ht="54" customHeight="1" x14ac:dyDescent="0.15">
      <c r="A73" s="221" t="s">
        <v>36</v>
      </c>
      <c r="B73" s="222"/>
      <c r="C73" s="227" t="s">
        <v>202</v>
      </c>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9"/>
      <c r="AD73" s="230" t="s">
        <v>597</v>
      </c>
      <c r="AE73" s="231"/>
      <c r="AF73" s="232"/>
      <c r="AG73" s="233" t="s">
        <v>605</v>
      </c>
      <c r="AH73" s="234"/>
      <c r="AI73" s="234"/>
      <c r="AJ73" s="234"/>
      <c r="AK73" s="234"/>
      <c r="AL73" s="234"/>
      <c r="AM73" s="234"/>
      <c r="AN73" s="234"/>
      <c r="AO73" s="234"/>
      <c r="AP73" s="234"/>
      <c r="AQ73" s="234"/>
      <c r="AR73" s="234"/>
      <c r="AS73" s="234"/>
      <c r="AT73" s="234"/>
      <c r="AU73" s="234"/>
      <c r="AV73" s="234"/>
      <c r="AW73" s="234"/>
      <c r="AX73" s="235"/>
    </row>
    <row r="74" spans="1:50" ht="44.45" customHeight="1" x14ac:dyDescent="0.15">
      <c r="A74" s="223"/>
      <c r="B74" s="224"/>
      <c r="C74" s="236" t="s">
        <v>41</v>
      </c>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8"/>
      <c r="AD74" s="239" t="s">
        <v>568</v>
      </c>
      <c r="AE74" s="240"/>
      <c r="AF74" s="240"/>
      <c r="AG74" s="241" t="s">
        <v>606</v>
      </c>
      <c r="AH74" s="242"/>
      <c r="AI74" s="242"/>
      <c r="AJ74" s="242"/>
      <c r="AK74" s="242"/>
      <c r="AL74" s="242"/>
      <c r="AM74" s="242"/>
      <c r="AN74" s="242"/>
      <c r="AO74" s="242"/>
      <c r="AP74" s="242"/>
      <c r="AQ74" s="242"/>
      <c r="AR74" s="242"/>
      <c r="AS74" s="242"/>
      <c r="AT74" s="242"/>
      <c r="AU74" s="242"/>
      <c r="AV74" s="242"/>
      <c r="AW74" s="242"/>
      <c r="AX74" s="243"/>
    </row>
    <row r="75" spans="1:50" ht="27" customHeight="1" x14ac:dyDescent="0.15">
      <c r="A75" s="223"/>
      <c r="B75" s="224"/>
      <c r="C75" s="186" t="s">
        <v>168</v>
      </c>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8" t="s">
        <v>568</v>
      </c>
      <c r="AE75" s="189"/>
      <c r="AF75" s="189"/>
      <c r="AG75" s="241" t="s">
        <v>607</v>
      </c>
      <c r="AH75" s="242"/>
      <c r="AI75" s="242"/>
      <c r="AJ75" s="242"/>
      <c r="AK75" s="242"/>
      <c r="AL75" s="242"/>
      <c r="AM75" s="242"/>
      <c r="AN75" s="242"/>
      <c r="AO75" s="242"/>
      <c r="AP75" s="242"/>
      <c r="AQ75" s="242"/>
      <c r="AR75" s="242"/>
      <c r="AS75" s="242"/>
      <c r="AT75" s="242"/>
      <c r="AU75" s="242"/>
      <c r="AV75" s="242"/>
      <c r="AW75" s="242"/>
      <c r="AX75" s="243"/>
    </row>
    <row r="76" spans="1:50" ht="27" customHeight="1" x14ac:dyDescent="0.15">
      <c r="A76" s="225"/>
      <c r="B76" s="226"/>
      <c r="C76" s="186" t="s">
        <v>40</v>
      </c>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8" t="s">
        <v>600</v>
      </c>
      <c r="AE76" s="189"/>
      <c r="AF76" s="189"/>
      <c r="AG76" s="190" t="s">
        <v>252</v>
      </c>
      <c r="AH76" s="191"/>
      <c r="AI76" s="191"/>
      <c r="AJ76" s="191"/>
      <c r="AK76" s="191"/>
      <c r="AL76" s="191"/>
      <c r="AM76" s="191"/>
      <c r="AN76" s="191"/>
      <c r="AO76" s="191"/>
      <c r="AP76" s="191"/>
      <c r="AQ76" s="191"/>
      <c r="AR76" s="191"/>
      <c r="AS76" s="191"/>
      <c r="AT76" s="191"/>
      <c r="AU76" s="191"/>
      <c r="AV76" s="191"/>
      <c r="AW76" s="191"/>
      <c r="AX76" s="192"/>
    </row>
    <row r="77" spans="1:50" ht="41.25" customHeight="1" x14ac:dyDescent="0.15">
      <c r="A77" s="193" t="s">
        <v>50</v>
      </c>
      <c r="B77" s="194"/>
      <c r="C77" s="199" t="s">
        <v>130</v>
      </c>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1"/>
      <c r="AD77" s="202" t="s">
        <v>568</v>
      </c>
      <c r="AE77" s="203"/>
      <c r="AF77" s="204"/>
      <c r="AG77" s="205" t="s">
        <v>608</v>
      </c>
      <c r="AH77" s="206"/>
      <c r="AI77" s="206"/>
      <c r="AJ77" s="206"/>
      <c r="AK77" s="206"/>
      <c r="AL77" s="206"/>
      <c r="AM77" s="206"/>
      <c r="AN77" s="206"/>
      <c r="AO77" s="206"/>
      <c r="AP77" s="206"/>
      <c r="AQ77" s="206"/>
      <c r="AR77" s="206"/>
      <c r="AS77" s="206"/>
      <c r="AT77" s="206"/>
      <c r="AU77" s="206"/>
      <c r="AV77" s="206"/>
      <c r="AW77" s="206"/>
      <c r="AX77" s="207"/>
    </row>
    <row r="78" spans="1:50" ht="19.7" customHeight="1" x14ac:dyDescent="0.15">
      <c r="A78" s="195"/>
      <c r="B78" s="196"/>
      <c r="C78" s="214" t="s">
        <v>0</v>
      </c>
      <c r="D78" s="215"/>
      <c r="E78" s="215"/>
      <c r="F78" s="215"/>
      <c r="G78" s="215"/>
      <c r="H78" s="215"/>
      <c r="I78" s="215"/>
      <c r="J78" s="215"/>
      <c r="K78" s="215"/>
      <c r="L78" s="215"/>
      <c r="M78" s="215"/>
      <c r="N78" s="215"/>
      <c r="O78" s="216" t="s">
        <v>23</v>
      </c>
      <c r="P78" s="217"/>
      <c r="Q78" s="217"/>
      <c r="R78" s="217"/>
      <c r="S78" s="217"/>
      <c r="T78" s="217"/>
      <c r="U78" s="217"/>
      <c r="V78" s="217"/>
      <c r="W78" s="217"/>
      <c r="X78" s="217"/>
      <c r="Y78" s="217"/>
      <c r="Z78" s="217"/>
      <c r="AA78" s="217"/>
      <c r="AB78" s="217"/>
      <c r="AC78" s="217"/>
      <c r="AD78" s="217"/>
      <c r="AE78" s="217"/>
      <c r="AF78" s="218"/>
      <c r="AG78" s="208"/>
      <c r="AH78" s="209"/>
      <c r="AI78" s="209"/>
      <c r="AJ78" s="209"/>
      <c r="AK78" s="209"/>
      <c r="AL78" s="209"/>
      <c r="AM78" s="209"/>
      <c r="AN78" s="209"/>
      <c r="AO78" s="209"/>
      <c r="AP78" s="209"/>
      <c r="AQ78" s="209"/>
      <c r="AR78" s="209"/>
      <c r="AS78" s="209"/>
      <c r="AT78" s="209"/>
      <c r="AU78" s="209"/>
      <c r="AV78" s="209"/>
      <c r="AW78" s="209"/>
      <c r="AX78" s="210"/>
    </row>
    <row r="79" spans="1:50" ht="24.75" customHeight="1" x14ac:dyDescent="0.15">
      <c r="A79" s="195"/>
      <c r="B79" s="196"/>
      <c r="C79" s="219">
        <v>2022</v>
      </c>
      <c r="D79" s="220"/>
      <c r="E79" s="164" t="s">
        <v>609</v>
      </c>
      <c r="F79" s="164"/>
      <c r="G79" s="164"/>
      <c r="H79" s="165"/>
      <c r="I79" s="165"/>
      <c r="J79" s="255">
        <v>20</v>
      </c>
      <c r="K79" s="255"/>
      <c r="L79" s="255"/>
      <c r="M79" s="165" t="s">
        <v>610</v>
      </c>
      <c r="N79" s="256"/>
      <c r="O79" s="257" t="s">
        <v>611</v>
      </c>
      <c r="P79" s="258"/>
      <c r="Q79" s="258"/>
      <c r="R79" s="258"/>
      <c r="S79" s="258"/>
      <c r="T79" s="258"/>
      <c r="U79" s="258"/>
      <c r="V79" s="258"/>
      <c r="W79" s="258"/>
      <c r="X79" s="258"/>
      <c r="Y79" s="258"/>
      <c r="Z79" s="258"/>
      <c r="AA79" s="258"/>
      <c r="AB79" s="258"/>
      <c r="AC79" s="258"/>
      <c r="AD79" s="258"/>
      <c r="AE79" s="258"/>
      <c r="AF79" s="259"/>
      <c r="AG79" s="208"/>
      <c r="AH79" s="209"/>
      <c r="AI79" s="209"/>
      <c r="AJ79" s="209"/>
      <c r="AK79" s="209"/>
      <c r="AL79" s="209"/>
      <c r="AM79" s="209"/>
      <c r="AN79" s="209"/>
      <c r="AO79" s="209"/>
      <c r="AP79" s="209"/>
      <c r="AQ79" s="209"/>
      <c r="AR79" s="209"/>
      <c r="AS79" s="209"/>
      <c r="AT79" s="209"/>
      <c r="AU79" s="209"/>
      <c r="AV79" s="209"/>
      <c r="AW79" s="209"/>
      <c r="AX79" s="210"/>
    </row>
    <row r="80" spans="1:50" ht="24.75" customHeight="1" x14ac:dyDescent="0.15">
      <c r="A80" s="195"/>
      <c r="B80" s="196"/>
      <c r="C80" s="172"/>
      <c r="D80" s="173"/>
      <c r="E80" s="164"/>
      <c r="F80" s="164"/>
      <c r="G80" s="164"/>
      <c r="H80" s="165"/>
      <c r="I80" s="165"/>
      <c r="J80" s="166"/>
      <c r="K80" s="166"/>
      <c r="L80" s="166"/>
      <c r="M80" s="167"/>
      <c r="N80" s="168"/>
      <c r="O80" s="169"/>
      <c r="P80" s="170"/>
      <c r="Q80" s="170"/>
      <c r="R80" s="170"/>
      <c r="S80" s="170"/>
      <c r="T80" s="170"/>
      <c r="U80" s="170"/>
      <c r="V80" s="170"/>
      <c r="W80" s="170"/>
      <c r="X80" s="170"/>
      <c r="Y80" s="170"/>
      <c r="Z80" s="170"/>
      <c r="AA80" s="170"/>
      <c r="AB80" s="170"/>
      <c r="AC80" s="170"/>
      <c r="AD80" s="170"/>
      <c r="AE80" s="170"/>
      <c r="AF80" s="171"/>
      <c r="AG80" s="208"/>
      <c r="AH80" s="209"/>
      <c r="AI80" s="209"/>
      <c r="AJ80" s="209"/>
      <c r="AK80" s="209"/>
      <c r="AL80" s="209"/>
      <c r="AM80" s="209"/>
      <c r="AN80" s="209"/>
      <c r="AO80" s="209"/>
      <c r="AP80" s="209"/>
      <c r="AQ80" s="209"/>
      <c r="AR80" s="209"/>
      <c r="AS80" s="209"/>
      <c r="AT80" s="209"/>
      <c r="AU80" s="209"/>
      <c r="AV80" s="209"/>
      <c r="AW80" s="209"/>
      <c r="AX80" s="210"/>
    </row>
    <row r="81" spans="1:52" ht="24.75" customHeight="1" x14ac:dyDescent="0.15">
      <c r="A81" s="195"/>
      <c r="B81" s="196"/>
      <c r="C81" s="172"/>
      <c r="D81" s="173"/>
      <c r="E81" s="164"/>
      <c r="F81" s="164"/>
      <c r="G81" s="164"/>
      <c r="H81" s="165"/>
      <c r="I81" s="165"/>
      <c r="J81" s="166"/>
      <c r="K81" s="166"/>
      <c r="L81" s="166"/>
      <c r="M81" s="167"/>
      <c r="N81" s="168"/>
      <c r="O81" s="169"/>
      <c r="P81" s="170"/>
      <c r="Q81" s="170"/>
      <c r="R81" s="170"/>
      <c r="S81" s="170"/>
      <c r="T81" s="170"/>
      <c r="U81" s="170"/>
      <c r="V81" s="170"/>
      <c r="W81" s="170"/>
      <c r="X81" s="170"/>
      <c r="Y81" s="170"/>
      <c r="Z81" s="170"/>
      <c r="AA81" s="170"/>
      <c r="AB81" s="170"/>
      <c r="AC81" s="170"/>
      <c r="AD81" s="170"/>
      <c r="AE81" s="170"/>
      <c r="AF81" s="171"/>
      <c r="AG81" s="208"/>
      <c r="AH81" s="209"/>
      <c r="AI81" s="209"/>
      <c r="AJ81" s="209"/>
      <c r="AK81" s="209"/>
      <c r="AL81" s="209"/>
      <c r="AM81" s="209"/>
      <c r="AN81" s="209"/>
      <c r="AO81" s="209"/>
      <c r="AP81" s="209"/>
      <c r="AQ81" s="209"/>
      <c r="AR81" s="209"/>
      <c r="AS81" s="209"/>
      <c r="AT81" s="209"/>
      <c r="AU81" s="209"/>
      <c r="AV81" s="209"/>
      <c r="AW81" s="209"/>
      <c r="AX81" s="210"/>
    </row>
    <row r="82" spans="1:52" ht="24.75" customHeight="1" x14ac:dyDescent="0.15">
      <c r="A82" s="195"/>
      <c r="B82" s="196"/>
      <c r="C82" s="172"/>
      <c r="D82" s="173"/>
      <c r="E82" s="164"/>
      <c r="F82" s="164"/>
      <c r="G82" s="164"/>
      <c r="H82" s="165"/>
      <c r="I82" s="165"/>
      <c r="J82" s="166"/>
      <c r="K82" s="166"/>
      <c r="L82" s="166"/>
      <c r="M82" s="167"/>
      <c r="N82" s="168"/>
      <c r="O82" s="169"/>
      <c r="P82" s="170"/>
      <c r="Q82" s="170"/>
      <c r="R82" s="170"/>
      <c r="S82" s="170"/>
      <c r="T82" s="170"/>
      <c r="U82" s="170"/>
      <c r="V82" s="170"/>
      <c r="W82" s="170"/>
      <c r="X82" s="170"/>
      <c r="Y82" s="170"/>
      <c r="Z82" s="170"/>
      <c r="AA82" s="170"/>
      <c r="AB82" s="170"/>
      <c r="AC82" s="170"/>
      <c r="AD82" s="170"/>
      <c r="AE82" s="170"/>
      <c r="AF82" s="171"/>
      <c r="AG82" s="208"/>
      <c r="AH82" s="209"/>
      <c r="AI82" s="209"/>
      <c r="AJ82" s="209"/>
      <c r="AK82" s="209"/>
      <c r="AL82" s="209"/>
      <c r="AM82" s="209"/>
      <c r="AN82" s="209"/>
      <c r="AO82" s="209"/>
      <c r="AP82" s="209"/>
      <c r="AQ82" s="209"/>
      <c r="AR82" s="209"/>
      <c r="AS82" s="209"/>
      <c r="AT82" s="209"/>
      <c r="AU82" s="209"/>
      <c r="AV82" s="209"/>
      <c r="AW82" s="209"/>
      <c r="AX82" s="210"/>
    </row>
    <row r="83" spans="1:52" ht="24.75" customHeight="1" thickBot="1" x14ac:dyDescent="0.2">
      <c r="A83" s="197"/>
      <c r="B83" s="198"/>
      <c r="C83" s="244"/>
      <c r="D83" s="245"/>
      <c r="E83" s="164"/>
      <c r="F83" s="164"/>
      <c r="G83" s="164"/>
      <c r="H83" s="165"/>
      <c r="I83" s="165"/>
      <c r="J83" s="246"/>
      <c r="K83" s="246"/>
      <c r="L83" s="246"/>
      <c r="M83" s="247"/>
      <c r="N83" s="248"/>
      <c r="O83" s="249"/>
      <c r="P83" s="250"/>
      <c r="Q83" s="250"/>
      <c r="R83" s="250"/>
      <c r="S83" s="250"/>
      <c r="T83" s="250"/>
      <c r="U83" s="250"/>
      <c r="V83" s="250"/>
      <c r="W83" s="250"/>
      <c r="X83" s="250"/>
      <c r="Y83" s="250"/>
      <c r="Z83" s="250"/>
      <c r="AA83" s="250"/>
      <c r="AB83" s="250"/>
      <c r="AC83" s="250"/>
      <c r="AD83" s="250"/>
      <c r="AE83" s="250"/>
      <c r="AF83" s="251"/>
      <c r="AG83" s="211"/>
      <c r="AH83" s="212"/>
      <c r="AI83" s="212"/>
      <c r="AJ83" s="212"/>
      <c r="AK83" s="212"/>
      <c r="AL83" s="212"/>
      <c r="AM83" s="212"/>
      <c r="AN83" s="212"/>
      <c r="AO83" s="212"/>
      <c r="AP83" s="212"/>
      <c r="AQ83" s="212"/>
      <c r="AR83" s="212"/>
      <c r="AS83" s="212"/>
      <c r="AT83" s="212"/>
      <c r="AU83" s="212"/>
      <c r="AV83" s="212"/>
      <c r="AW83" s="212"/>
      <c r="AX83" s="213"/>
    </row>
    <row r="84" spans="1:52" ht="24.75" customHeight="1" x14ac:dyDescent="0.15">
      <c r="A84" s="174" t="s">
        <v>31</v>
      </c>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6"/>
    </row>
    <row r="85" spans="1:52" ht="246" customHeight="1" thickBot="1" x14ac:dyDescent="0.2">
      <c r="A85" s="177" t="s">
        <v>612</v>
      </c>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9"/>
    </row>
    <row r="86" spans="1:52" ht="24.75" customHeight="1" x14ac:dyDescent="0.15">
      <c r="A86" s="180" t="s">
        <v>211</v>
      </c>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2"/>
      <c r="AZ86" s="10"/>
    </row>
    <row r="87" spans="1:52" ht="24.75" customHeight="1" x14ac:dyDescent="0.15">
      <c r="A87" s="183" t="s">
        <v>245</v>
      </c>
      <c r="B87" s="184"/>
      <c r="C87" s="184"/>
      <c r="D87" s="185"/>
      <c r="E87" s="160" t="s">
        <v>569</v>
      </c>
      <c r="F87" s="161"/>
      <c r="G87" s="161"/>
      <c r="H87" s="161"/>
      <c r="I87" s="161"/>
      <c r="J87" s="161"/>
      <c r="K87" s="161"/>
      <c r="L87" s="161"/>
      <c r="M87" s="161"/>
      <c r="N87" s="161"/>
      <c r="O87" s="161"/>
      <c r="P87" s="162"/>
      <c r="Q87" s="160"/>
      <c r="R87" s="161"/>
      <c r="S87" s="161"/>
      <c r="T87" s="161"/>
      <c r="U87" s="161"/>
      <c r="V87" s="161"/>
      <c r="W87" s="161"/>
      <c r="X87" s="161"/>
      <c r="Y87" s="161"/>
      <c r="Z87" s="161"/>
      <c r="AA87" s="161"/>
      <c r="AB87" s="162"/>
      <c r="AC87" s="160"/>
      <c r="AD87" s="161"/>
      <c r="AE87" s="161"/>
      <c r="AF87" s="161"/>
      <c r="AG87" s="161"/>
      <c r="AH87" s="161"/>
      <c r="AI87" s="161"/>
      <c r="AJ87" s="161"/>
      <c r="AK87" s="161"/>
      <c r="AL87" s="161"/>
      <c r="AM87" s="161"/>
      <c r="AN87" s="162"/>
      <c r="AO87" s="160"/>
      <c r="AP87" s="161"/>
      <c r="AQ87" s="161"/>
      <c r="AR87" s="161"/>
      <c r="AS87" s="161"/>
      <c r="AT87" s="161"/>
      <c r="AU87" s="161"/>
      <c r="AV87" s="161"/>
      <c r="AW87" s="161"/>
      <c r="AX87" s="163"/>
      <c r="AY87" s="66"/>
    </row>
    <row r="88" spans="1:52" ht="24.75" customHeight="1" x14ac:dyDescent="0.15">
      <c r="A88" s="98" t="s">
        <v>244</v>
      </c>
      <c r="B88" s="98"/>
      <c r="C88" s="98"/>
      <c r="D88" s="98"/>
      <c r="E88" s="160" t="s">
        <v>569</v>
      </c>
      <c r="F88" s="161"/>
      <c r="G88" s="161"/>
      <c r="H88" s="161"/>
      <c r="I88" s="161"/>
      <c r="J88" s="161"/>
      <c r="K88" s="161"/>
      <c r="L88" s="161"/>
      <c r="M88" s="161"/>
      <c r="N88" s="161"/>
      <c r="O88" s="161"/>
      <c r="P88" s="162"/>
      <c r="Q88" s="160"/>
      <c r="R88" s="161"/>
      <c r="S88" s="161"/>
      <c r="T88" s="161"/>
      <c r="U88" s="161"/>
      <c r="V88" s="161"/>
      <c r="W88" s="161"/>
      <c r="X88" s="161"/>
      <c r="Y88" s="161"/>
      <c r="Z88" s="161"/>
      <c r="AA88" s="161"/>
      <c r="AB88" s="162"/>
      <c r="AC88" s="160"/>
      <c r="AD88" s="161"/>
      <c r="AE88" s="161"/>
      <c r="AF88" s="161"/>
      <c r="AG88" s="161"/>
      <c r="AH88" s="161"/>
      <c r="AI88" s="161"/>
      <c r="AJ88" s="161"/>
      <c r="AK88" s="161"/>
      <c r="AL88" s="161"/>
      <c r="AM88" s="161"/>
      <c r="AN88" s="162"/>
      <c r="AO88" s="160"/>
      <c r="AP88" s="161"/>
      <c r="AQ88" s="161"/>
      <c r="AR88" s="161"/>
      <c r="AS88" s="161"/>
      <c r="AT88" s="161"/>
      <c r="AU88" s="161"/>
      <c r="AV88" s="161"/>
      <c r="AW88" s="161"/>
      <c r="AX88" s="163"/>
    </row>
    <row r="89" spans="1:52" ht="24.75" customHeight="1" x14ac:dyDescent="0.15">
      <c r="A89" s="98" t="s">
        <v>243</v>
      </c>
      <c r="B89" s="98"/>
      <c r="C89" s="98"/>
      <c r="D89" s="98"/>
      <c r="E89" s="160" t="s">
        <v>569</v>
      </c>
      <c r="F89" s="161"/>
      <c r="G89" s="161"/>
      <c r="H89" s="161"/>
      <c r="I89" s="161"/>
      <c r="J89" s="161"/>
      <c r="K89" s="161"/>
      <c r="L89" s="161"/>
      <c r="M89" s="161"/>
      <c r="N89" s="161"/>
      <c r="O89" s="161"/>
      <c r="P89" s="162"/>
      <c r="Q89" s="160"/>
      <c r="R89" s="161"/>
      <c r="S89" s="161"/>
      <c r="T89" s="161"/>
      <c r="U89" s="161"/>
      <c r="V89" s="161"/>
      <c r="W89" s="161"/>
      <c r="X89" s="161"/>
      <c r="Y89" s="161"/>
      <c r="Z89" s="161"/>
      <c r="AA89" s="161"/>
      <c r="AB89" s="162"/>
      <c r="AC89" s="160"/>
      <c r="AD89" s="161"/>
      <c r="AE89" s="161"/>
      <c r="AF89" s="161"/>
      <c r="AG89" s="161"/>
      <c r="AH89" s="161"/>
      <c r="AI89" s="161"/>
      <c r="AJ89" s="161"/>
      <c r="AK89" s="161"/>
      <c r="AL89" s="161"/>
      <c r="AM89" s="161"/>
      <c r="AN89" s="162"/>
      <c r="AO89" s="160"/>
      <c r="AP89" s="161"/>
      <c r="AQ89" s="161"/>
      <c r="AR89" s="161"/>
      <c r="AS89" s="161"/>
      <c r="AT89" s="161"/>
      <c r="AU89" s="161"/>
      <c r="AV89" s="161"/>
      <c r="AW89" s="161"/>
      <c r="AX89" s="163"/>
    </row>
    <row r="90" spans="1:52" ht="24.75" customHeight="1" x14ac:dyDescent="0.15">
      <c r="A90" s="98" t="s">
        <v>242</v>
      </c>
      <c r="B90" s="98"/>
      <c r="C90" s="98"/>
      <c r="D90" s="98"/>
      <c r="E90" s="160" t="s">
        <v>569</v>
      </c>
      <c r="F90" s="161"/>
      <c r="G90" s="161"/>
      <c r="H90" s="161"/>
      <c r="I90" s="161"/>
      <c r="J90" s="161"/>
      <c r="K90" s="161"/>
      <c r="L90" s="161"/>
      <c r="M90" s="161"/>
      <c r="N90" s="161"/>
      <c r="O90" s="161"/>
      <c r="P90" s="162"/>
      <c r="Q90" s="160"/>
      <c r="R90" s="161"/>
      <c r="S90" s="161"/>
      <c r="T90" s="161"/>
      <c r="U90" s="161"/>
      <c r="V90" s="161"/>
      <c r="W90" s="161"/>
      <c r="X90" s="161"/>
      <c r="Y90" s="161"/>
      <c r="Z90" s="161"/>
      <c r="AA90" s="161"/>
      <c r="AB90" s="162"/>
      <c r="AC90" s="160"/>
      <c r="AD90" s="161"/>
      <c r="AE90" s="161"/>
      <c r="AF90" s="161"/>
      <c r="AG90" s="161"/>
      <c r="AH90" s="161"/>
      <c r="AI90" s="161"/>
      <c r="AJ90" s="161"/>
      <c r="AK90" s="161"/>
      <c r="AL90" s="161"/>
      <c r="AM90" s="161"/>
      <c r="AN90" s="162"/>
      <c r="AO90" s="160"/>
      <c r="AP90" s="161"/>
      <c r="AQ90" s="161"/>
      <c r="AR90" s="161"/>
      <c r="AS90" s="161"/>
      <c r="AT90" s="161"/>
      <c r="AU90" s="161"/>
      <c r="AV90" s="161"/>
      <c r="AW90" s="161"/>
      <c r="AX90" s="163"/>
    </row>
    <row r="91" spans="1:52" ht="24.75" customHeight="1" x14ac:dyDescent="0.15">
      <c r="A91" s="98" t="s">
        <v>241</v>
      </c>
      <c r="B91" s="98"/>
      <c r="C91" s="98"/>
      <c r="D91" s="98"/>
      <c r="E91" s="160" t="s">
        <v>569</v>
      </c>
      <c r="F91" s="161"/>
      <c r="G91" s="161"/>
      <c r="H91" s="161"/>
      <c r="I91" s="161"/>
      <c r="J91" s="161"/>
      <c r="K91" s="161"/>
      <c r="L91" s="161"/>
      <c r="M91" s="161"/>
      <c r="N91" s="161"/>
      <c r="O91" s="161"/>
      <c r="P91" s="162"/>
      <c r="Q91" s="160"/>
      <c r="R91" s="161"/>
      <c r="S91" s="161"/>
      <c r="T91" s="161"/>
      <c r="U91" s="161"/>
      <c r="V91" s="161"/>
      <c r="W91" s="161"/>
      <c r="X91" s="161"/>
      <c r="Y91" s="161"/>
      <c r="Z91" s="161"/>
      <c r="AA91" s="161"/>
      <c r="AB91" s="162"/>
      <c r="AC91" s="160"/>
      <c r="AD91" s="161"/>
      <c r="AE91" s="161"/>
      <c r="AF91" s="161"/>
      <c r="AG91" s="161"/>
      <c r="AH91" s="161"/>
      <c r="AI91" s="161"/>
      <c r="AJ91" s="161"/>
      <c r="AK91" s="161"/>
      <c r="AL91" s="161"/>
      <c r="AM91" s="161"/>
      <c r="AN91" s="162"/>
      <c r="AO91" s="160"/>
      <c r="AP91" s="161"/>
      <c r="AQ91" s="161"/>
      <c r="AR91" s="161"/>
      <c r="AS91" s="161"/>
      <c r="AT91" s="161"/>
      <c r="AU91" s="161"/>
      <c r="AV91" s="161"/>
      <c r="AW91" s="161"/>
      <c r="AX91" s="163"/>
    </row>
    <row r="92" spans="1:52" ht="24.75" customHeight="1" x14ac:dyDescent="0.15">
      <c r="A92" s="98" t="s">
        <v>240</v>
      </c>
      <c r="B92" s="98"/>
      <c r="C92" s="98"/>
      <c r="D92" s="98"/>
      <c r="E92" s="160" t="s">
        <v>613</v>
      </c>
      <c r="F92" s="161"/>
      <c r="G92" s="161"/>
      <c r="H92" s="161"/>
      <c r="I92" s="161"/>
      <c r="J92" s="161"/>
      <c r="K92" s="161"/>
      <c r="L92" s="161"/>
      <c r="M92" s="161"/>
      <c r="N92" s="161"/>
      <c r="O92" s="161"/>
      <c r="P92" s="162"/>
      <c r="Q92" s="160"/>
      <c r="R92" s="161"/>
      <c r="S92" s="161"/>
      <c r="T92" s="161"/>
      <c r="U92" s="161"/>
      <c r="V92" s="161"/>
      <c r="W92" s="161"/>
      <c r="X92" s="161"/>
      <c r="Y92" s="161"/>
      <c r="Z92" s="161"/>
      <c r="AA92" s="161"/>
      <c r="AB92" s="162"/>
      <c r="AC92" s="160"/>
      <c r="AD92" s="161"/>
      <c r="AE92" s="161"/>
      <c r="AF92" s="161"/>
      <c r="AG92" s="161"/>
      <c r="AH92" s="161"/>
      <c r="AI92" s="161"/>
      <c r="AJ92" s="161"/>
      <c r="AK92" s="161"/>
      <c r="AL92" s="161"/>
      <c r="AM92" s="161"/>
      <c r="AN92" s="162"/>
      <c r="AO92" s="160"/>
      <c r="AP92" s="161"/>
      <c r="AQ92" s="161"/>
      <c r="AR92" s="161"/>
      <c r="AS92" s="161"/>
      <c r="AT92" s="161"/>
      <c r="AU92" s="161"/>
      <c r="AV92" s="161"/>
      <c r="AW92" s="161"/>
      <c r="AX92" s="163"/>
    </row>
    <row r="93" spans="1:52" ht="24.75" customHeight="1" x14ac:dyDescent="0.15">
      <c r="A93" s="98" t="s">
        <v>239</v>
      </c>
      <c r="B93" s="98"/>
      <c r="C93" s="98"/>
      <c r="D93" s="98"/>
      <c r="E93" s="160" t="s">
        <v>614</v>
      </c>
      <c r="F93" s="161"/>
      <c r="G93" s="161"/>
      <c r="H93" s="161"/>
      <c r="I93" s="161"/>
      <c r="J93" s="161"/>
      <c r="K93" s="161"/>
      <c r="L93" s="161"/>
      <c r="M93" s="161"/>
      <c r="N93" s="161"/>
      <c r="O93" s="161"/>
      <c r="P93" s="162"/>
      <c r="Q93" s="160"/>
      <c r="R93" s="161"/>
      <c r="S93" s="161"/>
      <c r="T93" s="161"/>
      <c r="U93" s="161"/>
      <c r="V93" s="161"/>
      <c r="W93" s="161"/>
      <c r="X93" s="161"/>
      <c r="Y93" s="161"/>
      <c r="Z93" s="161"/>
      <c r="AA93" s="161"/>
      <c r="AB93" s="162"/>
      <c r="AC93" s="160"/>
      <c r="AD93" s="161"/>
      <c r="AE93" s="161"/>
      <c r="AF93" s="161"/>
      <c r="AG93" s="161"/>
      <c r="AH93" s="161"/>
      <c r="AI93" s="161"/>
      <c r="AJ93" s="161"/>
      <c r="AK93" s="161"/>
      <c r="AL93" s="161"/>
      <c r="AM93" s="161"/>
      <c r="AN93" s="162"/>
      <c r="AO93" s="160"/>
      <c r="AP93" s="161"/>
      <c r="AQ93" s="161"/>
      <c r="AR93" s="161"/>
      <c r="AS93" s="161"/>
      <c r="AT93" s="161"/>
      <c r="AU93" s="161"/>
      <c r="AV93" s="161"/>
      <c r="AW93" s="161"/>
      <c r="AX93" s="163"/>
    </row>
    <row r="94" spans="1:52" ht="24.75" customHeight="1" x14ac:dyDescent="0.15">
      <c r="A94" s="98" t="s">
        <v>238</v>
      </c>
      <c r="B94" s="98"/>
      <c r="C94" s="98"/>
      <c r="D94" s="98"/>
      <c r="E94" s="160" t="s">
        <v>615</v>
      </c>
      <c r="F94" s="161"/>
      <c r="G94" s="161"/>
      <c r="H94" s="161"/>
      <c r="I94" s="161"/>
      <c r="J94" s="161"/>
      <c r="K94" s="161"/>
      <c r="L94" s="161"/>
      <c r="M94" s="161"/>
      <c r="N94" s="161"/>
      <c r="O94" s="161"/>
      <c r="P94" s="162"/>
      <c r="Q94" s="160"/>
      <c r="R94" s="161"/>
      <c r="S94" s="161"/>
      <c r="T94" s="161"/>
      <c r="U94" s="161"/>
      <c r="V94" s="161"/>
      <c r="W94" s="161"/>
      <c r="X94" s="161"/>
      <c r="Y94" s="161"/>
      <c r="Z94" s="161"/>
      <c r="AA94" s="161"/>
      <c r="AB94" s="162"/>
      <c r="AC94" s="160"/>
      <c r="AD94" s="161"/>
      <c r="AE94" s="161"/>
      <c r="AF94" s="161"/>
      <c r="AG94" s="161"/>
      <c r="AH94" s="161"/>
      <c r="AI94" s="161"/>
      <c r="AJ94" s="161"/>
      <c r="AK94" s="161"/>
      <c r="AL94" s="161"/>
      <c r="AM94" s="161"/>
      <c r="AN94" s="162"/>
      <c r="AO94" s="160"/>
      <c r="AP94" s="161"/>
      <c r="AQ94" s="161"/>
      <c r="AR94" s="161"/>
      <c r="AS94" s="161"/>
      <c r="AT94" s="161"/>
      <c r="AU94" s="161"/>
      <c r="AV94" s="161"/>
      <c r="AW94" s="161"/>
      <c r="AX94" s="163"/>
    </row>
    <row r="95" spans="1:52" ht="24.75" customHeight="1" x14ac:dyDescent="0.15">
      <c r="A95" s="98" t="s">
        <v>384</v>
      </c>
      <c r="B95" s="98"/>
      <c r="C95" s="98"/>
      <c r="D95" s="98"/>
      <c r="E95" s="159" t="s">
        <v>616</v>
      </c>
      <c r="F95" s="140"/>
      <c r="G95" s="140"/>
      <c r="H95" s="69" t="str">
        <f>IF(E95="","","-")</f>
        <v>-</v>
      </c>
      <c r="I95" s="140"/>
      <c r="J95" s="140"/>
      <c r="K95" s="69" t="str">
        <f>IF(I95="","","-")</f>
        <v/>
      </c>
      <c r="L95" s="142">
        <v>23</v>
      </c>
      <c r="M95" s="142"/>
      <c r="N95" s="69" t="str">
        <f>IF(O95="","","-")</f>
        <v/>
      </c>
      <c r="O95" s="157"/>
      <c r="P95" s="158"/>
      <c r="Q95" s="159"/>
      <c r="R95" s="140"/>
      <c r="S95" s="140"/>
      <c r="T95" s="69" t="str">
        <f>IF(Q95="","","-")</f>
        <v/>
      </c>
      <c r="U95" s="140"/>
      <c r="V95" s="140"/>
      <c r="W95" s="69" t="str">
        <f>IF(U95="","","-")</f>
        <v/>
      </c>
      <c r="X95" s="142"/>
      <c r="Y95" s="142"/>
      <c r="Z95" s="69" t="str">
        <f>IF(AA95="","","-")</f>
        <v/>
      </c>
      <c r="AA95" s="157"/>
      <c r="AB95" s="158"/>
      <c r="AC95" s="159"/>
      <c r="AD95" s="140"/>
      <c r="AE95" s="140"/>
      <c r="AF95" s="69" t="str">
        <f>IF(AC95="","","-")</f>
        <v/>
      </c>
      <c r="AG95" s="140"/>
      <c r="AH95" s="140"/>
      <c r="AI95" s="69" t="str">
        <f>IF(AG95="","","-")</f>
        <v/>
      </c>
      <c r="AJ95" s="142"/>
      <c r="AK95" s="142"/>
      <c r="AL95" s="69" t="str">
        <f>IF(AM95="","","-")</f>
        <v/>
      </c>
      <c r="AM95" s="157"/>
      <c r="AN95" s="158"/>
      <c r="AO95" s="159"/>
      <c r="AP95" s="140"/>
      <c r="AQ95" s="69" t="str">
        <f>IF(AO95="","","-")</f>
        <v/>
      </c>
      <c r="AR95" s="140"/>
      <c r="AS95" s="140"/>
      <c r="AT95" s="69" t="str">
        <f>IF(AR95="","","-")</f>
        <v/>
      </c>
      <c r="AU95" s="142"/>
      <c r="AV95" s="142"/>
      <c r="AW95" s="69" t="str">
        <f>IF(AX95="","","-")</f>
        <v/>
      </c>
      <c r="AX95" s="71"/>
    </row>
    <row r="96" spans="1:52" ht="24.75" customHeight="1" x14ac:dyDescent="0.15">
      <c r="A96" s="98" t="s">
        <v>551</v>
      </c>
      <c r="B96" s="98"/>
      <c r="C96" s="98"/>
      <c r="D96" s="98"/>
      <c r="E96" s="159" t="s">
        <v>616</v>
      </c>
      <c r="F96" s="140"/>
      <c r="G96" s="140"/>
      <c r="H96" s="69"/>
      <c r="I96" s="140"/>
      <c r="J96" s="140"/>
      <c r="K96" s="69"/>
      <c r="L96" s="142">
        <v>22</v>
      </c>
      <c r="M96" s="142"/>
      <c r="N96" s="69" t="str">
        <f>IF(O96="","","-")</f>
        <v/>
      </c>
      <c r="O96" s="157"/>
      <c r="P96" s="158"/>
      <c r="Q96" s="159"/>
      <c r="R96" s="140"/>
      <c r="S96" s="140"/>
      <c r="T96" s="69" t="str">
        <f>IF(Q96="","","-")</f>
        <v/>
      </c>
      <c r="U96" s="140"/>
      <c r="V96" s="140"/>
      <c r="W96" s="69" t="str">
        <f>IF(U96="","","-")</f>
        <v/>
      </c>
      <c r="X96" s="142"/>
      <c r="Y96" s="142"/>
      <c r="Z96" s="69" t="str">
        <f>IF(AA96="","","-")</f>
        <v/>
      </c>
      <c r="AA96" s="157"/>
      <c r="AB96" s="158"/>
      <c r="AC96" s="159"/>
      <c r="AD96" s="140"/>
      <c r="AE96" s="140"/>
      <c r="AF96" s="69" t="str">
        <f>IF(AC96="","","-")</f>
        <v/>
      </c>
      <c r="AG96" s="140"/>
      <c r="AH96" s="140"/>
      <c r="AI96" s="69" t="str">
        <f>IF(AG96="","","-")</f>
        <v/>
      </c>
      <c r="AJ96" s="142"/>
      <c r="AK96" s="142"/>
      <c r="AL96" s="69" t="str">
        <f>IF(AM96="","","-")</f>
        <v/>
      </c>
      <c r="AM96" s="157"/>
      <c r="AN96" s="158"/>
      <c r="AO96" s="159"/>
      <c r="AP96" s="140"/>
      <c r="AQ96" s="69" t="str">
        <f>IF(AO96="","","-")</f>
        <v/>
      </c>
      <c r="AR96" s="140"/>
      <c r="AS96" s="140"/>
      <c r="AT96" s="69" t="str">
        <f>IF(AR96="","","-")</f>
        <v/>
      </c>
      <c r="AU96" s="142"/>
      <c r="AV96" s="142"/>
      <c r="AW96" s="69" t="str">
        <f>IF(AX96="","","-")</f>
        <v/>
      </c>
      <c r="AX96" s="71"/>
    </row>
    <row r="97" spans="1:50" ht="24.75" customHeight="1" x14ac:dyDescent="0.15">
      <c r="A97" s="98" t="s">
        <v>352</v>
      </c>
      <c r="B97" s="98"/>
      <c r="C97" s="98"/>
      <c r="D97" s="98"/>
      <c r="E97" s="155">
        <v>2021</v>
      </c>
      <c r="F97" s="141"/>
      <c r="G97" s="140" t="s">
        <v>563</v>
      </c>
      <c r="H97" s="140"/>
      <c r="I97" s="140"/>
      <c r="J97" s="141">
        <v>20</v>
      </c>
      <c r="K97" s="141"/>
      <c r="L97" s="142">
        <v>22</v>
      </c>
      <c r="M97" s="142"/>
      <c r="N97" s="142"/>
      <c r="O97" s="141"/>
      <c r="P97" s="141"/>
      <c r="Q97" s="155"/>
      <c r="R97" s="141"/>
      <c r="S97" s="140"/>
      <c r="T97" s="140"/>
      <c r="U97" s="140"/>
      <c r="V97" s="141"/>
      <c r="W97" s="141"/>
      <c r="X97" s="142"/>
      <c r="Y97" s="142"/>
      <c r="Z97" s="142"/>
      <c r="AA97" s="141"/>
      <c r="AB97" s="156"/>
      <c r="AC97" s="155"/>
      <c r="AD97" s="141"/>
      <c r="AE97" s="140"/>
      <c r="AF97" s="140"/>
      <c r="AG97" s="140"/>
      <c r="AH97" s="141"/>
      <c r="AI97" s="141"/>
      <c r="AJ97" s="142"/>
      <c r="AK97" s="142"/>
      <c r="AL97" s="142"/>
      <c r="AM97" s="141"/>
      <c r="AN97" s="156"/>
      <c r="AO97" s="155"/>
      <c r="AP97" s="141"/>
      <c r="AQ97" s="140"/>
      <c r="AR97" s="140"/>
      <c r="AS97" s="140"/>
      <c r="AT97" s="141"/>
      <c r="AU97" s="141"/>
      <c r="AV97" s="142"/>
      <c r="AW97" s="142"/>
      <c r="AX97" s="71"/>
    </row>
    <row r="98" spans="1:50" ht="28.35" customHeight="1" x14ac:dyDescent="0.15">
      <c r="A98" s="143" t="s">
        <v>232</v>
      </c>
      <c r="B98" s="144"/>
      <c r="C98" s="144"/>
      <c r="D98" s="144"/>
      <c r="E98" s="144"/>
      <c r="F98" s="145"/>
      <c r="G98" s="56" t="s">
        <v>552</v>
      </c>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43"/>
      <c r="B99" s="144"/>
      <c r="C99" s="144"/>
      <c r="D99" s="144"/>
      <c r="E99" s="144"/>
      <c r="F99" s="145"/>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43"/>
      <c r="B100" s="144"/>
      <c r="C100" s="144"/>
      <c r="D100" s="144"/>
      <c r="E100" s="144"/>
      <c r="F100" s="145"/>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43"/>
      <c r="B101" s="144"/>
      <c r="C101" s="144"/>
      <c r="D101" s="144"/>
      <c r="E101" s="144"/>
      <c r="F101" s="145"/>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7.75" customHeight="1" x14ac:dyDescent="0.15">
      <c r="A102" s="143"/>
      <c r="B102" s="144"/>
      <c r="C102" s="144"/>
      <c r="D102" s="144"/>
      <c r="E102" s="144"/>
      <c r="F102" s="145"/>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43"/>
      <c r="B103" s="144"/>
      <c r="C103" s="144"/>
      <c r="D103" s="144"/>
      <c r="E103" s="144"/>
      <c r="F103" s="145"/>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43"/>
      <c r="B104" s="144"/>
      <c r="C104" s="144"/>
      <c r="D104" s="144"/>
      <c r="E104" s="144"/>
      <c r="F104" s="145"/>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7.75" customHeight="1" x14ac:dyDescent="0.15">
      <c r="A105" s="143"/>
      <c r="B105" s="144"/>
      <c r="C105" s="144"/>
      <c r="D105" s="144"/>
      <c r="E105" s="144"/>
      <c r="F105" s="145"/>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43"/>
      <c r="B106" s="144"/>
      <c r="C106" s="144"/>
      <c r="D106" s="144"/>
      <c r="E106" s="144"/>
      <c r="F106" s="145"/>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143"/>
      <c r="B107" s="144"/>
      <c r="C107" s="144"/>
      <c r="D107" s="144"/>
      <c r="E107" s="144"/>
      <c r="F107" s="145"/>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143"/>
      <c r="B108" s="144"/>
      <c r="C108" s="144"/>
      <c r="D108" s="144"/>
      <c r="E108" s="144"/>
      <c r="F108" s="145"/>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143"/>
      <c r="B109" s="144"/>
      <c r="C109" s="144"/>
      <c r="D109" s="144"/>
      <c r="E109" s="144"/>
      <c r="F109" s="145"/>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143"/>
      <c r="B110" s="144"/>
      <c r="C110" s="144"/>
      <c r="D110" s="144"/>
      <c r="E110" s="144"/>
      <c r="F110" s="145"/>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7.75" customHeight="1" x14ac:dyDescent="0.15">
      <c r="A111" s="143"/>
      <c r="B111" s="144"/>
      <c r="C111" s="144"/>
      <c r="D111" s="144"/>
      <c r="E111" s="144"/>
      <c r="F111" s="145"/>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143"/>
      <c r="B112" s="144"/>
      <c r="C112" s="144"/>
      <c r="D112" s="144"/>
      <c r="E112" s="144"/>
      <c r="F112" s="145"/>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8.35" customHeight="1" x14ac:dyDescent="0.15">
      <c r="A113" s="143"/>
      <c r="B113" s="144"/>
      <c r="C113" s="144"/>
      <c r="D113" s="144"/>
      <c r="E113" s="144"/>
      <c r="F113" s="145"/>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28.35" customHeight="1" x14ac:dyDescent="0.15">
      <c r="A114" s="143"/>
      <c r="B114" s="144"/>
      <c r="C114" s="144"/>
      <c r="D114" s="144"/>
      <c r="E114" s="144"/>
      <c r="F114" s="145"/>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52.5" customHeight="1" x14ac:dyDescent="0.15">
      <c r="A115" s="143"/>
      <c r="B115" s="144"/>
      <c r="C115" s="144"/>
      <c r="D115" s="144"/>
      <c r="E115" s="144"/>
      <c r="F115" s="145"/>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1" ht="52.5" customHeight="1" x14ac:dyDescent="0.15">
      <c r="A116" s="143"/>
      <c r="B116" s="144"/>
      <c r="C116" s="144"/>
      <c r="D116" s="144"/>
      <c r="E116" s="144"/>
      <c r="F116" s="145"/>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1" ht="52.5" customHeight="1" x14ac:dyDescent="0.15">
      <c r="A117" s="143"/>
      <c r="B117" s="144"/>
      <c r="C117" s="144"/>
      <c r="D117" s="144"/>
      <c r="E117" s="144"/>
      <c r="F117" s="145"/>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1" ht="24.75" customHeight="1" thickBot="1" x14ac:dyDescent="0.2">
      <c r="A118" s="146"/>
      <c r="B118" s="147"/>
      <c r="C118" s="147"/>
      <c r="D118" s="147"/>
      <c r="E118" s="147"/>
      <c r="F118" s="148"/>
      <c r="G118" s="36"/>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8"/>
    </row>
    <row r="119" spans="1:51" ht="24.75" customHeight="1" x14ac:dyDescent="0.15">
      <c r="A119" s="149" t="s">
        <v>234</v>
      </c>
      <c r="B119" s="150"/>
      <c r="C119" s="150"/>
      <c r="D119" s="150"/>
      <c r="E119" s="150"/>
      <c r="F119" s="151"/>
      <c r="G119" s="128" t="s">
        <v>617</v>
      </c>
      <c r="H119" s="129"/>
      <c r="I119" s="129"/>
      <c r="J119" s="129"/>
      <c r="K119" s="129"/>
      <c r="L119" s="129"/>
      <c r="M119" s="129"/>
      <c r="N119" s="129"/>
      <c r="O119" s="129"/>
      <c r="P119" s="129"/>
      <c r="Q119" s="129"/>
      <c r="R119" s="129"/>
      <c r="S119" s="129"/>
      <c r="T119" s="129"/>
      <c r="U119" s="129"/>
      <c r="V119" s="129"/>
      <c r="W119" s="129"/>
      <c r="X119" s="129"/>
      <c r="Y119" s="129"/>
      <c r="Z119" s="129"/>
      <c r="AA119" s="129"/>
      <c r="AB119" s="130"/>
      <c r="AC119" s="128" t="s">
        <v>620</v>
      </c>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31"/>
    </row>
    <row r="120" spans="1:51" ht="24.75" customHeight="1" x14ac:dyDescent="0.15">
      <c r="A120" s="152"/>
      <c r="B120" s="153"/>
      <c r="C120" s="153"/>
      <c r="D120" s="153"/>
      <c r="E120" s="153"/>
      <c r="F120" s="154"/>
      <c r="G120" s="132" t="s">
        <v>15</v>
      </c>
      <c r="H120" s="133"/>
      <c r="I120" s="133"/>
      <c r="J120" s="133"/>
      <c r="K120" s="133"/>
      <c r="L120" s="134" t="s">
        <v>16</v>
      </c>
      <c r="M120" s="133"/>
      <c r="N120" s="133"/>
      <c r="O120" s="133"/>
      <c r="P120" s="133"/>
      <c r="Q120" s="133"/>
      <c r="R120" s="133"/>
      <c r="S120" s="133"/>
      <c r="T120" s="133"/>
      <c r="U120" s="133"/>
      <c r="V120" s="133"/>
      <c r="W120" s="133"/>
      <c r="X120" s="135"/>
      <c r="Y120" s="136" t="s">
        <v>17</v>
      </c>
      <c r="Z120" s="137"/>
      <c r="AA120" s="137"/>
      <c r="AB120" s="138"/>
      <c r="AC120" s="132" t="s">
        <v>15</v>
      </c>
      <c r="AD120" s="133"/>
      <c r="AE120" s="133"/>
      <c r="AF120" s="133"/>
      <c r="AG120" s="133"/>
      <c r="AH120" s="134" t="s">
        <v>16</v>
      </c>
      <c r="AI120" s="133"/>
      <c r="AJ120" s="133"/>
      <c r="AK120" s="133"/>
      <c r="AL120" s="133"/>
      <c r="AM120" s="133"/>
      <c r="AN120" s="133"/>
      <c r="AO120" s="133"/>
      <c r="AP120" s="133"/>
      <c r="AQ120" s="133"/>
      <c r="AR120" s="133"/>
      <c r="AS120" s="133"/>
      <c r="AT120" s="135"/>
      <c r="AU120" s="136" t="s">
        <v>17</v>
      </c>
      <c r="AV120" s="137"/>
      <c r="AW120" s="137"/>
      <c r="AX120" s="139"/>
    </row>
    <row r="121" spans="1:51" ht="24.75" customHeight="1" x14ac:dyDescent="0.15">
      <c r="A121" s="152"/>
      <c r="B121" s="153"/>
      <c r="C121" s="153"/>
      <c r="D121" s="153"/>
      <c r="E121" s="153"/>
      <c r="F121" s="154"/>
      <c r="G121" s="118" t="s">
        <v>618</v>
      </c>
      <c r="H121" s="119"/>
      <c r="I121" s="119"/>
      <c r="J121" s="119"/>
      <c r="K121" s="120"/>
      <c r="L121" s="121" t="s">
        <v>619</v>
      </c>
      <c r="M121" s="122"/>
      <c r="N121" s="122"/>
      <c r="O121" s="122"/>
      <c r="P121" s="122"/>
      <c r="Q121" s="122"/>
      <c r="R121" s="122"/>
      <c r="S121" s="122"/>
      <c r="T121" s="122"/>
      <c r="U121" s="122"/>
      <c r="V121" s="122"/>
      <c r="W121" s="122"/>
      <c r="X121" s="123"/>
      <c r="Y121" s="124">
        <v>65</v>
      </c>
      <c r="Z121" s="125"/>
      <c r="AA121" s="125"/>
      <c r="AB121" s="126"/>
      <c r="AC121" s="118" t="s">
        <v>618</v>
      </c>
      <c r="AD121" s="119"/>
      <c r="AE121" s="119"/>
      <c r="AF121" s="119"/>
      <c r="AG121" s="120"/>
      <c r="AH121" s="121" t="s">
        <v>621</v>
      </c>
      <c r="AI121" s="122"/>
      <c r="AJ121" s="122"/>
      <c r="AK121" s="122"/>
      <c r="AL121" s="122"/>
      <c r="AM121" s="122"/>
      <c r="AN121" s="122"/>
      <c r="AO121" s="122"/>
      <c r="AP121" s="122"/>
      <c r="AQ121" s="122"/>
      <c r="AR121" s="122"/>
      <c r="AS121" s="122"/>
      <c r="AT121" s="123"/>
      <c r="AU121" s="124">
        <v>261</v>
      </c>
      <c r="AV121" s="125"/>
      <c r="AW121" s="125"/>
      <c r="AX121" s="127"/>
    </row>
    <row r="122" spans="1:51" ht="24.75" customHeight="1" thickBot="1" x14ac:dyDescent="0.2">
      <c r="A122" s="152"/>
      <c r="B122" s="153"/>
      <c r="C122" s="153"/>
      <c r="D122" s="153"/>
      <c r="E122" s="153"/>
      <c r="F122" s="154"/>
      <c r="G122" s="109" t="s">
        <v>18</v>
      </c>
      <c r="H122" s="110"/>
      <c r="I122" s="110"/>
      <c r="J122" s="110"/>
      <c r="K122" s="110"/>
      <c r="L122" s="111"/>
      <c r="M122" s="112"/>
      <c r="N122" s="112"/>
      <c r="O122" s="112"/>
      <c r="P122" s="112"/>
      <c r="Q122" s="112"/>
      <c r="R122" s="112"/>
      <c r="S122" s="112"/>
      <c r="T122" s="112"/>
      <c r="U122" s="112"/>
      <c r="V122" s="112"/>
      <c r="W122" s="112"/>
      <c r="X122" s="113"/>
      <c r="Y122" s="114">
        <f>SUM(Y121:AB121)</f>
        <v>65</v>
      </c>
      <c r="Z122" s="115"/>
      <c r="AA122" s="115"/>
      <c r="AB122" s="116"/>
      <c r="AC122" s="109" t="s">
        <v>18</v>
      </c>
      <c r="AD122" s="110"/>
      <c r="AE122" s="110"/>
      <c r="AF122" s="110"/>
      <c r="AG122" s="110"/>
      <c r="AH122" s="111"/>
      <c r="AI122" s="112"/>
      <c r="AJ122" s="112"/>
      <c r="AK122" s="112"/>
      <c r="AL122" s="112"/>
      <c r="AM122" s="112"/>
      <c r="AN122" s="112"/>
      <c r="AO122" s="112"/>
      <c r="AP122" s="112"/>
      <c r="AQ122" s="112"/>
      <c r="AR122" s="112"/>
      <c r="AS122" s="112"/>
      <c r="AT122" s="113"/>
      <c r="AU122" s="114">
        <f>SUM(AU121:AX121)</f>
        <v>261</v>
      </c>
      <c r="AV122" s="115"/>
      <c r="AW122" s="115"/>
      <c r="AX122" s="117"/>
    </row>
    <row r="123" spans="1:51" ht="24.75" customHeight="1" x14ac:dyDescent="0.15">
      <c r="A123" s="152"/>
      <c r="B123" s="153"/>
      <c r="C123" s="153"/>
      <c r="D123" s="153"/>
      <c r="E123" s="153"/>
      <c r="F123" s="154"/>
      <c r="G123" s="128" t="s">
        <v>622</v>
      </c>
      <c r="H123" s="129"/>
      <c r="I123" s="129"/>
      <c r="J123" s="129"/>
      <c r="K123" s="129"/>
      <c r="L123" s="129"/>
      <c r="M123" s="129"/>
      <c r="N123" s="129"/>
      <c r="O123" s="129"/>
      <c r="P123" s="129"/>
      <c r="Q123" s="129"/>
      <c r="R123" s="129"/>
      <c r="S123" s="129"/>
      <c r="T123" s="129"/>
      <c r="U123" s="129"/>
      <c r="V123" s="129"/>
      <c r="W123" s="129"/>
      <c r="X123" s="129"/>
      <c r="Y123" s="129"/>
      <c r="Z123" s="129"/>
      <c r="AA123" s="129"/>
      <c r="AB123" s="130"/>
      <c r="AC123" s="128" t="s">
        <v>624</v>
      </c>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1"/>
      <c r="AY123">
        <f>COUNTA($G$125,$AC$125)</f>
        <v>2</v>
      </c>
    </row>
    <row r="124" spans="1:51" ht="24.75" customHeight="1" x14ac:dyDescent="0.15">
      <c r="A124" s="152"/>
      <c r="B124" s="153"/>
      <c r="C124" s="153"/>
      <c r="D124" s="153"/>
      <c r="E124" s="153"/>
      <c r="F124" s="154"/>
      <c r="G124" s="132" t="s">
        <v>15</v>
      </c>
      <c r="H124" s="133"/>
      <c r="I124" s="133"/>
      <c r="J124" s="133"/>
      <c r="K124" s="133"/>
      <c r="L124" s="134" t="s">
        <v>16</v>
      </c>
      <c r="M124" s="133"/>
      <c r="N124" s="133"/>
      <c r="O124" s="133"/>
      <c r="P124" s="133"/>
      <c r="Q124" s="133"/>
      <c r="R124" s="133"/>
      <c r="S124" s="133"/>
      <c r="T124" s="133"/>
      <c r="U124" s="133"/>
      <c r="V124" s="133"/>
      <c r="W124" s="133"/>
      <c r="X124" s="135"/>
      <c r="Y124" s="136" t="s">
        <v>17</v>
      </c>
      <c r="Z124" s="137"/>
      <c r="AA124" s="137"/>
      <c r="AB124" s="138"/>
      <c r="AC124" s="132" t="s">
        <v>15</v>
      </c>
      <c r="AD124" s="133"/>
      <c r="AE124" s="133"/>
      <c r="AF124" s="133"/>
      <c r="AG124" s="133"/>
      <c r="AH124" s="134" t="s">
        <v>16</v>
      </c>
      <c r="AI124" s="133"/>
      <c r="AJ124" s="133"/>
      <c r="AK124" s="133"/>
      <c r="AL124" s="133"/>
      <c r="AM124" s="133"/>
      <c r="AN124" s="133"/>
      <c r="AO124" s="133"/>
      <c r="AP124" s="133"/>
      <c r="AQ124" s="133"/>
      <c r="AR124" s="133"/>
      <c r="AS124" s="133"/>
      <c r="AT124" s="135"/>
      <c r="AU124" s="136" t="s">
        <v>17</v>
      </c>
      <c r="AV124" s="137"/>
      <c r="AW124" s="137"/>
      <c r="AX124" s="139"/>
      <c r="AY124">
        <f>$AY$123</f>
        <v>2</v>
      </c>
    </row>
    <row r="125" spans="1:51" ht="24.75" customHeight="1" x14ac:dyDescent="0.15">
      <c r="A125" s="152"/>
      <c r="B125" s="153"/>
      <c r="C125" s="153"/>
      <c r="D125" s="153"/>
      <c r="E125" s="153"/>
      <c r="F125" s="154"/>
      <c r="G125" s="118" t="s">
        <v>618</v>
      </c>
      <c r="H125" s="119"/>
      <c r="I125" s="119"/>
      <c r="J125" s="119"/>
      <c r="K125" s="120"/>
      <c r="L125" s="121" t="s">
        <v>623</v>
      </c>
      <c r="M125" s="122"/>
      <c r="N125" s="122"/>
      <c r="O125" s="122"/>
      <c r="P125" s="122"/>
      <c r="Q125" s="122"/>
      <c r="R125" s="122"/>
      <c r="S125" s="122"/>
      <c r="T125" s="122"/>
      <c r="U125" s="122"/>
      <c r="V125" s="122"/>
      <c r="W125" s="122"/>
      <c r="X125" s="123"/>
      <c r="Y125" s="124">
        <v>48</v>
      </c>
      <c r="Z125" s="125"/>
      <c r="AA125" s="125"/>
      <c r="AB125" s="126"/>
      <c r="AC125" s="118" t="s">
        <v>618</v>
      </c>
      <c r="AD125" s="119"/>
      <c r="AE125" s="119"/>
      <c r="AF125" s="119"/>
      <c r="AG125" s="120"/>
      <c r="AH125" s="121" t="s">
        <v>625</v>
      </c>
      <c r="AI125" s="122"/>
      <c r="AJ125" s="122"/>
      <c r="AK125" s="122"/>
      <c r="AL125" s="122"/>
      <c r="AM125" s="122"/>
      <c r="AN125" s="122"/>
      <c r="AO125" s="122"/>
      <c r="AP125" s="122"/>
      <c r="AQ125" s="122"/>
      <c r="AR125" s="122"/>
      <c r="AS125" s="122"/>
      <c r="AT125" s="123"/>
      <c r="AU125" s="124">
        <v>24</v>
      </c>
      <c r="AV125" s="125"/>
      <c r="AW125" s="125"/>
      <c r="AX125" s="127"/>
      <c r="AY125">
        <f>$AY$123</f>
        <v>2</v>
      </c>
    </row>
    <row r="126" spans="1:51" ht="24.75" customHeight="1" thickBot="1" x14ac:dyDescent="0.2">
      <c r="A126" s="152"/>
      <c r="B126" s="153"/>
      <c r="C126" s="153"/>
      <c r="D126" s="153"/>
      <c r="E126" s="153"/>
      <c r="F126" s="154"/>
      <c r="G126" s="109" t="s">
        <v>18</v>
      </c>
      <c r="H126" s="110"/>
      <c r="I126" s="110"/>
      <c r="J126" s="110"/>
      <c r="K126" s="110"/>
      <c r="L126" s="111"/>
      <c r="M126" s="112"/>
      <c r="N126" s="112"/>
      <c r="O126" s="112"/>
      <c r="P126" s="112"/>
      <c r="Q126" s="112"/>
      <c r="R126" s="112"/>
      <c r="S126" s="112"/>
      <c r="T126" s="112"/>
      <c r="U126" s="112"/>
      <c r="V126" s="112"/>
      <c r="W126" s="112"/>
      <c r="X126" s="113"/>
      <c r="Y126" s="114">
        <f>SUM(Y125:AB125)</f>
        <v>48</v>
      </c>
      <c r="Z126" s="115"/>
      <c r="AA126" s="115"/>
      <c r="AB126" s="116"/>
      <c r="AC126" s="109" t="s">
        <v>18</v>
      </c>
      <c r="AD126" s="110"/>
      <c r="AE126" s="110"/>
      <c r="AF126" s="110"/>
      <c r="AG126" s="110"/>
      <c r="AH126" s="111"/>
      <c r="AI126" s="112"/>
      <c r="AJ126" s="112"/>
      <c r="AK126" s="112"/>
      <c r="AL126" s="112"/>
      <c r="AM126" s="112"/>
      <c r="AN126" s="112"/>
      <c r="AO126" s="112"/>
      <c r="AP126" s="112"/>
      <c r="AQ126" s="112"/>
      <c r="AR126" s="112"/>
      <c r="AS126" s="112"/>
      <c r="AT126" s="113"/>
      <c r="AU126" s="114">
        <f>SUM(AU125:AX125)</f>
        <v>24</v>
      </c>
      <c r="AV126" s="115"/>
      <c r="AW126" s="115"/>
      <c r="AX126" s="117"/>
      <c r="AY126">
        <f>$AY$123</f>
        <v>2</v>
      </c>
    </row>
    <row r="127" spans="1:51" ht="24.75" customHeight="1" x14ac:dyDescent="0.15">
      <c r="A127" s="152"/>
      <c r="B127" s="153"/>
      <c r="C127" s="153"/>
      <c r="D127" s="153"/>
      <c r="E127" s="153"/>
      <c r="F127" s="154"/>
      <c r="G127" s="128" t="s">
        <v>626</v>
      </c>
      <c r="H127" s="129"/>
      <c r="I127" s="129"/>
      <c r="J127" s="129"/>
      <c r="K127" s="129"/>
      <c r="L127" s="129"/>
      <c r="M127" s="129"/>
      <c r="N127" s="129"/>
      <c r="O127" s="129"/>
      <c r="P127" s="129"/>
      <c r="Q127" s="129"/>
      <c r="R127" s="129"/>
      <c r="S127" s="129"/>
      <c r="T127" s="129"/>
      <c r="U127" s="129"/>
      <c r="V127" s="129"/>
      <c r="W127" s="129"/>
      <c r="X127" s="129"/>
      <c r="Y127" s="129"/>
      <c r="Z127" s="129"/>
      <c r="AA127" s="129"/>
      <c r="AB127" s="130"/>
      <c r="AC127" s="128" t="s">
        <v>628</v>
      </c>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31"/>
      <c r="AY127">
        <f>COUNTA($G$129,$AC$129)</f>
        <v>2</v>
      </c>
    </row>
    <row r="128" spans="1:51" ht="24.75" customHeight="1" x14ac:dyDescent="0.15">
      <c r="A128" s="152"/>
      <c r="B128" s="153"/>
      <c r="C128" s="153"/>
      <c r="D128" s="153"/>
      <c r="E128" s="153"/>
      <c r="F128" s="154"/>
      <c r="G128" s="132" t="s">
        <v>15</v>
      </c>
      <c r="H128" s="133"/>
      <c r="I128" s="133"/>
      <c r="J128" s="133"/>
      <c r="K128" s="133"/>
      <c r="L128" s="134" t="s">
        <v>16</v>
      </c>
      <c r="M128" s="133"/>
      <c r="N128" s="133"/>
      <c r="O128" s="133"/>
      <c r="P128" s="133"/>
      <c r="Q128" s="133"/>
      <c r="R128" s="133"/>
      <c r="S128" s="133"/>
      <c r="T128" s="133"/>
      <c r="U128" s="133"/>
      <c r="V128" s="133"/>
      <c r="W128" s="133"/>
      <c r="X128" s="135"/>
      <c r="Y128" s="136" t="s">
        <v>17</v>
      </c>
      <c r="Z128" s="137"/>
      <c r="AA128" s="137"/>
      <c r="AB128" s="138"/>
      <c r="AC128" s="132" t="s">
        <v>15</v>
      </c>
      <c r="AD128" s="133"/>
      <c r="AE128" s="133"/>
      <c r="AF128" s="133"/>
      <c r="AG128" s="133"/>
      <c r="AH128" s="134" t="s">
        <v>16</v>
      </c>
      <c r="AI128" s="133"/>
      <c r="AJ128" s="133"/>
      <c r="AK128" s="133"/>
      <c r="AL128" s="133"/>
      <c r="AM128" s="133"/>
      <c r="AN128" s="133"/>
      <c r="AO128" s="133"/>
      <c r="AP128" s="133"/>
      <c r="AQ128" s="133"/>
      <c r="AR128" s="133"/>
      <c r="AS128" s="133"/>
      <c r="AT128" s="135"/>
      <c r="AU128" s="136" t="s">
        <v>17</v>
      </c>
      <c r="AV128" s="137"/>
      <c r="AW128" s="137"/>
      <c r="AX128" s="139"/>
      <c r="AY128">
        <f>$AY$127</f>
        <v>2</v>
      </c>
    </row>
    <row r="129" spans="1:51" ht="24.75" customHeight="1" x14ac:dyDescent="0.15">
      <c r="A129" s="152"/>
      <c r="B129" s="153"/>
      <c r="C129" s="153"/>
      <c r="D129" s="153"/>
      <c r="E129" s="153"/>
      <c r="F129" s="154"/>
      <c r="G129" s="118" t="s">
        <v>618</v>
      </c>
      <c r="H129" s="119"/>
      <c r="I129" s="119"/>
      <c r="J129" s="119"/>
      <c r="K129" s="120"/>
      <c r="L129" s="121" t="s">
        <v>627</v>
      </c>
      <c r="M129" s="122"/>
      <c r="N129" s="122"/>
      <c r="O129" s="122"/>
      <c r="P129" s="122"/>
      <c r="Q129" s="122"/>
      <c r="R129" s="122"/>
      <c r="S129" s="122"/>
      <c r="T129" s="122"/>
      <c r="U129" s="122"/>
      <c r="V129" s="122"/>
      <c r="W129" s="122"/>
      <c r="X129" s="123"/>
      <c r="Y129" s="124">
        <v>76</v>
      </c>
      <c r="Z129" s="125"/>
      <c r="AA129" s="125"/>
      <c r="AB129" s="126"/>
      <c r="AC129" s="118" t="s">
        <v>618</v>
      </c>
      <c r="AD129" s="119"/>
      <c r="AE129" s="119"/>
      <c r="AF129" s="119"/>
      <c r="AG129" s="120"/>
      <c r="AH129" s="121" t="s">
        <v>629</v>
      </c>
      <c r="AI129" s="122"/>
      <c r="AJ129" s="122"/>
      <c r="AK129" s="122"/>
      <c r="AL129" s="122"/>
      <c r="AM129" s="122"/>
      <c r="AN129" s="122"/>
      <c r="AO129" s="122"/>
      <c r="AP129" s="122"/>
      <c r="AQ129" s="122"/>
      <c r="AR129" s="122"/>
      <c r="AS129" s="122"/>
      <c r="AT129" s="123"/>
      <c r="AU129" s="124">
        <v>44</v>
      </c>
      <c r="AV129" s="125"/>
      <c r="AW129" s="125"/>
      <c r="AX129" s="127"/>
      <c r="AY129">
        <f>$AY$127</f>
        <v>2</v>
      </c>
    </row>
    <row r="130" spans="1:51" ht="24.75" customHeight="1" thickBot="1" x14ac:dyDescent="0.2">
      <c r="A130" s="152"/>
      <c r="B130" s="153"/>
      <c r="C130" s="153"/>
      <c r="D130" s="153"/>
      <c r="E130" s="153"/>
      <c r="F130" s="154"/>
      <c r="G130" s="109" t="s">
        <v>18</v>
      </c>
      <c r="H130" s="110"/>
      <c r="I130" s="110"/>
      <c r="J130" s="110"/>
      <c r="K130" s="110"/>
      <c r="L130" s="111"/>
      <c r="M130" s="112"/>
      <c r="N130" s="112"/>
      <c r="O130" s="112"/>
      <c r="P130" s="112"/>
      <c r="Q130" s="112"/>
      <c r="R130" s="112"/>
      <c r="S130" s="112"/>
      <c r="T130" s="112"/>
      <c r="U130" s="112"/>
      <c r="V130" s="112"/>
      <c r="W130" s="112"/>
      <c r="X130" s="113"/>
      <c r="Y130" s="114">
        <f>SUM(Y129:AB129)</f>
        <v>76</v>
      </c>
      <c r="Z130" s="115"/>
      <c r="AA130" s="115"/>
      <c r="AB130" s="116"/>
      <c r="AC130" s="109" t="s">
        <v>18</v>
      </c>
      <c r="AD130" s="110"/>
      <c r="AE130" s="110"/>
      <c r="AF130" s="110"/>
      <c r="AG130" s="110"/>
      <c r="AH130" s="111"/>
      <c r="AI130" s="112"/>
      <c r="AJ130" s="112"/>
      <c r="AK130" s="112"/>
      <c r="AL130" s="112"/>
      <c r="AM130" s="112"/>
      <c r="AN130" s="112"/>
      <c r="AO130" s="112"/>
      <c r="AP130" s="112"/>
      <c r="AQ130" s="112"/>
      <c r="AR130" s="112"/>
      <c r="AS130" s="112"/>
      <c r="AT130" s="113"/>
      <c r="AU130" s="114">
        <f>SUM(AU129:AX129)</f>
        <v>44</v>
      </c>
      <c r="AV130" s="115"/>
      <c r="AW130" s="115"/>
      <c r="AX130" s="117"/>
      <c r="AY130">
        <f>$AY$127</f>
        <v>2</v>
      </c>
    </row>
    <row r="131" spans="1:51" ht="24.75" customHeight="1" x14ac:dyDescent="0.15">
      <c r="A131" s="152"/>
      <c r="B131" s="153"/>
      <c r="C131" s="153"/>
      <c r="D131" s="153"/>
      <c r="E131" s="153"/>
      <c r="F131" s="154"/>
      <c r="G131" s="128" t="s">
        <v>630</v>
      </c>
      <c r="H131" s="129"/>
      <c r="I131" s="129"/>
      <c r="J131" s="129"/>
      <c r="K131" s="129"/>
      <c r="L131" s="129"/>
      <c r="M131" s="129"/>
      <c r="N131" s="129"/>
      <c r="O131" s="129"/>
      <c r="P131" s="129"/>
      <c r="Q131" s="129"/>
      <c r="R131" s="129"/>
      <c r="S131" s="129"/>
      <c r="T131" s="129"/>
      <c r="U131" s="129"/>
      <c r="V131" s="129"/>
      <c r="W131" s="129"/>
      <c r="X131" s="129"/>
      <c r="Y131" s="129"/>
      <c r="Z131" s="129"/>
      <c r="AA131" s="129"/>
      <c r="AB131" s="130"/>
      <c r="AC131" s="128" t="s">
        <v>633</v>
      </c>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1"/>
      <c r="AY131">
        <f>COUNTA($G$133,$AC$133)</f>
        <v>2</v>
      </c>
    </row>
    <row r="132" spans="1:51" ht="24.75" customHeight="1" x14ac:dyDescent="0.15">
      <c r="A132" s="152"/>
      <c r="B132" s="153"/>
      <c r="C132" s="153"/>
      <c r="D132" s="153"/>
      <c r="E132" s="153"/>
      <c r="F132" s="154"/>
      <c r="G132" s="132" t="s">
        <v>15</v>
      </c>
      <c r="H132" s="133"/>
      <c r="I132" s="133"/>
      <c r="J132" s="133"/>
      <c r="K132" s="133"/>
      <c r="L132" s="134" t="s">
        <v>16</v>
      </c>
      <c r="M132" s="133"/>
      <c r="N132" s="133"/>
      <c r="O132" s="133"/>
      <c r="P132" s="133"/>
      <c r="Q132" s="133"/>
      <c r="R132" s="133"/>
      <c r="S132" s="133"/>
      <c r="T132" s="133"/>
      <c r="U132" s="133"/>
      <c r="V132" s="133"/>
      <c r="W132" s="133"/>
      <c r="X132" s="135"/>
      <c r="Y132" s="136" t="s">
        <v>17</v>
      </c>
      <c r="Z132" s="137"/>
      <c r="AA132" s="137"/>
      <c r="AB132" s="138"/>
      <c r="AC132" s="132" t="s">
        <v>15</v>
      </c>
      <c r="AD132" s="133"/>
      <c r="AE132" s="133"/>
      <c r="AF132" s="133"/>
      <c r="AG132" s="133"/>
      <c r="AH132" s="134" t="s">
        <v>16</v>
      </c>
      <c r="AI132" s="133"/>
      <c r="AJ132" s="133"/>
      <c r="AK132" s="133"/>
      <c r="AL132" s="133"/>
      <c r="AM132" s="133"/>
      <c r="AN132" s="133"/>
      <c r="AO132" s="133"/>
      <c r="AP132" s="133"/>
      <c r="AQ132" s="133"/>
      <c r="AR132" s="133"/>
      <c r="AS132" s="133"/>
      <c r="AT132" s="135"/>
      <c r="AU132" s="136" t="s">
        <v>17</v>
      </c>
      <c r="AV132" s="137"/>
      <c r="AW132" s="137"/>
      <c r="AX132" s="139"/>
      <c r="AY132">
        <f>$AY$131</f>
        <v>2</v>
      </c>
    </row>
    <row r="133" spans="1:51" s="16" customFormat="1" ht="24.75" customHeight="1" x14ac:dyDescent="0.15">
      <c r="A133" s="152"/>
      <c r="B133" s="153"/>
      <c r="C133" s="153"/>
      <c r="D133" s="153"/>
      <c r="E133" s="153"/>
      <c r="F133" s="154"/>
      <c r="G133" s="118" t="s">
        <v>631</v>
      </c>
      <c r="H133" s="119"/>
      <c r="I133" s="119"/>
      <c r="J133" s="119"/>
      <c r="K133" s="120"/>
      <c r="L133" s="121" t="s">
        <v>632</v>
      </c>
      <c r="M133" s="122"/>
      <c r="N133" s="122"/>
      <c r="O133" s="122"/>
      <c r="P133" s="122"/>
      <c r="Q133" s="122"/>
      <c r="R133" s="122"/>
      <c r="S133" s="122"/>
      <c r="T133" s="122"/>
      <c r="U133" s="122"/>
      <c r="V133" s="122"/>
      <c r="W133" s="122"/>
      <c r="X133" s="123"/>
      <c r="Y133" s="124">
        <v>3</v>
      </c>
      <c r="Z133" s="125"/>
      <c r="AA133" s="125"/>
      <c r="AB133" s="126"/>
      <c r="AC133" s="118" t="s">
        <v>618</v>
      </c>
      <c r="AD133" s="119"/>
      <c r="AE133" s="119"/>
      <c r="AF133" s="119"/>
      <c r="AG133" s="120"/>
      <c r="AH133" s="121" t="s">
        <v>634</v>
      </c>
      <c r="AI133" s="122"/>
      <c r="AJ133" s="122"/>
      <c r="AK133" s="122"/>
      <c r="AL133" s="122"/>
      <c r="AM133" s="122"/>
      <c r="AN133" s="122"/>
      <c r="AO133" s="122"/>
      <c r="AP133" s="122"/>
      <c r="AQ133" s="122"/>
      <c r="AR133" s="122"/>
      <c r="AS133" s="122"/>
      <c r="AT133" s="123"/>
      <c r="AU133" s="124">
        <v>12</v>
      </c>
      <c r="AV133" s="125"/>
      <c r="AW133" s="125"/>
      <c r="AX133" s="127"/>
      <c r="AY133">
        <f>$AY$131</f>
        <v>2</v>
      </c>
    </row>
    <row r="134" spans="1:51" ht="24.75" customHeight="1" x14ac:dyDescent="0.15">
      <c r="A134" s="152"/>
      <c r="B134" s="153"/>
      <c r="C134" s="153"/>
      <c r="D134" s="153"/>
      <c r="E134" s="153"/>
      <c r="F134" s="154"/>
      <c r="G134" s="109" t="s">
        <v>18</v>
      </c>
      <c r="H134" s="110"/>
      <c r="I134" s="110"/>
      <c r="J134" s="110"/>
      <c r="K134" s="110"/>
      <c r="L134" s="111"/>
      <c r="M134" s="112"/>
      <c r="N134" s="112"/>
      <c r="O134" s="112"/>
      <c r="P134" s="112"/>
      <c r="Q134" s="112"/>
      <c r="R134" s="112"/>
      <c r="S134" s="112"/>
      <c r="T134" s="112"/>
      <c r="U134" s="112"/>
      <c r="V134" s="112"/>
      <c r="W134" s="112"/>
      <c r="X134" s="113"/>
      <c r="Y134" s="114">
        <f>SUM(Y133:AB133)</f>
        <v>3</v>
      </c>
      <c r="Z134" s="115"/>
      <c r="AA134" s="115"/>
      <c r="AB134" s="116"/>
      <c r="AC134" s="109" t="s">
        <v>18</v>
      </c>
      <c r="AD134" s="110"/>
      <c r="AE134" s="110"/>
      <c r="AF134" s="110"/>
      <c r="AG134" s="110"/>
      <c r="AH134" s="111"/>
      <c r="AI134" s="112"/>
      <c r="AJ134" s="112"/>
      <c r="AK134" s="112"/>
      <c r="AL134" s="112"/>
      <c r="AM134" s="112"/>
      <c r="AN134" s="112"/>
      <c r="AO134" s="112"/>
      <c r="AP134" s="112"/>
      <c r="AQ134" s="112"/>
      <c r="AR134" s="112"/>
      <c r="AS134" s="112"/>
      <c r="AT134" s="113"/>
      <c r="AU134" s="114">
        <f>SUM(AU133:AX133)</f>
        <v>12</v>
      </c>
      <c r="AV134" s="115"/>
      <c r="AW134" s="115"/>
      <c r="AX134" s="117"/>
      <c r="AY134">
        <f>$AY$131</f>
        <v>2</v>
      </c>
    </row>
    <row r="135" spans="1:51" ht="24.75" customHeight="1" x14ac:dyDescent="0.15">
      <c r="A135" s="4"/>
      <c r="B135" s="4"/>
      <c r="C135" s="4"/>
      <c r="D135" s="4"/>
      <c r="E135" s="4"/>
      <c r="F135" s="4"/>
      <c r="G135" s="7"/>
      <c r="H135" s="7"/>
      <c r="I135" s="7"/>
      <c r="J135" s="7"/>
      <c r="K135" s="7"/>
      <c r="L135" s="3"/>
      <c r="M135" s="7"/>
      <c r="N135" s="7"/>
      <c r="O135" s="7"/>
      <c r="P135" s="7"/>
      <c r="Q135" s="7"/>
      <c r="R135" s="7"/>
      <c r="S135" s="7"/>
      <c r="T135" s="7"/>
      <c r="U135" s="7"/>
      <c r="V135" s="7"/>
      <c r="W135" s="7"/>
      <c r="X135" s="7"/>
      <c r="Y135" s="8"/>
      <c r="Z135" s="8"/>
      <c r="AA135" s="8"/>
      <c r="AB135" s="8"/>
      <c r="AC135" s="7"/>
      <c r="AD135" s="7"/>
      <c r="AE135" s="7"/>
      <c r="AF135" s="7"/>
      <c r="AG135" s="7"/>
      <c r="AH135" s="3"/>
      <c r="AI135" s="7"/>
      <c r="AJ135" s="7"/>
      <c r="AK135" s="7"/>
      <c r="AL135" s="7"/>
      <c r="AM135" s="7"/>
      <c r="AN135" s="7"/>
      <c r="AO135" s="7"/>
      <c r="AP135" s="7"/>
      <c r="AQ135" s="7"/>
      <c r="AR135" s="7"/>
      <c r="AS135" s="7"/>
      <c r="AT135" s="7"/>
      <c r="AU135" s="8"/>
      <c r="AV135" s="8"/>
      <c r="AW135" s="8"/>
      <c r="AX135" s="8"/>
    </row>
    <row r="136" spans="1:51" ht="24.75" customHeight="1" x14ac:dyDescent="0.15"/>
    <row r="137" spans="1:51" ht="24.75" customHeight="1" x14ac:dyDescent="0.15">
      <c r="A137" s="9"/>
      <c r="B137" s="1" t="s">
        <v>26</v>
      </c>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spans="1:51" ht="24.75" customHeight="1" x14ac:dyDescent="0.15">
      <c r="A138" s="9"/>
      <c r="B138" s="39" t="s">
        <v>215</v>
      </c>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spans="1:51" ht="59.25" customHeight="1" x14ac:dyDescent="0.15">
      <c r="A139" s="96"/>
      <c r="B139" s="96"/>
      <c r="C139" s="96" t="s">
        <v>24</v>
      </c>
      <c r="D139" s="96"/>
      <c r="E139" s="96"/>
      <c r="F139" s="96"/>
      <c r="G139" s="96"/>
      <c r="H139" s="96"/>
      <c r="I139" s="96"/>
      <c r="J139" s="97" t="s">
        <v>182</v>
      </c>
      <c r="K139" s="98"/>
      <c r="L139" s="98"/>
      <c r="M139" s="98"/>
      <c r="N139" s="98"/>
      <c r="O139" s="98"/>
      <c r="P139" s="99" t="s">
        <v>25</v>
      </c>
      <c r="Q139" s="99"/>
      <c r="R139" s="99"/>
      <c r="S139" s="99"/>
      <c r="T139" s="99"/>
      <c r="U139" s="99"/>
      <c r="V139" s="99"/>
      <c r="W139" s="99"/>
      <c r="X139" s="99"/>
      <c r="Y139" s="100" t="s">
        <v>181</v>
      </c>
      <c r="Z139" s="101"/>
      <c r="AA139" s="101"/>
      <c r="AB139" s="101"/>
      <c r="AC139" s="97" t="s">
        <v>207</v>
      </c>
      <c r="AD139" s="97"/>
      <c r="AE139" s="97"/>
      <c r="AF139" s="97"/>
      <c r="AG139" s="97"/>
      <c r="AH139" s="100" t="s">
        <v>220</v>
      </c>
      <c r="AI139" s="96"/>
      <c r="AJ139" s="96"/>
      <c r="AK139" s="96"/>
      <c r="AL139" s="96" t="s">
        <v>19</v>
      </c>
      <c r="AM139" s="96"/>
      <c r="AN139" s="96"/>
      <c r="AO139" s="102"/>
      <c r="AP139" s="103" t="s">
        <v>183</v>
      </c>
      <c r="AQ139" s="103"/>
      <c r="AR139" s="103"/>
      <c r="AS139" s="103"/>
      <c r="AT139" s="103"/>
      <c r="AU139" s="103"/>
      <c r="AV139" s="103"/>
      <c r="AW139" s="103"/>
      <c r="AX139" s="103"/>
    </row>
    <row r="140" spans="1:51" ht="30" customHeight="1" x14ac:dyDescent="0.15">
      <c r="A140" s="82">
        <v>1</v>
      </c>
      <c r="B140" s="82">
        <v>1</v>
      </c>
      <c r="C140" s="83" t="s">
        <v>635</v>
      </c>
      <c r="D140" s="84"/>
      <c r="E140" s="84"/>
      <c r="F140" s="84"/>
      <c r="G140" s="84"/>
      <c r="H140" s="84"/>
      <c r="I140" s="84"/>
      <c r="J140" s="85">
        <v>3010401014925</v>
      </c>
      <c r="K140" s="86"/>
      <c r="L140" s="86"/>
      <c r="M140" s="86"/>
      <c r="N140" s="86"/>
      <c r="O140" s="86"/>
      <c r="P140" s="87" t="s">
        <v>636</v>
      </c>
      <c r="Q140" s="88"/>
      <c r="R140" s="88"/>
      <c r="S140" s="88"/>
      <c r="T140" s="88"/>
      <c r="U140" s="88"/>
      <c r="V140" s="88"/>
      <c r="W140" s="88"/>
      <c r="X140" s="88"/>
      <c r="Y140" s="89">
        <v>65</v>
      </c>
      <c r="Z140" s="90"/>
      <c r="AA140" s="90"/>
      <c r="AB140" s="91"/>
      <c r="AC140" s="92" t="s">
        <v>228</v>
      </c>
      <c r="AD140" s="93"/>
      <c r="AE140" s="93"/>
      <c r="AF140" s="93"/>
      <c r="AG140" s="93"/>
      <c r="AH140" s="94" t="s">
        <v>252</v>
      </c>
      <c r="AI140" s="95"/>
      <c r="AJ140" s="95"/>
      <c r="AK140" s="95"/>
      <c r="AL140" s="76" t="s">
        <v>252</v>
      </c>
      <c r="AM140" s="77"/>
      <c r="AN140" s="77"/>
      <c r="AO140" s="78"/>
      <c r="AP140" s="79" t="s">
        <v>569</v>
      </c>
      <c r="AQ140" s="79"/>
      <c r="AR140" s="79"/>
      <c r="AS140" s="79"/>
      <c r="AT140" s="79"/>
      <c r="AU140" s="79"/>
      <c r="AV140" s="79"/>
      <c r="AW140" s="79"/>
      <c r="AX140" s="79"/>
    </row>
    <row r="141" spans="1:51" ht="24.75" customHeight="1" x14ac:dyDescent="0.15">
      <c r="A141" s="43"/>
      <c r="B141" s="43"/>
      <c r="C141" s="43"/>
      <c r="D141" s="43"/>
      <c r="E141" s="43"/>
      <c r="F141" s="43"/>
      <c r="G141" s="43"/>
      <c r="H141" s="43"/>
      <c r="I141" s="43"/>
      <c r="J141" s="44"/>
      <c r="K141" s="44"/>
      <c r="L141" s="44"/>
      <c r="M141" s="44"/>
      <c r="N141" s="44"/>
      <c r="O141" s="44"/>
      <c r="P141" s="45"/>
      <c r="Q141" s="45"/>
      <c r="R141" s="45"/>
      <c r="S141" s="45"/>
      <c r="T141" s="45"/>
      <c r="U141" s="45"/>
      <c r="V141" s="45"/>
      <c r="W141" s="45"/>
      <c r="X141" s="45"/>
      <c r="Y141" s="46"/>
      <c r="Z141" s="46"/>
      <c r="AA141" s="46"/>
      <c r="AB141" s="46"/>
      <c r="AC141" s="46"/>
      <c r="AD141" s="46"/>
      <c r="AE141" s="46"/>
      <c r="AF141" s="46"/>
      <c r="AG141" s="46"/>
      <c r="AH141" s="46"/>
      <c r="AI141" s="46"/>
      <c r="AJ141" s="46"/>
      <c r="AK141" s="46"/>
      <c r="AL141" s="46"/>
      <c r="AM141" s="46"/>
      <c r="AN141" s="46"/>
      <c r="AO141" s="46"/>
      <c r="AP141" s="45"/>
      <c r="AQ141" s="45"/>
      <c r="AR141" s="45"/>
      <c r="AS141" s="45"/>
      <c r="AT141" s="45"/>
      <c r="AU141" s="45"/>
      <c r="AV141" s="45"/>
      <c r="AW141" s="45"/>
      <c r="AX141" s="45"/>
      <c r="AY141">
        <f>COUNTA($C$144)</f>
        <v>1</v>
      </c>
    </row>
    <row r="142" spans="1:51" ht="24.75" customHeight="1" x14ac:dyDescent="0.15">
      <c r="A142" s="43"/>
      <c r="B142" s="47" t="s">
        <v>159</v>
      </c>
      <c r="C142" s="43"/>
      <c r="D142" s="43"/>
      <c r="E142" s="43"/>
      <c r="F142" s="43"/>
      <c r="G142" s="43"/>
      <c r="H142" s="43"/>
      <c r="I142" s="43"/>
      <c r="J142" s="43"/>
      <c r="K142" s="43"/>
      <c r="L142" s="43"/>
      <c r="M142" s="43"/>
      <c r="N142" s="43"/>
      <c r="O142" s="43"/>
      <c r="P142" s="48"/>
      <c r="Q142" s="48"/>
      <c r="R142" s="48"/>
      <c r="S142" s="48"/>
      <c r="T142" s="48"/>
      <c r="U142" s="48"/>
      <c r="V142" s="48"/>
      <c r="W142" s="48"/>
      <c r="X142" s="48"/>
      <c r="Y142" s="49"/>
      <c r="Z142" s="49"/>
      <c r="AA142" s="49"/>
      <c r="AB142" s="49"/>
      <c r="AC142" s="49"/>
      <c r="AD142" s="49"/>
      <c r="AE142" s="49"/>
      <c r="AF142" s="49"/>
      <c r="AG142" s="49"/>
      <c r="AH142" s="49"/>
      <c r="AI142" s="49"/>
      <c r="AJ142" s="49"/>
      <c r="AK142" s="49"/>
      <c r="AL142" s="49"/>
      <c r="AM142" s="49"/>
      <c r="AN142" s="49"/>
      <c r="AO142" s="49"/>
      <c r="AP142" s="48"/>
      <c r="AQ142" s="48"/>
      <c r="AR142" s="48"/>
      <c r="AS142" s="48"/>
      <c r="AT142" s="48"/>
      <c r="AU142" s="48"/>
      <c r="AV142" s="48"/>
      <c r="AW142" s="48"/>
      <c r="AX142" s="48"/>
      <c r="AY142">
        <f>$AY$141</f>
        <v>1</v>
      </c>
    </row>
    <row r="143" spans="1:51" ht="59.25" customHeight="1" x14ac:dyDescent="0.15">
      <c r="A143" s="96"/>
      <c r="B143" s="96"/>
      <c r="C143" s="96" t="s">
        <v>24</v>
      </c>
      <c r="D143" s="96"/>
      <c r="E143" s="96"/>
      <c r="F143" s="96"/>
      <c r="G143" s="96"/>
      <c r="H143" s="96"/>
      <c r="I143" s="96"/>
      <c r="J143" s="97" t="s">
        <v>182</v>
      </c>
      <c r="K143" s="98"/>
      <c r="L143" s="98"/>
      <c r="M143" s="98"/>
      <c r="N143" s="98"/>
      <c r="O143" s="98"/>
      <c r="P143" s="99" t="s">
        <v>25</v>
      </c>
      <c r="Q143" s="99"/>
      <c r="R143" s="99"/>
      <c r="S143" s="99"/>
      <c r="T143" s="99"/>
      <c r="U143" s="99"/>
      <c r="V143" s="99"/>
      <c r="W143" s="99"/>
      <c r="X143" s="99"/>
      <c r="Y143" s="100" t="s">
        <v>181</v>
      </c>
      <c r="Z143" s="101"/>
      <c r="AA143" s="101"/>
      <c r="AB143" s="101"/>
      <c r="AC143" s="97" t="s">
        <v>207</v>
      </c>
      <c r="AD143" s="97"/>
      <c r="AE143" s="97"/>
      <c r="AF143" s="97"/>
      <c r="AG143" s="97"/>
      <c r="AH143" s="100" t="s">
        <v>220</v>
      </c>
      <c r="AI143" s="96"/>
      <c r="AJ143" s="96"/>
      <c r="AK143" s="96"/>
      <c r="AL143" s="96" t="s">
        <v>19</v>
      </c>
      <c r="AM143" s="96"/>
      <c r="AN143" s="96"/>
      <c r="AO143" s="102"/>
      <c r="AP143" s="103" t="s">
        <v>183</v>
      </c>
      <c r="AQ143" s="103"/>
      <c r="AR143" s="103"/>
      <c r="AS143" s="103"/>
      <c r="AT143" s="103"/>
      <c r="AU143" s="103"/>
      <c r="AV143" s="103"/>
      <c r="AW143" s="103"/>
      <c r="AX143" s="103"/>
      <c r="AY143">
        <f>$AY$141</f>
        <v>1</v>
      </c>
    </row>
    <row r="144" spans="1:51" ht="73.5" customHeight="1" x14ac:dyDescent="0.15">
      <c r="A144" s="82">
        <v>1</v>
      </c>
      <c r="B144" s="82">
        <v>1</v>
      </c>
      <c r="C144" s="83" t="s">
        <v>637</v>
      </c>
      <c r="D144" s="84"/>
      <c r="E144" s="84"/>
      <c r="F144" s="84"/>
      <c r="G144" s="84"/>
      <c r="H144" s="84"/>
      <c r="I144" s="84"/>
      <c r="J144" s="85">
        <v>7010001008844</v>
      </c>
      <c r="K144" s="86"/>
      <c r="L144" s="86"/>
      <c r="M144" s="86"/>
      <c r="N144" s="86"/>
      <c r="O144" s="86"/>
      <c r="P144" s="87" t="s">
        <v>638</v>
      </c>
      <c r="Q144" s="88"/>
      <c r="R144" s="88"/>
      <c r="S144" s="88"/>
      <c r="T144" s="88"/>
      <c r="U144" s="88"/>
      <c r="V144" s="88"/>
      <c r="W144" s="88"/>
      <c r="X144" s="88"/>
      <c r="Y144" s="89">
        <v>261</v>
      </c>
      <c r="Z144" s="90"/>
      <c r="AA144" s="90"/>
      <c r="AB144" s="91"/>
      <c r="AC144" s="92" t="s">
        <v>222</v>
      </c>
      <c r="AD144" s="93"/>
      <c r="AE144" s="93"/>
      <c r="AF144" s="93"/>
      <c r="AG144" s="93"/>
      <c r="AH144" s="94">
        <v>3</v>
      </c>
      <c r="AI144" s="95"/>
      <c r="AJ144" s="95"/>
      <c r="AK144" s="95"/>
      <c r="AL144" s="76">
        <v>75.599999999999994</v>
      </c>
      <c r="AM144" s="77"/>
      <c r="AN144" s="77"/>
      <c r="AO144" s="78"/>
      <c r="AP144" s="79" t="s">
        <v>569</v>
      </c>
      <c r="AQ144" s="79"/>
      <c r="AR144" s="79"/>
      <c r="AS144" s="79"/>
      <c r="AT144" s="79"/>
      <c r="AU144" s="79"/>
      <c r="AV144" s="79"/>
      <c r="AW144" s="79"/>
      <c r="AX144" s="79"/>
      <c r="AY144">
        <f>$AY$141</f>
        <v>1</v>
      </c>
    </row>
    <row r="145" spans="1:51" ht="24.75" customHeight="1" x14ac:dyDescent="0.15">
      <c r="A145" s="50"/>
      <c r="B145" s="50"/>
      <c r="C145" s="50"/>
      <c r="D145" s="50"/>
      <c r="E145" s="50"/>
      <c r="F145" s="50"/>
      <c r="G145" s="50"/>
      <c r="H145" s="50"/>
      <c r="I145" s="50"/>
      <c r="J145" s="50"/>
      <c r="K145" s="50"/>
      <c r="L145" s="50"/>
      <c r="M145" s="50"/>
      <c r="N145" s="50"/>
      <c r="O145" s="50"/>
      <c r="P145" s="51"/>
      <c r="Q145" s="51"/>
      <c r="R145" s="51"/>
      <c r="S145" s="51"/>
      <c r="T145" s="51"/>
      <c r="U145" s="51"/>
      <c r="V145" s="51"/>
      <c r="W145" s="51"/>
      <c r="X145" s="51"/>
      <c r="Y145" s="52"/>
      <c r="Z145" s="52"/>
      <c r="AA145" s="52"/>
      <c r="AB145" s="52"/>
      <c r="AC145" s="52"/>
      <c r="AD145" s="52"/>
      <c r="AE145" s="52"/>
      <c r="AF145" s="52"/>
      <c r="AG145" s="52"/>
      <c r="AH145" s="52"/>
      <c r="AI145" s="52"/>
      <c r="AJ145" s="52"/>
      <c r="AK145" s="52"/>
      <c r="AL145" s="52"/>
      <c r="AM145" s="52"/>
      <c r="AN145" s="52"/>
      <c r="AO145" s="52"/>
      <c r="AP145" s="51"/>
      <c r="AQ145" s="51"/>
      <c r="AR145" s="51"/>
      <c r="AS145" s="51"/>
      <c r="AT145" s="51"/>
      <c r="AU145" s="51"/>
      <c r="AV145" s="51"/>
      <c r="AW145" s="51"/>
      <c r="AX145" s="51"/>
      <c r="AY145">
        <f>COUNTA($C$148)</f>
        <v>1</v>
      </c>
    </row>
    <row r="146" spans="1:51" ht="24.75" customHeight="1" x14ac:dyDescent="0.15">
      <c r="A146" s="43"/>
      <c r="B146" s="47" t="s">
        <v>200</v>
      </c>
      <c r="C146" s="43"/>
      <c r="D146" s="43"/>
      <c r="E146" s="43"/>
      <c r="F146" s="43"/>
      <c r="G146" s="43"/>
      <c r="H146" s="43"/>
      <c r="I146" s="43"/>
      <c r="J146" s="43"/>
      <c r="K146" s="43"/>
      <c r="L146" s="43"/>
      <c r="M146" s="43"/>
      <c r="N146" s="43"/>
      <c r="O146" s="43"/>
      <c r="P146" s="48"/>
      <c r="Q146" s="48"/>
      <c r="R146" s="48"/>
      <c r="S146" s="48"/>
      <c r="T146" s="48"/>
      <c r="U146" s="48"/>
      <c r="V146" s="48"/>
      <c r="W146" s="48"/>
      <c r="X146" s="48"/>
      <c r="Y146" s="49"/>
      <c r="Z146" s="49"/>
      <c r="AA146" s="49"/>
      <c r="AB146" s="49"/>
      <c r="AC146" s="49"/>
      <c r="AD146" s="49"/>
      <c r="AE146" s="49"/>
      <c r="AF146" s="49"/>
      <c r="AG146" s="49"/>
      <c r="AH146" s="49"/>
      <c r="AI146" s="49"/>
      <c r="AJ146" s="49"/>
      <c r="AK146" s="49"/>
      <c r="AL146" s="49"/>
      <c r="AM146" s="49"/>
      <c r="AN146" s="49"/>
      <c r="AO146" s="49"/>
      <c r="AP146" s="48"/>
      <c r="AQ146" s="48"/>
      <c r="AR146" s="48"/>
      <c r="AS146" s="48"/>
      <c r="AT146" s="48"/>
      <c r="AU146" s="48"/>
      <c r="AV146" s="48"/>
      <c r="AW146" s="48"/>
      <c r="AX146" s="48"/>
      <c r="AY146">
        <f>$AY$145</f>
        <v>1</v>
      </c>
    </row>
    <row r="147" spans="1:51" ht="59.25" customHeight="1" x14ac:dyDescent="0.15">
      <c r="A147" s="96"/>
      <c r="B147" s="96"/>
      <c r="C147" s="96" t="s">
        <v>24</v>
      </c>
      <c r="D147" s="96"/>
      <c r="E147" s="96"/>
      <c r="F147" s="96"/>
      <c r="G147" s="96"/>
      <c r="H147" s="96"/>
      <c r="I147" s="96"/>
      <c r="J147" s="97" t="s">
        <v>182</v>
      </c>
      <c r="K147" s="98"/>
      <c r="L147" s="98"/>
      <c r="M147" s="98"/>
      <c r="N147" s="98"/>
      <c r="O147" s="98"/>
      <c r="P147" s="99" t="s">
        <v>25</v>
      </c>
      <c r="Q147" s="99"/>
      <c r="R147" s="99"/>
      <c r="S147" s="99"/>
      <c r="T147" s="99"/>
      <c r="U147" s="99"/>
      <c r="V147" s="99"/>
      <c r="W147" s="99"/>
      <c r="X147" s="99"/>
      <c r="Y147" s="100" t="s">
        <v>181</v>
      </c>
      <c r="Z147" s="101"/>
      <c r="AA147" s="101"/>
      <c r="AB147" s="101"/>
      <c r="AC147" s="97" t="s">
        <v>207</v>
      </c>
      <c r="AD147" s="97"/>
      <c r="AE147" s="97"/>
      <c r="AF147" s="97"/>
      <c r="AG147" s="97"/>
      <c r="AH147" s="100" t="s">
        <v>220</v>
      </c>
      <c r="AI147" s="96"/>
      <c r="AJ147" s="96"/>
      <c r="AK147" s="96"/>
      <c r="AL147" s="96" t="s">
        <v>19</v>
      </c>
      <c r="AM147" s="96"/>
      <c r="AN147" s="96"/>
      <c r="AO147" s="102"/>
      <c r="AP147" s="103" t="s">
        <v>183</v>
      </c>
      <c r="AQ147" s="103"/>
      <c r="AR147" s="103"/>
      <c r="AS147" s="103"/>
      <c r="AT147" s="103"/>
      <c r="AU147" s="103"/>
      <c r="AV147" s="103"/>
      <c r="AW147" s="103"/>
      <c r="AX147" s="103"/>
      <c r="AY147">
        <f>$AY$145</f>
        <v>1</v>
      </c>
    </row>
    <row r="148" spans="1:51" ht="30" customHeight="1" x14ac:dyDescent="0.15">
      <c r="A148" s="82">
        <v>1</v>
      </c>
      <c r="B148" s="82">
        <v>1</v>
      </c>
      <c r="C148" s="83" t="s">
        <v>639</v>
      </c>
      <c r="D148" s="84"/>
      <c r="E148" s="84"/>
      <c r="F148" s="84"/>
      <c r="G148" s="84"/>
      <c r="H148" s="84"/>
      <c r="I148" s="84"/>
      <c r="J148" s="85">
        <v>8010001165825</v>
      </c>
      <c r="K148" s="86"/>
      <c r="L148" s="86"/>
      <c r="M148" s="86"/>
      <c r="N148" s="86"/>
      <c r="O148" s="86"/>
      <c r="P148" s="87" t="s">
        <v>640</v>
      </c>
      <c r="Q148" s="88"/>
      <c r="R148" s="88"/>
      <c r="S148" s="88"/>
      <c r="T148" s="88"/>
      <c r="U148" s="88"/>
      <c r="V148" s="88"/>
      <c r="W148" s="88"/>
      <c r="X148" s="88"/>
      <c r="Y148" s="89">
        <v>48</v>
      </c>
      <c r="Z148" s="90"/>
      <c r="AA148" s="90"/>
      <c r="AB148" s="91"/>
      <c r="AC148" s="92" t="s">
        <v>228</v>
      </c>
      <c r="AD148" s="93"/>
      <c r="AE148" s="93"/>
      <c r="AF148" s="93"/>
      <c r="AG148" s="93"/>
      <c r="AH148" s="94" t="s">
        <v>252</v>
      </c>
      <c r="AI148" s="95"/>
      <c r="AJ148" s="95"/>
      <c r="AK148" s="95"/>
      <c r="AL148" s="76" t="s">
        <v>252</v>
      </c>
      <c r="AM148" s="77"/>
      <c r="AN148" s="77"/>
      <c r="AO148" s="78"/>
      <c r="AP148" s="79" t="s">
        <v>569</v>
      </c>
      <c r="AQ148" s="79"/>
      <c r="AR148" s="79"/>
      <c r="AS148" s="79"/>
      <c r="AT148" s="79"/>
      <c r="AU148" s="79"/>
      <c r="AV148" s="79"/>
      <c r="AW148" s="79"/>
      <c r="AX148" s="79"/>
      <c r="AY148">
        <f>$AY$145</f>
        <v>1</v>
      </c>
    </row>
    <row r="149" spans="1:51" ht="30" customHeight="1" x14ac:dyDescent="0.15">
      <c r="A149" s="82">
        <v>2</v>
      </c>
      <c r="B149" s="82">
        <v>1</v>
      </c>
      <c r="C149" s="83" t="s">
        <v>641</v>
      </c>
      <c r="D149" s="84"/>
      <c r="E149" s="84"/>
      <c r="F149" s="84"/>
      <c r="G149" s="84"/>
      <c r="H149" s="84"/>
      <c r="I149" s="84"/>
      <c r="J149" s="85">
        <v>1010401094787</v>
      </c>
      <c r="K149" s="86"/>
      <c r="L149" s="86"/>
      <c r="M149" s="86"/>
      <c r="N149" s="86"/>
      <c r="O149" s="86"/>
      <c r="P149" s="87" t="s">
        <v>642</v>
      </c>
      <c r="Q149" s="88"/>
      <c r="R149" s="88"/>
      <c r="S149" s="88"/>
      <c r="T149" s="88"/>
      <c r="U149" s="88"/>
      <c r="V149" s="88"/>
      <c r="W149" s="88"/>
      <c r="X149" s="88"/>
      <c r="Y149" s="89">
        <v>46</v>
      </c>
      <c r="Z149" s="90"/>
      <c r="AA149" s="90"/>
      <c r="AB149" s="91"/>
      <c r="AC149" s="92" t="s">
        <v>228</v>
      </c>
      <c r="AD149" s="93"/>
      <c r="AE149" s="93"/>
      <c r="AF149" s="93"/>
      <c r="AG149" s="93"/>
      <c r="AH149" s="94" t="s">
        <v>252</v>
      </c>
      <c r="AI149" s="95"/>
      <c r="AJ149" s="95"/>
      <c r="AK149" s="95"/>
      <c r="AL149" s="76" t="s">
        <v>252</v>
      </c>
      <c r="AM149" s="77"/>
      <c r="AN149" s="77"/>
      <c r="AO149" s="78"/>
      <c r="AP149" s="79" t="s">
        <v>569</v>
      </c>
      <c r="AQ149" s="79"/>
      <c r="AR149" s="79"/>
      <c r="AS149" s="79"/>
      <c r="AT149" s="79"/>
      <c r="AU149" s="79"/>
      <c r="AV149" s="79"/>
      <c r="AW149" s="79"/>
      <c r="AX149" s="79"/>
      <c r="AY149">
        <f>COUNTA($C$149)</f>
        <v>1</v>
      </c>
    </row>
    <row r="150" spans="1:51" ht="30" customHeight="1" x14ac:dyDescent="0.15">
      <c r="A150" s="82">
        <v>3</v>
      </c>
      <c r="B150" s="82">
        <v>1</v>
      </c>
      <c r="C150" s="83" t="s">
        <v>639</v>
      </c>
      <c r="D150" s="84"/>
      <c r="E150" s="84"/>
      <c r="F150" s="84"/>
      <c r="G150" s="84"/>
      <c r="H150" s="84"/>
      <c r="I150" s="84"/>
      <c r="J150" s="85">
        <v>8010001165825</v>
      </c>
      <c r="K150" s="86"/>
      <c r="L150" s="86"/>
      <c r="M150" s="86"/>
      <c r="N150" s="86"/>
      <c r="O150" s="86"/>
      <c r="P150" s="87" t="s">
        <v>643</v>
      </c>
      <c r="Q150" s="88"/>
      <c r="R150" s="88"/>
      <c r="S150" s="88"/>
      <c r="T150" s="88"/>
      <c r="U150" s="88"/>
      <c r="V150" s="88"/>
      <c r="W150" s="88"/>
      <c r="X150" s="88"/>
      <c r="Y150" s="89">
        <v>29</v>
      </c>
      <c r="Z150" s="90"/>
      <c r="AA150" s="90"/>
      <c r="AB150" s="91"/>
      <c r="AC150" s="92" t="s">
        <v>228</v>
      </c>
      <c r="AD150" s="93"/>
      <c r="AE150" s="93"/>
      <c r="AF150" s="93"/>
      <c r="AG150" s="93"/>
      <c r="AH150" s="94" t="s">
        <v>252</v>
      </c>
      <c r="AI150" s="95"/>
      <c r="AJ150" s="95"/>
      <c r="AK150" s="95"/>
      <c r="AL150" s="76" t="s">
        <v>252</v>
      </c>
      <c r="AM150" s="77"/>
      <c r="AN150" s="77"/>
      <c r="AO150" s="78"/>
      <c r="AP150" s="79" t="s">
        <v>569</v>
      </c>
      <c r="AQ150" s="79"/>
      <c r="AR150" s="79"/>
      <c r="AS150" s="79"/>
      <c r="AT150" s="79"/>
      <c r="AU150" s="79"/>
      <c r="AV150" s="79"/>
      <c r="AW150" s="79"/>
      <c r="AX150" s="79"/>
      <c r="AY150">
        <f>COUNTA($C$150)</f>
        <v>1</v>
      </c>
    </row>
    <row r="151" spans="1:51" ht="30" customHeight="1" x14ac:dyDescent="0.15">
      <c r="A151" s="82">
        <v>4</v>
      </c>
      <c r="B151" s="82">
        <v>1</v>
      </c>
      <c r="C151" s="83" t="s">
        <v>644</v>
      </c>
      <c r="D151" s="84"/>
      <c r="E151" s="84"/>
      <c r="F151" s="84"/>
      <c r="G151" s="84"/>
      <c r="H151" s="84"/>
      <c r="I151" s="84"/>
      <c r="J151" s="85">
        <v>1011001069980</v>
      </c>
      <c r="K151" s="86"/>
      <c r="L151" s="86"/>
      <c r="M151" s="86"/>
      <c r="N151" s="86"/>
      <c r="O151" s="86"/>
      <c r="P151" s="87" t="s">
        <v>645</v>
      </c>
      <c r="Q151" s="88"/>
      <c r="R151" s="88"/>
      <c r="S151" s="88"/>
      <c r="T151" s="88"/>
      <c r="U151" s="88"/>
      <c r="V151" s="88"/>
      <c r="W151" s="88"/>
      <c r="X151" s="88"/>
      <c r="Y151" s="89">
        <v>28</v>
      </c>
      <c r="Z151" s="90"/>
      <c r="AA151" s="90"/>
      <c r="AB151" s="91"/>
      <c r="AC151" s="92" t="s">
        <v>228</v>
      </c>
      <c r="AD151" s="93"/>
      <c r="AE151" s="93"/>
      <c r="AF151" s="93"/>
      <c r="AG151" s="93"/>
      <c r="AH151" s="94" t="s">
        <v>252</v>
      </c>
      <c r="AI151" s="95"/>
      <c r="AJ151" s="95"/>
      <c r="AK151" s="95"/>
      <c r="AL151" s="76" t="s">
        <v>252</v>
      </c>
      <c r="AM151" s="77"/>
      <c r="AN151" s="77"/>
      <c r="AO151" s="78"/>
      <c r="AP151" s="79" t="s">
        <v>569</v>
      </c>
      <c r="AQ151" s="79"/>
      <c r="AR151" s="79"/>
      <c r="AS151" s="79"/>
      <c r="AT151" s="79"/>
      <c r="AU151" s="79"/>
      <c r="AV151" s="79"/>
      <c r="AW151" s="79"/>
      <c r="AX151" s="79"/>
      <c r="AY151">
        <f>COUNTA($C$151)</f>
        <v>1</v>
      </c>
    </row>
    <row r="152" spans="1:51" ht="30" customHeight="1" x14ac:dyDescent="0.15">
      <c r="A152" s="82">
        <v>5</v>
      </c>
      <c r="B152" s="82">
        <v>1</v>
      </c>
      <c r="C152" s="83" t="s">
        <v>646</v>
      </c>
      <c r="D152" s="84"/>
      <c r="E152" s="84"/>
      <c r="F152" s="84"/>
      <c r="G152" s="84"/>
      <c r="H152" s="84"/>
      <c r="I152" s="84"/>
      <c r="J152" s="85">
        <v>7010401090888</v>
      </c>
      <c r="K152" s="86"/>
      <c r="L152" s="86"/>
      <c r="M152" s="86"/>
      <c r="N152" s="86"/>
      <c r="O152" s="86"/>
      <c r="P152" s="87" t="s">
        <v>647</v>
      </c>
      <c r="Q152" s="88"/>
      <c r="R152" s="88"/>
      <c r="S152" s="88"/>
      <c r="T152" s="88"/>
      <c r="U152" s="88"/>
      <c r="V152" s="88"/>
      <c r="W152" s="88"/>
      <c r="X152" s="88"/>
      <c r="Y152" s="89">
        <v>20</v>
      </c>
      <c r="Z152" s="90"/>
      <c r="AA152" s="90"/>
      <c r="AB152" s="91"/>
      <c r="AC152" s="92" t="s">
        <v>228</v>
      </c>
      <c r="AD152" s="93"/>
      <c r="AE152" s="93"/>
      <c r="AF152" s="93"/>
      <c r="AG152" s="93"/>
      <c r="AH152" s="94" t="s">
        <v>252</v>
      </c>
      <c r="AI152" s="95"/>
      <c r="AJ152" s="95"/>
      <c r="AK152" s="95"/>
      <c r="AL152" s="76" t="s">
        <v>252</v>
      </c>
      <c r="AM152" s="77"/>
      <c r="AN152" s="77"/>
      <c r="AO152" s="78"/>
      <c r="AP152" s="79" t="s">
        <v>569</v>
      </c>
      <c r="AQ152" s="79"/>
      <c r="AR152" s="79"/>
      <c r="AS152" s="79"/>
      <c r="AT152" s="79"/>
      <c r="AU152" s="79"/>
      <c r="AV152" s="79"/>
      <c r="AW152" s="79"/>
      <c r="AX152" s="79"/>
      <c r="AY152">
        <f>COUNTA($C$152)</f>
        <v>1</v>
      </c>
    </row>
    <row r="153" spans="1:51" ht="30" customHeight="1" x14ac:dyDescent="0.15">
      <c r="A153" s="82">
        <v>6</v>
      </c>
      <c r="B153" s="82">
        <v>1</v>
      </c>
      <c r="C153" s="83" t="s">
        <v>648</v>
      </c>
      <c r="D153" s="84"/>
      <c r="E153" s="84"/>
      <c r="F153" s="84"/>
      <c r="G153" s="84"/>
      <c r="H153" s="84"/>
      <c r="I153" s="84"/>
      <c r="J153" s="85">
        <v>3010001214974</v>
      </c>
      <c r="K153" s="86"/>
      <c r="L153" s="86"/>
      <c r="M153" s="86"/>
      <c r="N153" s="86"/>
      <c r="O153" s="86"/>
      <c r="P153" s="87" t="s">
        <v>649</v>
      </c>
      <c r="Q153" s="88"/>
      <c r="R153" s="88"/>
      <c r="S153" s="88"/>
      <c r="T153" s="88"/>
      <c r="U153" s="88"/>
      <c r="V153" s="88"/>
      <c r="W153" s="88"/>
      <c r="X153" s="88"/>
      <c r="Y153" s="89">
        <v>19</v>
      </c>
      <c r="Z153" s="90"/>
      <c r="AA153" s="90"/>
      <c r="AB153" s="91"/>
      <c r="AC153" s="92" t="s">
        <v>228</v>
      </c>
      <c r="AD153" s="93"/>
      <c r="AE153" s="93"/>
      <c r="AF153" s="93"/>
      <c r="AG153" s="93"/>
      <c r="AH153" s="94" t="s">
        <v>252</v>
      </c>
      <c r="AI153" s="95"/>
      <c r="AJ153" s="95"/>
      <c r="AK153" s="95"/>
      <c r="AL153" s="76" t="s">
        <v>252</v>
      </c>
      <c r="AM153" s="77"/>
      <c r="AN153" s="77"/>
      <c r="AO153" s="78"/>
      <c r="AP153" s="79" t="s">
        <v>569</v>
      </c>
      <c r="AQ153" s="79"/>
      <c r="AR153" s="79"/>
      <c r="AS153" s="79"/>
      <c r="AT153" s="79"/>
      <c r="AU153" s="79"/>
      <c r="AV153" s="79"/>
      <c r="AW153" s="79"/>
      <c r="AX153" s="79"/>
      <c r="AY153">
        <f>COUNTA($C$153)</f>
        <v>1</v>
      </c>
    </row>
    <row r="154" spans="1:51" ht="30" customHeight="1" x14ac:dyDescent="0.15">
      <c r="A154" s="82">
        <v>7</v>
      </c>
      <c r="B154" s="82">
        <v>1</v>
      </c>
      <c r="C154" s="83" t="s">
        <v>650</v>
      </c>
      <c r="D154" s="84"/>
      <c r="E154" s="84"/>
      <c r="F154" s="84"/>
      <c r="G154" s="84"/>
      <c r="H154" s="84"/>
      <c r="I154" s="84"/>
      <c r="J154" s="85">
        <v>8010701012863</v>
      </c>
      <c r="K154" s="86"/>
      <c r="L154" s="86"/>
      <c r="M154" s="86"/>
      <c r="N154" s="86"/>
      <c r="O154" s="86"/>
      <c r="P154" s="87" t="s">
        <v>651</v>
      </c>
      <c r="Q154" s="88"/>
      <c r="R154" s="88"/>
      <c r="S154" s="88"/>
      <c r="T154" s="88"/>
      <c r="U154" s="88"/>
      <c r="V154" s="88"/>
      <c r="W154" s="88"/>
      <c r="X154" s="88"/>
      <c r="Y154" s="89">
        <v>11</v>
      </c>
      <c r="Z154" s="90"/>
      <c r="AA154" s="90"/>
      <c r="AB154" s="91"/>
      <c r="AC154" s="92" t="s">
        <v>228</v>
      </c>
      <c r="AD154" s="93"/>
      <c r="AE154" s="93"/>
      <c r="AF154" s="93"/>
      <c r="AG154" s="93"/>
      <c r="AH154" s="94" t="s">
        <v>252</v>
      </c>
      <c r="AI154" s="95"/>
      <c r="AJ154" s="95"/>
      <c r="AK154" s="95"/>
      <c r="AL154" s="76" t="s">
        <v>252</v>
      </c>
      <c r="AM154" s="77"/>
      <c r="AN154" s="77"/>
      <c r="AO154" s="78"/>
      <c r="AP154" s="79" t="s">
        <v>569</v>
      </c>
      <c r="AQ154" s="79"/>
      <c r="AR154" s="79"/>
      <c r="AS154" s="79"/>
      <c r="AT154" s="79"/>
      <c r="AU154" s="79"/>
      <c r="AV154" s="79"/>
      <c r="AW154" s="79"/>
      <c r="AX154" s="79"/>
      <c r="AY154">
        <f>COUNTA($C$154)</f>
        <v>1</v>
      </c>
    </row>
    <row r="155" spans="1:51" ht="24.75" customHeight="1" x14ac:dyDescent="0.15">
      <c r="A155" s="50"/>
      <c r="B155" s="50"/>
      <c r="C155" s="50"/>
      <c r="D155" s="50"/>
      <c r="E155" s="50"/>
      <c r="F155" s="50"/>
      <c r="G155" s="50"/>
      <c r="H155" s="50"/>
      <c r="I155" s="50"/>
      <c r="J155" s="50"/>
      <c r="K155" s="50"/>
      <c r="L155" s="50"/>
      <c r="M155" s="50"/>
      <c r="N155" s="50"/>
      <c r="O155" s="50"/>
      <c r="P155" s="51"/>
      <c r="Q155" s="51"/>
      <c r="R155" s="51"/>
      <c r="S155" s="51"/>
      <c r="T155" s="51"/>
      <c r="U155" s="51"/>
      <c r="V155" s="51"/>
      <c r="W155" s="51"/>
      <c r="X155" s="51"/>
      <c r="Y155" s="52"/>
      <c r="Z155" s="52"/>
      <c r="AA155" s="52"/>
      <c r="AB155" s="52"/>
      <c r="AC155" s="52"/>
      <c r="AD155" s="52"/>
      <c r="AE155" s="52"/>
      <c r="AF155" s="52"/>
      <c r="AG155" s="52"/>
      <c r="AH155" s="52"/>
      <c r="AI155" s="52"/>
      <c r="AJ155" s="52"/>
      <c r="AK155" s="52"/>
      <c r="AL155" s="52"/>
      <c r="AM155" s="52"/>
      <c r="AN155" s="52"/>
      <c r="AO155" s="52"/>
      <c r="AP155" s="51"/>
      <c r="AQ155" s="51"/>
      <c r="AR155" s="51"/>
      <c r="AS155" s="51"/>
      <c r="AT155" s="51"/>
      <c r="AU155" s="51"/>
      <c r="AV155" s="51"/>
      <c r="AW155" s="51"/>
      <c r="AX155" s="51"/>
      <c r="AY155">
        <f>COUNTA($C$158)</f>
        <v>1</v>
      </c>
    </row>
    <row r="156" spans="1:51" ht="24.75" customHeight="1" x14ac:dyDescent="0.15">
      <c r="A156" s="43"/>
      <c r="B156" s="47" t="s">
        <v>160</v>
      </c>
      <c r="C156" s="43"/>
      <c r="D156" s="43"/>
      <c r="E156" s="43"/>
      <c r="F156" s="43"/>
      <c r="G156" s="43"/>
      <c r="H156" s="43"/>
      <c r="I156" s="43"/>
      <c r="J156" s="43"/>
      <c r="K156" s="43"/>
      <c r="L156" s="43"/>
      <c r="M156" s="43"/>
      <c r="N156" s="43"/>
      <c r="O156" s="43"/>
      <c r="P156" s="48"/>
      <c r="Q156" s="48"/>
      <c r="R156" s="48"/>
      <c r="S156" s="48"/>
      <c r="T156" s="48"/>
      <c r="U156" s="48"/>
      <c r="V156" s="48"/>
      <c r="W156" s="48"/>
      <c r="X156" s="48"/>
      <c r="Y156" s="49"/>
      <c r="Z156" s="49"/>
      <c r="AA156" s="49"/>
      <c r="AB156" s="49"/>
      <c r="AC156" s="49"/>
      <c r="AD156" s="49"/>
      <c r="AE156" s="49"/>
      <c r="AF156" s="49"/>
      <c r="AG156" s="49"/>
      <c r="AH156" s="49"/>
      <c r="AI156" s="49"/>
      <c r="AJ156" s="49"/>
      <c r="AK156" s="49"/>
      <c r="AL156" s="49"/>
      <c r="AM156" s="49"/>
      <c r="AN156" s="49"/>
      <c r="AO156" s="49"/>
      <c r="AP156" s="48"/>
      <c r="AQ156" s="48"/>
      <c r="AR156" s="48"/>
      <c r="AS156" s="48"/>
      <c r="AT156" s="48"/>
      <c r="AU156" s="48"/>
      <c r="AV156" s="48"/>
      <c r="AW156" s="48"/>
      <c r="AX156" s="48"/>
      <c r="AY156">
        <f>$AY$155</f>
        <v>1</v>
      </c>
    </row>
    <row r="157" spans="1:51" ht="59.25" customHeight="1" x14ac:dyDescent="0.15">
      <c r="A157" s="96"/>
      <c r="B157" s="96"/>
      <c r="C157" s="96" t="s">
        <v>24</v>
      </c>
      <c r="D157" s="96"/>
      <c r="E157" s="96"/>
      <c r="F157" s="96"/>
      <c r="G157" s="96"/>
      <c r="H157" s="96"/>
      <c r="I157" s="96"/>
      <c r="J157" s="97" t="s">
        <v>182</v>
      </c>
      <c r="K157" s="98"/>
      <c r="L157" s="98"/>
      <c r="M157" s="98"/>
      <c r="N157" s="98"/>
      <c r="O157" s="98"/>
      <c r="P157" s="99" t="s">
        <v>25</v>
      </c>
      <c r="Q157" s="99"/>
      <c r="R157" s="99"/>
      <c r="S157" s="99"/>
      <c r="T157" s="99"/>
      <c r="U157" s="99"/>
      <c r="V157" s="99"/>
      <c r="W157" s="99"/>
      <c r="X157" s="99"/>
      <c r="Y157" s="100" t="s">
        <v>181</v>
      </c>
      <c r="Z157" s="101"/>
      <c r="AA157" s="101"/>
      <c r="AB157" s="101"/>
      <c r="AC157" s="97" t="s">
        <v>207</v>
      </c>
      <c r="AD157" s="97"/>
      <c r="AE157" s="97"/>
      <c r="AF157" s="97"/>
      <c r="AG157" s="97"/>
      <c r="AH157" s="100" t="s">
        <v>220</v>
      </c>
      <c r="AI157" s="96"/>
      <c r="AJ157" s="96"/>
      <c r="AK157" s="96"/>
      <c r="AL157" s="96" t="s">
        <v>19</v>
      </c>
      <c r="AM157" s="96"/>
      <c r="AN157" s="96"/>
      <c r="AO157" s="102"/>
      <c r="AP157" s="103" t="s">
        <v>183</v>
      </c>
      <c r="AQ157" s="103"/>
      <c r="AR157" s="103"/>
      <c r="AS157" s="103"/>
      <c r="AT157" s="103"/>
      <c r="AU157" s="103"/>
      <c r="AV157" s="103"/>
      <c r="AW157" s="103"/>
      <c r="AX157" s="103"/>
      <c r="AY157">
        <f>$AY$155</f>
        <v>1</v>
      </c>
    </row>
    <row r="158" spans="1:51" ht="30" customHeight="1" x14ac:dyDescent="0.15">
      <c r="A158" s="82">
        <v>1</v>
      </c>
      <c r="B158" s="82">
        <v>1</v>
      </c>
      <c r="C158" s="83" t="s">
        <v>652</v>
      </c>
      <c r="D158" s="84"/>
      <c r="E158" s="84"/>
      <c r="F158" s="84"/>
      <c r="G158" s="84"/>
      <c r="H158" s="84"/>
      <c r="I158" s="84"/>
      <c r="J158" s="85">
        <v>9011101039249</v>
      </c>
      <c r="K158" s="86"/>
      <c r="L158" s="86"/>
      <c r="M158" s="86"/>
      <c r="N158" s="86"/>
      <c r="O158" s="86"/>
      <c r="P158" s="87" t="s">
        <v>625</v>
      </c>
      <c r="Q158" s="88"/>
      <c r="R158" s="88"/>
      <c r="S158" s="88"/>
      <c r="T158" s="88"/>
      <c r="U158" s="88"/>
      <c r="V158" s="88"/>
      <c r="W158" s="88"/>
      <c r="X158" s="88"/>
      <c r="Y158" s="89">
        <v>24</v>
      </c>
      <c r="Z158" s="90"/>
      <c r="AA158" s="90"/>
      <c r="AB158" s="91"/>
      <c r="AC158" s="92" t="s">
        <v>221</v>
      </c>
      <c r="AD158" s="93"/>
      <c r="AE158" s="93"/>
      <c r="AF158" s="93"/>
      <c r="AG158" s="93"/>
      <c r="AH158" s="94">
        <v>3</v>
      </c>
      <c r="AI158" s="95"/>
      <c r="AJ158" s="95"/>
      <c r="AK158" s="95"/>
      <c r="AL158" s="76">
        <v>66.2</v>
      </c>
      <c r="AM158" s="77"/>
      <c r="AN158" s="77"/>
      <c r="AO158" s="78"/>
      <c r="AP158" s="79" t="s">
        <v>569</v>
      </c>
      <c r="AQ158" s="79"/>
      <c r="AR158" s="79"/>
      <c r="AS158" s="79"/>
      <c r="AT158" s="79"/>
      <c r="AU158" s="79"/>
      <c r="AV158" s="79"/>
      <c r="AW158" s="79"/>
      <c r="AX158" s="79"/>
      <c r="AY158">
        <f>$AY$155</f>
        <v>1</v>
      </c>
    </row>
    <row r="159" spans="1:51" ht="24.75" customHeight="1" x14ac:dyDescent="0.15">
      <c r="A159" s="50"/>
      <c r="B159" s="50"/>
      <c r="C159" s="50"/>
      <c r="D159" s="50"/>
      <c r="E159" s="50"/>
      <c r="F159" s="50"/>
      <c r="G159" s="50"/>
      <c r="H159" s="50"/>
      <c r="I159" s="50"/>
      <c r="J159" s="50"/>
      <c r="K159" s="50"/>
      <c r="L159" s="50"/>
      <c r="M159" s="50"/>
      <c r="N159" s="50"/>
      <c r="O159" s="50"/>
      <c r="P159" s="51"/>
      <c r="Q159" s="51"/>
      <c r="R159" s="51"/>
      <c r="S159" s="51"/>
      <c r="T159" s="51"/>
      <c r="U159" s="51"/>
      <c r="V159" s="51"/>
      <c r="W159" s="51"/>
      <c r="X159" s="51"/>
      <c r="Y159" s="52"/>
      <c r="Z159" s="52"/>
      <c r="AA159" s="52"/>
      <c r="AB159" s="52"/>
      <c r="AC159" s="52"/>
      <c r="AD159" s="52"/>
      <c r="AE159" s="52"/>
      <c r="AF159" s="52"/>
      <c r="AG159" s="52"/>
      <c r="AH159" s="52"/>
      <c r="AI159" s="52"/>
      <c r="AJ159" s="52"/>
      <c r="AK159" s="52"/>
      <c r="AL159" s="52"/>
      <c r="AM159" s="52"/>
      <c r="AN159" s="52"/>
      <c r="AO159" s="52"/>
      <c r="AP159" s="51"/>
      <c r="AQ159" s="51"/>
      <c r="AR159" s="51"/>
      <c r="AS159" s="51"/>
      <c r="AT159" s="51"/>
      <c r="AU159" s="51"/>
      <c r="AV159" s="51"/>
      <c r="AW159" s="51"/>
      <c r="AX159" s="51"/>
      <c r="AY159">
        <f>COUNTA($C$162)</f>
        <v>1</v>
      </c>
    </row>
    <row r="160" spans="1:51" ht="24.75" customHeight="1" x14ac:dyDescent="0.15">
      <c r="A160" s="43"/>
      <c r="B160" s="47" t="s">
        <v>161</v>
      </c>
      <c r="C160" s="43"/>
      <c r="D160" s="43"/>
      <c r="E160" s="43"/>
      <c r="F160" s="43"/>
      <c r="G160" s="43"/>
      <c r="H160" s="43"/>
      <c r="I160" s="43"/>
      <c r="J160" s="43"/>
      <c r="K160" s="43"/>
      <c r="L160" s="43"/>
      <c r="M160" s="43"/>
      <c r="N160" s="43"/>
      <c r="O160" s="43"/>
      <c r="P160" s="48"/>
      <c r="Q160" s="48"/>
      <c r="R160" s="48"/>
      <c r="S160" s="48"/>
      <c r="T160" s="48"/>
      <c r="U160" s="48"/>
      <c r="V160" s="48"/>
      <c r="W160" s="48"/>
      <c r="X160" s="48"/>
      <c r="Y160" s="49"/>
      <c r="Z160" s="49"/>
      <c r="AA160" s="49"/>
      <c r="AB160" s="49"/>
      <c r="AC160" s="49"/>
      <c r="AD160" s="49"/>
      <c r="AE160" s="49"/>
      <c r="AF160" s="49"/>
      <c r="AG160" s="49"/>
      <c r="AH160" s="49"/>
      <c r="AI160" s="49"/>
      <c r="AJ160" s="49"/>
      <c r="AK160" s="49"/>
      <c r="AL160" s="49"/>
      <c r="AM160" s="49"/>
      <c r="AN160" s="49"/>
      <c r="AO160" s="49"/>
      <c r="AP160" s="48"/>
      <c r="AQ160" s="48"/>
      <c r="AR160" s="48"/>
      <c r="AS160" s="48"/>
      <c r="AT160" s="48"/>
      <c r="AU160" s="48"/>
      <c r="AV160" s="48"/>
      <c r="AW160" s="48"/>
      <c r="AX160" s="48"/>
      <c r="AY160">
        <f>$AY$159</f>
        <v>1</v>
      </c>
    </row>
    <row r="161" spans="1:51" ht="59.25" customHeight="1" x14ac:dyDescent="0.15">
      <c r="A161" s="96"/>
      <c r="B161" s="96"/>
      <c r="C161" s="96" t="s">
        <v>24</v>
      </c>
      <c r="D161" s="96"/>
      <c r="E161" s="96"/>
      <c r="F161" s="96"/>
      <c r="G161" s="96"/>
      <c r="H161" s="96"/>
      <c r="I161" s="96"/>
      <c r="J161" s="97" t="s">
        <v>182</v>
      </c>
      <c r="K161" s="98"/>
      <c r="L161" s="98"/>
      <c r="M161" s="98"/>
      <c r="N161" s="98"/>
      <c r="O161" s="98"/>
      <c r="P161" s="99" t="s">
        <v>25</v>
      </c>
      <c r="Q161" s="99"/>
      <c r="R161" s="99"/>
      <c r="S161" s="99"/>
      <c r="T161" s="99"/>
      <c r="U161" s="99"/>
      <c r="V161" s="99"/>
      <c r="W161" s="99"/>
      <c r="X161" s="99"/>
      <c r="Y161" s="100" t="s">
        <v>181</v>
      </c>
      <c r="Z161" s="101"/>
      <c r="AA161" s="101"/>
      <c r="AB161" s="101"/>
      <c r="AC161" s="97" t="s">
        <v>207</v>
      </c>
      <c r="AD161" s="97"/>
      <c r="AE161" s="97"/>
      <c r="AF161" s="97"/>
      <c r="AG161" s="97"/>
      <c r="AH161" s="100" t="s">
        <v>220</v>
      </c>
      <c r="AI161" s="96"/>
      <c r="AJ161" s="96"/>
      <c r="AK161" s="96"/>
      <c r="AL161" s="96" t="s">
        <v>19</v>
      </c>
      <c r="AM161" s="96"/>
      <c r="AN161" s="96"/>
      <c r="AO161" s="102"/>
      <c r="AP161" s="103" t="s">
        <v>183</v>
      </c>
      <c r="AQ161" s="103"/>
      <c r="AR161" s="103"/>
      <c r="AS161" s="103"/>
      <c r="AT161" s="103"/>
      <c r="AU161" s="103"/>
      <c r="AV161" s="103"/>
      <c r="AW161" s="103"/>
      <c r="AX161" s="103"/>
      <c r="AY161">
        <f>$AY$159</f>
        <v>1</v>
      </c>
    </row>
    <row r="162" spans="1:51" ht="57" customHeight="1" x14ac:dyDescent="0.15">
      <c r="A162" s="82">
        <v>1</v>
      </c>
      <c r="B162" s="82">
        <v>1</v>
      </c>
      <c r="C162" s="83" t="s">
        <v>653</v>
      </c>
      <c r="D162" s="84"/>
      <c r="E162" s="84"/>
      <c r="F162" s="84"/>
      <c r="G162" s="84"/>
      <c r="H162" s="84"/>
      <c r="I162" s="84"/>
      <c r="J162" s="85">
        <v>8010401050783</v>
      </c>
      <c r="K162" s="86"/>
      <c r="L162" s="86"/>
      <c r="M162" s="86"/>
      <c r="N162" s="86"/>
      <c r="O162" s="86"/>
      <c r="P162" s="87" t="s">
        <v>627</v>
      </c>
      <c r="Q162" s="88"/>
      <c r="R162" s="88"/>
      <c r="S162" s="88"/>
      <c r="T162" s="88"/>
      <c r="U162" s="88"/>
      <c r="V162" s="88"/>
      <c r="W162" s="88"/>
      <c r="X162" s="88"/>
      <c r="Y162" s="89">
        <v>76</v>
      </c>
      <c r="Z162" s="90"/>
      <c r="AA162" s="90"/>
      <c r="AB162" s="91"/>
      <c r="AC162" s="92" t="s">
        <v>222</v>
      </c>
      <c r="AD162" s="93"/>
      <c r="AE162" s="93"/>
      <c r="AF162" s="93"/>
      <c r="AG162" s="93"/>
      <c r="AH162" s="94">
        <v>2</v>
      </c>
      <c r="AI162" s="95"/>
      <c r="AJ162" s="95"/>
      <c r="AK162" s="95"/>
      <c r="AL162" s="76">
        <v>90.1</v>
      </c>
      <c r="AM162" s="77"/>
      <c r="AN162" s="77"/>
      <c r="AO162" s="78"/>
      <c r="AP162" s="79" t="s">
        <v>569</v>
      </c>
      <c r="AQ162" s="79"/>
      <c r="AR162" s="79"/>
      <c r="AS162" s="79"/>
      <c r="AT162" s="79"/>
      <c r="AU162" s="79"/>
      <c r="AV162" s="79"/>
      <c r="AW162" s="79"/>
      <c r="AX162" s="79"/>
      <c r="AY162">
        <f>$AY$159</f>
        <v>1</v>
      </c>
    </row>
    <row r="163" spans="1:51" ht="24.75" customHeight="1" x14ac:dyDescent="0.15">
      <c r="A163" s="50"/>
      <c r="B163" s="50"/>
      <c r="C163" s="50"/>
      <c r="D163" s="50"/>
      <c r="E163" s="50"/>
      <c r="F163" s="50"/>
      <c r="G163" s="50"/>
      <c r="H163" s="50"/>
      <c r="I163" s="50"/>
      <c r="J163" s="50"/>
      <c r="K163" s="50"/>
      <c r="L163" s="50"/>
      <c r="M163" s="50"/>
      <c r="N163" s="50"/>
      <c r="O163" s="50"/>
      <c r="P163" s="51"/>
      <c r="Q163" s="51"/>
      <c r="R163" s="51"/>
      <c r="S163" s="51"/>
      <c r="T163" s="51"/>
      <c r="U163" s="51"/>
      <c r="V163" s="51"/>
      <c r="W163" s="51"/>
      <c r="X163" s="51"/>
      <c r="Y163" s="52"/>
      <c r="Z163" s="52"/>
      <c r="AA163" s="52"/>
      <c r="AB163" s="52"/>
      <c r="AC163" s="52"/>
      <c r="AD163" s="52"/>
      <c r="AE163" s="52"/>
      <c r="AF163" s="52"/>
      <c r="AG163" s="52"/>
      <c r="AH163" s="52"/>
      <c r="AI163" s="52"/>
      <c r="AJ163" s="52"/>
      <c r="AK163" s="52"/>
      <c r="AL163" s="52"/>
      <c r="AM163" s="52"/>
      <c r="AN163" s="52"/>
      <c r="AO163" s="52"/>
      <c r="AP163" s="51"/>
      <c r="AQ163" s="51"/>
      <c r="AR163" s="51"/>
      <c r="AS163" s="51"/>
      <c r="AT163" s="51"/>
      <c r="AU163" s="51"/>
      <c r="AV163" s="51"/>
      <c r="AW163" s="51"/>
      <c r="AX163" s="51"/>
      <c r="AY163">
        <f>COUNTA($C$166)</f>
        <v>1</v>
      </c>
    </row>
    <row r="164" spans="1:51" ht="24.75" customHeight="1" x14ac:dyDescent="0.15">
      <c r="A164" s="43"/>
      <c r="B164" s="47" t="s">
        <v>162</v>
      </c>
      <c r="C164" s="43"/>
      <c r="D164" s="43"/>
      <c r="E164" s="43"/>
      <c r="F164" s="43"/>
      <c r="G164" s="43"/>
      <c r="H164" s="43"/>
      <c r="I164" s="43"/>
      <c r="J164" s="43"/>
      <c r="K164" s="43"/>
      <c r="L164" s="43"/>
      <c r="M164" s="43"/>
      <c r="N164" s="43"/>
      <c r="O164" s="43"/>
      <c r="P164" s="48"/>
      <c r="Q164" s="48"/>
      <c r="R164" s="48"/>
      <c r="S164" s="48"/>
      <c r="T164" s="48"/>
      <c r="U164" s="48"/>
      <c r="V164" s="48"/>
      <c r="W164" s="48"/>
      <c r="X164" s="48"/>
      <c r="Y164" s="49"/>
      <c r="Z164" s="49"/>
      <c r="AA164" s="49"/>
      <c r="AB164" s="49"/>
      <c r="AC164" s="49"/>
      <c r="AD164" s="49"/>
      <c r="AE164" s="49"/>
      <c r="AF164" s="49"/>
      <c r="AG164" s="49"/>
      <c r="AH164" s="49"/>
      <c r="AI164" s="49"/>
      <c r="AJ164" s="49"/>
      <c r="AK164" s="49"/>
      <c r="AL164" s="49"/>
      <c r="AM164" s="49"/>
      <c r="AN164" s="49"/>
      <c r="AO164" s="49"/>
      <c r="AP164" s="48"/>
      <c r="AQ164" s="48"/>
      <c r="AR164" s="48"/>
      <c r="AS164" s="48"/>
      <c r="AT164" s="48"/>
      <c r="AU164" s="48"/>
      <c r="AV164" s="48"/>
      <c r="AW164" s="48"/>
      <c r="AX164" s="48"/>
      <c r="AY164">
        <f>$AY$163</f>
        <v>1</v>
      </c>
    </row>
    <row r="165" spans="1:51" ht="59.25" customHeight="1" x14ac:dyDescent="0.15">
      <c r="A165" s="96"/>
      <c r="B165" s="96"/>
      <c r="C165" s="96" t="s">
        <v>24</v>
      </c>
      <c r="D165" s="96"/>
      <c r="E165" s="96"/>
      <c r="F165" s="96"/>
      <c r="G165" s="96"/>
      <c r="H165" s="96"/>
      <c r="I165" s="96"/>
      <c r="J165" s="97" t="s">
        <v>182</v>
      </c>
      <c r="K165" s="98"/>
      <c r="L165" s="98"/>
      <c r="M165" s="98"/>
      <c r="N165" s="98"/>
      <c r="O165" s="98"/>
      <c r="P165" s="99" t="s">
        <v>25</v>
      </c>
      <c r="Q165" s="99"/>
      <c r="R165" s="99"/>
      <c r="S165" s="99"/>
      <c r="T165" s="99"/>
      <c r="U165" s="99"/>
      <c r="V165" s="99"/>
      <c r="W165" s="99"/>
      <c r="X165" s="99"/>
      <c r="Y165" s="100" t="s">
        <v>181</v>
      </c>
      <c r="Z165" s="101"/>
      <c r="AA165" s="101"/>
      <c r="AB165" s="101"/>
      <c r="AC165" s="97" t="s">
        <v>207</v>
      </c>
      <c r="AD165" s="97"/>
      <c r="AE165" s="97"/>
      <c r="AF165" s="97"/>
      <c r="AG165" s="97"/>
      <c r="AH165" s="100" t="s">
        <v>220</v>
      </c>
      <c r="AI165" s="96"/>
      <c r="AJ165" s="96"/>
      <c r="AK165" s="96"/>
      <c r="AL165" s="96" t="s">
        <v>19</v>
      </c>
      <c r="AM165" s="96"/>
      <c r="AN165" s="96"/>
      <c r="AO165" s="102"/>
      <c r="AP165" s="103" t="s">
        <v>183</v>
      </c>
      <c r="AQ165" s="103"/>
      <c r="AR165" s="103"/>
      <c r="AS165" s="103"/>
      <c r="AT165" s="103"/>
      <c r="AU165" s="103"/>
      <c r="AV165" s="103"/>
      <c r="AW165" s="103"/>
      <c r="AX165" s="103"/>
      <c r="AY165">
        <f>$AY$163</f>
        <v>1</v>
      </c>
    </row>
    <row r="166" spans="1:51" ht="53.45" customHeight="1" x14ac:dyDescent="0.15">
      <c r="A166" s="82">
        <v>1</v>
      </c>
      <c r="B166" s="82">
        <v>1</v>
      </c>
      <c r="C166" s="83" t="s">
        <v>654</v>
      </c>
      <c r="D166" s="84"/>
      <c r="E166" s="84"/>
      <c r="F166" s="84"/>
      <c r="G166" s="84"/>
      <c r="H166" s="84"/>
      <c r="I166" s="84"/>
      <c r="J166" s="85">
        <v>4010001015075</v>
      </c>
      <c r="K166" s="86"/>
      <c r="L166" s="86"/>
      <c r="M166" s="86"/>
      <c r="N166" s="86"/>
      <c r="O166" s="86"/>
      <c r="P166" s="87" t="s">
        <v>629</v>
      </c>
      <c r="Q166" s="88"/>
      <c r="R166" s="88"/>
      <c r="S166" s="88"/>
      <c r="T166" s="88"/>
      <c r="U166" s="88"/>
      <c r="V166" s="88"/>
      <c r="W166" s="88"/>
      <c r="X166" s="88"/>
      <c r="Y166" s="89">
        <v>44</v>
      </c>
      <c r="Z166" s="90"/>
      <c r="AA166" s="90"/>
      <c r="AB166" s="91"/>
      <c r="AC166" s="92" t="s">
        <v>222</v>
      </c>
      <c r="AD166" s="93"/>
      <c r="AE166" s="93"/>
      <c r="AF166" s="93"/>
      <c r="AG166" s="93"/>
      <c r="AH166" s="94">
        <v>2</v>
      </c>
      <c r="AI166" s="95"/>
      <c r="AJ166" s="95"/>
      <c r="AK166" s="95"/>
      <c r="AL166" s="76">
        <v>97.3</v>
      </c>
      <c r="AM166" s="77"/>
      <c r="AN166" s="77"/>
      <c r="AO166" s="78"/>
      <c r="AP166" s="79" t="s">
        <v>569</v>
      </c>
      <c r="AQ166" s="79"/>
      <c r="AR166" s="79"/>
      <c r="AS166" s="79"/>
      <c r="AT166" s="79"/>
      <c r="AU166" s="79"/>
      <c r="AV166" s="79"/>
      <c r="AW166" s="79"/>
      <c r="AX166" s="79"/>
      <c r="AY166">
        <f>$AY$163</f>
        <v>1</v>
      </c>
    </row>
    <row r="167" spans="1:51" ht="24.75" customHeight="1" x14ac:dyDescent="0.15">
      <c r="A167" s="50"/>
      <c r="B167" s="50"/>
      <c r="C167" s="50"/>
      <c r="D167" s="50"/>
      <c r="E167" s="50"/>
      <c r="F167" s="50"/>
      <c r="G167" s="50"/>
      <c r="H167" s="50"/>
      <c r="I167" s="50"/>
      <c r="J167" s="50"/>
      <c r="K167" s="50"/>
      <c r="L167" s="50"/>
      <c r="M167" s="50"/>
      <c r="N167" s="50"/>
      <c r="O167" s="50"/>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f>COUNTA($C$170)</f>
        <v>1</v>
      </c>
    </row>
    <row r="168" spans="1:51" ht="24.75" customHeight="1" x14ac:dyDescent="0.15">
      <c r="A168" s="43"/>
      <c r="B168" s="47" t="s">
        <v>163</v>
      </c>
      <c r="C168" s="43"/>
      <c r="D168" s="43"/>
      <c r="E168" s="43"/>
      <c r="F168" s="43"/>
      <c r="G168" s="43"/>
      <c r="H168" s="43"/>
      <c r="I168" s="43"/>
      <c r="J168" s="43"/>
      <c r="K168" s="43"/>
      <c r="L168" s="43"/>
      <c r="M168" s="43"/>
      <c r="N168" s="43"/>
      <c r="O168" s="43"/>
      <c r="P168" s="48"/>
      <c r="Q168" s="48"/>
      <c r="R168" s="48"/>
      <c r="S168" s="48"/>
      <c r="T168" s="48"/>
      <c r="U168" s="48"/>
      <c r="V168" s="48"/>
      <c r="W168" s="48"/>
      <c r="X168" s="48"/>
      <c r="Y168" s="49"/>
      <c r="Z168" s="49"/>
      <c r="AA168" s="49"/>
      <c r="AB168" s="49"/>
      <c r="AC168" s="49"/>
      <c r="AD168" s="49"/>
      <c r="AE168" s="49"/>
      <c r="AF168" s="49"/>
      <c r="AG168" s="49"/>
      <c r="AH168" s="49"/>
      <c r="AI168" s="49"/>
      <c r="AJ168" s="49"/>
      <c r="AK168" s="49"/>
      <c r="AL168" s="49"/>
      <c r="AM168" s="49"/>
      <c r="AN168" s="49"/>
      <c r="AO168" s="49"/>
      <c r="AP168" s="48"/>
      <c r="AQ168" s="48"/>
      <c r="AR168" s="48"/>
      <c r="AS168" s="48"/>
      <c r="AT168" s="48"/>
      <c r="AU168" s="48"/>
      <c r="AV168" s="48"/>
      <c r="AW168" s="48"/>
      <c r="AX168" s="48"/>
      <c r="AY168">
        <f>$AY$167</f>
        <v>1</v>
      </c>
    </row>
    <row r="169" spans="1:51" ht="59.25" customHeight="1" x14ac:dyDescent="0.15">
      <c r="A169" s="96"/>
      <c r="B169" s="96"/>
      <c r="C169" s="96" t="s">
        <v>24</v>
      </c>
      <c r="D169" s="96"/>
      <c r="E169" s="96"/>
      <c r="F169" s="96"/>
      <c r="G169" s="96"/>
      <c r="H169" s="96"/>
      <c r="I169" s="96"/>
      <c r="J169" s="97" t="s">
        <v>182</v>
      </c>
      <c r="K169" s="98"/>
      <c r="L169" s="98"/>
      <c r="M169" s="98"/>
      <c r="N169" s="98"/>
      <c r="O169" s="98"/>
      <c r="P169" s="99" t="s">
        <v>25</v>
      </c>
      <c r="Q169" s="99"/>
      <c r="R169" s="99"/>
      <c r="S169" s="99"/>
      <c r="T169" s="99"/>
      <c r="U169" s="99"/>
      <c r="V169" s="99"/>
      <c r="W169" s="99"/>
      <c r="X169" s="99"/>
      <c r="Y169" s="100" t="s">
        <v>181</v>
      </c>
      <c r="Z169" s="101"/>
      <c r="AA169" s="101"/>
      <c r="AB169" s="101"/>
      <c r="AC169" s="97" t="s">
        <v>207</v>
      </c>
      <c r="AD169" s="97"/>
      <c r="AE169" s="97"/>
      <c r="AF169" s="97"/>
      <c r="AG169" s="97"/>
      <c r="AH169" s="100" t="s">
        <v>220</v>
      </c>
      <c r="AI169" s="96"/>
      <c r="AJ169" s="96"/>
      <c r="AK169" s="96"/>
      <c r="AL169" s="96" t="s">
        <v>19</v>
      </c>
      <c r="AM169" s="96"/>
      <c r="AN169" s="96"/>
      <c r="AO169" s="102"/>
      <c r="AP169" s="103" t="s">
        <v>183</v>
      </c>
      <c r="AQ169" s="103"/>
      <c r="AR169" s="103"/>
      <c r="AS169" s="103"/>
      <c r="AT169" s="103"/>
      <c r="AU169" s="103"/>
      <c r="AV169" s="103"/>
      <c r="AW169" s="103"/>
      <c r="AX169" s="103"/>
      <c r="AY169">
        <f>$AY$167</f>
        <v>1</v>
      </c>
    </row>
    <row r="170" spans="1:51" ht="30" customHeight="1" x14ac:dyDescent="0.15">
      <c r="A170" s="82">
        <v>1</v>
      </c>
      <c r="B170" s="82">
        <v>1</v>
      </c>
      <c r="C170" s="83" t="s">
        <v>655</v>
      </c>
      <c r="D170" s="84"/>
      <c r="E170" s="84"/>
      <c r="F170" s="84"/>
      <c r="G170" s="84"/>
      <c r="H170" s="84"/>
      <c r="I170" s="84"/>
      <c r="J170" s="85" t="s">
        <v>569</v>
      </c>
      <c r="K170" s="86"/>
      <c r="L170" s="86"/>
      <c r="M170" s="86"/>
      <c r="N170" s="86"/>
      <c r="O170" s="86"/>
      <c r="P170" s="87" t="s">
        <v>656</v>
      </c>
      <c r="Q170" s="88"/>
      <c r="R170" s="88"/>
      <c r="S170" s="88"/>
      <c r="T170" s="88"/>
      <c r="U170" s="88"/>
      <c r="V170" s="88"/>
      <c r="W170" s="88"/>
      <c r="X170" s="88"/>
      <c r="Y170" s="89">
        <v>3</v>
      </c>
      <c r="Z170" s="90"/>
      <c r="AA170" s="90"/>
      <c r="AB170" s="91"/>
      <c r="AC170" s="92" t="s">
        <v>68</v>
      </c>
      <c r="AD170" s="93"/>
      <c r="AE170" s="93"/>
      <c r="AF170" s="93"/>
      <c r="AG170" s="93"/>
      <c r="AH170" s="94" t="s">
        <v>569</v>
      </c>
      <c r="AI170" s="95"/>
      <c r="AJ170" s="95"/>
      <c r="AK170" s="95"/>
      <c r="AL170" s="76" t="s">
        <v>569</v>
      </c>
      <c r="AM170" s="77"/>
      <c r="AN170" s="77"/>
      <c r="AO170" s="78"/>
      <c r="AP170" s="79" t="s">
        <v>569</v>
      </c>
      <c r="AQ170" s="79"/>
      <c r="AR170" s="79"/>
      <c r="AS170" s="79"/>
      <c r="AT170" s="79"/>
      <c r="AU170" s="79"/>
      <c r="AV170" s="79"/>
      <c r="AW170" s="79"/>
      <c r="AX170" s="79"/>
      <c r="AY170">
        <f>$AY$167</f>
        <v>1</v>
      </c>
    </row>
    <row r="171" spans="1:51" ht="30" customHeight="1" x14ac:dyDescent="0.15">
      <c r="A171" s="82">
        <v>2</v>
      </c>
      <c r="B171" s="82">
        <v>1</v>
      </c>
      <c r="C171" s="83" t="s">
        <v>657</v>
      </c>
      <c r="D171" s="84"/>
      <c r="E171" s="84"/>
      <c r="F171" s="84"/>
      <c r="G171" s="84"/>
      <c r="H171" s="84"/>
      <c r="I171" s="84"/>
      <c r="J171" s="85" t="s">
        <v>569</v>
      </c>
      <c r="K171" s="86"/>
      <c r="L171" s="86"/>
      <c r="M171" s="86"/>
      <c r="N171" s="86"/>
      <c r="O171" s="86"/>
      <c r="P171" s="87" t="s">
        <v>656</v>
      </c>
      <c r="Q171" s="88"/>
      <c r="R171" s="88"/>
      <c r="S171" s="88"/>
      <c r="T171" s="88"/>
      <c r="U171" s="88"/>
      <c r="V171" s="88"/>
      <c r="W171" s="88"/>
      <c r="X171" s="88"/>
      <c r="Y171" s="89">
        <v>2</v>
      </c>
      <c r="Z171" s="90"/>
      <c r="AA171" s="90"/>
      <c r="AB171" s="91"/>
      <c r="AC171" s="92" t="s">
        <v>68</v>
      </c>
      <c r="AD171" s="93"/>
      <c r="AE171" s="93"/>
      <c r="AF171" s="93"/>
      <c r="AG171" s="93"/>
      <c r="AH171" s="94" t="s">
        <v>569</v>
      </c>
      <c r="AI171" s="95"/>
      <c r="AJ171" s="95"/>
      <c r="AK171" s="95"/>
      <c r="AL171" s="76" t="s">
        <v>569</v>
      </c>
      <c r="AM171" s="77"/>
      <c r="AN171" s="77"/>
      <c r="AO171" s="78"/>
      <c r="AP171" s="79" t="s">
        <v>569</v>
      </c>
      <c r="AQ171" s="79"/>
      <c r="AR171" s="79"/>
      <c r="AS171" s="79"/>
      <c r="AT171" s="79"/>
      <c r="AU171" s="79"/>
      <c r="AV171" s="79"/>
      <c r="AW171" s="79"/>
      <c r="AX171" s="79"/>
      <c r="AY171">
        <f>COUNTA($C$171)</f>
        <v>1</v>
      </c>
    </row>
    <row r="172" spans="1:51" ht="30" customHeight="1" x14ac:dyDescent="0.15">
      <c r="A172" s="82">
        <v>3</v>
      </c>
      <c r="B172" s="82">
        <v>1</v>
      </c>
      <c r="C172" s="83" t="s">
        <v>658</v>
      </c>
      <c r="D172" s="84"/>
      <c r="E172" s="84"/>
      <c r="F172" s="84"/>
      <c r="G172" s="84"/>
      <c r="H172" s="84"/>
      <c r="I172" s="84"/>
      <c r="J172" s="85" t="s">
        <v>569</v>
      </c>
      <c r="K172" s="86"/>
      <c r="L172" s="86"/>
      <c r="M172" s="86"/>
      <c r="N172" s="86"/>
      <c r="O172" s="86"/>
      <c r="P172" s="87" t="s">
        <v>656</v>
      </c>
      <c r="Q172" s="88"/>
      <c r="R172" s="88"/>
      <c r="S172" s="88"/>
      <c r="T172" s="88"/>
      <c r="U172" s="88"/>
      <c r="V172" s="88"/>
      <c r="W172" s="88"/>
      <c r="X172" s="88"/>
      <c r="Y172" s="89">
        <v>2</v>
      </c>
      <c r="Z172" s="90"/>
      <c r="AA172" s="90"/>
      <c r="AB172" s="91"/>
      <c r="AC172" s="92" t="s">
        <v>68</v>
      </c>
      <c r="AD172" s="93"/>
      <c r="AE172" s="93"/>
      <c r="AF172" s="93"/>
      <c r="AG172" s="93"/>
      <c r="AH172" s="80" t="s">
        <v>569</v>
      </c>
      <c r="AI172" s="81"/>
      <c r="AJ172" s="81"/>
      <c r="AK172" s="81"/>
      <c r="AL172" s="76" t="s">
        <v>569</v>
      </c>
      <c r="AM172" s="77"/>
      <c r="AN172" s="77"/>
      <c r="AO172" s="78"/>
      <c r="AP172" s="79" t="s">
        <v>569</v>
      </c>
      <c r="AQ172" s="79"/>
      <c r="AR172" s="79"/>
      <c r="AS172" s="79"/>
      <c r="AT172" s="79"/>
      <c r="AU172" s="79"/>
      <c r="AV172" s="79"/>
      <c r="AW172" s="79"/>
      <c r="AX172" s="79"/>
      <c r="AY172">
        <f>COUNTA($C$172)</f>
        <v>1</v>
      </c>
    </row>
    <row r="173" spans="1:51" ht="30" customHeight="1" x14ac:dyDescent="0.15">
      <c r="A173" s="82">
        <v>4</v>
      </c>
      <c r="B173" s="82">
        <v>1</v>
      </c>
      <c r="C173" s="104" t="s">
        <v>659</v>
      </c>
      <c r="D173" s="107"/>
      <c r="E173" s="107"/>
      <c r="F173" s="107"/>
      <c r="G173" s="107"/>
      <c r="H173" s="107"/>
      <c r="I173" s="108"/>
      <c r="J173" s="85" t="s">
        <v>569</v>
      </c>
      <c r="K173" s="86"/>
      <c r="L173" s="86"/>
      <c r="M173" s="86"/>
      <c r="N173" s="86"/>
      <c r="O173" s="86"/>
      <c r="P173" s="87" t="s">
        <v>656</v>
      </c>
      <c r="Q173" s="88"/>
      <c r="R173" s="88"/>
      <c r="S173" s="88"/>
      <c r="T173" s="88"/>
      <c r="U173" s="88"/>
      <c r="V173" s="88"/>
      <c r="W173" s="88"/>
      <c r="X173" s="88"/>
      <c r="Y173" s="89">
        <v>2</v>
      </c>
      <c r="Z173" s="90"/>
      <c r="AA173" s="90"/>
      <c r="AB173" s="91"/>
      <c r="AC173" s="92" t="s">
        <v>68</v>
      </c>
      <c r="AD173" s="93"/>
      <c r="AE173" s="93"/>
      <c r="AF173" s="93"/>
      <c r="AG173" s="93"/>
      <c r="AH173" s="80" t="s">
        <v>569</v>
      </c>
      <c r="AI173" s="81"/>
      <c r="AJ173" s="81"/>
      <c r="AK173" s="81"/>
      <c r="AL173" s="76" t="s">
        <v>569</v>
      </c>
      <c r="AM173" s="77"/>
      <c r="AN173" s="77"/>
      <c r="AO173" s="78"/>
      <c r="AP173" s="79" t="s">
        <v>569</v>
      </c>
      <c r="AQ173" s="79"/>
      <c r="AR173" s="79"/>
      <c r="AS173" s="79"/>
      <c r="AT173" s="79"/>
      <c r="AU173" s="79"/>
      <c r="AV173" s="79"/>
      <c r="AW173" s="79"/>
      <c r="AX173" s="79"/>
      <c r="AY173">
        <f>COUNTA($C$173)</f>
        <v>1</v>
      </c>
    </row>
    <row r="174" spans="1:51" ht="30" customHeight="1" x14ac:dyDescent="0.15">
      <c r="A174" s="82">
        <v>5</v>
      </c>
      <c r="B174" s="82">
        <v>1</v>
      </c>
      <c r="C174" s="104" t="s">
        <v>660</v>
      </c>
      <c r="D174" s="105"/>
      <c r="E174" s="105"/>
      <c r="F174" s="105"/>
      <c r="G174" s="105"/>
      <c r="H174" s="105"/>
      <c r="I174" s="106"/>
      <c r="J174" s="85" t="s">
        <v>569</v>
      </c>
      <c r="K174" s="86"/>
      <c r="L174" s="86"/>
      <c r="M174" s="86"/>
      <c r="N174" s="86"/>
      <c r="O174" s="86"/>
      <c r="P174" s="87" t="s">
        <v>656</v>
      </c>
      <c r="Q174" s="88"/>
      <c r="R174" s="88"/>
      <c r="S174" s="88"/>
      <c r="T174" s="88"/>
      <c r="U174" s="88"/>
      <c r="V174" s="88"/>
      <c r="W174" s="88"/>
      <c r="X174" s="88"/>
      <c r="Y174" s="89">
        <v>2</v>
      </c>
      <c r="Z174" s="90"/>
      <c r="AA174" s="90"/>
      <c r="AB174" s="91"/>
      <c r="AC174" s="92" t="s">
        <v>68</v>
      </c>
      <c r="AD174" s="93"/>
      <c r="AE174" s="93"/>
      <c r="AF174" s="93"/>
      <c r="AG174" s="93"/>
      <c r="AH174" s="80" t="s">
        <v>569</v>
      </c>
      <c r="AI174" s="81"/>
      <c r="AJ174" s="81"/>
      <c r="AK174" s="81"/>
      <c r="AL174" s="76" t="s">
        <v>569</v>
      </c>
      <c r="AM174" s="77"/>
      <c r="AN174" s="77"/>
      <c r="AO174" s="78"/>
      <c r="AP174" s="79" t="s">
        <v>569</v>
      </c>
      <c r="AQ174" s="79"/>
      <c r="AR174" s="79"/>
      <c r="AS174" s="79"/>
      <c r="AT174" s="79"/>
      <c r="AU174" s="79"/>
      <c r="AV174" s="79"/>
      <c r="AW174" s="79"/>
      <c r="AX174" s="79"/>
      <c r="AY174">
        <f>COUNTA($C$174)</f>
        <v>1</v>
      </c>
    </row>
    <row r="175" spans="1:51" ht="30" customHeight="1" x14ac:dyDescent="0.15">
      <c r="A175" s="82">
        <v>6</v>
      </c>
      <c r="B175" s="82">
        <v>1</v>
      </c>
      <c r="C175" s="104" t="s">
        <v>661</v>
      </c>
      <c r="D175" s="105"/>
      <c r="E175" s="105"/>
      <c r="F175" s="105"/>
      <c r="G175" s="105"/>
      <c r="H175" s="105"/>
      <c r="I175" s="106"/>
      <c r="J175" s="85" t="s">
        <v>569</v>
      </c>
      <c r="K175" s="86"/>
      <c r="L175" s="86"/>
      <c r="M175" s="86"/>
      <c r="N175" s="86"/>
      <c r="O175" s="86"/>
      <c r="P175" s="87" t="s">
        <v>656</v>
      </c>
      <c r="Q175" s="88"/>
      <c r="R175" s="88"/>
      <c r="S175" s="88"/>
      <c r="T175" s="88"/>
      <c r="U175" s="88"/>
      <c r="V175" s="88"/>
      <c r="W175" s="88"/>
      <c r="X175" s="88"/>
      <c r="Y175" s="89">
        <v>2</v>
      </c>
      <c r="Z175" s="90"/>
      <c r="AA175" s="90"/>
      <c r="AB175" s="91"/>
      <c r="AC175" s="92" t="s">
        <v>68</v>
      </c>
      <c r="AD175" s="93"/>
      <c r="AE175" s="93"/>
      <c r="AF175" s="93"/>
      <c r="AG175" s="93"/>
      <c r="AH175" s="80" t="s">
        <v>569</v>
      </c>
      <c r="AI175" s="81"/>
      <c r="AJ175" s="81"/>
      <c r="AK175" s="81"/>
      <c r="AL175" s="76" t="s">
        <v>569</v>
      </c>
      <c r="AM175" s="77"/>
      <c r="AN175" s="77"/>
      <c r="AO175" s="78"/>
      <c r="AP175" s="79" t="s">
        <v>569</v>
      </c>
      <c r="AQ175" s="79"/>
      <c r="AR175" s="79"/>
      <c r="AS175" s="79"/>
      <c r="AT175" s="79"/>
      <c r="AU175" s="79"/>
      <c r="AV175" s="79"/>
      <c r="AW175" s="79"/>
      <c r="AX175" s="79"/>
      <c r="AY175">
        <f>COUNTA($C$175)</f>
        <v>1</v>
      </c>
    </row>
    <row r="176" spans="1:51" ht="30" customHeight="1" x14ac:dyDescent="0.15">
      <c r="A176" s="82">
        <v>7</v>
      </c>
      <c r="B176" s="82">
        <v>1</v>
      </c>
      <c r="C176" s="104" t="s">
        <v>662</v>
      </c>
      <c r="D176" s="105"/>
      <c r="E176" s="105"/>
      <c r="F176" s="105"/>
      <c r="G176" s="105"/>
      <c r="H176" s="105"/>
      <c r="I176" s="106"/>
      <c r="J176" s="85" t="s">
        <v>569</v>
      </c>
      <c r="K176" s="86"/>
      <c r="L176" s="86"/>
      <c r="M176" s="86"/>
      <c r="N176" s="86"/>
      <c r="O176" s="86"/>
      <c r="P176" s="87" t="s">
        <v>656</v>
      </c>
      <c r="Q176" s="88"/>
      <c r="R176" s="88"/>
      <c r="S176" s="88"/>
      <c r="T176" s="88"/>
      <c r="U176" s="88"/>
      <c r="V176" s="88"/>
      <c r="W176" s="88"/>
      <c r="X176" s="88"/>
      <c r="Y176" s="89">
        <v>2</v>
      </c>
      <c r="Z176" s="90"/>
      <c r="AA176" s="90"/>
      <c r="AB176" s="91"/>
      <c r="AC176" s="92" t="s">
        <v>68</v>
      </c>
      <c r="AD176" s="93"/>
      <c r="AE176" s="93"/>
      <c r="AF176" s="93"/>
      <c r="AG176" s="93"/>
      <c r="AH176" s="80" t="s">
        <v>569</v>
      </c>
      <c r="AI176" s="81"/>
      <c r="AJ176" s="81"/>
      <c r="AK176" s="81"/>
      <c r="AL176" s="76" t="s">
        <v>569</v>
      </c>
      <c r="AM176" s="77"/>
      <c r="AN176" s="77"/>
      <c r="AO176" s="78"/>
      <c r="AP176" s="79" t="s">
        <v>569</v>
      </c>
      <c r="AQ176" s="79"/>
      <c r="AR176" s="79"/>
      <c r="AS176" s="79"/>
      <c r="AT176" s="79"/>
      <c r="AU176" s="79"/>
      <c r="AV176" s="79"/>
      <c r="AW176" s="79"/>
      <c r="AX176" s="79"/>
      <c r="AY176">
        <f>COUNTA($C$176)</f>
        <v>1</v>
      </c>
    </row>
    <row r="177" spans="1:51" ht="30" customHeight="1" x14ac:dyDescent="0.15">
      <c r="A177" s="82">
        <v>8</v>
      </c>
      <c r="B177" s="82">
        <v>1</v>
      </c>
      <c r="C177" s="104" t="s">
        <v>663</v>
      </c>
      <c r="D177" s="105"/>
      <c r="E177" s="105"/>
      <c r="F177" s="105"/>
      <c r="G177" s="105"/>
      <c r="H177" s="105"/>
      <c r="I177" s="106"/>
      <c r="J177" s="85" t="s">
        <v>569</v>
      </c>
      <c r="K177" s="86"/>
      <c r="L177" s="86"/>
      <c r="M177" s="86"/>
      <c r="N177" s="86"/>
      <c r="O177" s="86"/>
      <c r="P177" s="87" t="s">
        <v>656</v>
      </c>
      <c r="Q177" s="88"/>
      <c r="R177" s="88"/>
      <c r="S177" s="88"/>
      <c r="T177" s="88"/>
      <c r="U177" s="88"/>
      <c r="V177" s="88"/>
      <c r="W177" s="88"/>
      <c r="X177" s="88"/>
      <c r="Y177" s="89">
        <v>2</v>
      </c>
      <c r="Z177" s="90"/>
      <c r="AA177" s="90"/>
      <c r="AB177" s="91"/>
      <c r="AC177" s="92" t="s">
        <v>68</v>
      </c>
      <c r="AD177" s="93"/>
      <c r="AE177" s="93"/>
      <c r="AF177" s="93"/>
      <c r="AG177" s="93"/>
      <c r="AH177" s="80" t="s">
        <v>569</v>
      </c>
      <c r="AI177" s="81"/>
      <c r="AJ177" s="81"/>
      <c r="AK177" s="81"/>
      <c r="AL177" s="76" t="s">
        <v>569</v>
      </c>
      <c r="AM177" s="77"/>
      <c r="AN177" s="77"/>
      <c r="AO177" s="78"/>
      <c r="AP177" s="79" t="s">
        <v>569</v>
      </c>
      <c r="AQ177" s="79"/>
      <c r="AR177" s="79"/>
      <c r="AS177" s="79"/>
      <c r="AT177" s="79"/>
      <c r="AU177" s="79"/>
      <c r="AV177" s="79"/>
      <c r="AW177" s="79"/>
      <c r="AX177" s="79"/>
      <c r="AY177">
        <f>COUNTA($C$177)</f>
        <v>1</v>
      </c>
    </row>
    <row r="178" spans="1:51" ht="30" customHeight="1" x14ac:dyDescent="0.15">
      <c r="A178" s="82">
        <v>9</v>
      </c>
      <c r="B178" s="82">
        <v>1</v>
      </c>
      <c r="C178" s="104" t="s">
        <v>664</v>
      </c>
      <c r="D178" s="105"/>
      <c r="E178" s="105"/>
      <c r="F178" s="105"/>
      <c r="G178" s="105"/>
      <c r="H178" s="105"/>
      <c r="I178" s="106"/>
      <c r="J178" s="85" t="s">
        <v>569</v>
      </c>
      <c r="K178" s="86"/>
      <c r="L178" s="86"/>
      <c r="M178" s="86"/>
      <c r="N178" s="86"/>
      <c r="O178" s="86"/>
      <c r="P178" s="87" t="s">
        <v>656</v>
      </c>
      <c r="Q178" s="88"/>
      <c r="R178" s="88"/>
      <c r="S178" s="88"/>
      <c r="T178" s="88"/>
      <c r="U178" s="88"/>
      <c r="V178" s="88"/>
      <c r="W178" s="88"/>
      <c r="X178" s="88"/>
      <c r="Y178" s="89">
        <v>2</v>
      </c>
      <c r="Z178" s="90"/>
      <c r="AA178" s="90"/>
      <c r="AB178" s="91"/>
      <c r="AC178" s="92" t="s">
        <v>68</v>
      </c>
      <c r="AD178" s="93"/>
      <c r="AE178" s="93"/>
      <c r="AF178" s="93"/>
      <c r="AG178" s="93"/>
      <c r="AH178" s="80" t="s">
        <v>569</v>
      </c>
      <c r="AI178" s="81"/>
      <c r="AJ178" s="81"/>
      <c r="AK178" s="81"/>
      <c r="AL178" s="76" t="s">
        <v>569</v>
      </c>
      <c r="AM178" s="77"/>
      <c r="AN178" s="77"/>
      <c r="AO178" s="78"/>
      <c r="AP178" s="79" t="s">
        <v>569</v>
      </c>
      <c r="AQ178" s="79"/>
      <c r="AR178" s="79"/>
      <c r="AS178" s="79"/>
      <c r="AT178" s="79"/>
      <c r="AU178" s="79"/>
      <c r="AV178" s="79"/>
      <c r="AW178" s="79"/>
      <c r="AX178" s="79"/>
      <c r="AY178">
        <f>COUNTA($C$178)</f>
        <v>1</v>
      </c>
    </row>
    <row r="179" spans="1:51" ht="30" customHeight="1" x14ac:dyDescent="0.15">
      <c r="A179" s="82">
        <v>10</v>
      </c>
      <c r="B179" s="82">
        <v>1</v>
      </c>
      <c r="C179" s="104" t="s">
        <v>665</v>
      </c>
      <c r="D179" s="105"/>
      <c r="E179" s="105"/>
      <c r="F179" s="105"/>
      <c r="G179" s="105"/>
      <c r="H179" s="105"/>
      <c r="I179" s="106"/>
      <c r="J179" s="85" t="s">
        <v>569</v>
      </c>
      <c r="K179" s="86"/>
      <c r="L179" s="86"/>
      <c r="M179" s="86"/>
      <c r="N179" s="86"/>
      <c r="O179" s="86"/>
      <c r="P179" s="87" t="s">
        <v>656</v>
      </c>
      <c r="Q179" s="88"/>
      <c r="R179" s="88"/>
      <c r="S179" s="88"/>
      <c r="T179" s="88"/>
      <c r="U179" s="88"/>
      <c r="V179" s="88"/>
      <c r="W179" s="88"/>
      <c r="X179" s="88"/>
      <c r="Y179" s="89">
        <v>2</v>
      </c>
      <c r="Z179" s="90"/>
      <c r="AA179" s="90"/>
      <c r="AB179" s="91"/>
      <c r="AC179" s="92" t="s">
        <v>68</v>
      </c>
      <c r="AD179" s="93"/>
      <c r="AE179" s="93"/>
      <c r="AF179" s="93"/>
      <c r="AG179" s="93"/>
      <c r="AH179" s="80" t="s">
        <v>569</v>
      </c>
      <c r="AI179" s="81"/>
      <c r="AJ179" s="81"/>
      <c r="AK179" s="81"/>
      <c r="AL179" s="76" t="s">
        <v>569</v>
      </c>
      <c r="AM179" s="77"/>
      <c r="AN179" s="77"/>
      <c r="AO179" s="78"/>
      <c r="AP179" s="79" t="s">
        <v>569</v>
      </c>
      <c r="AQ179" s="79"/>
      <c r="AR179" s="79"/>
      <c r="AS179" s="79"/>
      <c r="AT179" s="79"/>
      <c r="AU179" s="79"/>
      <c r="AV179" s="79"/>
      <c r="AW179" s="79"/>
      <c r="AX179" s="79"/>
      <c r="AY179">
        <f>COUNTA($C$179)</f>
        <v>1</v>
      </c>
    </row>
    <row r="180" spans="1:51" ht="24.75" customHeight="1" x14ac:dyDescent="0.15">
      <c r="A180" s="50"/>
      <c r="B180" s="50"/>
      <c r="C180" s="50"/>
      <c r="D180" s="50"/>
      <c r="E180" s="50"/>
      <c r="F180" s="50"/>
      <c r="G180" s="50"/>
      <c r="H180" s="50"/>
      <c r="I180" s="50"/>
      <c r="J180" s="50"/>
      <c r="K180" s="50"/>
      <c r="L180" s="50"/>
      <c r="M180" s="50"/>
      <c r="N180" s="50"/>
      <c r="O180" s="50"/>
      <c r="P180" s="51"/>
      <c r="Q180" s="51"/>
      <c r="R180" s="51"/>
      <c r="S180" s="51"/>
      <c r="T180" s="51"/>
      <c r="U180" s="51"/>
      <c r="V180" s="51"/>
      <c r="W180" s="51"/>
      <c r="X180" s="51"/>
      <c r="Y180" s="52"/>
      <c r="Z180" s="52"/>
      <c r="AA180" s="52"/>
      <c r="AB180" s="52"/>
      <c r="AC180" s="52"/>
      <c r="AD180" s="52"/>
      <c r="AE180" s="52"/>
      <c r="AF180" s="52"/>
      <c r="AG180" s="52"/>
      <c r="AH180" s="52"/>
      <c r="AI180" s="52"/>
      <c r="AJ180" s="52"/>
      <c r="AK180" s="52"/>
      <c r="AL180" s="52"/>
      <c r="AM180" s="52"/>
      <c r="AN180" s="52"/>
      <c r="AO180" s="52"/>
      <c r="AP180" s="51"/>
      <c r="AQ180" s="51"/>
      <c r="AR180" s="51"/>
      <c r="AS180" s="51"/>
      <c r="AT180" s="51"/>
      <c r="AU180" s="51"/>
      <c r="AV180" s="51"/>
      <c r="AW180" s="51"/>
      <c r="AX180" s="51"/>
      <c r="AY180">
        <f>COUNTA($C$183)</f>
        <v>1</v>
      </c>
    </row>
    <row r="181" spans="1:51" ht="24.75" customHeight="1" x14ac:dyDescent="0.15">
      <c r="A181" s="43"/>
      <c r="B181" s="47" t="s">
        <v>164</v>
      </c>
      <c r="C181" s="43"/>
      <c r="D181" s="43"/>
      <c r="E181" s="43"/>
      <c r="F181" s="43"/>
      <c r="G181" s="43"/>
      <c r="H181" s="43"/>
      <c r="I181" s="43"/>
      <c r="J181" s="43"/>
      <c r="K181" s="43"/>
      <c r="L181" s="43"/>
      <c r="M181" s="43"/>
      <c r="N181" s="43"/>
      <c r="O181" s="43"/>
      <c r="P181" s="48"/>
      <c r="Q181" s="48"/>
      <c r="R181" s="48"/>
      <c r="S181" s="48"/>
      <c r="T181" s="48"/>
      <c r="U181" s="48"/>
      <c r="V181" s="48"/>
      <c r="W181" s="48"/>
      <c r="X181" s="48"/>
      <c r="Y181" s="49"/>
      <c r="Z181" s="49"/>
      <c r="AA181" s="49"/>
      <c r="AB181" s="49"/>
      <c r="AC181" s="49"/>
      <c r="AD181" s="49"/>
      <c r="AE181" s="49"/>
      <c r="AF181" s="49"/>
      <c r="AG181" s="49"/>
      <c r="AH181" s="49"/>
      <c r="AI181" s="49"/>
      <c r="AJ181" s="49"/>
      <c r="AK181" s="49"/>
      <c r="AL181" s="49"/>
      <c r="AM181" s="49"/>
      <c r="AN181" s="49"/>
      <c r="AO181" s="49"/>
      <c r="AP181" s="48"/>
      <c r="AQ181" s="48"/>
      <c r="AR181" s="48"/>
      <c r="AS181" s="48"/>
      <c r="AT181" s="48"/>
      <c r="AU181" s="48"/>
      <c r="AV181" s="48"/>
      <c r="AW181" s="48"/>
      <c r="AX181" s="48"/>
      <c r="AY181">
        <f>$AY$180</f>
        <v>1</v>
      </c>
    </row>
    <row r="182" spans="1:51" ht="59.25" customHeight="1" x14ac:dyDescent="0.15">
      <c r="A182" s="96"/>
      <c r="B182" s="96"/>
      <c r="C182" s="96" t="s">
        <v>24</v>
      </c>
      <c r="D182" s="96"/>
      <c r="E182" s="96"/>
      <c r="F182" s="96"/>
      <c r="G182" s="96"/>
      <c r="H182" s="96"/>
      <c r="I182" s="96"/>
      <c r="J182" s="97" t="s">
        <v>182</v>
      </c>
      <c r="K182" s="98"/>
      <c r="L182" s="98"/>
      <c r="M182" s="98"/>
      <c r="N182" s="98"/>
      <c r="O182" s="98"/>
      <c r="P182" s="99" t="s">
        <v>25</v>
      </c>
      <c r="Q182" s="99"/>
      <c r="R182" s="99"/>
      <c r="S182" s="99"/>
      <c r="T182" s="99"/>
      <c r="U182" s="99"/>
      <c r="V182" s="99"/>
      <c r="W182" s="99"/>
      <c r="X182" s="99"/>
      <c r="Y182" s="100" t="s">
        <v>181</v>
      </c>
      <c r="Z182" s="101"/>
      <c r="AA182" s="101"/>
      <c r="AB182" s="101"/>
      <c r="AC182" s="97" t="s">
        <v>207</v>
      </c>
      <c r="AD182" s="97"/>
      <c r="AE182" s="97"/>
      <c r="AF182" s="97"/>
      <c r="AG182" s="97"/>
      <c r="AH182" s="100" t="s">
        <v>220</v>
      </c>
      <c r="AI182" s="96"/>
      <c r="AJ182" s="96"/>
      <c r="AK182" s="96"/>
      <c r="AL182" s="96" t="s">
        <v>19</v>
      </c>
      <c r="AM182" s="96"/>
      <c r="AN182" s="96"/>
      <c r="AO182" s="102"/>
      <c r="AP182" s="103" t="s">
        <v>183</v>
      </c>
      <c r="AQ182" s="103"/>
      <c r="AR182" s="103"/>
      <c r="AS182" s="103"/>
      <c r="AT182" s="103"/>
      <c r="AU182" s="103"/>
      <c r="AV182" s="103"/>
      <c r="AW182" s="103"/>
      <c r="AX182" s="103"/>
      <c r="AY182">
        <f>$AY$180</f>
        <v>1</v>
      </c>
    </row>
    <row r="183" spans="1:51" ht="30" customHeight="1" x14ac:dyDescent="0.15">
      <c r="A183" s="82">
        <v>1</v>
      </c>
      <c r="B183" s="82">
        <v>1</v>
      </c>
      <c r="C183" s="83" t="s">
        <v>666</v>
      </c>
      <c r="D183" s="84"/>
      <c r="E183" s="84"/>
      <c r="F183" s="84"/>
      <c r="G183" s="84"/>
      <c r="H183" s="84"/>
      <c r="I183" s="84"/>
      <c r="J183" s="85">
        <v>7010001099280</v>
      </c>
      <c r="K183" s="86"/>
      <c r="L183" s="86"/>
      <c r="M183" s="86"/>
      <c r="N183" s="86"/>
      <c r="O183" s="86"/>
      <c r="P183" s="87" t="s">
        <v>667</v>
      </c>
      <c r="Q183" s="88"/>
      <c r="R183" s="88"/>
      <c r="S183" s="88"/>
      <c r="T183" s="88"/>
      <c r="U183" s="88"/>
      <c r="V183" s="88"/>
      <c r="W183" s="88"/>
      <c r="X183" s="88"/>
      <c r="Y183" s="89">
        <v>12</v>
      </c>
      <c r="Z183" s="90"/>
      <c r="AA183" s="90"/>
      <c r="AB183" s="91"/>
      <c r="AC183" s="92" t="s">
        <v>221</v>
      </c>
      <c r="AD183" s="93"/>
      <c r="AE183" s="93"/>
      <c r="AF183" s="93"/>
      <c r="AG183" s="93"/>
      <c r="AH183" s="94">
        <v>2</v>
      </c>
      <c r="AI183" s="95"/>
      <c r="AJ183" s="95"/>
      <c r="AK183" s="95"/>
      <c r="AL183" s="76">
        <v>85.4</v>
      </c>
      <c r="AM183" s="77"/>
      <c r="AN183" s="77"/>
      <c r="AO183" s="78"/>
      <c r="AP183" s="79" t="s">
        <v>569</v>
      </c>
      <c r="AQ183" s="79"/>
      <c r="AR183" s="79"/>
      <c r="AS183" s="79"/>
      <c r="AT183" s="79"/>
      <c r="AU183" s="79"/>
      <c r="AV183" s="79"/>
      <c r="AW183" s="79"/>
      <c r="AX183" s="79"/>
      <c r="AY183">
        <f>$AY$180</f>
        <v>1</v>
      </c>
    </row>
    <row r="184" spans="1:51" ht="47.25" customHeight="1" x14ac:dyDescent="0.15">
      <c r="A184" s="82">
        <v>2</v>
      </c>
      <c r="B184" s="82">
        <v>1</v>
      </c>
      <c r="C184" s="83" t="s">
        <v>668</v>
      </c>
      <c r="D184" s="84"/>
      <c r="E184" s="84"/>
      <c r="F184" s="84"/>
      <c r="G184" s="84"/>
      <c r="H184" s="84"/>
      <c r="I184" s="84"/>
      <c r="J184" s="85">
        <v>4010401040466</v>
      </c>
      <c r="K184" s="86"/>
      <c r="L184" s="86"/>
      <c r="M184" s="86"/>
      <c r="N184" s="86"/>
      <c r="O184" s="86"/>
      <c r="P184" s="87" t="s">
        <v>669</v>
      </c>
      <c r="Q184" s="88"/>
      <c r="R184" s="88"/>
      <c r="S184" s="88"/>
      <c r="T184" s="88"/>
      <c r="U184" s="88"/>
      <c r="V184" s="88"/>
      <c r="W184" s="88"/>
      <c r="X184" s="88"/>
      <c r="Y184" s="89">
        <v>1</v>
      </c>
      <c r="Z184" s="90"/>
      <c r="AA184" s="90"/>
      <c r="AB184" s="91"/>
      <c r="AC184" s="92" t="s">
        <v>227</v>
      </c>
      <c r="AD184" s="93"/>
      <c r="AE184" s="93"/>
      <c r="AF184" s="93"/>
      <c r="AG184" s="93"/>
      <c r="AH184" s="80" t="s">
        <v>569</v>
      </c>
      <c r="AI184" s="81"/>
      <c r="AJ184" s="81"/>
      <c r="AK184" s="81"/>
      <c r="AL184" s="76" t="s">
        <v>569</v>
      </c>
      <c r="AM184" s="77"/>
      <c r="AN184" s="77"/>
      <c r="AO184" s="78"/>
      <c r="AP184" s="79" t="s">
        <v>569</v>
      </c>
      <c r="AQ184" s="79"/>
      <c r="AR184" s="79"/>
      <c r="AS184" s="79"/>
      <c r="AT184" s="79"/>
      <c r="AU184" s="79"/>
      <c r="AV184" s="79"/>
      <c r="AW184" s="79"/>
      <c r="AX184" s="79"/>
      <c r="AY184">
        <f>COUNTA($C$184)</f>
        <v>1</v>
      </c>
    </row>
    <row r="185" spans="1:51" ht="30" customHeight="1" x14ac:dyDescent="0.15">
      <c r="A185" s="82">
        <v>3</v>
      </c>
      <c r="B185" s="82">
        <v>1</v>
      </c>
      <c r="C185" s="83" t="s">
        <v>639</v>
      </c>
      <c r="D185" s="84"/>
      <c r="E185" s="84"/>
      <c r="F185" s="84"/>
      <c r="G185" s="84"/>
      <c r="H185" s="84"/>
      <c r="I185" s="84"/>
      <c r="J185" s="85">
        <v>8010001165825</v>
      </c>
      <c r="K185" s="86"/>
      <c r="L185" s="86"/>
      <c r="M185" s="86"/>
      <c r="N185" s="86"/>
      <c r="O185" s="86"/>
      <c r="P185" s="87" t="s">
        <v>670</v>
      </c>
      <c r="Q185" s="88"/>
      <c r="R185" s="88"/>
      <c r="S185" s="88"/>
      <c r="T185" s="88"/>
      <c r="U185" s="88"/>
      <c r="V185" s="88"/>
      <c r="W185" s="88"/>
      <c r="X185" s="88"/>
      <c r="Y185" s="89">
        <v>1</v>
      </c>
      <c r="Z185" s="90"/>
      <c r="AA185" s="90"/>
      <c r="AB185" s="91"/>
      <c r="AC185" s="92" t="s">
        <v>227</v>
      </c>
      <c r="AD185" s="93"/>
      <c r="AE185" s="93"/>
      <c r="AF185" s="93"/>
      <c r="AG185" s="93"/>
      <c r="AH185" s="80" t="s">
        <v>569</v>
      </c>
      <c r="AI185" s="81"/>
      <c r="AJ185" s="81"/>
      <c r="AK185" s="81"/>
      <c r="AL185" s="76" t="s">
        <v>569</v>
      </c>
      <c r="AM185" s="77"/>
      <c r="AN185" s="77"/>
      <c r="AO185" s="78"/>
      <c r="AP185" s="79" t="s">
        <v>569</v>
      </c>
      <c r="AQ185" s="79"/>
      <c r="AR185" s="79"/>
      <c r="AS185" s="79"/>
      <c r="AT185" s="79"/>
      <c r="AU185" s="79"/>
      <c r="AV185" s="79"/>
      <c r="AW185" s="79"/>
      <c r="AX185" s="79"/>
      <c r="AY185">
        <f>COUNTA($C$185)</f>
        <v>1</v>
      </c>
    </row>
    <row r="186" spans="1:51" ht="30" customHeight="1" x14ac:dyDescent="0.15">
      <c r="A186" s="82">
        <v>4</v>
      </c>
      <c r="B186" s="82">
        <v>1</v>
      </c>
      <c r="C186" s="83" t="s">
        <v>671</v>
      </c>
      <c r="D186" s="84"/>
      <c r="E186" s="84"/>
      <c r="F186" s="84"/>
      <c r="G186" s="84"/>
      <c r="H186" s="84"/>
      <c r="I186" s="84"/>
      <c r="J186" s="85">
        <v>7012402019115</v>
      </c>
      <c r="K186" s="86"/>
      <c r="L186" s="86"/>
      <c r="M186" s="86"/>
      <c r="N186" s="86"/>
      <c r="O186" s="86"/>
      <c r="P186" s="87" t="s">
        <v>672</v>
      </c>
      <c r="Q186" s="88"/>
      <c r="R186" s="88"/>
      <c r="S186" s="88"/>
      <c r="T186" s="88"/>
      <c r="U186" s="88"/>
      <c r="V186" s="88"/>
      <c r="W186" s="88"/>
      <c r="X186" s="88"/>
      <c r="Y186" s="89">
        <v>1</v>
      </c>
      <c r="Z186" s="90"/>
      <c r="AA186" s="90"/>
      <c r="AB186" s="91"/>
      <c r="AC186" s="92" t="s">
        <v>227</v>
      </c>
      <c r="AD186" s="93"/>
      <c r="AE186" s="93"/>
      <c r="AF186" s="93"/>
      <c r="AG186" s="93"/>
      <c r="AH186" s="80" t="s">
        <v>569</v>
      </c>
      <c r="AI186" s="81"/>
      <c r="AJ186" s="81"/>
      <c r="AK186" s="81"/>
      <c r="AL186" s="76" t="s">
        <v>569</v>
      </c>
      <c r="AM186" s="77"/>
      <c r="AN186" s="77"/>
      <c r="AO186" s="78"/>
      <c r="AP186" s="79" t="s">
        <v>569</v>
      </c>
      <c r="AQ186" s="79"/>
      <c r="AR186" s="79"/>
      <c r="AS186" s="79"/>
      <c r="AT186" s="79"/>
      <c r="AU186" s="79"/>
      <c r="AV186" s="79"/>
      <c r="AW186" s="79"/>
      <c r="AX186" s="79"/>
      <c r="AY186">
        <f>COUNTA($C$186)</f>
        <v>1</v>
      </c>
    </row>
    <row r="187" spans="1:51" ht="30" customHeight="1" x14ac:dyDescent="0.15">
      <c r="A187" s="82">
        <v>5</v>
      </c>
      <c r="B187" s="82">
        <v>1</v>
      </c>
      <c r="C187" s="83" t="s">
        <v>673</v>
      </c>
      <c r="D187" s="84"/>
      <c r="E187" s="84"/>
      <c r="F187" s="84"/>
      <c r="G187" s="84"/>
      <c r="H187" s="84"/>
      <c r="I187" s="84"/>
      <c r="J187" s="85">
        <v>9010401052465</v>
      </c>
      <c r="K187" s="86"/>
      <c r="L187" s="86"/>
      <c r="M187" s="86"/>
      <c r="N187" s="86"/>
      <c r="O187" s="86"/>
      <c r="P187" s="87" t="s">
        <v>674</v>
      </c>
      <c r="Q187" s="88"/>
      <c r="R187" s="88"/>
      <c r="S187" s="88"/>
      <c r="T187" s="88"/>
      <c r="U187" s="88"/>
      <c r="V187" s="88"/>
      <c r="W187" s="88"/>
      <c r="X187" s="88"/>
      <c r="Y187" s="89">
        <v>0.3</v>
      </c>
      <c r="Z187" s="90"/>
      <c r="AA187" s="90"/>
      <c r="AB187" s="91"/>
      <c r="AC187" s="92" t="s">
        <v>227</v>
      </c>
      <c r="AD187" s="93"/>
      <c r="AE187" s="93"/>
      <c r="AF187" s="93"/>
      <c r="AG187" s="93"/>
      <c r="AH187" s="80" t="s">
        <v>569</v>
      </c>
      <c r="AI187" s="81"/>
      <c r="AJ187" s="81"/>
      <c r="AK187" s="81"/>
      <c r="AL187" s="76" t="s">
        <v>569</v>
      </c>
      <c r="AM187" s="77"/>
      <c r="AN187" s="77"/>
      <c r="AO187" s="78"/>
      <c r="AP187" s="79" t="s">
        <v>569</v>
      </c>
      <c r="AQ187" s="79"/>
      <c r="AR187" s="79"/>
      <c r="AS187" s="79"/>
      <c r="AT187" s="79"/>
      <c r="AU187" s="79"/>
      <c r="AV187" s="79"/>
      <c r="AW187" s="79"/>
      <c r="AX187" s="79"/>
      <c r="AY187">
        <f>COUNTA($C$187)</f>
        <v>1</v>
      </c>
    </row>
    <row r="188" spans="1:51" ht="30" customHeight="1" x14ac:dyDescent="0.15">
      <c r="A188" s="82">
        <v>6</v>
      </c>
      <c r="B188" s="82">
        <v>1</v>
      </c>
      <c r="C188" s="83" t="s">
        <v>675</v>
      </c>
      <c r="D188" s="84"/>
      <c r="E188" s="84"/>
      <c r="F188" s="84"/>
      <c r="G188" s="84"/>
      <c r="H188" s="84"/>
      <c r="I188" s="84"/>
      <c r="J188" s="85">
        <v>8010401005011</v>
      </c>
      <c r="K188" s="86"/>
      <c r="L188" s="86"/>
      <c r="M188" s="86"/>
      <c r="N188" s="86"/>
      <c r="O188" s="86"/>
      <c r="P188" s="87" t="s">
        <v>676</v>
      </c>
      <c r="Q188" s="88"/>
      <c r="R188" s="88"/>
      <c r="S188" s="88"/>
      <c r="T188" s="88"/>
      <c r="U188" s="88"/>
      <c r="V188" s="88"/>
      <c r="W188" s="88"/>
      <c r="X188" s="88"/>
      <c r="Y188" s="89">
        <v>0.1</v>
      </c>
      <c r="Z188" s="90"/>
      <c r="AA188" s="90"/>
      <c r="AB188" s="91"/>
      <c r="AC188" s="92" t="s">
        <v>227</v>
      </c>
      <c r="AD188" s="93"/>
      <c r="AE188" s="93"/>
      <c r="AF188" s="93"/>
      <c r="AG188" s="93"/>
      <c r="AH188" s="80" t="s">
        <v>569</v>
      </c>
      <c r="AI188" s="81"/>
      <c r="AJ188" s="81"/>
      <c r="AK188" s="81"/>
      <c r="AL188" s="76" t="s">
        <v>569</v>
      </c>
      <c r="AM188" s="77"/>
      <c r="AN188" s="77"/>
      <c r="AO188" s="78"/>
      <c r="AP188" s="79" t="s">
        <v>569</v>
      </c>
      <c r="AQ188" s="79"/>
      <c r="AR188" s="79"/>
      <c r="AS188" s="79"/>
      <c r="AT188" s="79"/>
      <c r="AU188" s="79"/>
      <c r="AV188" s="79"/>
      <c r="AW188" s="79"/>
      <c r="AX188" s="79"/>
      <c r="AY188">
        <f>COUNTA($C$188)</f>
        <v>1</v>
      </c>
    </row>
  </sheetData>
  <sheetProtection formatRows="0"/>
  <dataConsolidate link="1"/>
  <mergeCells count="85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G20:O20"/>
    <mergeCell ref="P20:V20"/>
    <mergeCell ref="W20:AC20"/>
    <mergeCell ref="AD20:AJ20"/>
    <mergeCell ref="AK20:AQ20"/>
    <mergeCell ref="G30:O30"/>
    <mergeCell ref="P30:V30"/>
    <mergeCell ref="W23:AX23"/>
    <mergeCell ref="W24:AX30"/>
    <mergeCell ref="G22:O22"/>
    <mergeCell ref="P22:V22"/>
    <mergeCell ref="W22:AC22"/>
    <mergeCell ref="AD22:AJ22"/>
    <mergeCell ref="AK22:AQ22"/>
    <mergeCell ref="G21:O21"/>
    <mergeCell ref="P21:V21"/>
    <mergeCell ref="W21:AC21"/>
    <mergeCell ref="AD21:AJ21"/>
    <mergeCell ref="AK21:AQ21"/>
    <mergeCell ref="P25:V25"/>
    <mergeCell ref="G26:O26"/>
    <mergeCell ref="P26:V26"/>
    <mergeCell ref="G27:O27"/>
    <mergeCell ref="P27:V27"/>
    <mergeCell ref="A23:F30"/>
    <mergeCell ref="G23:O23"/>
    <mergeCell ref="P23:V23"/>
    <mergeCell ref="G24:O24"/>
    <mergeCell ref="P24:V24"/>
    <mergeCell ref="G25:O25"/>
    <mergeCell ref="A31:F31"/>
    <mergeCell ref="G31:AX31"/>
    <mergeCell ref="A32:F34"/>
    <mergeCell ref="G32:O32"/>
    <mergeCell ref="P32:X32"/>
    <mergeCell ref="Y32:AA32"/>
    <mergeCell ref="AB32:AD32"/>
    <mergeCell ref="G28:O28"/>
    <mergeCell ref="P28:V28"/>
    <mergeCell ref="G29:O29"/>
    <mergeCell ref="P29:V29"/>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AU34:AX34"/>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35:F37"/>
    <mergeCell ref="G35:X35"/>
    <mergeCell ref="Y35:AA35"/>
    <mergeCell ref="AB35:AD35"/>
    <mergeCell ref="AE35:AH35"/>
    <mergeCell ref="AI35:AL35"/>
    <mergeCell ref="AM35:AP35"/>
    <mergeCell ref="AQ35:AX35"/>
    <mergeCell ref="G36:X37"/>
    <mergeCell ref="Y37:AA37"/>
    <mergeCell ref="AB37:AD37"/>
    <mergeCell ref="AE37:AH37"/>
    <mergeCell ref="AI37:AL37"/>
    <mergeCell ref="AM37:AP37"/>
    <mergeCell ref="AQ37:AX37"/>
    <mergeCell ref="Y36:AA36"/>
    <mergeCell ref="AB36:AD36"/>
    <mergeCell ref="AE36:AH36"/>
    <mergeCell ref="AI36:AL36"/>
    <mergeCell ref="AM36:AP36"/>
    <mergeCell ref="AQ36:AX36"/>
    <mergeCell ref="A43:F44"/>
    <mergeCell ref="G43:AX44"/>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I45:AL46"/>
    <mergeCell ref="AM45:AP46"/>
    <mergeCell ref="AQ45:AT45"/>
    <mergeCell ref="AU45:AX45"/>
    <mergeCell ref="AQ46:AR46"/>
    <mergeCell ref="AS46:AT46"/>
    <mergeCell ref="AU46:AV46"/>
    <mergeCell ref="AW46:AX46"/>
    <mergeCell ref="A45:F49"/>
    <mergeCell ref="G45:O46"/>
    <mergeCell ref="P45:X46"/>
    <mergeCell ref="Y45:AA46"/>
    <mergeCell ref="AB45:AD46"/>
    <mergeCell ref="AE45:AH46"/>
    <mergeCell ref="G47:O49"/>
    <mergeCell ref="P47:X49"/>
    <mergeCell ref="Y47:AA47"/>
    <mergeCell ref="AB47:AD47"/>
    <mergeCell ref="AQ48:AT48"/>
    <mergeCell ref="AU48:AX48"/>
    <mergeCell ref="Y49:AA49"/>
    <mergeCell ref="AB49:AD49"/>
    <mergeCell ref="AE49:AH49"/>
    <mergeCell ref="A50:F51"/>
    <mergeCell ref="G50:AX51"/>
    <mergeCell ref="AI49:AL49"/>
    <mergeCell ref="AM49:AP49"/>
    <mergeCell ref="AQ49:AT49"/>
    <mergeCell ref="AU49:AX49"/>
    <mergeCell ref="AE47:AH47"/>
    <mergeCell ref="AI47:AL47"/>
    <mergeCell ref="AM47:AP47"/>
    <mergeCell ref="AQ47:AT47"/>
    <mergeCell ref="AU47:AX47"/>
    <mergeCell ref="Y48:AA48"/>
    <mergeCell ref="AB48:AD48"/>
    <mergeCell ref="AE48:AH48"/>
    <mergeCell ref="AI48:AL48"/>
    <mergeCell ref="AM48:AP48"/>
    <mergeCell ref="A52:B57"/>
    <mergeCell ref="C52:D54"/>
    <mergeCell ref="E52:F52"/>
    <mergeCell ref="G52:AX52"/>
    <mergeCell ref="E53:F54"/>
    <mergeCell ref="G53:V54"/>
    <mergeCell ref="W53:AA53"/>
    <mergeCell ref="AB53:AX53"/>
    <mergeCell ref="W54:AA54"/>
    <mergeCell ref="AB54:AX54"/>
    <mergeCell ref="C55:D57"/>
    <mergeCell ref="E55:F57"/>
    <mergeCell ref="G55:I55"/>
    <mergeCell ref="J55:T55"/>
    <mergeCell ref="U55:AX55"/>
    <mergeCell ref="G56:T56"/>
    <mergeCell ref="U56:AX56"/>
    <mergeCell ref="G57:T57"/>
    <mergeCell ref="U57:AX57"/>
    <mergeCell ref="A58:AX58"/>
    <mergeCell ref="C59:AC59"/>
    <mergeCell ref="AD59:AF59"/>
    <mergeCell ref="AG59:AX59"/>
    <mergeCell ref="A60:B62"/>
    <mergeCell ref="C60:AC60"/>
    <mergeCell ref="AD60:AF60"/>
    <mergeCell ref="AG60:AX60"/>
    <mergeCell ref="C61:AC61"/>
    <mergeCell ref="AD61:AF61"/>
    <mergeCell ref="AG66:AX66"/>
    <mergeCell ref="AG61:AX61"/>
    <mergeCell ref="C62:AC62"/>
    <mergeCell ref="AD62:AF62"/>
    <mergeCell ref="AG62:AX62"/>
    <mergeCell ref="A63:B72"/>
    <mergeCell ref="C63:AC63"/>
    <mergeCell ref="AD63:AF63"/>
    <mergeCell ref="AG63:AX65"/>
    <mergeCell ref="C64:D65"/>
    <mergeCell ref="E64:AC64"/>
    <mergeCell ref="C71:AC71"/>
    <mergeCell ref="AD71:AF71"/>
    <mergeCell ref="AG71:AX71"/>
    <mergeCell ref="C72:AC72"/>
    <mergeCell ref="AD72:AF72"/>
    <mergeCell ref="AG72:AX72"/>
    <mergeCell ref="E79:G79"/>
    <mergeCell ref="H79:I79"/>
    <mergeCell ref="J79:L79"/>
    <mergeCell ref="M79:N79"/>
    <mergeCell ref="O79:AF79"/>
    <mergeCell ref="AD64:AF64"/>
    <mergeCell ref="E65:AC65"/>
    <mergeCell ref="AD65:AF65"/>
    <mergeCell ref="C66:AC66"/>
    <mergeCell ref="AD66:AF66"/>
    <mergeCell ref="C69:AC69"/>
    <mergeCell ref="AD69:AF69"/>
    <mergeCell ref="AG69:AX69"/>
    <mergeCell ref="C70:AC70"/>
    <mergeCell ref="AD70:AF70"/>
    <mergeCell ref="AG70:AX70"/>
    <mergeCell ref="C67:AC67"/>
    <mergeCell ref="AD67:AF67"/>
    <mergeCell ref="AG67:AX67"/>
    <mergeCell ref="C68:AC68"/>
    <mergeCell ref="AD68:AF68"/>
    <mergeCell ref="AG68:AX68"/>
    <mergeCell ref="C76:AC76"/>
    <mergeCell ref="AD76:AF76"/>
    <mergeCell ref="AG76:AX76"/>
    <mergeCell ref="A77:B83"/>
    <mergeCell ref="C77:AC77"/>
    <mergeCell ref="AD77:AF77"/>
    <mergeCell ref="AG77:AX83"/>
    <mergeCell ref="C78:N78"/>
    <mergeCell ref="O78:AF78"/>
    <mergeCell ref="C79:D79"/>
    <mergeCell ref="A73:B76"/>
    <mergeCell ref="C73:AC73"/>
    <mergeCell ref="AD73:AF73"/>
    <mergeCell ref="AG73:AX73"/>
    <mergeCell ref="C74:AC74"/>
    <mergeCell ref="AD74:AF74"/>
    <mergeCell ref="AG74:AX74"/>
    <mergeCell ref="C75:AC75"/>
    <mergeCell ref="AD75:AF75"/>
    <mergeCell ref="AG75:AX75"/>
    <mergeCell ref="C83:D83"/>
    <mergeCell ref="E83:G83"/>
    <mergeCell ref="H83:I83"/>
    <mergeCell ref="J83:L83"/>
    <mergeCell ref="A84:AX84"/>
    <mergeCell ref="A85:AX85"/>
    <mergeCell ref="A86:AX86"/>
    <mergeCell ref="A87:D87"/>
    <mergeCell ref="E87:P87"/>
    <mergeCell ref="Q87:AB87"/>
    <mergeCell ref="AC87:AN87"/>
    <mergeCell ref="AO87:AX87"/>
    <mergeCell ref="C80:D80"/>
    <mergeCell ref="E80:G80"/>
    <mergeCell ref="H80:I80"/>
    <mergeCell ref="J80:L80"/>
    <mergeCell ref="M80:N80"/>
    <mergeCell ref="M83:N83"/>
    <mergeCell ref="O83:AF83"/>
    <mergeCell ref="C82:D82"/>
    <mergeCell ref="E82:G82"/>
    <mergeCell ref="H82:I82"/>
    <mergeCell ref="J82:L82"/>
    <mergeCell ref="M82:N82"/>
    <mergeCell ref="O82:AF82"/>
    <mergeCell ref="O80:AF80"/>
    <mergeCell ref="C81:D81"/>
    <mergeCell ref="E81:G81"/>
    <mergeCell ref="H81:I81"/>
    <mergeCell ref="J81:L81"/>
    <mergeCell ref="M81:N81"/>
    <mergeCell ref="O81:AF81"/>
    <mergeCell ref="A88:D88"/>
    <mergeCell ref="E88:P88"/>
    <mergeCell ref="Q88:AB88"/>
    <mergeCell ref="AC88:AN88"/>
    <mergeCell ref="AO88:AX88"/>
    <mergeCell ref="A89:D89"/>
    <mergeCell ref="E89:P89"/>
    <mergeCell ref="Q89:AB89"/>
    <mergeCell ref="AC89:AN89"/>
    <mergeCell ref="AO89:AX89"/>
    <mergeCell ref="A90:D90"/>
    <mergeCell ref="E90:P90"/>
    <mergeCell ref="Q90:AB90"/>
    <mergeCell ref="AC90:AN90"/>
    <mergeCell ref="AO90:AX90"/>
    <mergeCell ref="A91:D91"/>
    <mergeCell ref="E91:P91"/>
    <mergeCell ref="Q91:AB91"/>
    <mergeCell ref="AC91:AN91"/>
    <mergeCell ref="AO91:AX91"/>
    <mergeCell ref="A92:D92"/>
    <mergeCell ref="E92:P92"/>
    <mergeCell ref="Q92:AB92"/>
    <mergeCell ref="AC92:AN92"/>
    <mergeCell ref="AO92:AX92"/>
    <mergeCell ref="A93:D93"/>
    <mergeCell ref="E93:P93"/>
    <mergeCell ref="Q93:AB93"/>
    <mergeCell ref="AC93:AN93"/>
    <mergeCell ref="AO93:AX93"/>
    <mergeCell ref="A94:D94"/>
    <mergeCell ref="E94:P94"/>
    <mergeCell ref="Q94:AB94"/>
    <mergeCell ref="AC94:AN94"/>
    <mergeCell ref="AO94:AX94"/>
    <mergeCell ref="A95:D95"/>
    <mergeCell ref="E95:G95"/>
    <mergeCell ref="I95:J95"/>
    <mergeCell ref="L95:M95"/>
    <mergeCell ref="O95:P95"/>
    <mergeCell ref="AJ95:AK95"/>
    <mergeCell ref="AM95:AN95"/>
    <mergeCell ref="AO95:AP95"/>
    <mergeCell ref="AR95:AS95"/>
    <mergeCell ref="AU95:AV95"/>
    <mergeCell ref="A96:D96"/>
    <mergeCell ref="E96:G96"/>
    <mergeCell ref="I96:J96"/>
    <mergeCell ref="L96:M96"/>
    <mergeCell ref="O96:P96"/>
    <mergeCell ref="Q95:S95"/>
    <mergeCell ref="U95:V95"/>
    <mergeCell ref="X95:Y95"/>
    <mergeCell ref="AA95:AB95"/>
    <mergeCell ref="AC95:AE95"/>
    <mergeCell ref="AG95:AH95"/>
    <mergeCell ref="AJ96:AK96"/>
    <mergeCell ref="AM96:AN96"/>
    <mergeCell ref="AO96:AP96"/>
    <mergeCell ref="AR96:AS96"/>
    <mergeCell ref="AU96:AV96"/>
    <mergeCell ref="A97:D97"/>
    <mergeCell ref="E97:F97"/>
    <mergeCell ref="G97:I97"/>
    <mergeCell ref="J97:K97"/>
    <mergeCell ref="L97:N97"/>
    <mergeCell ref="Q96:S96"/>
    <mergeCell ref="U96:V96"/>
    <mergeCell ref="X96:Y96"/>
    <mergeCell ref="AA96:AB96"/>
    <mergeCell ref="AC96:AE96"/>
    <mergeCell ref="AG96:AH96"/>
    <mergeCell ref="AQ97:AS97"/>
    <mergeCell ref="AT97:AU97"/>
    <mergeCell ref="AV97:AW97"/>
    <mergeCell ref="A98:F118"/>
    <mergeCell ref="A119:F134"/>
    <mergeCell ref="G119:AB119"/>
    <mergeCell ref="AC119:AX119"/>
    <mergeCell ref="G120:K120"/>
    <mergeCell ref="L120:X120"/>
    <mergeCell ref="Y120:AB120"/>
    <mergeCell ref="AC97:AD97"/>
    <mergeCell ref="AE97:AG97"/>
    <mergeCell ref="AH97:AI97"/>
    <mergeCell ref="AJ97:AL97"/>
    <mergeCell ref="AM97:AN97"/>
    <mergeCell ref="AO97:AP97"/>
    <mergeCell ref="O97:P97"/>
    <mergeCell ref="Q97:R97"/>
    <mergeCell ref="S97:U97"/>
    <mergeCell ref="V97:W97"/>
    <mergeCell ref="X97:Z97"/>
    <mergeCell ref="AA97:AB97"/>
    <mergeCell ref="AC120:AG120"/>
    <mergeCell ref="AH120:AT120"/>
    <mergeCell ref="AU120:AX120"/>
    <mergeCell ref="G121:K121"/>
    <mergeCell ref="L121:X121"/>
    <mergeCell ref="Y121:AB121"/>
    <mergeCell ref="AC121:AG121"/>
    <mergeCell ref="AH121:AT121"/>
    <mergeCell ref="AU121:AX121"/>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AP139:AX139"/>
    <mergeCell ref="A140:B140"/>
    <mergeCell ref="C140:I140"/>
    <mergeCell ref="J140:O140"/>
    <mergeCell ref="P140:X140"/>
    <mergeCell ref="Y140:AB140"/>
    <mergeCell ref="AC140:AG140"/>
    <mergeCell ref="AH140:AK140"/>
    <mergeCell ref="AL140:AO140"/>
    <mergeCell ref="AP140:AX140"/>
    <mergeCell ref="A139:B139"/>
    <mergeCell ref="C139:I139"/>
    <mergeCell ref="J139:O139"/>
    <mergeCell ref="P139:X139"/>
    <mergeCell ref="Y139:AB139"/>
    <mergeCell ref="AC139:AG139"/>
    <mergeCell ref="AH139:AK139"/>
    <mergeCell ref="AL139:AO139"/>
    <mergeCell ref="AP144:AX144"/>
    <mergeCell ref="AL143:AO143"/>
    <mergeCell ref="AP143:AX143"/>
    <mergeCell ref="A144:B144"/>
    <mergeCell ref="C144:I144"/>
    <mergeCell ref="J144:O144"/>
    <mergeCell ref="P144:X144"/>
    <mergeCell ref="Y144:AB144"/>
    <mergeCell ref="AC144:AG144"/>
    <mergeCell ref="AH144:AK144"/>
    <mergeCell ref="AL144:AO144"/>
    <mergeCell ref="A143:B143"/>
    <mergeCell ref="C143:I143"/>
    <mergeCell ref="J143:O143"/>
    <mergeCell ref="P143:X143"/>
    <mergeCell ref="Y143:AB143"/>
    <mergeCell ref="AC143:AG143"/>
    <mergeCell ref="AH143:AK143"/>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7:B157"/>
    <mergeCell ref="C157:I157"/>
    <mergeCell ref="J157:O157"/>
    <mergeCell ref="P157:X157"/>
    <mergeCell ref="Y157:AB157"/>
    <mergeCell ref="AC157:AG157"/>
    <mergeCell ref="AH157:AK157"/>
    <mergeCell ref="AL157:AO157"/>
    <mergeCell ref="AP157:AX157"/>
    <mergeCell ref="AH158:AK158"/>
    <mergeCell ref="AL158:AO158"/>
    <mergeCell ref="AP158:AX158"/>
    <mergeCell ref="A158:B158"/>
    <mergeCell ref="C158:I158"/>
    <mergeCell ref="J158:O158"/>
    <mergeCell ref="P158:X158"/>
    <mergeCell ref="Y158:AB158"/>
    <mergeCell ref="AC158:AG158"/>
    <mergeCell ref="AP161:AX161"/>
    <mergeCell ref="A162:B162"/>
    <mergeCell ref="C162:I162"/>
    <mergeCell ref="J162:O162"/>
    <mergeCell ref="P162:X162"/>
    <mergeCell ref="Y162:AB162"/>
    <mergeCell ref="AC162:AG162"/>
    <mergeCell ref="AH162:AK162"/>
    <mergeCell ref="AL162:AO162"/>
    <mergeCell ref="AP162:AX162"/>
    <mergeCell ref="A161:B161"/>
    <mergeCell ref="C161:I161"/>
    <mergeCell ref="J161:O161"/>
    <mergeCell ref="P161:X161"/>
    <mergeCell ref="Y161:AB161"/>
    <mergeCell ref="AC161:AG161"/>
    <mergeCell ref="AH161:AK161"/>
    <mergeCell ref="AL161:AO161"/>
    <mergeCell ref="AP166:AX166"/>
    <mergeCell ref="AL165:AO165"/>
    <mergeCell ref="AP165:AX165"/>
    <mergeCell ref="A166:B166"/>
    <mergeCell ref="C166:I166"/>
    <mergeCell ref="J166:O166"/>
    <mergeCell ref="P166:X166"/>
    <mergeCell ref="Y166:AB166"/>
    <mergeCell ref="AC166:AG166"/>
    <mergeCell ref="AH166:AK166"/>
    <mergeCell ref="AL166:AO166"/>
    <mergeCell ref="A165:B165"/>
    <mergeCell ref="C165:I165"/>
    <mergeCell ref="J165:O165"/>
    <mergeCell ref="P165:X165"/>
    <mergeCell ref="Y165:AB165"/>
    <mergeCell ref="AC165:AG165"/>
    <mergeCell ref="AH165:AK165"/>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171:B171"/>
    <mergeCell ref="C171:I171"/>
    <mergeCell ref="J171:O171"/>
    <mergeCell ref="P171:X171"/>
    <mergeCell ref="Y171:AB171"/>
    <mergeCell ref="AC171:AG171"/>
    <mergeCell ref="AH171:AK171"/>
    <mergeCell ref="AL171:AO171"/>
    <mergeCell ref="AH169:AK169"/>
    <mergeCell ref="AL169:AO169"/>
    <mergeCell ref="A172:B172"/>
    <mergeCell ref="C172:I172"/>
    <mergeCell ref="J172:O172"/>
    <mergeCell ref="P172:X172"/>
    <mergeCell ref="Y172:AB172"/>
    <mergeCell ref="AC172:AG172"/>
    <mergeCell ref="AH172:AK172"/>
    <mergeCell ref="AL172:AO172"/>
    <mergeCell ref="AP172:AX172"/>
    <mergeCell ref="A175:B175"/>
    <mergeCell ref="C175:I175"/>
    <mergeCell ref="J175:O175"/>
    <mergeCell ref="P175:X175"/>
    <mergeCell ref="Y175:AB175"/>
    <mergeCell ref="AC175:AG175"/>
    <mergeCell ref="AH175:AK175"/>
    <mergeCell ref="AL175:AO175"/>
    <mergeCell ref="AH173:AK173"/>
    <mergeCell ref="AL173:AO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176:B176"/>
    <mergeCell ref="C176:I176"/>
    <mergeCell ref="J176:O176"/>
    <mergeCell ref="P176:X176"/>
    <mergeCell ref="Y176:AB176"/>
    <mergeCell ref="AC176:AG176"/>
    <mergeCell ref="AH176:AK176"/>
    <mergeCell ref="AL176:AO176"/>
    <mergeCell ref="AP176:AX176"/>
    <mergeCell ref="A179:B179"/>
    <mergeCell ref="C179:I179"/>
    <mergeCell ref="J179:O179"/>
    <mergeCell ref="P179:X179"/>
    <mergeCell ref="Y179:AB179"/>
    <mergeCell ref="AC179:AG179"/>
    <mergeCell ref="AH179:AK179"/>
    <mergeCell ref="AL179:AO179"/>
    <mergeCell ref="AH177:AK177"/>
    <mergeCell ref="AL177:AO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182:B182"/>
    <mergeCell ref="C182:I182"/>
    <mergeCell ref="J182:O182"/>
    <mergeCell ref="P182:X182"/>
    <mergeCell ref="Y182:AB182"/>
    <mergeCell ref="AC182:AG182"/>
    <mergeCell ref="AH182:AK182"/>
    <mergeCell ref="AL182:AO182"/>
    <mergeCell ref="AP182:AX182"/>
    <mergeCell ref="A185:B185"/>
    <mergeCell ref="C185:I185"/>
    <mergeCell ref="J185:O185"/>
    <mergeCell ref="P185:X185"/>
    <mergeCell ref="Y185:AB185"/>
    <mergeCell ref="AC185:AG185"/>
    <mergeCell ref="AH185:AK185"/>
    <mergeCell ref="AL185:AO185"/>
    <mergeCell ref="AH183:AK183"/>
    <mergeCell ref="AL183:AO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186:B186"/>
    <mergeCell ref="C186:I186"/>
    <mergeCell ref="J186:O186"/>
    <mergeCell ref="P186:X186"/>
    <mergeCell ref="Y186:AB186"/>
    <mergeCell ref="AC186:AG186"/>
    <mergeCell ref="AH186:AK186"/>
    <mergeCell ref="AL186:AO186"/>
    <mergeCell ref="AP186:AX186"/>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P14:V14"/>
    <mergeCell ref="W14:AC14"/>
    <mergeCell ref="AD14:AJ14"/>
    <mergeCell ref="AK14:AQ14"/>
    <mergeCell ref="AL188:AO188"/>
    <mergeCell ref="AP188:AX188"/>
    <mergeCell ref="AH187:AK187"/>
    <mergeCell ref="AL187:AO187"/>
    <mergeCell ref="AP187:AX187"/>
    <mergeCell ref="AP185:AX185"/>
    <mergeCell ref="AL184:AO184"/>
    <mergeCell ref="AP184:AX184"/>
    <mergeCell ref="AP183:AX183"/>
    <mergeCell ref="AP179:AX179"/>
    <mergeCell ref="AL178:AO178"/>
    <mergeCell ref="AP178:AX178"/>
    <mergeCell ref="AP177:AX177"/>
    <mergeCell ref="AP175:AX175"/>
    <mergeCell ref="AL174:AO174"/>
    <mergeCell ref="AP174:AX174"/>
    <mergeCell ref="AP173:AX173"/>
    <mergeCell ref="AP171:AX171"/>
    <mergeCell ref="AL170:AO170"/>
    <mergeCell ref="AP170:AX170"/>
  </mergeCells>
  <phoneticPr fontId="6"/>
  <conditionalFormatting sqref="P15:AQ15 P30:V30 W24">
    <cfRule type="expression" dxfId="195" priority="933">
      <formula>IF(RIGHT(TEXT(P15,"0.#"),1)=".",FALSE,TRUE)</formula>
    </cfRule>
    <cfRule type="expression" dxfId="194" priority="934">
      <formula>IF(RIGHT(TEXT(P15,"0.#"),1)=".",TRUE,FALSE)</formula>
    </cfRule>
  </conditionalFormatting>
  <conditionalFormatting sqref="P19:AQ19">
    <cfRule type="expression" dxfId="193" priority="931">
      <formula>IF(RIGHT(TEXT(P19,"0.#"),1)=".",FALSE,TRUE)</formula>
    </cfRule>
    <cfRule type="expression" dxfId="192" priority="932">
      <formula>IF(RIGHT(TEXT(P19,"0.#"),1)=".",TRUE,FALSE)</formula>
    </cfRule>
  </conditionalFormatting>
  <conditionalFormatting sqref="Y122">
    <cfRule type="expression" dxfId="191" priority="927">
      <formula>IF(RIGHT(TEXT(Y122,"0.#"),1)=".",FALSE,TRUE)</formula>
    </cfRule>
    <cfRule type="expression" dxfId="190" priority="928">
      <formula>IF(RIGHT(TEXT(Y122,"0.#"),1)=".",TRUE,FALSE)</formula>
    </cfRule>
  </conditionalFormatting>
  <conditionalFormatting sqref="P16:AJ16 P13:AQ14 P17:AC17">
    <cfRule type="expression" dxfId="189" priority="925">
      <formula>IF(RIGHT(TEXT(P13,"0.#"),1)=".",FALSE,TRUE)</formula>
    </cfRule>
    <cfRule type="expression" dxfId="188" priority="926">
      <formula>IF(RIGHT(TEXT(P13,"0.#"),1)=".",TRUE,FALSE)</formula>
    </cfRule>
  </conditionalFormatting>
  <conditionalFormatting sqref="P20:AJ20">
    <cfRule type="expression" dxfId="187" priority="923">
      <formula>IF(RIGHT(TEXT(P20,"0.#"),1)=".",FALSE,TRUE)</formula>
    </cfRule>
    <cfRule type="expression" dxfId="186" priority="924">
      <formula>IF(RIGHT(TEXT(P20,"0.#"),1)=".",TRUE,FALSE)</formula>
    </cfRule>
  </conditionalFormatting>
  <conditionalFormatting sqref="AE33 AQ33">
    <cfRule type="expression" dxfId="185" priority="921">
      <formula>IF(RIGHT(TEXT(AE33,"0.#"),1)=".",FALSE,TRUE)</formula>
    </cfRule>
    <cfRule type="expression" dxfId="184" priority="922">
      <formula>IF(RIGHT(TEXT(AE33,"0.#"),1)=".",TRUE,FALSE)</formula>
    </cfRule>
  </conditionalFormatting>
  <conditionalFormatting sqref="AU122">
    <cfRule type="expression" dxfId="183" priority="915">
      <formula>IF(RIGHT(TEXT(AU122,"0.#"),1)=".",FALSE,TRUE)</formula>
    </cfRule>
    <cfRule type="expression" dxfId="182" priority="916">
      <formula>IF(RIGHT(TEXT(AU122,"0.#"),1)=".",TRUE,FALSE)</formula>
    </cfRule>
  </conditionalFormatting>
  <conditionalFormatting sqref="Y134 Y130 Y126">
    <cfRule type="expression" dxfId="181" priority="909">
      <formula>IF(RIGHT(TEXT(Y126,"0.#"),1)=".",FALSE,TRUE)</formula>
    </cfRule>
    <cfRule type="expression" dxfId="180" priority="910">
      <formula>IF(RIGHT(TEXT(Y126,"0.#"),1)=".",TRUE,FALSE)</formula>
    </cfRule>
  </conditionalFormatting>
  <conditionalFormatting sqref="AU134 AU130 AU126">
    <cfRule type="expression" dxfId="179" priority="903">
      <formula>IF(RIGHT(TEXT(AU126,"0.#"),1)=".",FALSE,TRUE)</formula>
    </cfRule>
    <cfRule type="expression" dxfId="178" priority="904">
      <formula>IF(RIGHT(TEXT(AU126,"0.#"),1)=".",TRUE,FALSE)</formula>
    </cfRule>
  </conditionalFormatting>
  <conditionalFormatting sqref="AI33">
    <cfRule type="expression" dxfId="177" priority="899">
      <formula>IF(RIGHT(TEXT(AI33,"0.#"),1)=".",FALSE,TRUE)</formula>
    </cfRule>
    <cfRule type="expression" dxfId="176" priority="900">
      <formula>IF(RIGHT(TEXT(AI33,"0.#"),1)=".",TRUE,FALSE)</formula>
    </cfRule>
  </conditionalFormatting>
  <conditionalFormatting sqref="AM33">
    <cfRule type="expression" dxfId="175" priority="897">
      <formula>IF(RIGHT(TEXT(AM33,"0.#"),1)=".",FALSE,TRUE)</formula>
    </cfRule>
    <cfRule type="expression" dxfId="174" priority="898">
      <formula>IF(RIGHT(TEXT(AM33,"0.#"),1)=".",TRUE,FALSE)</formula>
    </cfRule>
  </conditionalFormatting>
  <conditionalFormatting sqref="AE34">
    <cfRule type="expression" dxfId="173" priority="895">
      <formula>IF(RIGHT(TEXT(AE34,"0.#"),1)=".",FALSE,TRUE)</formula>
    </cfRule>
    <cfRule type="expression" dxfId="172" priority="896">
      <formula>IF(RIGHT(TEXT(AE34,"0.#"),1)=".",TRUE,FALSE)</formula>
    </cfRule>
  </conditionalFormatting>
  <conditionalFormatting sqref="AI34">
    <cfRule type="expression" dxfId="171" priority="893">
      <formula>IF(RIGHT(TEXT(AI34,"0.#"),1)=".",FALSE,TRUE)</formula>
    </cfRule>
    <cfRule type="expression" dxfId="170" priority="894">
      <formula>IF(RIGHT(TEXT(AI34,"0.#"),1)=".",TRUE,FALSE)</formula>
    </cfRule>
  </conditionalFormatting>
  <conditionalFormatting sqref="AM34">
    <cfRule type="expression" dxfId="169" priority="891">
      <formula>IF(RIGHT(TEXT(AM34,"0.#"),1)=".",FALSE,TRUE)</formula>
    </cfRule>
    <cfRule type="expression" dxfId="168" priority="892">
      <formula>IF(RIGHT(TEXT(AM34,"0.#"),1)=".",TRUE,FALSE)</formula>
    </cfRule>
  </conditionalFormatting>
  <conditionalFormatting sqref="AQ34">
    <cfRule type="expression" dxfId="167" priority="889">
      <formula>IF(RIGHT(TEXT(AQ34,"0.#"),1)=".",FALSE,TRUE)</formula>
    </cfRule>
    <cfRule type="expression" dxfId="166" priority="890">
      <formula>IF(RIGHT(TEXT(AQ34,"0.#"),1)=".",TRUE,FALSE)</formula>
    </cfRule>
  </conditionalFormatting>
  <conditionalFormatting sqref="P24">
    <cfRule type="expression" dxfId="165" priority="841">
      <formula>IF(RIGHT(TEXT(P24,"0.#"),1)=".",FALSE,TRUE)</formula>
    </cfRule>
    <cfRule type="expression" dxfId="164" priority="842">
      <formula>IF(RIGHT(TEXT(P24,"0.#"),1)=".",TRUE,FALSE)</formula>
    </cfRule>
  </conditionalFormatting>
  <conditionalFormatting sqref="P25:P28">
    <cfRule type="expression" dxfId="163" priority="839">
      <formula>IF(RIGHT(TEXT(P25,"0.#"),1)=".",FALSE,TRUE)</formula>
    </cfRule>
    <cfRule type="expression" dxfId="162" priority="840">
      <formula>IF(RIGHT(TEXT(P25,"0.#"),1)=".",TRUE,FALSE)</formula>
    </cfRule>
  </conditionalFormatting>
  <conditionalFormatting sqref="P29">
    <cfRule type="expression" dxfId="161" priority="837">
      <formula>IF(RIGHT(TEXT(P29,"0.#"),1)=".",FALSE,TRUE)</formula>
    </cfRule>
    <cfRule type="expression" dxfId="160" priority="838">
      <formula>IF(RIGHT(TEXT(P29,"0.#"),1)=".",TRUE,FALSE)</formula>
    </cfRule>
  </conditionalFormatting>
  <conditionalFormatting sqref="AU34">
    <cfRule type="expression" dxfId="159" priority="705">
      <formula>IF(RIGHT(TEXT(AU34,"0.#"),1)=".",FALSE,TRUE)</formula>
    </cfRule>
    <cfRule type="expression" dxfId="158" priority="706">
      <formula>IF(RIGHT(TEXT(AU34,"0.#"),1)=".",TRUE,FALSE)</formula>
    </cfRule>
  </conditionalFormatting>
  <conditionalFormatting sqref="AU33">
    <cfRule type="expression" dxfId="157" priority="707">
      <formula>IF(RIGHT(TEXT(AU33,"0.#"),1)=".",FALSE,TRUE)</formula>
    </cfRule>
    <cfRule type="expression" dxfId="156" priority="708">
      <formula>IF(RIGHT(TEXT(AU33,"0.#"),1)=".",TRUE,FALSE)</formula>
    </cfRule>
  </conditionalFormatting>
  <conditionalFormatting sqref="AM42">
    <cfRule type="expression" dxfId="155" priority="685">
      <formula>IF(RIGHT(TEXT(AM42,"0.#"),1)=".",FALSE,TRUE)</formula>
    </cfRule>
    <cfRule type="expression" dxfId="154" priority="686">
      <formula>IF(RIGHT(TEXT(AM42,"0.#"),1)=".",TRUE,FALSE)</formula>
    </cfRule>
  </conditionalFormatting>
  <conditionalFormatting sqref="AM41">
    <cfRule type="expression" dxfId="153" priority="687">
      <formula>IF(RIGHT(TEXT(AM41,"0.#"),1)=".",FALSE,TRUE)</formula>
    </cfRule>
    <cfRule type="expression" dxfId="152" priority="688">
      <formula>IF(RIGHT(TEXT(AM41,"0.#"),1)=".",TRUE,FALSE)</formula>
    </cfRule>
  </conditionalFormatting>
  <conditionalFormatting sqref="AE40">
    <cfRule type="expression" dxfId="151" priority="701">
      <formula>IF(RIGHT(TEXT(AE40,"0.#"),1)=".",FALSE,TRUE)</formula>
    </cfRule>
    <cfRule type="expression" dxfId="150" priority="702">
      <formula>IF(RIGHT(TEXT(AE40,"0.#"),1)=".",TRUE,FALSE)</formula>
    </cfRule>
  </conditionalFormatting>
  <conditionalFormatting sqref="AQ40:AQ42">
    <cfRule type="expression" dxfId="149" priority="683">
      <formula>IF(RIGHT(TEXT(AQ40,"0.#"),1)=".",FALSE,TRUE)</formula>
    </cfRule>
    <cfRule type="expression" dxfId="148" priority="684">
      <formula>IF(RIGHT(TEXT(AQ40,"0.#"),1)=".",TRUE,FALSE)</formula>
    </cfRule>
  </conditionalFormatting>
  <conditionalFormatting sqref="AU40:AU42">
    <cfRule type="expression" dxfId="147" priority="681">
      <formula>IF(RIGHT(TEXT(AU40,"0.#"),1)=".",FALSE,TRUE)</formula>
    </cfRule>
    <cfRule type="expression" dxfId="146" priority="682">
      <formula>IF(RIGHT(TEXT(AU40,"0.#"),1)=".",TRUE,FALSE)</formula>
    </cfRule>
  </conditionalFormatting>
  <conditionalFormatting sqref="AI42">
    <cfRule type="expression" dxfId="145" priority="695">
      <formula>IF(RIGHT(TEXT(AI42,"0.#"),1)=".",FALSE,TRUE)</formula>
    </cfRule>
    <cfRule type="expression" dxfId="144" priority="696">
      <formula>IF(RIGHT(TEXT(AI42,"0.#"),1)=".",TRUE,FALSE)</formula>
    </cfRule>
  </conditionalFormatting>
  <conditionalFormatting sqref="AE41">
    <cfRule type="expression" dxfId="143" priority="699">
      <formula>IF(RIGHT(TEXT(AE41,"0.#"),1)=".",FALSE,TRUE)</formula>
    </cfRule>
    <cfRule type="expression" dxfId="142" priority="700">
      <formula>IF(RIGHT(TEXT(AE41,"0.#"),1)=".",TRUE,FALSE)</formula>
    </cfRule>
  </conditionalFormatting>
  <conditionalFormatting sqref="AE42">
    <cfRule type="expression" dxfId="141" priority="697">
      <formula>IF(RIGHT(TEXT(AE42,"0.#"),1)=".",FALSE,TRUE)</formula>
    </cfRule>
    <cfRule type="expression" dxfId="140" priority="698">
      <formula>IF(RIGHT(TEXT(AE42,"0.#"),1)=".",TRUE,FALSE)</formula>
    </cfRule>
  </conditionalFormatting>
  <conditionalFormatting sqref="AM40">
    <cfRule type="expression" dxfId="139" priority="689">
      <formula>IF(RIGHT(TEXT(AM40,"0.#"),1)=".",FALSE,TRUE)</formula>
    </cfRule>
    <cfRule type="expression" dxfId="138" priority="690">
      <formula>IF(RIGHT(TEXT(AM40,"0.#"),1)=".",TRUE,FALSE)</formula>
    </cfRule>
  </conditionalFormatting>
  <conditionalFormatting sqref="AI40">
    <cfRule type="expression" dxfId="137" priority="691">
      <formula>IF(RIGHT(TEXT(AI40,"0.#"),1)=".",FALSE,TRUE)</formula>
    </cfRule>
    <cfRule type="expression" dxfId="136" priority="692">
      <formula>IF(RIGHT(TEXT(AI40,"0.#"),1)=".",TRUE,FALSE)</formula>
    </cfRule>
  </conditionalFormatting>
  <conditionalFormatting sqref="AI41">
    <cfRule type="expression" dxfId="135" priority="693">
      <formula>IF(RIGHT(TEXT(AI41,"0.#"),1)=".",FALSE,TRUE)</formula>
    </cfRule>
    <cfRule type="expression" dxfId="134" priority="694">
      <formula>IF(RIGHT(TEXT(AI41,"0.#"),1)=".",TRUE,FALSE)</formula>
    </cfRule>
  </conditionalFormatting>
  <conditionalFormatting sqref="AM36">
    <cfRule type="expression" dxfId="133" priority="627">
      <formula>IF(RIGHT(TEXT(AM36,"0.#"),1)=".",FALSE,TRUE)</formula>
    </cfRule>
    <cfRule type="expression" dxfId="132" priority="628">
      <formula>IF(RIGHT(TEXT(AM36,"0.#"),1)=".",TRUE,FALSE)</formula>
    </cfRule>
  </conditionalFormatting>
  <conditionalFormatting sqref="AE37 AM37">
    <cfRule type="expression" dxfId="131" priority="625">
      <formula>IF(RIGHT(TEXT(AE37,"0.#"),1)=".",FALSE,TRUE)</formula>
    </cfRule>
    <cfRule type="expression" dxfId="130" priority="626">
      <formula>IF(RIGHT(TEXT(AE37,"0.#"),1)=".",TRUE,FALSE)</formula>
    </cfRule>
  </conditionalFormatting>
  <conditionalFormatting sqref="AI37">
    <cfRule type="expression" dxfId="129" priority="623">
      <formula>IF(RIGHT(TEXT(AI37,"0.#"),1)=".",FALSE,TRUE)</formula>
    </cfRule>
    <cfRule type="expression" dxfId="128" priority="624">
      <formula>IF(RIGHT(TEXT(AI37,"0.#"),1)=".",TRUE,FALSE)</formula>
    </cfRule>
  </conditionalFormatting>
  <conditionalFormatting sqref="AQ37">
    <cfRule type="expression" dxfId="127" priority="621">
      <formula>IF(RIGHT(TEXT(AQ37,"0.#"),1)=".",FALSE,TRUE)</formula>
    </cfRule>
    <cfRule type="expression" dxfId="126" priority="622">
      <formula>IF(RIGHT(TEXT(AQ37,"0.#"),1)=".",TRUE,FALSE)</formula>
    </cfRule>
  </conditionalFormatting>
  <conditionalFormatting sqref="AE36 AQ36">
    <cfRule type="expression" dxfId="125" priority="631">
      <formula>IF(RIGHT(TEXT(AE36,"0.#"),1)=".",FALSE,TRUE)</formula>
    </cfRule>
    <cfRule type="expression" dxfId="124" priority="632">
      <formula>IF(RIGHT(TEXT(AE36,"0.#"),1)=".",TRUE,FALSE)</formula>
    </cfRule>
  </conditionalFormatting>
  <conditionalFormatting sqref="AI36">
    <cfRule type="expression" dxfId="123" priority="629">
      <formula>IF(RIGHT(TEXT(AI36,"0.#"),1)=".",FALSE,TRUE)</formula>
    </cfRule>
    <cfRule type="expression" dxfId="122" priority="630">
      <formula>IF(RIGHT(TEXT(AI36,"0.#"),1)=".",TRUE,FALSE)</formula>
    </cfRule>
  </conditionalFormatting>
  <conditionalFormatting sqref="AE47">
    <cfRule type="expression" dxfId="121" priority="583">
      <formula>IF(RIGHT(TEXT(AE47,"0.#"),1)=".",FALSE,TRUE)</formula>
    </cfRule>
    <cfRule type="expression" dxfId="120" priority="584">
      <formula>IF(RIGHT(TEXT(AE47,"0.#"),1)=".",TRUE,FALSE)</formula>
    </cfRule>
  </conditionalFormatting>
  <conditionalFormatting sqref="AI47">
    <cfRule type="expression" dxfId="119" priority="573">
      <formula>IF(RIGHT(TEXT(AI47,"0.#"),1)=".",FALSE,TRUE)</formula>
    </cfRule>
    <cfRule type="expression" dxfId="118" priority="574">
      <formula>IF(RIGHT(TEXT(AI47,"0.#"),1)=".",TRUE,FALSE)</formula>
    </cfRule>
  </conditionalFormatting>
  <conditionalFormatting sqref="AM47">
    <cfRule type="expression" dxfId="117" priority="571">
      <formula>IF(RIGHT(TEXT(AM47,"0.#"),1)=".",FALSE,TRUE)</formula>
    </cfRule>
    <cfRule type="expression" dxfId="116" priority="572">
      <formula>IF(RIGHT(TEXT(AM47,"0.#"),1)=".",TRUE,FALSE)</formula>
    </cfRule>
  </conditionalFormatting>
  <conditionalFormatting sqref="AU48">
    <cfRule type="expression" dxfId="115" priority="563">
      <formula>IF(RIGHT(TEXT(AU48,"0.#"),1)=".",FALSE,TRUE)</formula>
    </cfRule>
    <cfRule type="expression" dxfId="114" priority="564">
      <formula>IF(RIGHT(TEXT(AU48,"0.#"),1)=".",TRUE,FALSE)</formula>
    </cfRule>
  </conditionalFormatting>
  <conditionalFormatting sqref="P18:V18">
    <cfRule type="expression" dxfId="113" priority="127">
      <formula>IF(RIGHT(TEXT(P18,"0.#"),1)=".",FALSE,TRUE)</formula>
    </cfRule>
    <cfRule type="expression" dxfId="112" priority="128">
      <formula>IF(RIGHT(TEXT(P18,"0.#"),1)=".",TRUE,FALSE)</formula>
    </cfRule>
  </conditionalFormatting>
  <conditionalFormatting sqref="W18:AC18">
    <cfRule type="expression" dxfId="111" priority="125">
      <formula>IF(RIGHT(TEXT(W18,"0.#"),1)=".",FALSE,TRUE)</formula>
    </cfRule>
    <cfRule type="expression" dxfId="110" priority="126">
      <formula>IF(RIGHT(TEXT(W18,"0.#"),1)=".",TRUE,FALSE)</formula>
    </cfRule>
  </conditionalFormatting>
  <conditionalFormatting sqref="AD18:AJ18">
    <cfRule type="expression" dxfId="109" priority="123">
      <formula>IF(RIGHT(TEXT(AD18,"0.#"),1)=".",FALSE,TRUE)</formula>
    </cfRule>
    <cfRule type="expression" dxfId="108" priority="124">
      <formula>IF(RIGHT(TEXT(AD18,"0.#"),1)=".",TRUE,FALSE)</formula>
    </cfRule>
  </conditionalFormatting>
  <conditionalFormatting sqref="AK18:AQ18">
    <cfRule type="expression" dxfId="107" priority="121">
      <formula>IF(RIGHT(TEXT(AK18,"0.#"),1)=".",FALSE,TRUE)</formula>
    </cfRule>
    <cfRule type="expression" dxfId="106" priority="122">
      <formula>IF(RIGHT(TEXT(AK18,"0.#"),1)=".",TRUE,FALSE)</formula>
    </cfRule>
  </conditionalFormatting>
  <conditionalFormatting sqref="AD17:AJ17">
    <cfRule type="expression" dxfId="105" priority="119">
      <formula>IF(RIGHT(TEXT(AD17,"0.#"),1)=".",FALSE,TRUE)</formula>
    </cfRule>
    <cfRule type="expression" dxfId="104" priority="120">
      <formula>IF(RIGHT(TEXT(AD17,"0.#"),1)=".",TRUE,FALSE)</formula>
    </cfRule>
  </conditionalFormatting>
  <conditionalFormatting sqref="AK16:AQ16">
    <cfRule type="expression" dxfId="103" priority="117">
      <formula>IF(RIGHT(TEXT(AK16,"0.#"),1)=".",FALSE,TRUE)</formula>
    </cfRule>
    <cfRule type="expression" dxfId="102" priority="118">
      <formula>IF(RIGHT(TEXT(AK16,"0.#"),1)=".",TRUE,FALSE)</formula>
    </cfRule>
  </conditionalFormatting>
  <conditionalFormatting sqref="AK17:AQ17">
    <cfRule type="expression" dxfId="101" priority="115">
      <formula>IF(RIGHT(TEXT(AK17,"0.#"),1)=".",FALSE,TRUE)</formula>
    </cfRule>
    <cfRule type="expression" dxfId="100" priority="116">
      <formula>IF(RIGHT(TEXT(AK17,"0.#"),1)=".",TRUE,FALSE)</formula>
    </cfRule>
  </conditionalFormatting>
  <conditionalFormatting sqref="AE48">
    <cfRule type="expression" dxfId="99" priority="113">
      <formula>IF(RIGHT(TEXT(AE48,"0.#"),1)=".",FALSE,TRUE)</formula>
    </cfRule>
    <cfRule type="expression" dxfId="98" priority="114">
      <formula>IF(RIGHT(TEXT(AE48,"0.#"),1)=".",TRUE,FALSE)</formula>
    </cfRule>
  </conditionalFormatting>
  <conditionalFormatting sqref="AE49">
    <cfRule type="expression" dxfId="97" priority="111">
      <formula>IF(RIGHT(TEXT(AE49,"0.#"),1)=".",FALSE,TRUE)</formula>
    </cfRule>
    <cfRule type="expression" dxfId="96" priority="112">
      <formula>IF(RIGHT(TEXT(AE49,"0.#"),1)=".",TRUE,FALSE)</formula>
    </cfRule>
  </conditionalFormatting>
  <conditionalFormatting sqref="AI48">
    <cfRule type="expression" dxfId="95" priority="109">
      <formula>IF(RIGHT(TEXT(AI48,"0.#"),1)=".",FALSE,TRUE)</formula>
    </cfRule>
    <cfRule type="expression" dxfId="94" priority="110">
      <formula>IF(RIGHT(TEXT(AI48,"0.#"),1)=".",TRUE,FALSE)</formula>
    </cfRule>
  </conditionalFormatting>
  <conditionalFormatting sqref="AI49">
    <cfRule type="expression" dxfId="93" priority="107">
      <formula>IF(RIGHT(TEXT(AI49,"0.#"),1)=".",FALSE,TRUE)</formula>
    </cfRule>
    <cfRule type="expression" dxfId="92" priority="108">
      <formula>IF(RIGHT(TEXT(AI49,"0.#"),1)=".",TRUE,FALSE)</formula>
    </cfRule>
  </conditionalFormatting>
  <conditionalFormatting sqref="AM48">
    <cfRule type="expression" dxfId="91" priority="105">
      <formula>IF(RIGHT(TEXT(AM48,"0.#"),1)=".",FALSE,TRUE)</formula>
    </cfRule>
    <cfRule type="expression" dxfId="90" priority="106">
      <formula>IF(RIGHT(TEXT(AM48,"0.#"),1)=".",TRUE,FALSE)</formula>
    </cfRule>
  </conditionalFormatting>
  <conditionalFormatting sqref="AM49">
    <cfRule type="expression" dxfId="89" priority="103">
      <formula>IF(RIGHT(TEXT(AM49,"0.#"),1)=".",FALSE,TRUE)</formula>
    </cfRule>
    <cfRule type="expression" dxfId="88" priority="104">
      <formula>IF(RIGHT(TEXT(AM49,"0.#"),1)=".",TRUE,FALSE)</formula>
    </cfRule>
  </conditionalFormatting>
  <conditionalFormatting sqref="Y121">
    <cfRule type="expression" dxfId="87" priority="91">
      <formula>IF(RIGHT(TEXT(Y121,"0.#"),1)=".",FALSE,TRUE)</formula>
    </cfRule>
    <cfRule type="expression" dxfId="86" priority="92">
      <formula>IF(RIGHT(TEXT(Y121,"0.#"),1)=".",TRUE,FALSE)</formula>
    </cfRule>
  </conditionalFormatting>
  <conditionalFormatting sqref="AU121">
    <cfRule type="expression" dxfId="85" priority="89">
      <formula>IF(RIGHT(TEXT(AU121,"0.#"),1)=".",FALSE,TRUE)</formula>
    </cfRule>
    <cfRule type="expression" dxfId="84" priority="90">
      <formula>IF(RIGHT(TEXT(AU121,"0.#"),1)=".",TRUE,FALSE)</formula>
    </cfRule>
  </conditionalFormatting>
  <conditionalFormatting sqref="Y125">
    <cfRule type="expression" dxfId="83" priority="87">
      <formula>IF(RIGHT(TEXT(Y125,"0.#"),1)=".",FALSE,TRUE)</formula>
    </cfRule>
    <cfRule type="expression" dxfId="82" priority="88">
      <formula>IF(RIGHT(TEXT(Y125,"0.#"),1)=".",TRUE,FALSE)</formula>
    </cfRule>
  </conditionalFormatting>
  <conditionalFormatting sqref="AU125">
    <cfRule type="expression" dxfId="81" priority="85">
      <formula>IF(RIGHT(TEXT(AU125,"0.#"),1)=".",FALSE,TRUE)</formula>
    </cfRule>
    <cfRule type="expression" dxfId="80" priority="86">
      <formula>IF(RIGHT(TEXT(AU125,"0.#"),1)=".",TRUE,FALSE)</formula>
    </cfRule>
  </conditionalFormatting>
  <conditionalFormatting sqref="Y129">
    <cfRule type="expression" dxfId="79" priority="83">
      <formula>IF(RIGHT(TEXT(Y129,"0.#"),1)=".",FALSE,TRUE)</formula>
    </cfRule>
    <cfRule type="expression" dxfId="78" priority="84">
      <formula>IF(RIGHT(TEXT(Y129,"0.#"),1)=".",TRUE,FALSE)</formula>
    </cfRule>
  </conditionalFormatting>
  <conditionalFormatting sqref="AU129">
    <cfRule type="expression" dxfId="77" priority="81">
      <formula>IF(RIGHT(TEXT(AU129,"0.#"),1)=".",FALSE,TRUE)</formula>
    </cfRule>
    <cfRule type="expression" dxfId="76" priority="82">
      <formula>IF(RIGHT(TEXT(AU129,"0.#"),1)=".",TRUE,FALSE)</formula>
    </cfRule>
  </conditionalFormatting>
  <conditionalFormatting sqref="Y133">
    <cfRule type="expression" dxfId="75" priority="79">
      <formula>IF(RIGHT(TEXT(Y133,"0.#"),1)=".",FALSE,TRUE)</formula>
    </cfRule>
    <cfRule type="expression" dxfId="74" priority="80">
      <formula>IF(RIGHT(TEXT(Y133,"0.#"),1)=".",TRUE,FALSE)</formula>
    </cfRule>
  </conditionalFormatting>
  <conditionalFormatting sqref="AU133">
    <cfRule type="expression" dxfId="73" priority="77">
      <formula>IF(RIGHT(TEXT(AU133,"0.#"),1)=".",FALSE,TRUE)</formula>
    </cfRule>
    <cfRule type="expression" dxfId="72" priority="78">
      <formula>IF(RIGHT(TEXT(AU133,"0.#"),1)=".",TRUE,FALSE)</formula>
    </cfRule>
  </conditionalFormatting>
  <conditionalFormatting sqref="AL140:AO140">
    <cfRule type="expression" dxfId="71" priority="73">
      <formula>IF(AND(AL140&gt;=0, RIGHT(TEXT(AL140,"0.#"),1)&lt;&gt;"."),TRUE,FALSE)</formula>
    </cfRule>
    <cfRule type="expression" dxfId="70" priority="74">
      <formula>IF(AND(AL140&gt;=0, RIGHT(TEXT(AL140,"0.#"),1)="."),TRUE,FALSE)</formula>
    </cfRule>
    <cfRule type="expression" dxfId="69" priority="75">
      <formula>IF(AND(AL140&lt;0, RIGHT(TEXT(AL140,"0.#"),1)&lt;&gt;"."),TRUE,FALSE)</formula>
    </cfRule>
    <cfRule type="expression" dxfId="68" priority="76">
      <formula>IF(AND(AL140&lt;0, RIGHT(TEXT(AL140,"0.#"),1)="."),TRUE,FALSE)</formula>
    </cfRule>
  </conditionalFormatting>
  <conditionalFormatting sqref="Y140">
    <cfRule type="expression" dxfId="67" priority="71">
      <formula>IF(RIGHT(TEXT(Y140,"0.#"),1)=".",FALSE,TRUE)</formula>
    </cfRule>
    <cfRule type="expression" dxfId="66" priority="72">
      <formula>IF(RIGHT(TEXT(Y140,"0.#"),1)=".",TRUE,FALSE)</formula>
    </cfRule>
  </conditionalFormatting>
  <conditionalFormatting sqref="Y144">
    <cfRule type="expression" dxfId="65" priority="65">
      <formula>IF(RIGHT(TEXT(Y144,"0.#"),1)=".",FALSE,TRUE)</formula>
    </cfRule>
    <cfRule type="expression" dxfId="64" priority="66">
      <formula>IF(RIGHT(TEXT(Y144,"0.#"),1)=".",TRUE,FALSE)</formula>
    </cfRule>
  </conditionalFormatting>
  <conditionalFormatting sqref="AL144:AO144">
    <cfRule type="expression" dxfId="63" priority="67">
      <formula>IF(AND(AL144&gt;=0, RIGHT(TEXT(AL144,"0.#"),1)&lt;&gt;"."),TRUE,FALSE)</formula>
    </cfRule>
    <cfRule type="expression" dxfId="62" priority="68">
      <formula>IF(AND(AL144&gt;=0, RIGHT(TEXT(AL144,"0.#"),1)="."),TRUE,FALSE)</formula>
    </cfRule>
    <cfRule type="expression" dxfId="61" priority="69">
      <formula>IF(AND(AL144&lt;0, RIGHT(TEXT(AL144,"0.#"),1)&lt;&gt;"."),TRUE,FALSE)</formula>
    </cfRule>
    <cfRule type="expression" dxfId="60" priority="70">
      <formula>IF(AND(AL144&lt;0, RIGHT(TEXT(AL144,"0.#"),1)="."),TRUE,FALSE)</formula>
    </cfRule>
  </conditionalFormatting>
  <conditionalFormatting sqref="Y150:Y154">
    <cfRule type="expression" dxfId="59" priority="63">
      <formula>IF(RIGHT(TEXT(Y150,"0.#"),1)=".",FALSE,TRUE)</formula>
    </cfRule>
    <cfRule type="expression" dxfId="58" priority="64">
      <formula>IF(RIGHT(TEXT(Y150,"0.#"),1)=".",TRUE,FALSE)</formula>
    </cfRule>
  </conditionalFormatting>
  <conditionalFormatting sqref="Y148:Y149">
    <cfRule type="expression" dxfId="57" priority="61">
      <formula>IF(RIGHT(TEXT(Y148,"0.#"),1)=".",FALSE,TRUE)</formula>
    </cfRule>
    <cfRule type="expression" dxfId="56" priority="62">
      <formula>IF(RIGHT(TEXT(Y148,"0.#"),1)=".",TRUE,FALSE)</formula>
    </cfRule>
  </conditionalFormatting>
  <conditionalFormatting sqref="AL148:AO148">
    <cfRule type="expression" dxfId="55" priority="57">
      <formula>IF(AND(AL148&gt;=0, RIGHT(TEXT(AL148,"0.#"),1)&lt;&gt;"."),TRUE,FALSE)</formula>
    </cfRule>
    <cfRule type="expression" dxfId="54" priority="58">
      <formula>IF(AND(AL148&gt;=0, RIGHT(TEXT(AL148,"0.#"),1)="."),TRUE,FALSE)</formula>
    </cfRule>
    <cfRule type="expression" dxfId="53" priority="59">
      <formula>IF(AND(AL148&lt;0, RIGHT(TEXT(AL148,"0.#"),1)&lt;&gt;"."),TRUE,FALSE)</formula>
    </cfRule>
    <cfRule type="expression" dxfId="52" priority="60">
      <formula>IF(AND(AL148&lt;0, RIGHT(TEXT(AL148,"0.#"),1)="."),TRUE,FALSE)</formula>
    </cfRule>
  </conditionalFormatting>
  <conditionalFormatting sqref="AL149:AO154">
    <cfRule type="expression" dxfId="51" priority="53">
      <formula>IF(AND(AL149&gt;=0, RIGHT(TEXT(AL149,"0.#"),1)&lt;&gt;"."),TRUE,FALSE)</formula>
    </cfRule>
    <cfRule type="expression" dxfId="50" priority="54">
      <formula>IF(AND(AL149&gt;=0, RIGHT(TEXT(AL149,"0.#"),1)="."),TRUE,FALSE)</formula>
    </cfRule>
    <cfRule type="expression" dxfId="49" priority="55">
      <formula>IF(AND(AL149&lt;0, RIGHT(TEXT(AL149,"0.#"),1)&lt;&gt;"."),TRUE,FALSE)</formula>
    </cfRule>
    <cfRule type="expression" dxfId="48" priority="56">
      <formula>IF(AND(AL149&lt;0, RIGHT(TEXT(AL149,"0.#"),1)="."),TRUE,FALSE)</formula>
    </cfRule>
  </conditionalFormatting>
  <conditionalFormatting sqref="Y158">
    <cfRule type="expression" dxfId="47" priority="47">
      <formula>IF(RIGHT(TEXT(Y158,"0.#"),1)=".",FALSE,TRUE)</formula>
    </cfRule>
    <cfRule type="expression" dxfId="46" priority="48">
      <formula>IF(RIGHT(TEXT(Y158,"0.#"),1)=".",TRUE,FALSE)</formula>
    </cfRule>
  </conditionalFormatting>
  <conditionalFormatting sqref="AL158:AO158">
    <cfRule type="expression" dxfId="45" priority="49">
      <formula>IF(AND(AL158&gt;=0, RIGHT(TEXT(AL158,"0.#"),1)&lt;&gt;"."),TRUE,FALSE)</formula>
    </cfRule>
    <cfRule type="expression" dxfId="44" priority="50">
      <formula>IF(AND(AL158&gt;=0, RIGHT(TEXT(AL158,"0.#"),1)="."),TRUE,FALSE)</formula>
    </cfRule>
    <cfRule type="expression" dxfId="43" priority="51">
      <formula>IF(AND(AL158&lt;0, RIGHT(TEXT(AL158,"0.#"),1)&lt;&gt;"."),TRUE,FALSE)</formula>
    </cfRule>
    <cfRule type="expression" dxfId="42" priority="52">
      <formula>IF(AND(AL158&lt;0, RIGHT(TEXT(AL158,"0.#"),1)="."),TRUE,FALSE)</formula>
    </cfRule>
  </conditionalFormatting>
  <conditionalFormatting sqref="Y162">
    <cfRule type="expression" dxfId="41" priority="41">
      <formula>IF(RIGHT(TEXT(Y162,"0.#"),1)=".",FALSE,TRUE)</formula>
    </cfRule>
    <cfRule type="expression" dxfId="40" priority="42">
      <formula>IF(RIGHT(TEXT(Y162,"0.#"),1)=".",TRUE,FALSE)</formula>
    </cfRule>
  </conditionalFormatting>
  <conditionalFormatting sqref="AL162:AO162">
    <cfRule type="expression" dxfId="39" priority="43">
      <formula>IF(AND(AL162&gt;=0, RIGHT(TEXT(AL162,"0.#"),1)&lt;&gt;"."),TRUE,FALSE)</formula>
    </cfRule>
    <cfRule type="expression" dxfId="38" priority="44">
      <formula>IF(AND(AL162&gt;=0, RIGHT(TEXT(AL162,"0.#"),1)="."),TRUE,FALSE)</formula>
    </cfRule>
    <cfRule type="expression" dxfId="37" priority="45">
      <formula>IF(AND(AL162&lt;0, RIGHT(TEXT(AL162,"0.#"),1)&lt;&gt;"."),TRUE,FALSE)</formula>
    </cfRule>
    <cfRule type="expression" dxfId="36" priority="46">
      <formula>IF(AND(AL162&lt;0, RIGHT(TEXT(AL162,"0.#"),1)="."),TRUE,FALSE)</formula>
    </cfRule>
  </conditionalFormatting>
  <conditionalFormatting sqref="AL166:AO166">
    <cfRule type="expression" dxfId="35" priority="37">
      <formula>IF(AND(AL166&gt;=0, RIGHT(TEXT(AL166,"0.#"),1)&lt;&gt;"."),TRUE,FALSE)</formula>
    </cfRule>
    <cfRule type="expression" dxfId="34" priority="38">
      <formula>IF(AND(AL166&gt;=0, RIGHT(TEXT(AL166,"0.#"),1)="."),TRUE,FALSE)</formula>
    </cfRule>
    <cfRule type="expression" dxfId="33" priority="39">
      <formula>IF(AND(AL166&lt;0, RIGHT(TEXT(AL166,"0.#"),1)&lt;&gt;"."),TRUE,FALSE)</formula>
    </cfRule>
    <cfRule type="expression" dxfId="32" priority="40">
      <formula>IF(AND(AL166&lt;0, RIGHT(TEXT(AL166,"0.#"),1)="."),TRUE,FALSE)</formula>
    </cfRule>
  </conditionalFormatting>
  <conditionalFormatting sqref="Y166">
    <cfRule type="expression" dxfId="31" priority="35">
      <formula>IF(RIGHT(TEXT(Y166,"0.#"),1)=".",FALSE,TRUE)</formula>
    </cfRule>
    <cfRule type="expression" dxfId="30" priority="36">
      <formula>IF(RIGHT(TEXT(Y166,"0.#"),1)=".",TRUE,FALSE)</formula>
    </cfRule>
  </conditionalFormatting>
  <conditionalFormatting sqref="Y172:Y179">
    <cfRule type="expression" dxfId="29" priority="33">
      <formula>IF(RIGHT(TEXT(Y172,"0.#"),1)=".",FALSE,TRUE)</formula>
    </cfRule>
    <cfRule type="expression" dxfId="28" priority="34">
      <formula>IF(RIGHT(TEXT(Y172,"0.#"),1)=".",TRUE,FALSE)</formula>
    </cfRule>
  </conditionalFormatting>
  <conditionalFormatting sqref="AL170:AO179">
    <cfRule type="expression" dxfId="27" priority="29">
      <formula>IF(AND(AL170&gt;=0, RIGHT(TEXT(AL170,"0.#"),1)&lt;&gt;"."),TRUE,FALSE)</formula>
    </cfRule>
    <cfRule type="expression" dxfId="26" priority="30">
      <formula>IF(AND(AL170&gt;=0, RIGHT(TEXT(AL170,"0.#"),1)="."),TRUE,FALSE)</formula>
    </cfRule>
    <cfRule type="expression" dxfId="25" priority="31">
      <formula>IF(AND(AL170&lt;0, RIGHT(TEXT(AL170,"0.#"),1)&lt;&gt;"."),TRUE,FALSE)</formula>
    </cfRule>
    <cfRule type="expression" dxfId="24" priority="32">
      <formula>IF(AND(AL170&lt;0, RIGHT(TEXT(AL170,"0.#"),1)="."),TRUE,FALSE)</formula>
    </cfRule>
  </conditionalFormatting>
  <conditionalFormatting sqref="Y170:Y171">
    <cfRule type="expression" dxfId="23" priority="27">
      <formula>IF(RIGHT(TEXT(Y170,"0.#"),1)=".",FALSE,TRUE)</formula>
    </cfRule>
    <cfRule type="expression" dxfId="22" priority="28">
      <formula>IF(RIGHT(TEXT(Y170,"0.#"),1)=".",TRUE,FALSE)</formula>
    </cfRule>
  </conditionalFormatting>
  <conditionalFormatting sqref="Y185:Y188">
    <cfRule type="expression" dxfId="21" priority="25">
      <formula>IF(RIGHT(TEXT(Y185,"0.#"),1)=".",FALSE,TRUE)</formula>
    </cfRule>
    <cfRule type="expression" dxfId="20" priority="26">
      <formula>IF(RIGHT(TEXT(Y185,"0.#"),1)=".",TRUE,FALSE)</formula>
    </cfRule>
  </conditionalFormatting>
  <conditionalFormatting sqref="AL183:AO183">
    <cfRule type="expression" dxfId="19" priority="21">
      <formula>IF(AND(AL183&gt;=0, RIGHT(TEXT(AL183,"0.#"),1)&lt;&gt;"."),TRUE,FALSE)</formula>
    </cfRule>
    <cfRule type="expression" dxfId="18" priority="22">
      <formula>IF(AND(AL183&gt;=0, RIGHT(TEXT(AL183,"0.#"),1)="."),TRUE,FALSE)</formula>
    </cfRule>
    <cfRule type="expression" dxfId="17" priority="23">
      <formula>IF(AND(AL183&lt;0, RIGHT(TEXT(AL183,"0.#"),1)&lt;&gt;"."),TRUE,FALSE)</formula>
    </cfRule>
    <cfRule type="expression" dxfId="16" priority="24">
      <formula>IF(AND(AL183&lt;0, RIGHT(TEXT(AL183,"0.#"),1)="."),TRUE,FALSE)</formula>
    </cfRule>
  </conditionalFormatting>
  <conditionalFormatting sqref="Y183:Y184">
    <cfRule type="expression" dxfId="15" priority="19">
      <formula>IF(RIGHT(TEXT(Y183,"0.#"),1)=".",FALSE,TRUE)</formula>
    </cfRule>
    <cfRule type="expression" dxfId="14" priority="20">
      <formula>IF(RIGHT(TEXT(Y183,"0.#"),1)=".",TRUE,FALSE)</formula>
    </cfRule>
  </conditionalFormatting>
  <conditionalFormatting sqref="AL184:AO188">
    <cfRule type="expression" dxfId="13" priority="15">
      <formula>IF(AND(AL184&gt;=0, RIGHT(TEXT(AL184,"0.#"),1)&lt;&gt;"."),TRUE,FALSE)</formula>
    </cfRule>
    <cfRule type="expression" dxfId="12" priority="16">
      <formula>IF(AND(AL184&gt;=0, RIGHT(TEXT(AL184,"0.#"),1)="."),TRUE,FALSE)</formula>
    </cfRule>
    <cfRule type="expression" dxfId="11" priority="17">
      <formula>IF(AND(AL184&lt;0, RIGHT(TEXT(AL184,"0.#"),1)&lt;&gt;"."),TRUE,FALSE)</formula>
    </cfRule>
    <cfRule type="expression" dxfId="10" priority="18">
      <formula>IF(AND(AL184&lt;0, RIGHT(TEXT(AL184,"0.#"),1)="."),TRUE,FALSE)</formula>
    </cfRule>
  </conditionalFormatting>
  <conditionalFormatting sqref="AQ47">
    <cfRule type="expression" dxfId="9" priority="9">
      <formula>IF(RIGHT(TEXT(AQ47,"0.#"),1)=".",FALSE,TRUE)</formula>
    </cfRule>
    <cfRule type="expression" dxfId="8" priority="10">
      <formula>IF(RIGHT(TEXT(AQ47,"0.#"),1)=".",TRUE,FALSE)</formula>
    </cfRule>
  </conditionalFormatting>
  <conditionalFormatting sqref="AQ48">
    <cfRule type="expression" dxfId="7" priority="7">
      <formula>IF(RIGHT(TEXT(AQ48,"0.#"),1)=".",FALSE,TRUE)</formula>
    </cfRule>
    <cfRule type="expression" dxfId="6" priority="8">
      <formula>IF(RIGHT(TEXT(AQ48,"0.#"),1)=".",TRUE,FALSE)</formula>
    </cfRule>
  </conditionalFormatting>
  <conditionalFormatting sqref="AU47">
    <cfRule type="expression" dxfId="5" priority="5">
      <formula>IF(RIGHT(TEXT(AU47,"0.#"),1)=".",FALSE,TRUE)</formula>
    </cfRule>
    <cfRule type="expression" dxfId="4" priority="6">
      <formula>IF(RIGHT(TEXT(AU47,"0.#"),1)=".",TRUE,FALSE)</formula>
    </cfRule>
  </conditionalFormatting>
  <conditionalFormatting sqref="AU49">
    <cfRule type="expression" dxfId="3" priority="3">
      <formula>IF(RIGHT(TEXT(AU49,"0.#"),1)=".",FALSE,TRUE)</formula>
    </cfRule>
    <cfRule type="expression" dxfId="2" priority="4">
      <formula>IF(RIGHT(TEXT(AU49,"0.#"),1)=".",TRUE,FALSE)</formula>
    </cfRule>
  </conditionalFormatting>
  <conditionalFormatting sqref="AQ49">
    <cfRule type="expression" dxfId="1" priority="1">
      <formula>IF(RIGHT(TEXT(AQ49,"0.#"),1)=".",FALSE,TRUE)</formula>
    </cfRule>
    <cfRule type="expression" dxfId="0" priority="2">
      <formula>IF(RIGHT(TEXT(AQ49,"0.#"),1)=".",TRUE,FALSE)</formula>
    </cfRule>
  </conditionalFormatting>
  <dataValidations count="14">
    <dataValidation type="custom" allowBlank="1" showInputMessage="1" showErrorMessage="1" errorTitle="法人番号チェック" error="法人番号は13桁の数字で入力してください。" sqref="J183:O188 J170:O179 J166:O166 J162:O162 J158:O158 J148:O154 J144:O144 J140:O140">
      <formula1>OR(J140="-",AND(LEN(J140)=13,IFERROR(SEARCH("-",J140),"")="",IFERROR(SEARCH(".",J140),"")="",ISNUMBER(J140)))</formula1>
    </dataValidation>
    <dataValidation type="list" allowBlank="1" showInputMessage="1" showErrorMessage="1" sqref="Q97:R97 AO97:AP97 AC97:AD97">
      <formula1>#REF!</formula1>
    </dataValidation>
    <dataValidation type="custom" imeMode="disabled" allowBlank="1" showInputMessage="1" showErrorMessage="1" sqref="AY24 P13:AQ19 P20:AJ20 Y121:AB121 AU121:AX121 Y125:AB125 AU125:AX125 Y129:AB129 AU129:AX129 Y133:AB133 AU133:AX133 Y140:AB140 AL140:AO140 Y144:AB144 AL144:AO144 Y148:AB154 AL148:AO154 Y158:AB158 AL158:AO158 Y162:AB162 AL162:AO162 Y166:AB166 AL166:AO166 Y170:AB179 AL170:AO179 Y183:AB188 AL183:AO188 AQ39:AR39 AU39:AX39 AE40:AX42 AE33:AX34 AE36:AX36 AQ46:AR46 AU46:AX46 AE47:AX49 P24:V30 W24">
      <formula1>OR(ISNUMBER(P13), P13="-")</formula1>
    </dataValidation>
    <dataValidation type="list" allowBlank="1" showInputMessage="1" showErrorMessage="1" sqref="H79:I83">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0:AF63 AD66:AD77 AE66:AF70 AE72:AF77">
      <formula1>"○,△,×,‐"</formula1>
    </dataValidation>
    <dataValidation type="list" allowBlank="1" showInputMessage="1" showErrorMessage="1" error="プルダウンリストから選択してください。" sqref="AD64:AF65">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40:AK140 AH144:AK144 AH148:AK154 AH158:AK158 AH162:AK162 AH166:AK166 AH170:AK179 AH183:AK188">
      <formula1>OR(AND(MOD(IF(ISNUMBER(AH140), AH140, 0.5),1)=0, 0&lt;=AH140), AH140="-")</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5:AK96 X95:Y96 AJ97 L95:L97 M95:M96 X97 AU95:AV96 J79:J83">
      <formula1>0</formula1>
      <formula2>9999</formula2>
    </dataValidation>
    <dataValidation type="whole" allowBlank="1" showInputMessage="1" showErrorMessage="1" sqref="O95:P96 AX95:AX97 AA95:AB96 AM95:AN9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7" max="49" man="1"/>
    <brk id="76" max="49" man="1"/>
    <brk id="97" max="49" man="1"/>
    <brk id="135" max="49" man="1"/>
    <brk id="16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S97:U97 AJ2:AM2 E79:G83 AE97:AG97 G97:I97 AQ97:AS97</xm:sqref>
        </x14:dataValidation>
        <x14:dataValidation type="list" allowBlank="1" showInputMessage="1" showErrorMessage="1">
          <x14:formula1>
            <xm:f>入力規則等!$U$49</xm:f>
          </x14:formula1>
          <xm:sqref>C79:D83</xm:sqref>
        </x14:dataValidation>
        <x14:dataValidation type="list" allowBlank="1" showInputMessage="1" showErrorMessage="1">
          <x14:formula1>
            <xm:f>入力規則等!$U$56:$U$58</xm:f>
          </x14:formula1>
          <xm:sqref>J97:K97 AT97:AU97 AH97:AI97 V97:W97</xm:sqref>
        </x14:dataValidation>
        <x14:dataValidation type="list" allowBlank="1" showInputMessage="1" showErrorMessage="1">
          <x14:formula1>
            <xm:f>入力規則等!$U$48</xm:f>
          </x14:formula1>
          <xm:sqref>E97:F97</xm:sqref>
        </x14:dataValidation>
        <x14:dataValidation type="list" allowBlank="1" showInputMessage="1" showErrorMessage="1">
          <x14:formula1>
            <xm:f>入力規則等!$W$2:$W$24</xm:f>
          </x14:formula1>
          <xm:sqref>AO95:AP96 Q95:S96 AC95:AE96 E95:G96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J55:T55</xm:sqref>
        </x14:dataValidation>
        <x14:dataValidation type="list" allowBlank="1" showInputMessage="1" showErrorMessage="1">
          <x14:formula1>
            <xm:f>入力規則等!$AG$2:$AG$13</xm:f>
          </x14:formula1>
          <xm:sqref>AC140:AG140 AC144:AG144 AC148:AG154 AC158:AG158 AC162:AG162 AC166:AG166 AC170:AG179 AC183:AG188</xm:sqref>
        </x14:dataValidation>
        <x14:dataValidation type="list" allowBlank="1" showInputMessage="1" showErrorMessage="1">
          <x14:formula1>
            <xm:f>入力規則等!$U$40:$U$42</xm:f>
          </x14:formula1>
          <xm:sqref>AG95:AH95 U95:V95 I95:J95 AR95:AS95</xm:sqref>
        </x14:dataValidation>
        <x14:dataValidation type="list" allowBlank="1" showInputMessage="1" showErrorMessage="1">
          <x14:formula1>
            <xm:f>入力規則等!$U$7:$U$9</xm:f>
          </x14:formula1>
          <xm:sqref>U96:V96 I96:J96 AG96:AH96 AR96:AS96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385</v>
      </c>
      <c r="AA1" s="27" t="s">
        <v>70</v>
      </c>
      <c r="AB1" s="27" t="s">
        <v>386</v>
      </c>
      <c r="AC1" s="27" t="s">
        <v>30</v>
      </c>
      <c r="AD1" s="26"/>
      <c r="AE1" s="27" t="s">
        <v>42</v>
      </c>
      <c r="AF1" s="28"/>
      <c r="AG1" s="40" t="s">
        <v>169</v>
      </c>
      <c r="AI1" s="40" t="s">
        <v>172</v>
      </c>
      <c r="AK1" s="40" t="s">
        <v>176</v>
      </c>
      <c r="AM1" s="55"/>
      <c r="AN1" s="55"/>
      <c r="AP1" s="26" t="s">
        <v>213</v>
      </c>
    </row>
    <row r="2" spans="1:42" ht="13.5" customHeight="1" x14ac:dyDescent="0.15">
      <c r="A2" s="14" t="s">
        <v>73</v>
      </c>
      <c r="B2" s="15"/>
      <c r="C2" s="13" t="str">
        <f>IF(B2="","",A2)</f>
        <v/>
      </c>
      <c r="D2" s="13" t="str">
        <f>IF(C2="","",IF(D1&lt;&gt;"",CONCATENATE(D1,"、",C2),C2))</f>
        <v/>
      </c>
      <c r="F2" s="12" t="s">
        <v>60</v>
      </c>
      <c r="G2" s="17" t="s">
        <v>568</v>
      </c>
      <c r="H2" s="13" t="str">
        <f>IF(G2="","",F2)</f>
        <v>一般会計</v>
      </c>
      <c r="I2" s="13" t="str">
        <f>IF(H2="","",IF(I1&lt;&gt;"",CONCATENATE(I1,"、",H2),H2))</f>
        <v>一般会計</v>
      </c>
      <c r="K2" s="14" t="s">
        <v>90</v>
      </c>
      <c r="L2" s="15"/>
      <c r="M2" s="13" t="str">
        <f>IF(L2="","",K2)</f>
        <v/>
      </c>
      <c r="N2" s="13" t="str">
        <f>IF(M2="","",IF(N1&lt;&gt;"",CONCATENATE(N1,"、",M2),M2))</f>
        <v/>
      </c>
      <c r="O2" s="13"/>
      <c r="P2" s="12" t="s">
        <v>62</v>
      </c>
      <c r="Q2" s="17" t="s">
        <v>568</v>
      </c>
      <c r="R2" s="13" t="str">
        <f>IF(Q2="","",P2)</f>
        <v>直接実施</v>
      </c>
      <c r="S2" s="13" t="str">
        <f>IF(R2="","",IF(S1&lt;&gt;"",CONCATENATE(S1,"、",R2),R2))</f>
        <v>直接実施</v>
      </c>
      <c r="T2" s="13"/>
      <c r="U2" s="70">
        <v>21</v>
      </c>
      <c r="W2" s="30" t="s">
        <v>157</v>
      </c>
      <c r="Y2" s="30" t="s">
        <v>56</v>
      </c>
      <c r="Z2" s="30" t="s">
        <v>56</v>
      </c>
      <c r="AA2" s="63" t="s">
        <v>255</v>
      </c>
      <c r="AB2" s="63" t="s">
        <v>480</v>
      </c>
      <c r="AC2" s="64" t="s">
        <v>122</v>
      </c>
      <c r="AD2" s="26"/>
      <c r="AE2" s="32" t="s">
        <v>153</v>
      </c>
      <c r="AF2" s="28"/>
      <c r="AG2" s="41" t="s">
        <v>221</v>
      </c>
      <c r="AI2" s="40" t="s">
        <v>252</v>
      </c>
      <c r="AK2" s="40" t="s">
        <v>177</v>
      </c>
      <c r="AM2" s="55"/>
      <c r="AN2" s="55"/>
      <c r="AP2" s="41" t="s">
        <v>221</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t="s">
        <v>568</v>
      </c>
      <c r="R3" s="13" t="str">
        <f t="shared" ref="R3:R8" si="3">IF(Q3="","",P3)</f>
        <v>委託・請負</v>
      </c>
      <c r="S3" s="13" t="str">
        <f t="shared" ref="S3:S8" si="4">IF(R3="",S2,IF(S2&lt;&gt;"",CONCATENATE(S2,"、",R3),R3))</f>
        <v>直接実施、委託・請負</v>
      </c>
      <c r="T3" s="13"/>
      <c r="U3" s="30" t="s">
        <v>511</v>
      </c>
      <c r="W3" s="30" t="s">
        <v>132</v>
      </c>
      <c r="Y3" s="30" t="s">
        <v>57</v>
      </c>
      <c r="Z3" s="30" t="s">
        <v>387</v>
      </c>
      <c r="AA3" s="63" t="s">
        <v>353</v>
      </c>
      <c r="AB3" s="63" t="s">
        <v>481</v>
      </c>
      <c r="AC3" s="64" t="s">
        <v>123</v>
      </c>
      <c r="AD3" s="26"/>
      <c r="AE3" s="32" t="s">
        <v>154</v>
      </c>
      <c r="AF3" s="28"/>
      <c r="AG3" s="41" t="s">
        <v>222</v>
      </c>
      <c r="AI3" s="40" t="s">
        <v>171</v>
      </c>
      <c r="AK3" s="40" t="str">
        <f>CHAR(CODE(AK2)+1)</f>
        <v>B</v>
      </c>
      <c r="AM3" s="55"/>
      <c r="AN3" s="55"/>
      <c r="AP3" s="41" t="s">
        <v>222</v>
      </c>
    </row>
    <row r="4" spans="1:42" ht="13.5" customHeight="1" x14ac:dyDescent="0.15">
      <c r="A4" s="14" t="s">
        <v>75</v>
      </c>
      <c r="B4" s="15"/>
      <c r="C4" s="13" t="str">
        <f t="shared" si="0"/>
        <v/>
      </c>
      <c r="D4" s="13" t="str">
        <f>IF(C4="",D3,IF(D3&lt;&gt;"",CONCATENATE(D3,"、",C4),C4))</f>
        <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c r="R4" s="13" t="str">
        <f t="shared" si="3"/>
        <v/>
      </c>
      <c r="S4" s="13" t="str">
        <f t="shared" si="4"/>
        <v>直接実施、委託・請負</v>
      </c>
      <c r="T4" s="13"/>
      <c r="U4" s="30" t="s">
        <v>558</v>
      </c>
      <c r="W4" s="30" t="s">
        <v>133</v>
      </c>
      <c r="Y4" s="30" t="s">
        <v>260</v>
      </c>
      <c r="Z4" s="30" t="s">
        <v>388</v>
      </c>
      <c r="AA4" s="63" t="s">
        <v>354</v>
      </c>
      <c r="AB4" s="63" t="s">
        <v>482</v>
      </c>
      <c r="AC4" s="63" t="s">
        <v>124</v>
      </c>
      <c r="AD4" s="26"/>
      <c r="AE4" s="32" t="s">
        <v>155</v>
      </c>
      <c r="AF4" s="28"/>
      <c r="AG4" s="41" t="s">
        <v>223</v>
      </c>
      <c r="AI4" s="40" t="s">
        <v>173</v>
      </c>
      <c r="AK4" s="40" t="str">
        <f t="shared" ref="AK4:AK49" si="7">CHAR(CODE(AK3)+1)</f>
        <v>C</v>
      </c>
      <c r="AM4" s="55"/>
      <c r="AN4" s="55"/>
      <c r="AP4" s="41" t="s">
        <v>223</v>
      </c>
    </row>
    <row r="5" spans="1:42" ht="13.5" customHeight="1" x14ac:dyDescent="0.15">
      <c r="A5" s="14" t="s">
        <v>76</v>
      </c>
      <c r="B5" s="15"/>
      <c r="C5" s="13" t="str">
        <f t="shared" si="0"/>
        <v/>
      </c>
      <c r="D5" s="13" t="str">
        <f>IF(C5="",D4,IF(D4&lt;&gt;"",CONCATENATE(D4,"、",C5),C5))</f>
        <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直接実施、委託・請負</v>
      </c>
      <c r="T5" s="13"/>
      <c r="W5" s="30" t="s">
        <v>535</v>
      </c>
      <c r="Y5" s="30" t="s">
        <v>261</v>
      </c>
      <c r="Z5" s="30" t="s">
        <v>389</v>
      </c>
      <c r="AA5" s="63" t="s">
        <v>355</v>
      </c>
      <c r="AB5" s="63" t="s">
        <v>483</v>
      </c>
      <c r="AC5" s="63" t="s">
        <v>156</v>
      </c>
      <c r="AD5" s="29"/>
      <c r="AE5" s="32" t="s">
        <v>233</v>
      </c>
      <c r="AF5" s="28"/>
      <c r="AG5" s="41" t="s">
        <v>224</v>
      </c>
      <c r="AI5" s="40" t="s">
        <v>258</v>
      </c>
      <c r="AK5" s="40" t="str">
        <f t="shared" si="7"/>
        <v>D</v>
      </c>
      <c r="AP5" s="41" t="s">
        <v>224</v>
      </c>
    </row>
    <row r="6" spans="1:42" ht="13.5" customHeight="1" x14ac:dyDescent="0.15">
      <c r="A6" s="14" t="s">
        <v>77</v>
      </c>
      <c r="B6" s="15"/>
      <c r="C6" s="13" t="str">
        <f t="shared" si="0"/>
        <v/>
      </c>
      <c r="D6" s="13" t="str">
        <f t="shared" ref="D6:D21" si="8">IF(C6="",D5,IF(D5&lt;&gt;"",CONCATENATE(D5,"、",C6),C6))</f>
        <v/>
      </c>
      <c r="F6" s="18" t="s">
        <v>102</v>
      </c>
      <c r="G6" s="17"/>
      <c r="H6" s="13" t="str">
        <f t="shared" si="1"/>
        <v/>
      </c>
      <c r="I6" s="13" t="str">
        <f t="shared" si="5"/>
        <v>一般会計</v>
      </c>
      <c r="K6" s="14" t="s">
        <v>94</v>
      </c>
      <c r="L6" s="15"/>
      <c r="M6" s="13" t="str">
        <f t="shared" si="2"/>
        <v/>
      </c>
      <c r="N6" s="13" t="str">
        <f t="shared" si="6"/>
        <v/>
      </c>
      <c r="O6" s="13"/>
      <c r="P6" s="12" t="s">
        <v>66</v>
      </c>
      <c r="Q6" s="17"/>
      <c r="R6" s="13" t="str">
        <f t="shared" si="3"/>
        <v/>
      </c>
      <c r="S6" s="13" t="str">
        <f t="shared" si="4"/>
        <v>直接実施、委託・請負</v>
      </c>
      <c r="T6" s="13"/>
      <c r="U6" s="30" t="s">
        <v>235</v>
      </c>
      <c r="W6" s="30" t="s">
        <v>537</v>
      </c>
      <c r="Y6" s="30" t="s">
        <v>262</v>
      </c>
      <c r="Z6" s="30" t="s">
        <v>390</v>
      </c>
      <c r="AA6" s="63" t="s">
        <v>356</v>
      </c>
      <c r="AB6" s="63" t="s">
        <v>484</v>
      </c>
      <c r="AC6" s="63" t="s">
        <v>125</v>
      </c>
      <c r="AD6" s="29"/>
      <c r="AE6" s="32" t="s">
        <v>231</v>
      </c>
      <c r="AF6" s="28"/>
      <c r="AG6" s="41" t="s">
        <v>225</v>
      </c>
      <c r="AI6" s="40" t="s">
        <v>259</v>
      </c>
      <c r="AK6" s="40" t="str">
        <f>CHAR(CODE(AK5)+1)</f>
        <v>E</v>
      </c>
      <c r="AP6" s="41" t="s">
        <v>225</v>
      </c>
    </row>
    <row r="7" spans="1:42" ht="13.5" customHeight="1" x14ac:dyDescent="0.15">
      <c r="A7" s="14" t="s">
        <v>78</v>
      </c>
      <c r="B7" s="15"/>
      <c r="C7" s="13" t="str">
        <f t="shared" si="0"/>
        <v/>
      </c>
      <c r="D7" s="13" t="str">
        <f t="shared" si="8"/>
        <v/>
      </c>
      <c r="F7" s="18" t="s">
        <v>184</v>
      </c>
      <c r="G7" s="17"/>
      <c r="H7" s="13" t="str">
        <f t="shared" si="1"/>
        <v/>
      </c>
      <c r="I7" s="13" t="str">
        <f t="shared" si="5"/>
        <v>一般会計</v>
      </c>
      <c r="K7" s="14" t="s">
        <v>95</v>
      </c>
      <c r="L7" s="15"/>
      <c r="M7" s="13" t="str">
        <f t="shared" si="2"/>
        <v/>
      </c>
      <c r="N7" s="13" t="str">
        <f t="shared" si="6"/>
        <v/>
      </c>
      <c r="O7" s="13"/>
      <c r="P7" s="12" t="s">
        <v>67</v>
      </c>
      <c r="Q7" s="17"/>
      <c r="R7" s="13" t="str">
        <f t="shared" si="3"/>
        <v/>
      </c>
      <c r="S7" s="13" t="str">
        <f t="shared" si="4"/>
        <v>直接実施、委託・請負</v>
      </c>
      <c r="T7" s="13"/>
      <c r="U7" s="30"/>
      <c r="W7" s="30" t="s">
        <v>134</v>
      </c>
      <c r="Y7" s="30" t="s">
        <v>263</v>
      </c>
      <c r="Z7" s="30" t="s">
        <v>391</v>
      </c>
      <c r="AA7" s="63" t="s">
        <v>357</v>
      </c>
      <c r="AB7" s="63" t="s">
        <v>485</v>
      </c>
      <c r="AC7" s="29"/>
      <c r="AD7" s="29"/>
      <c r="AE7" s="30" t="s">
        <v>125</v>
      </c>
      <c r="AF7" s="28"/>
      <c r="AG7" s="41" t="s">
        <v>226</v>
      </c>
      <c r="AH7" s="58"/>
      <c r="AI7" s="41" t="s">
        <v>248</v>
      </c>
      <c r="AK7" s="40" t="str">
        <f>CHAR(CODE(AK6)+1)</f>
        <v>F</v>
      </c>
      <c r="AP7" s="41" t="s">
        <v>226</v>
      </c>
    </row>
    <row r="8" spans="1:42" ht="13.5" customHeight="1" x14ac:dyDescent="0.15">
      <c r="A8" s="14" t="s">
        <v>79</v>
      </c>
      <c r="B8" s="15"/>
      <c r="C8" s="13" t="str">
        <f t="shared" si="0"/>
        <v/>
      </c>
      <c r="D8" s="13" t="str">
        <f t="shared" si="8"/>
        <v/>
      </c>
      <c r="F8" s="18" t="s">
        <v>103</v>
      </c>
      <c r="G8" s="17"/>
      <c r="H8" s="13" t="str">
        <f t="shared" si="1"/>
        <v/>
      </c>
      <c r="I8" s="13" t="str">
        <f t="shared" si="5"/>
        <v>一般会計</v>
      </c>
      <c r="K8" s="14" t="s">
        <v>96</v>
      </c>
      <c r="L8" s="15"/>
      <c r="M8" s="13" t="str">
        <f t="shared" si="2"/>
        <v/>
      </c>
      <c r="N8" s="13" t="str">
        <f t="shared" si="6"/>
        <v/>
      </c>
      <c r="O8" s="13"/>
      <c r="P8" s="12" t="s">
        <v>68</v>
      </c>
      <c r="Q8" s="17"/>
      <c r="R8" s="13" t="str">
        <f t="shared" si="3"/>
        <v/>
      </c>
      <c r="S8" s="13" t="str">
        <f t="shared" si="4"/>
        <v>直接実施、委託・請負</v>
      </c>
      <c r="T8" s="13"/>
      <c r="U8" s="30" t="s">
        <v>256</v>
      </c>
      <c r="W8" s="30" t="s">
        <v>135</v>
      </c>
      <c r="Y8" s="30" t="s">
        <v>264</v>
      </c>
      <c r="Z8" s="30" t="s">
        <v>392</v>
      </c>
      <c r="AA8" s="63" t="s">
        <v>358</v>
      </c>
      <c r="AB8" s="63" t="s">
        <v>486</v>
      </c>
      <c r="AC8" s="29"/>
      <c r="AD8" s="29"/>
      <c r="AE8" s="29"/>
      <c r="AF8" s="28"/>
      <c r="AG8" s="41" t="s">
        <v>227</v>
      </c>
      <c r="AI8" s="40" t="s">
        <v>249</v>
      </c>
      <c r="AK8" s="40" t="str">
        <f t="shared" si="7"/>
        <v>G</v>
      </c>
      <c r="AP8" s="41" t="s">
        <v>227</v>
      </c>
    </row>
    <row r="9" spans="1:42" ht="13.5" customHeight="1" x14ac:dyDescent="0.15">
      <c r="A9" s="14" t="s">
        <v>80</v>
      </c>
      <c r="B9" s="15"/>
      <c r="C9" s="13" t="str">
        <f t="shared" si="0"/>
        <v/>
      </c>
      <c r="D9" s="13" t="str">
        <f t="shared" si="8"/>
        <v/>
      </c>
      <c r="F9" s="18" t="s">
        <v>185</v>
      </c>
      <c r="G9" s="17"/>
      <c r="H9" s="13" t="str">
        <f t="shared" si="1"/>
        <v/>
      </c>
      <c r="I9" s="13" t="str">
        <f t="shared" si="5"/>
        <v>一般会計</v>
      </c>
      <c r="K9" s="14" t="s">
        <v>97</v>
      </c>
      <c r="L9" s="15"/>
      <c r="M9" s="13" t="str">
        <f t="shared" si="2"/>
        <v/>
      </c>
      <c r="N9" s="13" t="str">
        <f t="shared" si="6"/>
        <v/>
      </c>
      <c r="O9" s="13"/>
      <c r="P9" s="13"/>
      <c r="Q9" s="19"/>
      <c r="T9" s="13"/>
      <c r="U9" s="30" t="s">
        <v>257</v>
      </c>
      <c r="W9" s="30" t="s">
        <v>136</v>
      </c>
      <c r="Y9" s="30" t="s">
        <v>265</v>
      </c>
      <c r="Z9" s="30" t="s">
        <v>393</v>
      </c>
      <c r="AA9" s="63" t="s">
        <v>359</v>
      </c>
      <c r="AB9" s="63" t="s">
        <v>487</v>
      </c>
      <c r="AC9" s="29"/>
      <c r="AD9" s="29"/>
      <c r="AE9" s="29"/>
      <c r="AF9" s="28"/>
      <c r="AG9" s="41" t="s">
        <v>228</v>
      </c>
      <c r="AI9" s="54"/>
      <c r="AK9" s="40" t="str">
        <f t="shared" si="7"/>
        <v>H</v>
      </c>
      <c r="AP9" s="41" t="s">
        <v>228</v>
      </c>
    </row>
    <row r="10" spans="1:42" ht="13.5" customHeight="1" x14ac:dyDescent="0.15">
      <c r="A10" s="14" t="s">
        <v>203</v>
      </c>
      <c r="B10" s="15"/>
      <c r="C10" s="13" t="str">
        <f t="shared" si="0"/>
        <v/>
      </c>
      <c r="D10" s="13" t="str">
        <f t="shared" si="8"/>
        <v/>
      </c>
      <c r="F10" s="18" t="s">
        <v>104</v>
      </c>
      <c r="G10" s="17"/>
      <c r="H10" s="13" t="str">
        <f t="shared" si="1"/>
        <v/>
      </c>
      <c r="I10" s="13" t="str">
        <f t="shared" si="5"/>
        <v>一般会計</v>
      </c>
      <c r="K10" s="14" t="s">
        <v>204</v>
      </c>
      <c r="L10" s="15"/>
      <c r="M10" s="13" t="str">
        <f t="shared" si="2"/>
        <v/>
      </c>
      <c r="N10" s="13" t="str">
        <f t="shared" si="6"/>
        <v/>
      </c>
      <c r="O10" s="13"/>
      <c r="P10" s="13" t="str">
        <f>S8</f>
        <v>直接実施、委託・請負</v>
      </c>
      <c r="Q10" s="19"/>
      <c r="T10" s="13"/>
      <c r="W10" s="30" t="s">
        <v>137</v>
      </c>
      <c r="Y10" s="30" t="s">
        <v>266</v>
      </c>
      <c r="Z10" s="30" t="s">
        <v>394</v>
      </c>
      <c r="AA10" s="63" t="s">
        <v>360</v>
      </c>
      <c r="AB10" s="63" t="s">
        <v>488</v>
      </c>
      <c r="AC10" s="29"/>
      <c r="AD10" s="29"/>
      <c r="AE10" s="29"/>
      <c r="AF10" s="28"/>
      <c r="AG10" s="41" t="s">
        <v>216</v>
      </c>
      <c r="AK10" s="40" t="str">
        <f t="shared" si="7"/>
        <v>I</v>
      </c>
      <c r="AP10" s="40" t="s">
        <v>214</v>
      </c>
    </row>
    <row r="11" spans="1:42" ht="13.5" customHeight="1" x14ac:dyDescent="0.15">
      <c r="A11" s="14" t="s">
        <v>81</v>
      </c>
      <c r="B11" s="15"/>
      <c r="C11" s="13" t="str">
        <f t="shared" si="0"/>
        <v/>
      </c>
      <c r="D11" s="13" t="str">
        <f t="shared" si="8"/>
        <v/>
      </c>
      <c r="F11" s="18" t="s">
        <v>105</v>
      </c>
      <c r="G11" s="17"/>
      <c r="H11" s="13" t="str">
        <f t="shared" si="1"/>
        <v/>
      </c>
      <c r="I11" s="13" t="str">
        <f t="shared" si="5"/>
        <v>一般会計</v>
      </c>
      <c r="K11" s="14" t="s">
        <v>98</v>
      </c>
      <c r="L11" s="15" t="s">
        <v>568</v>
      </c>
      <c r="M11" s="13" t="str">
        <f t="shared" si="2"/>
        <v>その他の事項経費</v>
      </c>
      <c r="N11" s="13" t="str">
        <f t="shared" si="6"/>
        <v>その他の事項経費</v>
      </c>
      <c r="O11" s="13"/>
      <c r="P11" s="13"/>
      <c r="Q11" s="19"/>
      <c r="T11" s="13"/>
      <c r="W11" s="30" t="s">
        <v>555</v>
      </c>
      <c r="Y11" s="30" t="s">
        <v>267</v>
      </c>
      <c r="Z11" s="30" t="s">
        <v>395</v>
      </c>
      <c r="AA11" s="63" t="s">
        <v>361</v>
      </c>
      <c r="AB11" s="63" t="s">
        <v>489</v>
      </c>
      <c r="AC11" s="29"/>
      <c r="AD11" s="29"/>
      <c r="AE11" s="29"/>
      <c r="AF11" s="28"/>
      <c r="AG11" s="40" t="s">
        <v>219</v>
      </c>
      <c r="AK11" s="40" t="str">
        <f t="shared" si="7"/>
        <v>J</v>
      </c>
    </row>
    <row r="12" spans="1:42" ht="13.5" customHeight="1" x14ac:dyDescent="0.15">
      <c r="A12" s="14" t="s">
        <v>82</v>
      </c>
      <c r="B12" s="15"/>
      <c r="C12" s="13" t="str">
        <f t="shared" ref="C12:C23" si="9">IF(B12="","",A12)</f>
        <v/>
      </c>
      <c r="D12" s="13" t="str">
        <f t="shared" si="8"/>
        <v/>
      </c>
      <c r="F12" s="18" t="s">
        <v>106</v>
      </c>
      <c r="G12" s="17"/>
      <c r="H12" s="13" t="str">
        <f t="shared" si="1"/>
        <v/>
      </c>
      <c r="I12" s="13" t="str">
        <f t="shared" si="5"/>
        <v>一般会計</v>
      </c>
      <c r="K12" s="13"/>
      <c r="L12" s="13"/>
      <c r="O12" s="13"/>
      <c r="P12" s="13"/>
      <c r="Q12" s="19"/>
      <c r="T12" s="13"/>
      <c r="U12" s="27" t="s">
        <v>512</v>
      </c>
      <c r="W12" s="30" t="s">
        <v>138</v>
      </c>
      <c r="Y12" s="30" t="s">
        <v>268</v>
      </c>
      <c r="Z12" s="30" t="s">
        <v>396</v>
      </c>
      <c r="AA12" s="63" t="s">
        <v>362</v>
      </c>
      <c r="AB12" s="63" t="s">
        <v>490</v>
      </c>
      <c r="AC12" s="29"/>
      <c r="AD12" s="29"/>
      <c r="AE12" s="29"/>
      <c r="AF12" s="28"/>
      <c r="AG12" s="40" t="s">
        <v>217</v>
      </c>
      <c r="AK12" s="40" t="str">
        <f t="shared" si="7"/>
        <v>K</v>
      </c>
    </row>
    <row r="13" spans="1:42" ht="13.5" customHeight="1" x14ac:dyDescent="0.15">
      <c r="A13" s="14" t="s">
        <v>83</v>
      </c>
      <c r="B13" s="15"/>
      <c r="C13" s="13" t="str">
        <f t="shared" si="9"/>
        <v/>
      </c>
      <c r="D13" s="13" t="str">
        <f t="shared" si="8"/>
        <v/>
      </c>
      <c r="F13" s="18" t="s">
        <v>107</v>
      </c>
      <c r="G13" s="17"/>
      <c r="H13" s="13" t="str">
        <f t="shared" si="1"/>
        <v/>
      </c>
      <c r="I13" s="13" t="str">
        <f t="shared" si="5"/>
        <v>一般会計</v>
      </c>
      <c r="K13" s="13" t="str">
        <f>N11</f>
        <v>その他の事項経費</v>
      </c>
      <c r="L13" s="13"/>
      <c r="O13" s="13"/>
      <c r="P13" s="13"/>
      <c r="Q13" s="19"/>
      <c r="T13" s="13"/>
      <c r="U13" s="30" t="s">
        <v>157</v>
      </c>
      <c r="W13" s="30" t="s">
        <v>139</v>
      </c>
      <c r="Y13" s="30" t="s">
        <v>269</v>
      </c>
      <c r="Z13" s="30" t="s">
        <v>397</v>
      </c>
      <c r="AA13" s="63" t="s">
        <v>363</v>
      </c>
      <c r="AB13" s="63" t="s">
        <v>491</v>
      </c>
      <c r="AC13" s="29"/>
      <c r="AD13" s="29"/>
      <c r="AE13" s="29"/>
      <c r="AF13" s="28"/>
      <c r="AG13" s="40" t="s">
        <v>218</v>
      </c>
      <c r="AK13" s="40" t="str">
        <f t="shared" si="7"/>
        <v>L</v>
      </c>
    </row>
    <row r="14" spans="1:42" ht="13.5" customHeight="1" x14ac:dyDescent="0.15">
      <c r="A14" s="14" t="s">
        <v>84</v>
      </c>
      <c r="B14" s="15"/>
      <c r="C14" s="13" t="str">
        <f t="shared" si="9"/>
        <v/>
      </c>
      <c r="D14" s="13" t="str">
        <f t="shared" si="8"/>
        <v/>
      </c>
      <c r="F14" s="18" t="s">
        <v>108</v>
      </c>
      <c r="G14" s="17"/>
      <c r="H14" s="13" t="str">
        <f t="shared" si="1"/>
        <v/>
      </c>
      <c r="I14" s="13" t="str">
        <f t="shared" si="5"/>
        <v>一般会計</v>
      </c>
      <c r="K14" s="13"/>
      <c r="L14" s="13"/>
      <c r="O14" s="13"/>
      <c r="P14" s="13"/>
      <c r="Q14" s="19"/>
      <c r="T14" s="13"/>
      <c r="U14" s="30" t="s">
        <v>513</v>
      </c>
      <c r="W14" s="30" t="s">
        <v>140</v>
      </c>
      <c r="Y14" s="30" t="s">
        <v>270</v>
      </c>
      <c r="Z14" s="30" t="s">
        <v>398</v>
      </c>
      <c r="AA14" s="63" t="s">
        <v>364</v>
      </c>
      <c r="AB14" s="63" t="s">
        <v>492</v>
      </c>
      <c r="AC14" s="29"/>
      <c r="AD14" s="29"/>
      <c r="AE14" s="29"/>
      <c r="AF14" s="28"/>
      <c r="AG14" s="54"/>
      <c r="AK14" s="40" t="str">
        <f t="shared" si="7"/>
        <v>M</v>
      </c>
    </row>
    <row r="15" spans="1:42" ht="13.5" customHeight="1" x14ac:dyDescent="0.15">
      <c r="A15" s="14" t="s">
        <v>85</v>
      </c>
      <c r="B15" s="15"/>
      <c r="C15" s="13" t="str">
        <f t="shared" si="9"/>
        <v/>
      </c>
      <c r="D15" s="13" t="str">
        <f t="shared" si="8"/>
        <v/>
      </c>
      <c r="F15" s="18" t="s">
        <v>109</v>
      </c>
      <c r="G15" s="17"/>
      <c r="H15" s="13" t="str">
        <f t="shared" si="1"/>
        <v/>
      </c>
      <c r="I15" s="13" t="str">
        <f t="shared" si="5"/>
        <v>一般会計</v>
      </c>
      <c r="K15" s="13"/>
      <c r="L15" s="13"/>
      <c r="O15" s="13"/>
      <c r="P15" s="13"/>
      <c r="Q15" s="19"/>
      <c r="T15" s="13"/>
      <c r="U15" s="30" t="s">
        <v>514</v>
      </c>
      <c r="W15" s="30" t="s">
        <v>141</v>
      </c>
      <c r="Y15" s="30" t="s">
        <v>271</v>
      </c>
      <c r="Z15" s="30" t="s">
        <v>399</v>
      </c>
      <c r="AA15" s="63" t="s">
        <v>365</v>
      </c>
      <c r="AB15" s="63" t="s">
        <v>493</v>
      </c>
      <c r="AC15" s="29"/>
      <c r="AD15" s="29"/>
      <c r="AE15" s="29"/>
      <c r="AF15" s="28"/>
      <c r="AG15" s="55"/>
      <c r="AK15" s="40" t="str">
        <f t="shared" si="7"/>
        <v>N</v>
      </c>
    </row>
    <row r="16" spans="1:42" ht="13.5" customHeight="1" x14ac:dyDescent="0.15">
      <c r="A16" s="14" t="s">
        <v>86</v>
      </c>
      <c r="B16" s="15"/>
      <c r="C16" s="13" t="str">
        <f t="shared" si="9"/>
        <v/>
      </c>
      <c r="D16" s="13" t="str">
        <f t="shared" si="8"/>
        <v/>
      </c>
      <c r="F16" s="18" t="s">
        <v>110</v>
      </c>
      <c r="G16" s="17"/>
      <c r="H16" s="13" t="str">
        <f t="shared" si="1"/>
        <v/>
      </c>
      <c r="I16" s="13" t="str">
        <f t="shared" si="5"/>
        <v>一般会計</v>
      </c>
      <c r="K16" s="13"/>
      <c r="L16" s="13"/>
      <c r="O16" s="13"/>
      <c r="P16" s="13"/>
      <c r="Q16" s="19"/>
      <c r="T16" s="13"/>
      <c r="U16" s="30" t="s">
        <v>515</v>
      </c>
      <c r="W16" s="30" t="s">
        <v>142</v>
      </c>
      <c r="Y16" s="30" t="s">
        <v>272</v>
      </c>
      <c r="Z16" s="30" t="s">
        <v>400</v>
      </c>
      <c r="AA16" s="63" t="s">
        <v>366</v>
      </c>
      <c r="AB16" s="63" t="s">
        <v>494</v>
      </c>
      <c r="AC16" s="29"/>
      <c r="AD16" s="29"/>
      <c r="AE16" s="29"/>
      <c r="AF16" s="28"/>
      <c r="AG16" s="55"/>
      <c r="AK16" s="40" t="str">
        <f t="shared" si="7"/>
        <v>O</v>
      </c>
    </row>
    <row r="17" spans="1:37" ht="13.5" customHeight="1" x14ac:dyDescent="0.15">
      <c r="A17" s="14" t="s">
        <v>87</v>
      </c>
      <c r="B17" s="15"/>
      <c r="C17" s="13" t="str">
        <f t="shared" si="9"/>
        <v/>
      </c>
      <c r="D17" s="13" t="str">
        <f t="shared" si="8"/>
        <v/>
      </c>
      <c r="F17" s="18" t="s">
        <v>111</v>
      </c>
      <c r="G17" s="17"/>
      <c r="H17" s="13" t="str">
        <f t="shared" si="1"/>
        <v/>
      </c>
      <c r="I17" s="13" t="str">
        <f t="shared" si="5"/>
        <v>一般会計</v>
      </c>
      <c r="K17" s="13"/>
      <c r="L17" s="13"/>
      <c r="O17" s="13"/>
      <c r="P17" s="13"/>
      <c r="Q17" s="19"/>
      <c r="T17" s="13"/>
      <c r="U17" s="30" t="s">
        <v>533</v>
      </c>
      <c r="W17" s="30" t="s">
        <v>143</v>
      </c>
      <c r="Y17" s="30" t="s">
        <v>273</v>
      </c>
      <c r="Z17" s="30" t="s">
        <v>401</v>
      </c>
      <c r="AA17" s="63" t="s">
        <v>367</v>
      </c>
      <c r="AB17" s="63" t="s">
        <v>495</v>
      </c>
      <c r="AC17" s="29"/>
      <c r="AD17" s="29"/>
      <c r="AE17" s="29"/>
      <c r="AF17" s="28"/>
      <c r="AG17" s="55"/>
      <c r="AK17" s="40" t="str">
        <f t="shared" si="7"/>
        <v>P</v>
      </c>
    </row>
    <row r="18" spans="1:37" ht="13.5" customHeight="1" x14ac:dyDescent="0.15">
      <c r="A18" s="14" t="s">
        <v>88</v>
      </c>
      <c r="B18" s="15"/>
      <c r="C18" s="13" t="str">
        <f t="shared" si="9"/>
        <v/>
      </c>
      <c r="D18" s="13" t="str">
        <f t="shared" si="8"/>
        <v/>
      </c>
      <c r="F18" s="18" t="s">
        <v>112</v>
      </c>
      <c r="G18" s="17"/>
      <c r="H18" s="13" t="str">
        <f t="shared" si="1"/>
        <v/>
      </c>
      <c r="I18" s="13" t="str">
        <f t="shared" si="5"/>
        <v>一般会計</v>
      </c>
      <c r="K18" s="13"/>
      <c r="L18" s="13"/>
      <c r="O18" s="13"/>
      <c r="P18" s="13"/>
      <c r="Q18" s="19"/>
      <c r="T18" s="13"/>
      <c r="U18" s="30" t="s">
        <v>516</v>
      </c>
      <c r="W18" s="30" t="s">
        <v>144</v>
      </c>
      <c r="Y18" s="30" t="s">
        <v>274</v>
      </c>
      <c r="Z18" s="30" t="s">
        <v>402</v>
      </c>
      <c r="AA18" s="63" t="s">
        <v>368</v>
      </c>
      <c r="AB18" s="63" t="s">
        <v>496</v>
      </c>
      <c r="AC18" s="29"/>
      <c r="AD18" s="29"/>
      <c r="AE18" s="29"/>
      <c r="AF18" s="28"/>
      <c r="AK18" s="40" t="str">
        <f t="shared" si="7"/>
        <v>Q</v>
      </c>
    </row>
    <row r="19" spans="1:37" ht="13.5" customHeight="1" x14ac:dyDescent="0.15">
      <c r="A19" s="14" t="s">
        <v>195</v>
      </c>
      <c r="B19" s="15"/>
      <c r="C19" s="13" t="str">
        <f t="shared" si="9"/>
        <v/>
      </c>
      <c r="D19" s="13" t="str">
        <f t="shared" si="8"/>
        <v/>
      </c>
      <c r="F19" s="18" t="s">
        <v>113</v>
      </c>
      <c r="G19" s="17"/>
      <c r="H19" s="13" t="str">
        <f t="shared" si="1"/>
        <v/>
      </c>
      <c r="I19" s="13" t="str">
        <f t="shared" si="5"/>
        <v>一般会計</v>
      </c>
      <c r="K19" s="13"/>
      <c r="L19" s="13"/>
      <c r="O19" s="13"/>
      <c r="P19" s="13"/>
      <c r="Q19" s="19"/>
      <c r="T19" s="13"/>
      <c r="U19" s="30" t="s">
        <v>517</v>
      </c>
      <c r="W19" s="30" t="s">
        <v>145</v>
      </c>
      <c r="Y19" s="30" t="s">
        <v>275</v>
      </c>
      <c r="Z19" s="30" t="s">
        <v>403</v>
      </c>
      <c r="AA19" s="63" t="s">
        <v>369</v>
      </c>
      <c r="AB19" s="63" t="s">
        <v>497</v>
      </c>
      <c r="AC19" s="29"/>
      <c r="AD19" s="29"/>
      <c r="AE19" s="29"/>
      <c r="AF19" s="28"/>
      <c r="AK19" s="40" t="str">
        <f t="shared" si="7"/>
        <v>R</v>
      </c>
    </row>
    <row r="20" spans="1:37" ht="13.5" customHeight="1" x14ac:dyDescent="0.15">
      <c r="A20" s="14" t="s">
        <v>196</v>
      </c>
      <c r="B20" s="15" t="s">
        <v>568</v>
      </c>
      <c r="C20" s="13" t="str">
        <f t="shared" si="9"/>
        <v>地方創生</v>
      </c>
      <c r="D20" s="13" t="str">
        <f t="shared" si="8"/>
        <v>地方創生</v>
      </c>
      <c r="F20" s="18" t="s">
        <v>194</v>
      </c>
      <c r="G20" s="17"/>
      <c r="H20" s="13" t="str">
        <f t="shared" si="1"/>
        <v/>
      </c>
      <c r="I20" s="13" t="str">
        <f t="shared" si="5"/>
        <v>一般会計</v>
      </c>
      <c r="K20" s="13"/>
      <c r="L20" s="13"/>
      <c r="O20" s="13"/>
      <c r="P20" s="13"/>
      <c r="Q20" s="19"/>
      <c r="T20" s="13"/>
      <c r="U20" s="30" t="s">
        <v>518</v>
      </c>
      <c r="W20" s="30" t="s">
        <v>146</v>
      </c>
      <c r="Y20" s="30" t="s">
        <v>276</v>
      </c>
      <c r="Z20" s="30" t="s">
        <v>404</v>
      </c>
      <c r="AA20" s="63" t="s">
        <v>370</v>
      </c>
      <c r="AB20" s="63" t="s">
        <v>498</v>
      </c>
      <c r="AC20" s="29"/>
      <c r="AD20" s="29"/>
      <c r="AE20" s="29"/>
      <c r="AF20" s="28"/>
      <c r="AK20" s="40" t="str">
        <f t="shared" si="7"/>
        <v>S</v>
      </c>
    </row>
    <row r="21" spans="1:37" ht="13.5" customHeight="1" x14ac:dyDescent="0.15">
      <c r="A21" s="14" t="s">
        <v>197</v>
      </c>
      <c r="B21" s="15"/>
      <c r="C21" s="13" t="str">
        <f t="shared" si="9"/>
        <v/>
      </c>
      <c r="D21" s="13" t="str">
        <f t="shared" si="8"/>
        <v>地方創生</v>
      </c>
      <c r="F21" s="18" t="s">
        <v>114</v>
      </c>
      <c r="G21" s="17"/>
      <c r="H21" s="13" t="str">
        <f t="shared" si="1"/>
        <v/>
      </c>
      <c r="I21" s="13" t="str">
        <f t="shared" si="5"/>
        <v>一般会計</v>
      </c>
      <c r="K21" s="13"/>
      <c r="L21" s="13"/>
      <c r="O21" s="13"/>
      <c r="P21" s="13"/>
      <c r="Q21" s="19"/>
      <c r="T21" s="13"/>
      <c r="U21" s="30" t="s">
        <v>519</v>
      </c>
      <c r="W21" s="30" t="s">
        <v>147</v>
      </c>
      <c r="Y21" s="30" t="s">
        <v>277</v>
      </c>
      <c r="Z21" s="30" t="s">
        <v>405</v>
      </c>
      <c r="AA21" s="63" t="s">
        <v>371</v>
      </c>
      <c r="AB21" s="63" t="s">
        <v>499</v>
      </c>
      <c r="AC21" s="29"/>
      <c r="AD21" s="29"/>
      <c r="AE21" s="29"/>
      <c r="AF21" s="28"/>
      <c r="AK21" s="40" t="str">
        <f t="shared" si="7"/>
        <v>T</v>
      </c>
    </row>
    <row r="22" spans="1:37" ht="13.5" customHeight="1" x14ac:dyDescent="0.15">
      <c r="A22" s="14" t="s">
        <v>198</v>
      </c>
      <c r="B22" s="15"/>
      <c r="C22" s="13" t="str">
        <f t="shared" si="9"/>
        <v/>
      </c>
      <c r="D22" s="13" t="str">
        <f>IF(C22="",D21,IF(D21&lt;&gt;"",CONCATENATE(D21,"、",C22),C22))</f>
        <v>地方創生</v>
      </c>
      <c r="F22" s="18" t="s">
        <v>115</v>
      </c>
      <c r="G22" s="17"/>
      <c r="H22" s="13" t="str">
        <f t="shared" si="1"/>
        <v/>
      </c>
      <c r="I22" s="13" t="str">
        <f t="shared" si="5"/>
        <v>一般会計</v>
      </c>
      <c r="K22" s="13"/>
      <c r="L22" s="13"/>
      <c r="O22" s="13"/>
      <c r="P22" s="13"/>
      <c r="Q22" s="19"/>
      <c r="T22" s="13"/>
      <c r="U22" s="30" t="s">
        <v>557</v>
      </c>
      <c r="W22" s="30" t="s">
        <v>148</v>
      </c>
      <c r="Y22" s="30" t="s">
        <v>278</v>
      </c>
      <c r="Z22" s="30" t="s">
        <v>406</v>
      </c>
      <c r="AA22" s="63" t="s">
        <v>372</v>
      </c>
      <c r="AB22" s="63" t="s">
        <v>500</v>
      </c>
      <c r="AC22" s="29"/>
      <c r="AD22" s="29"/>
      <c r="AE22" s="29"/>
      <c r="AF22" s="28"/>
      <c r="AK22" s="40" t="str">
        <f t="shared" si="7"/>
        <v>U</v>
      </c>
    </row>
    <row r="23" spans="1:37" ht="13.5" customHeight="1" x14ac:dyDescent="0.15">
      <c r="A23" s="61" t="s">
        <v>250</v>
      </c>
      <c r="B23" s="15"/>
      <c r="C23" s="13" t="str">
        <f t="shared" si="9"/>
        <v/>
      </c>
      <c r="D23" s="13" t="str">
        <f>IF(C23="",D22,IF(D22&lt;&gt;"",CONCATENATE(D22,"、",C23),C23))</f>
        <v>地方創生</v>
      </c>
      <c r="F23" s="18" t="s">
        <v>116</v>
      </c>
      <c r="G23" s="17"/>
      <c r="H23" s="13" t="str">
        <f t="shared" si="1"/>
        <v/>
      </c>
      <c r="I23" s="13" t="str">
        <f t="shared" si="5"/>
        <v>一般会計</v>
      </c>
      <c r="K23" s="13"/>
      <c r="L23" s="13"/>
      <c r="O23" s="13"/>
      <c r="P23" s="13"/>
      <c r="Q23" s="19"/>
      <c r="T23" s="13"/>
      <c r="U23" s="30" t="s">
        <v>520</v>
      </c>
      <c r="W23" s="30" t="s">
        <v>149</v>
      </c>
      <c r="Y23" s="30" t="s">
        <v>279</v>
      </c>
      <c r="Z23" s="30" t="s">
        <v>407</v>
      </c>
      <c r="AA23" s="63" t="s">
        <v>373</v>
      </c>
      <c r="AB23" s="63" t="s">
        <v>501</v>
      </c>
      <c r="AC23" s="29"/>
      <c r="AD23" s="29"/>
      <c r="AE23" s="29"/>
      <c r="AF23" s="28"/>
      <c r="AK23" s="40" t="str">
        <f t="shared" si="7"/>
        <v>V</v>
      </c>
    </row>
    <row r="24" spans="1:37" ht="13.5" customHeight="1" x14ac:dyDescent="0.15">
      <c r="A24" s="72"/>
      <c r="B24" s="59"/>
      <c r="F24" s="18" t="s">
        <v>253</v>
      </c>
      <c r="G24" s="17"/>
      <c r="H24" s="13" t="str">
        <f t="shared" si="1"/>
        <v/>
      </c>
      <c r="I24" s="13" t="str">
        <f t="shared" si="5"/>
        <v>一般会計</v>
      </c>
      <c r="K24" s="13"/>
      <c r="L24" s="13"/>
      <c r="O24" s="13"/>
      <c r="P24" s="13"/>
      <c r="Q24" s="19"/>
      <c r="T24" s="13"/>
      <c r="U24" s="30" t="s">
        <v>521</v>
      </c>
      <c r="W24" s="30" t="s">
        <v>150</v>
      </c>
      <c r="Y24" s="30" t="s">
        <v>280</v>
      </c>
      <c r="Z24" s="30" t="s">
        <v>408</v>
      </c>
      <c r="AA24" s="63" t="s">
        <v>374</v>
      </c>
      <c r="AB24" s="63" t="s">
        <v>502</v>
      </c>
      <c r="AC24" s="29"/>
      <c r="AD24" s="29"/>
      <c r="AE24" s="29"/>
      <c r="AF24" s="28"/>
      <c r="AK24" s="40" t="str">
        <f>CHAR(CODE(AK23)+1)</f>
        <v>W</v>
      </c>
    </row>
    <row r="25" spans="1:37" ht="13.5" customHeight="1" x14ac:dyDescent="0.15">
      <c r="A25" s="60"/>
      <c r="B25" s="59"/>
      <c r="F25" s="18" t="s">
        <v>117</v>
      </c>
      <c r="G25" s="17"/>
      <c r="H25" s="13" t="str">
        <f t="shared" si="1"/>
        <v/>
      </c>
      <c r="I25" s="13" t="str">
        <f t="shared" si="5"/>
        <v>一般会計</v>
      </c>
      <c r="K25" s="13"/>
      <c r="L25" s="13"/>
      <c r="O25" s="13"/>
      <c r="P25" s="13"/>
      <c r="Q25" s="19"/>
      <c r="T25" s="13"/>
      <c r="U25" s="30" t="s">
        <v>522</v>
      </c>
      <c r="W25" s="53"/>
      <c r="Y25" s="30" t="s">
        <v>281</v>
      </c>
      <c r="Z25" s="30" t="s">
        <v>409</v>
      </c>
      <c r="AA25" s="63" t="s">
        <v>375</v>
      </c>
      <c r="AB25" s="63" t="s">
        <v>503</v>
      </c>
      <c r="AC25" s="29"/>
      <c r="AD25" s="29"/>
      <c r="AE25" s="29"/>
      <c r="AF25" s="28"/>
      <c r="AK25" s="40" t="str">
        <f t="shared" si="7"/>
        <v>X</v>
      </c>
    </row>
    <row r="26" spans="1:37" ht="13.5" customHeight="1" x14ac:dyDescent="0.15">
      <c r="A26" s="60"/>
      <c r="B26" s="59"/>
      <c r="F26" s="18" t="s">
        <v>118</v>
      </c>
      <c r="G26" s="17"/>
      <c r="H26" s="13" t="str">
        <f t="shared" si="1"/>
        <v/>
      </c>
      <c r="I26" s="13" t="str">
        <f t="shared" si="5"/>
        <v>一般会計</v>
      </c>
      <c r="K26" s="13"/>
      <c r="L26" s="13"/>
      <c r="O26" s="13"/>
      <c r="P26" s="13"/>
      <c r="Q26" s="19"/>
      <c r="T26" s="13"/>
      <c r="U26" s="30" t="s">
        <v>523</v>
      </c>
      <c r="Y26" s="30" t="s">
        <v>282</v>
      </c>
      <c r="Z26" s="30" t="s">
        <v>410</v>
      </c>
      <c r="AA26" s="63" t="s">
        <v>376</v>
      </c>
      <c r="AB26" s="63" t="s">
        <v>504</v>
      </c>
      <c r="AC26" s="29"/>
      <c r="AD26" s="29"/>
      <c r="AE26" s="29"/>
      <c r="AF26" s="28"/>
      <c r="AK26" s="40" t="str">
        <f t="shared" si="7"/>
        <v>Y</v>
      </c>
    </row>
    <row r="27" spans="1:37" ht="13.5" customHeight="1" x14ac:dyDescent="0.15">
      <c r="A27" s="13" t="str">
        <f>IF(D23="", "-", D23)</f>
        <v>地方創生</v>
      </c>
      <c r="B27" s="13"/>
      <c r="F27" s="18" t="s">
        <v>119</v>
      </c>
      <c r="G27" s="17"/>
      <c r="H27" s="13" t="str">
        <f t="shared" si="1"/>
        <v/>
      </c>
      <c r="I27" s="13" t="str">
        <f t="shared" si="5"/>
        <v>一般会計</v>
      </c>
      <c r="K27" s="13"/>
      <c r="L27" s="13"/>
      <c r="O27" s="13"/>
      <c r="P27" s="13"/>
      <c r="Q27" s="19"/>
      <c r="T27" s="13"/>
      <c r="U27" s="30" t="s">
        <v>524</v>
      </c>
      <c r="Y27" s="30" t="s">
        <v>283</v>
      </c>
      <c r="Z27" s="30" t="s">
        <v>411</v>
      </c>
      <c r="AA27" s="63" t="s">
        <v>377</v>
      </c>
      <c r="AB27" s="63" t="s">
        <v>505</v>
      </c>
      <c r="AC27" s="29"/>
      <c r="AD27" s="29"/>
      <c r="AE27" s="29"/>
      <c r="AF27" s="28"/>
      <c r="AK27" s="40"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525</v>
      </c>
      <c r="Y28" s="30" t="s">
        <v>284</v>
      </c>
      <c r="Z28" s="30" t="s">
        <v>412</v>
      </c>
      <c r="AA28" s="63" t="s">
        <v>378</v>
      </c>
      <c r="AB28" s="63" t="s">
        <v>506</v>
      </c>
      <c r="AC28" s="29"/>
      <c r="AD28" s="29"/>
      <c r="AE28" s="29"/>
      <c r="AF28" s="28"/>
      <c r="AK28" s="40" t="s">
        <v>178</v>
      </c>
    </row>
    <row r="29" spans="1:37" ht="13.5" customHeight="1" x14ac:dyDescent="0.15">
      <c r="A29" s="13"/>
      <c r="B29" s="13"/>
      <c r="F29" s="18" t="s">
        <v>186</v>
      </c>
      <c r="G29" s="17"/>
      <c r="H29" s="13" t="str">
        <f t="shared" si="1"/>
        <v/>
      </c>
      <c r="I29" s="13" t="str">
        <f t="shared" si="5"/>
        <v>一般会計</v>
      </c>
      <c r="K29" s="13"/>
      <c r="L29" s="13"/>
      <c r="O29" s="13"/>
      <c r="P29" s="13"/>
      <c r="Q29" s="19"/>
      <c r="T29" s="13"/>
      <c r="U29" s="30" t="s">
        <v>526</v>
      </c>
      <c r="Y29" s="30" t="s">
        <v>285</v>
      </c>
      <c r="Z29" s="30" t="s">
        <v>413</v>
      </c>
      <c r="AA29" s="63" t="s">
        <v>379</v>
      </c>
      <c r="AB29" s="63" t="s">
        <v>507</v>
      </c>
      <c r="AC29" s="29"/>
      <c r="AD29" s="29"/>
      <c r="AE29" s="29"/>
      <c r="AF29" s="28"/>
      <c r="AK29" s="40" t="str">
        <f t="shared" si="7"/>
        <v>b</v>
      </c>
    </row>
    <row r="30" spans="1:37" ht="13.5" customHeight="1" x14ac:dyDescent="0.15">
      <c r="A30" s="13"/>
      <c r="B30" s="13"/>
      <c r="F30" s="18" t="s">
        <v>187</v>
      </c>
      <c r="G30" s="17"/>
      <c r="H30" s="13" t="str">
        <f t="shared" si="1"/>
        <v/>
      </c>
      <c r="I30" s="13" t="str">
        <f t="shared" si="5"/>
        <v>一般会計</v>
      </c>
      <c r="K30" s="13"/>
      <c r="L30" s="13"/>
      <c r="O30" s="13"/>
      <c r="P30" s="13"/>
      <c r="Q30" s="19"/>
      <c r="T30" s="13"/>
      <c r="U30" s="30" t="s">
        <v>527</v>
      </c>
      <c r="Y30" s="30" t="s">
        <v>286</v>
      </c>
      <c r="Z30" s="30" t="s">
        <v>414</v>
      </c>
      <c r="AA30" s="63" t="s">
        <v>380</v>
      </c>
      <c r="AB30" s="63" t="s">
        <v>508</v>
      </c>
      <c r="AC30" s="29"/>
      <c r="AD30" s="29"/>
      <c r="AE30" s="29"/>
      <c r="AF30" s="28"/>
      <c r="AK30" s="40" t="str">
        <f t="shared" si="7"/>
        <v>c</v>
      </c>
    </row>
    <row r="31" spans="1:37" ht="13.5" customHeight="1" x14ac:dyDescent="0.15">
      <c r="A31" s="13"/>
      <c r="B31" s="13"/>
      <c r="F31" s="18" t="s">
        <v>188</v>
      </c>
      <c r="G31" s="17"/>
      <c r="H31" s="13" t="str">
        <f t="shared" si="1"/>
        <v/>
      </c>
      <c r="I31" s="13" t="str">
        <f t="shared" si="5"/>
        <v>一般会計</v>
      </c>
      <c r="K31" s="13"/>
      <c r="L31" s="13"/>
      <c r="O31" s="13"/>
      <c r="P31" s="13"/>
      <c r="Q31" s="19"/>
      <c r="T31" s="13"/>
      <c r="U31" s="30" t="s">
        <v>528</v>
      </c>
      <c r="Y31" s="30" t="s">
        <v>287</v>
      </c>
      <c r="Z31" s="30" t="s">
        <v>415</v>
      </c>
      <c r="AA31" s="63" t="s">
        <v>381</v>
      </c>
      <c r="AB31" s="63" t="s">
        <v>509</v>
      </c>
      <c r="AC31" s="29"/>
      <c r="AD31" s="29"/>
      <c r="AE31" s="29"/>
      <c r="AF31" s="28"/>
      <c r="AK31" s="40" t="str">
        <f t="shared" si="7"/>
        <v>d</v>
      </c>
    </row>
    <row r="32" spans="1:37" ht="13.5" customHeight="1" x14ac:dyDescent="0.15">
      <c r="A32" s="13"/>
      <c r="B32" s="13"/>
      <c r="F32" s="18" t="s">
        <v>189</v>
      </c>
      <c r="G32" s="17"/>
      <c r="H32" s="13" t="str">
        <f t="shared" si="1"/>
        <v/>
      </c>
      <c r="I32" s="13" t="str">
        <f t="shared" si="5"/>
        <v>一般会計</v>
      </c>
      <c r="K32" s="13"/>
      <c r="L32" s="13"/>
      <c r="O32" s="13"/>
      <c r="P32" s="13"/>
      <c r="Q32" s="19"/>
      <c r="T32" s="13"/>
      <c r="U32" s="30" t="s">
        <v>529</v>
      </c>
      <c r="Y32" s="30" t="s">
        <v>288</v>
      </c>
      <c r="Z32" s="30" t="s">
        <v>416</v>
      </c>
      <c r="AA32" s="63" t="s">
        <v>58</v>
      </c>
      <c r="AB32" s="63" t="s">
        <v>58</v>
      </c>
      <c r="AC32" s="29"/>
      <c r="AD32" s="29"/>
      <c r="AE32" s="29"/>
      <c r="AF32" s="28"/>
      <c r="AK32" s="40" t="str">
        <f t="shared" si="7"/>
        <v>e</v>
      </c>
    </row>
    <row r="33" spans="1:37" ht="13.5" customHeight="1" x14ac:dyDescent="0.15">
      <c r="A33" s="13"/>
      <c r="B33" s="13"/>
      <c r="F33" s="18" t="s">
        <v>190</v>
      </c>
      <c r="G33" s="17"/>
      <c r="H33" s="13" t="str">
        <f t="shared" si="1"/>
        <v/>
      </c>
      <c r="I33" s="13" t="str">
        <f t="shared" si="5"/>
        <v>一般会計</v>
      </c>
      <c r="K33" s="13"/>
      <c r="L33" s="13"/>
      <c r="O33" s="13"/>
      <c r="P33" s="13"/>
      <c r="Q33" s="19"/>
      <c r="T33" s="13"/>
      <c r="U33" s="30" t="s">
        <v>530</v>
      </c>
      <c r="Y33" s="30" t="s">
        <v>289</v>
      </c>
      <c r="Z33" s="30" t="s">
        <v>417</v>
      </c>
      <c r="AA33" s="53"/>
      <c r="AB33" s="29"/>
      <c r="AC33" s="29"/>
      <c r="AD33" s="29"/>
      <c r="AE33" s="29"/>
      <c r="AF33" s="28"/>
      <c r="AK33" s="40" t="str">
        <f t="shared" si="7"/>
        <v>f</v>
      </c>
    </row>
    <row r="34" spans="1:37" ht="13.5" customHeight="1" x14ac:dyDescent="0.15">
      <c r="A34" s="13"/>
      <c r="B34" s="13"/>
      <c r="F34" s="18" t="s">
        <v>191</v>
      </c>
      <c r="G34" s="17"/>
      <c r="H34" s="13" t="str">
        <f t="shared" si="1"/>
        <v/>
      </c>
      <c r="I34" s="13" t="str">
        <f t="shared" si="5"/>
        <v>一般会計</v>
      </c>
      <c r="K34" s="13"/>
      <c r="L34" s="13"/>
      <c r="O34" s="13"/>
      <c r="P34" s="13"/>
      <c r="Q34" s="19"/>
      <c r="T34" s="13"/>
      <c r="U34" s="30" t="s">
        <v>531</v>
      </c>
      <c r="Y34" s="30" t="s">
        <v>290</v>
      </c>
      <c r="Z34" s="30" t="s">
        <v>418</v>
      </c>
      <c r="AB34" s="29"/>
      <c r="AC34" s="29"/>
      <c r="AD34" s="29"/>
      <c r="AE34" s="29"/>
      <c r="AF34" s="28"/>
      <c r="AK34" s="40" t="str">
        <f t="shared" si="7"/>
        <v>g</v>
      </c>
    </row>
    <row r="35" spans="1:37" ht="13.5" customHeight="1" x14ac:dyDescent="0.15">
      <c r="A35" s="13"/>
      <c r="B35" s="13"/>
      <c r="F35" s="18" t="s">
        <v>192</v>
      </c>
      <c r="G35" s="17"/>
      <c r="H35" s="13" t="str">
        <f t="shared" si="1"/>
        <v/>
      </c>
      <c r="I35" s="13" t="str">
        <f t="shared" si="5"/>
        <v>一般会計</v>
      </c>
      <c r="K35" s="13"/>
      <c r="L35" s="13"/>
      <c r="O35" s="13"/>
      <c r="P35" s="13"/>
      <c r="Q35" s="19"/>
      <c r="T35" s="13"/>
      <c r="U35" s="30" t="s">
        <v>532</v>
      </c>
      <c r="Y35" s="30" t="s">
        <v>291</v>
      </c>
      <c r="Z35" s="30" t="s">
        <v>419</v>
      </c>
      <c r="AC35" s="29"/>
      <c r="AF35" s="28"/>
      <c r="AK35" s="40" t="str">
        <f t="shared" si="7"/>
        <v>h</v>
      </c>
    </row>
    <row r="36" spans="1:37" ht="13.5" customHeight="1" x14ac:dyDescent="0.15">
      <c r="A36" s="13"/>
      <c r="B36" s="13"/>
      <c r="F36" s="18" t="s">
        <v>193</v>
      </c>
      <c r="G36" s="17"/>
      <c r="H36" s="13" t="str">
        <f t="shared" si="1"/>
        <v/>
      </c>
      <c r="I36" s="13" t="str">
        <f t="shared" si="5"/>
        <v>一般会計</v>
      </c>
      <c r="K36" s="13"/>
      <c r="L36" s="13"/>
      <c r="O36" s="13"/>
      <c r="P36" s="13"/>
      <c r="Q36" s="19"/>
      <c r="T36" s="13"/>
      <c r="Y36" s="30" t="s">
        <v>292</v>
      </c>
      <c r="Z36" s="30" t="s">
        <v>420</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293</v>
      </c>
      <c r="Z37" s="30" t="s">
        <v>421</v>
      </c>
      <c r="AF37" s="28"/>
      <c r="AK37" s="40" t="str">
        <f t="shared" si="7"/>
        <v>j</v>
      </c>
    </row>
    <row r="38" spans="1:37" x14ac:dyDescent="0.15">
      <c r="A38" s="13"/>
      <c r="B38" s="13"/>
      <c r="F38" s="13"/>
      <c r="G38" s="19"/>
      <c r="K38" s="13"/>
      <c r="L38" s="13"/>
      <c r="O38" s="13"/>
      <c r="P38" s="13"/>
      <c r="Q38" s="19"/>
      <c r="T38" s="13"/>
      <c r="Y38" s="30" t="s">
        <v>294</v>
      </c>
      <c r="Z38" s="30" t="s">
        <v>422</v>
      </c>
      <c r="AF38" s="28"/>
      <c r="AK38" s="40" t="str">
        <f t="shared" si="7"/>
        <v>k</v>
      </c>
    </row>
    <row r="39" spans="1:37" x14ac:dyDescent="0.15">
      <c r="A39" s="13"/>
      <c r="B39" s="13"/>
      <c r="F39" s="13" t="str">
        <f>I37</f>
        <v>一般会計</v>
      </c>
      <c r="G39" s="19"/>
      <c r="K39" s="13"/>
      <c r="L39" s="13"/>
      <c r="O39" s="13"/>
      <c r="P39" s="13"/>
      <c r="Q39" s="19"/>
      <c r="T39" s="13"/>
      <c r="U39" s="30" t="s">
        <v>534</v>
      </c>
      <c r="Y39" s="30" t="s">
        <v>295</v>
      </c>
      <c r="Z39" s="30" t="s">
        <v>423</v>
      </c>
      <c r="AF39" s="28"/>
      <c r="AK39" s="40" t="str">
        <f t="shared" si="7"/>
        <v>l</v>
      </c>
    </row>
    <row r="40" spans="1:37" x14ac:dyDescent="0.15">
      <c r="A40" s="13"/>
      <c r="B40" s="13"/>
      <c r="F40" s="13"/>
      <c r="G40" s="19"/>
      <c r="K40" s="13"/>
      <c r="L40" s="13"/>
      <c r="O40" s="13"/>
      <c r="P40" s="13"/>
      <c r="Q40" s="19"/>
      <c r="T40" s="13"/>
      <c r="U40" s="30"/>
      <c r="Y40" s="30" t="s">
        <v>296</v>
      </c>
      <c r="Z40" s="30" t="s">
        <v>424</v>
      </c>
      <c r="AF40" s="28"/>
      <c r="AK40" s="40" t="str">
        <f t="shared" si="7"/>
        <v>m</v>
      </c>
    </row>
    <row r="41" spans="1:37" x14ac:dyDescent="0.15">
      <c r="A41" s="13"/>
      <c r="B41" s="13"/>
      <c r="F41" s="13"/>
      <c r="G41" s="19"/>
      <c r="K41" s="13"/>
      <c r="L41" s="13"/>
      <c r="O41" s="13"/>
      <c r="P41" s="13"/>
      <c r="Q41" s="19"/>
      <c r="T41" s="13"/>
      <c r="U41" s="30" t="s">
        <v>236</v>
      </c>
      <c r="Y41" s="30" t="s">
        <v>297</v>
      </c>
      <c r="Z41" s="30" t="s">
        <v>425</v>
      </c>
      <c r="AF41" s="28"/>
      <c r="AK41" s="40" t="str">
        <f t="shared" si="7"/>
        <v>n</v>
      </c>
    </row>
    <row r="42" spans="1:37" x14ac:dyDescent="0.15">
      <c r="A42" s="13"/>
      <c r="B42" s="13"/>
      <c r="F42" s="13"/>
      <c r="G42" s="19"/>
      <c r="K42" s="13"/>
      <c r="L42" s="13"/>
      <c r="O42" s="13"/>
      <c r="P42" s="13"/>
      <c r="Q42" s="19"/>
      <c r="T42" s="13"/>
      <c r="U42" s="30" t="s">
        <v>246</v>
      </c>
      <c r="Y42" s="30" t="s">
        <v>298</v>
      </c>
      <c r="Z42" s="30" t="s">
        <v>426</v>
      </c>
      <c r="AF42" s="28"/>
      <c r="AK42" s="40" t="str">
        <f t="shared" si="7"/>
        <v>o</v>
      </c>
    </row>
    <row r="43" spans="1:37" x14ac:dyDescent="0.15">
      <c r="A43" s="13"/>
      <c r="B43" s="13"/>
      <c r="F43" s="13"/>
      <c r="G43" s="19"/>
      <c r="K43" s="13"/>
      <c r="L43" s="13"/>
      <c r="O43" s="13"/>
      <c r="P43" s="13"/>
      <c r="Q43" s="19"/>
      <c r="T43" s="13"/>
      <c r="Y43" s="30" t="s">
        <v>299</v>
      </c>
      <c r="Z43" s="30" t="s">
        <v>427</v>
      </c>
      <c r="AF43" s="28"/>
      <c r="AK43" s="40" t="str">
        <f t="shared" si="7"/>
        <v>p</v>
      </c>
    </row>
    <row r="44" spans="1:37" x14ac:dyDescent="0.15">
      <c r="A44" s="13"/>
      <c r="B44" s="13"/>
      <c r="F44" s="13"/>
      <c r="G44" s="19"/>
      <c r="K44" s="13"/>
      <c r="L44" s="13"/>
      <c r="O44" s="13"/>
      <c r="P44" s="13"/>
      <c r="Q44" s="19"/>
      <c r="T44" s="13"/>
      <c r="Y44" s="30" t="s">
        <v>300</v>
      </c>
      <c r="Z44" s="30" t="s">
        <v>428</v>
      </c>
      <c r="AF44" s="28"/>
      <c r="AK44" s="40" t="str">
        <f t="shared" si="7"/>
        <v>q</v>
      </c>
    </row>
    <row r="45" spans="1:37" x14ac:dyDescent="0.15">
      <c r="A45" s="13"/>
      <c r="B45" s="13"/>
      <c r="F45" s="13"/>
      <c r="G45" s="19"/>
      <c r="K45" s="13"/>
      <c r="L45" s="13"/>
      <c r="O45" s="13"/>
      <c r="P45" s="13"/>
      <c r="Q45" s="19"/>
      <c r="T45" s="13"/>
      <c r="U45" s="27" t="s">
        <v>152</v>
      </c>
      <c r="Y45" s="30" t="s">
        <v>301</v>
      </c>
      <c r="Z45" s="30" t="s">
        <v>429</v>
      </c>
      <c r="AF45" s="28"/>
      <c r="AK45" s="40" t="str">
        <f t="shared" si="7"/>
        <v>r</v>
      </c>
    </row>
    <row r="46" spans="1:37" x14ac:dyDescent="0.15">
      <c r="A46" s="13"/>
      <c r="B46" s="13"/>
      <c r="F46" s="13"/>
      <c r="G46" s="19"/>
      <c r="K46" s="13"/>
      <c r="L46" s="13"/>
      <c r="O46" s="13"/>
      <c r="P46" s="13"/>
      <c r="Q46" s="19"/>
      <c r="T46" s="13"/>
      <c r="U46" s="70" t="s">
        <v>556</v>
      </c>
      <c r="Y46" s="30" t="s">
        <v>302</v>
      </c>
      <c r="Z46" s="30" t="s">
        <v>430</v>
      </c>
      <c r="AF46" s="28"/>
      <c r="AK46" s="40" t="str">
        <f t="shared" si="7"/>
        <v>s</v>
      </c>
    </row>
    <row r="47" spans="1:37" x14ac:dyDescent="0.15">
      <c r="A47" s="13"/>
      <c r="B47" s="13"/>
      <c r="F47" s="13"/>
      <c r="G47" s="19"/>
      <c r="K47" s="13"/>
      <c r="L47" s="13"/>
      <c r="O47" s="13"/>
      <c r="P47" s="13"/>
      <c r="Q47" s="19"/>
      <c r="T47" s="13"/>
      <c r="Y47" s="30" t="s">
        <v>303</v>
      </c>
      <c r="Z47" s="30" t="s">
        <v>431</v>
      </c>
      <c r="AF47" s="28"/>
      <c r="AK47" s="40" t="str">
        <f t="shared" si="7"/>
        <v>t</v>
      </c>
    </row>
    <row r="48" spans="1:37" x14ac:dyDescent="0.15">
      <c r="A48" s="13"/>
      <c r="B48" s="13"/>
      <c r="F48" s="13"/>
      <c r="G48" s="19"/>
      <c r="K48" s="13"/>
      <c r="L48" s="13"/>
      <c r="O48" s="13"/>
      <c r="P48" s="13"/>
      <c r="Q48" s="19"/>
      <c r="T48" s="13"/>
      <c r="U48" s="70">
        <v>2021</v>
      </c>
      <c r="Y48" s="30" t="s">
        <v>304</v>
      </c>
      <c r="Z48" s="30" t="s">
        <v>432</v>
      </c>
      <c r="AF48" s="28"/>
      <c r="AK48" s="40" t="str">
        <f t="shared" si="7"/>
        <v>u</v>
      </c>
    </row>
    <row r="49" spans="1:37" x14ac:dyDescent="0.15">
      <c r="A49" s="13"/>
      <c r="B49" s="13"/>
      <c r="F49" s="13"/>
      <c r="G49" s="19"/>
      <c r="K49" s="13"/>
      <c r="L49" s="13"/>
      <c r="O49" s="13"/>
      <c r="P49" s="13"/>
      <c r="Q49" s="19"/>
      <c r="T49" s="13"/>
      <c r="U49" s="70">
        <v>2022</v>
      </c>
      <c r="Y49" s="30" t="s">
        <v>305</v>
      </c>
      <c r="Z49" s="30" t="s">
        <v>433</v>
      </c>
      <c r="AF49" s="28"/>
      <c r="AK49" s="40" t="str">
        <f t="shared" si="7"/>
        <v>v</v>
      </c>
    </row>
    <row r="50" spans="1:37" x14ac:dyDescent="0.15">
      <c r="A50" s="13"/>
      <c r="B50" s="13"/>
      <c r="F50" s="13"/>
      <c r="G50" s="19"/>
      <c r="K50" s="13"/>
      <c r="L50" s="13"/>
      <c r="O50" s="13"/>
      <c r="P50" s="13"/>
      <c r="Q50" s="19"/>
      <c r="T50" s="13"/>
      <c r="U50" s="70">
        <v>2023</v>
      </c>
      <c r="Y50" s="30" t="s">
        <v>306</v>
      </c>
      <c r="Z50" s="30" t="s">
        <v>434</v>
      </c>
      <c r="AF50" s="28"/>
    </row>
    <row r="51" spans="1:37" x14ac:dyDescent="0.15">
      <c r="A51" s="13"/>
      <c r="B51" s="13"/>
      <c r="F51" s="13"/>
      <c r="G51" s="19"/>
      <c r="K51" s="13"/>
      <c r="L51" s="13"/>
      <c r="O51" s="13"/>
      <c r="P51" s="13"/>
      <c r="Q51" s="19"/>
      <c r="T51" s="13"/>
      <c r="U51" s="70">
        <v>2024</v>
      </c>
      <c r="Y51" s="30" t="s">
        <v>307</v>
      </c>
      <c r="Z51" s="30" t="s">
        <v>435</v>
      </c>
      <c r="AF51" s="28"/>
    </row>
    <row r="52" spans="1:37" x14ac:dyDescent="0.15">
      <c r="A52" s="13"/>
      <c r="B52" s="13"/>
      <c r="F52" s="13"/>
      <c r="G52" s="19"/>
      <c r="K52" s="13"/>
      <c r="L52" s="13"/>
      <c r="O52" s="13"/>
      <c r="P52" s="13"/>
      <c r="Q52" s="19"/>
      <c r="T52" s="13"/>
      <c r="U52" s="70">
        <v>2025</v>
      </c>
      <c r="Y52" s="30" t="s">
        <v>308</v>
      </c>
      <c r="Z52" s="30" t="s">
        <v>436</v>
      </c>
      <c r="AF52" s="28"/>
    </row>
    <row r="53" spans="1:37" x14ac:dyDescent="0.15">
      <c r="A53" s="13"/>
      <c r="B53" s="13"/>
      <c r="F53" s="13"/>
      <c r="G53" s="19"/>
      <c r="K53" s="13"/>
      <c r="L53" s="13"/>
      <c r="O53" s="13"/>
      <c r="P53" s="13"/>
      <c r="Q53" s="19"/>
      <c r="T53" s="13"/>
      <c r="U53" s="70">
        <v>2026</v>
      </c>
      <c r="Y53" s="30" t="s">
        <v>309</v>
      </c>
      <c r="Z53" s="30" t="s">
        <v>437</v>
      </c>
      <c r="AF53" s="28"/>
    </row>
    <row r="54" spans="1:37" x14ac:dyDescent="0.15">
      <c r="A54" s="13"/>
      <c r="B54" s="13"/>
      <c r="F54" s="13"/>
      <c r="G54" s="19"/>
      <c r="K54" s="13"/>
      <c r="L54" s="13"/>
      <c r="O54" s="13"/>
      <c r="P54" s="20"/>
      <c r="Q54" s="19"/>
      <c r="T54" s="13"/>
      <c r="Y54" s="30" t="s">
        <v>310</v>
      </c>
      <c r="Z54" s="30" t="s">
        <v>438</v>
      </c>
      <c r="AF54" s="28"/>
    </row>
    <row r="55" spans="1:37" x14ac:dyDescent="0.15">
      <c r="A55" s="13"/>
      <c r="B55" s="13"/>
      <c r="F55" s="13"/>
      <c r="G55" s="19"/>
      <c r="K55" s="13"/>
      <c r="L55" s="13"/>
      <c r="O55" s="13"/>
      <c r="P55" s="13"/>
      <c r="Q55" s="19"/>
      <c r="T55" s="13"/>
      <c r="Y55" s="30" t="s">
        <v>311</v>
      </c>
      <c r="Z55" s="30" t="s">
        <v>439</v>
      </c>
      <c r="AF55" s="28"/>
    </row>
    <row r="56" spans="1:37" x14ac:dyDescent="0.15">
      <c r="A56" s="13"/>
      <c r="B56" s="13"/>
      <c r="F56" s="13"/>
      <c r="G56" s="19"/>
      <c r="K56" s="13"/>
      <c r="L56" s="13"/>
      <c r="O56" s="13"/>
      <c r="P56" s="13"/>
      <c r="Q56" s="19"/>
      <c r="T56" s="13"/>
      <c r="U56" s="70">
        <v>20</v>
      </c>
      <c r="Y56" s="30" t="s">
        <v>312</v>
      </c>
      <c r="Z56" s="30" t="s">
        <v>440</v>
      </c>
      <c r="AF56" s="28"/>
    </row>
    <row r="57" spans="1:37" x14ac:dyDescent="0.15">
      <c r="A57" s="13"/>
      <c r="B57" s="13"/>
      <c r="F57" s="13"/>
      <c r="G57" s="19"/>
      <c r="K57" s="13"/>
      <c r="L57" s="13"/>
      <c r="O57" s="13"/>
      <c r="P57" s="13"/>
      <c r="Q57" s="19"/>
      <c r="T57" s="13"/>
      <c r="U57" s="30" t="s">
        <v>510</v>
      </c>
      <c r="Y57" s="30" t="s">
        <v>313</v>
      </c>
      <c r="Z57" s="30" t="s">
        <v>441</v>
      </c>
      <c r="AF57" s="28"/>
    </row>
    <row r="58" spans="1:37" x14ac:dyDescent="0.15">
      <c r="A58" s="13"/>
      <c r="B58" s="13"/>
      <c r="F58" s="13"/>
      <c r="G58" s="19"/>
      <c r="K58" s="13"/>
      <c r="L58" s="13"/>
      <c r="O58" s="13"/>
      <c r="P58" s="13"/>
      <c r="Q58" s="19"/>
      <c r="T58" s="13"/>
      <c r="U58" s="30" t="s">
        <v>511</v>
      </c>
      <c r="Y58" s="30" t="s">
        <v>314</v>
      </c>
      <c r="Z58" s="30" t="s">
        <v>442</v>
      </c>
      <c r="AF58" s="28"/>
    </row>
    <row r="59" spans="1:37" x14ac:dyDescent="0.15">
      <c r="A59" s="13"/>
      <c r="B59" s="13"/>
      <c r="F59" s="13"/>
      <c r="G59" s="19"/>
      <c r="K59" s="13"/>
      <c r="L59" s="13"/>
      <c r="O59" s="13"/>
      <c r="P59" s="13"/>
      <c r="Q59" s="19"/>
      <c r="T59" s="13"/>
      <c r="Y59" s="30" t="s">
        <v>315</v>
      </c>
      <c r="Z59" s="30" t="s">
        <v>443</v>
      </c>
      <c r="AF59" s="28"/>
    </row>
    <row r="60" spans="1:37" x14ac:dyDescent="0.15">
      <c r="A60" s="13"/>
      <c r="B60" s="13"/>
      <c r="F60" s="13"/>
      <c r="G60" s="19"/>
      <c r="K60" s="13"/>
      <c r="L60" s="13"/>
      <c r="O60" s="13"/>
      <c r="P60" s="13"/>
      <c r="Q60" s="19"/>
      <c r="T60" s="13"/>
      <c r="Y60" s="30" t="s">
        <v>316</v>
      </c>
      <c r="Z60" s="30" t="s">
        <v>444</v>
      </c>
      <c r="AF60" s="28"/>
    </row>
    <row r="61" spans="1:37" x14ac:dyDescent="0.15">
      <c r="A61" s="13"/>
      <c r="B61" s="13"/>
      <c r="F61" s="13"/>
      <c r="G61" s="19"/>
      <c r="K61" s="13"/>
      <c r="L61" s="13"/>
      <c r="O61" s="13"/>
      <c r="P61" s="13"/>
      <c r="Q61" s="19"/>
      <c r="T61" s="13"/>
      <c r="Y61" s="30" t="s">
        <v>317</v>
      </c>
      <c r="Z61" s="30" t="s">
        <v>445</v>
      </c>
      <c r="AF61" s="28"/>
    </row>
    <row r="62" spans="1:37" x14ac:dyDescent="0.15">
      <c r="A62" s="13"/>
      <c r="B62" s="13"/>
      <c r="F62" s="13"/>
      <c r="G62" s="19"/>
      <c r="K62" s="13"/>
      <c r="L62" s="13"/>
      <c r="O62" s="13"/>
      <c r="P62" s="13"/>
      <c r="Q62" s="19"/>
      <c r="T62" s="13"/>
      <c r="Y62" s="30" t="s">
        <v>318</v>
      </c>
      <c r="Z62" s="30" t="s">
        <v>446</v>
      </c>
      <c r="AF62" s="28"/>
    </row>
    <row r="63" spans="1:37" x14ac:dyDescent="0.15">
      <c r="A63" s="13"/>
      <c r="B63" s="13"/>
      <c r="F63" s="13"/>
      <c r="G63" s="19"/>
      <c r="K63" s="13"/>
      <c r="L63" s="13"/>
      <c r="O63" s="13"/>
      <c r="P63" s="13"/>
      <c r="Q63" s="19"/>
      <c r="T63" s="13"/>
      <c r="Y63" s="30" t="s">
        <v>319</v>
      </c>
      <c r="Z63" s="30" t="s">
        <v>447</v>
      </c>
      <c r="AF63" s="28"/>
    </row>
    <row r="64" spans="1:37" x14ac:dyDescent="0.15">
      <c r="A64" s="13"/>
      <c r="B64" s="13"/>
      <c r="F64" s="13"/>
      <c r="G64" s="19"/>
      <c r="K64" s="13"/>
      <c r="L64" s="13"/>
      <c r="O64" s="13"/>
      <c r="P64" s="13"/>
      <c r="Q64" s="19"/>
      <c r="T64" s="13"/>
      <c r="Y64" s="30" t="s">
        <v>320</v>
      </c>
      <c r="Z64" s="30" t="s">
        <v>448</v>
      </c>
      <c r="AF64" s="28"/>
    </row>
    <row r="65" spans="1:32" x14ac:dyDescent="0.15">
      <c r="A65" s="13"/>
      <c r="B65" s="13"/>
      <c r="F65" s="13"/>
      <c r="G65" s="19"/>
      <c r="K65" s="13"/>
      <c r="L65" s="13"/>
      <c r="O65" s="13"/>
      <c r="P65" s="13"/>
      <c r="Q65" s="19"/>
      <c r="T65" s="13"/>
      <c r="Y65" s="30" t="s">
        <v>321</v>
      </c>
      <c r="Z65" s="30" t="s">
        <v>449</v>
      </c>
      <c r="AF65" s="28"/>
    </row>
    <row r="66" spans="1:32" x14ac:dyDescent="0.15">
      <c r="A66" s="13"/>
      <c r="B66" s="13"/>
      <c r="F66" s="13"/>
      <c r="G66" s="19"/>
      <c r="K66" s="13"/>
      <c r="L66" s="13"/>
      <c r="O66" s="13"/>
      <c r="P66" s="13"/>
      <c r="Q66" s="19"/>
      <c r="T66" s="13"/>
      <c r="Y66" s="30" t="s">
        <v>59</v>
      </c>
      <c r="Z66" s="30" t="s">
        <v>450</v>
      </c>
      <c r="AF66" s="28"/>
    </row>
    <row r="67" spans="1:32" x14ac:dyDescent="0.15">
      <c r="A67" s="13"/>
      <c r="B67" s="13"/>
      <c r="F67" s="13"/>
      <c r="G67" s="19"/>
      <c r="K67" s="13"/>
      <c r="L67" s="13"/>
      <c r="O67" s="13"/>
      <c r="P67" s="13"/>
      <c r="Q67" s="19"/>
      <c r="T67" s="13"/>
      <c r="Y67" s="30" t="s">
        <v>322</v>
      </c>
      <c r="Z67" s="30" t="s">
        <v>451</v>
      </c>
      <c r="AF67" s="28"/>
    </row>
    <row r="68" spans="1:32" x14ac:dyDescent="0.15">
      <c r="A68" s="13"/>
      <c r="B68" s="13"/>
      <c r="F68" s="13"/>
      <c r="G68" s="19"/>
      <c r="K68" s="13"/>
      <c r="L68" s="13"/>
      <c r="O68" s="13"/>
      <c r="P68" s="13"/>
      <c r="Q68" s="19"/>
      <c r="T68" s="13"/>
      <c r="Y68" s="30" t="s">
        <v>323</v>
      </c>
      <c r="Z68" s="30" t="s">
        <v>452</v>
      </c>
      <c r="AF68" s="28"/>
    </row>
    <row r="69" spans="1:32" x14ac:dyDescent="0.15">
      <c r="A69" s="13"/>
      <c r="B69" s="13"/>
      <c r="F69" s="13"/>
      <c r="G69" s="19"/>
      <c r="K69" s="13"/>
      <c r="L69" s="13"/>
      <c r="O69" s="13"/>
      <c r="P69" s="13"/>
      <c r="Q69" s="19"/>
      <c r="T69" s="13"/>
      <c r="Y69" s="30" t="s">
        <v>324</v>
      </c>
      <c r="Z69" s="30" t="s">
        <v>453</v>
      </c>
      <c r="AF69" s="28"/>
    </row>
    <row r="70" spans="1:32" x14ac:dyDescent="0.15">
      <c r="A70" s="13"/>
      <c r="B70" s="13"/>
      <c r="Y70" s="30" t="s">
        <v>325</v>
      </c>
      <c r="Z70" s="30" t="s">
        <v>454</v>
      </c>
    </row>
    <row r="71" spans="1:32" x14ac:dyDescent="0.15">
      <c r="Y71" s="30" t="s">
        <v>326</v>
      </c>
      <c r="Z71" s="30" t="s">
        <v>455</v>
      </c>
    </row>
    <row r="72" spans="1:32" x14ac:dyDescent="0.15">
      <c r="Y72" s="30" t="s">
        <v>327</v>
      </c>
      <c r="Z72" s="30" t="s">
        <v>456</v>
      </c>
    </row>
    <row r="73" spans="1:32" x14ac:dyDescent="0.15">
      <c r="Y73" s="30" t="s">
        <v>328</v>
      </c>
      <c r="Z73" s="30" t="s">
        <v>457</v>
      </c>
    </row>
    <row r="74" spans="1:32" x14ac:dyDescent="0.15">
      <c r="Y74" s="30" t="s">
        <v>329</v>
      </c>
      <c r="Z74" s="30" t="s">
        <v>458</v>
      </c>
    </row>
    <row r="75" spans="1:32" x14ac:dyDescent="0.15">
      <c r="Y75" s="30" t="s">
        <v>330</v>
      </c>
      <c r="Z75" s="30" t="s">
        <v>459</v>
      </c>
    </row>
    <row r="76" spans="1:32" x14ac:dyDescent="0.15">
      <c r="Y76" s="30" t="s">
        <v>331</v>
      </c>
      <c r="Z76" s="30" t="s">
        <v>460</v>
      </c>
    </row>
    <row r="77" spans="1:32" x14ac:dyDescent="0.15">
      <c r="Y77" s="30" t="s">
        <v>332</v>
      </c>
      <c r="Z77" s="30" t="s">
        <v>461</v>
      </c>
    </row>
    <row r="78" spans="1:32" x14ac:dyDescent="0.15">
      <c r="Y78" s="30" t="s">
        <v>333</v>
      </c>
      <c r="Z78" s="30" t="s">
        <v>462</v>
      </c>
    </row>
    <row r="79" spans="1:32" x14ac:dyDescent="0.15">
      <c r="Y79" s="30" t="s">
        <v>334</v>
      </c>
      <c r="Z79" s="30" t="s">
        <v>463</v>
      </c>
    </row>
    <row r="80" spans="1:32" x14ac:dyDescent="0.15">
      <c r="Y80" s="30" t="s">
        <v>335</v>
      </c>
      <c r="Z80" s="30" t="s">
        <v>464</v>
      </c>
    </row>
    <row r="81" spans="25:26" x14ac:dyDescent="0.15">
      <c r="Y81" s="30" t="s">
        <v>336</v>
      </c>
      <c r="Z81" s="30" t="s">
        <v>465</v>
      </c>
    </row>
    <row r="82" spans="25:26" x14ac:dyDescent="0.15">
      <c r="Y82" s="30" t="s">
        <v>337</v>
      </c>
      <c r="Z82" s="30" t="s">
        <v>466</v>
      </c>
    </row>
    <row r="83" spans="25:26" x14ac:dyDescent="0.15">
      <c r="Y83" s="30" t="s">
        <v>338</v>
      </c>
      <c r="Z83" s="30" t="s">
        <v>467</v>
      </c>
    </row>
    <row r="84" spans="25:26" x14ac:dyDescent="0.15">
      <c r="Y84" s="30" t="s">
        <v>339</v>
      </c>
      <c r="Z84" s="30" t="s">
        <v>468</v>
      </c>
    </row>
    <row r="85" spans="25:26" x14ac:dyDescent="0.15">
      <c r="Y85" s="30" t="s">
        <v>340</v>
      </c>
      <c r="Z85" s="30" t="s">
        <v>469</v>
      </c>
    </row>
    <row r="86" spans="25:26" x14ac:dyDescent="0.15">
      <c r="Y86" s="30" t="s">
        <v>341</v>
      </c>
      <c r="Z86" s="30" t="s">
        <v>470</v>
      </c>
    </row>
    <row r="87" spans="25:26" x14ac:dyDescent="0.15">
      <c r="Y87" s="30" t="s">
        <v>342</v>
      </c>
      <c r="Z87" s="30" t="s">
        <v>471</v>
      </c>
    </row>
    <row r="88" spans="25:26" x14ac:dyDescent="0.15">
      <c r="Y88" s="30" t="s">
        <v>343</v>
      </c>
      <c r="Z88" s="30" t="s">
        <v>472</v>
      </c>
    </row>
    <row r="89" spans="25:26" x14ac:dyDescent="0.15">
      <c r="Y89" s="30" t="s">
        <v>344</v>
      </c>
      <c r="Z89" s="30" t="s">
        <v>473</v>
      </c>
    </row>
    <row r="90" spans="25:26" x14ac:dyDescent="0.15">
      <c r="Y90" s="30" t="s">
        <v>345</v>
      </c>
      <c r="Z90" s="30" t="s">
        <v>474</v>
      </c>
    </row>
    <row r="91" spans="25:26" x14ac:dyDescent="0.15">
      <c r="Y91" s="30" t="s">
        <v>346</v>
      </c>
      <c r="Z91" s="30" t="s">
        <v>475</v>
      </c>
    </row>
    <row r="92" spans="25:26" x14ac:dyDescent="0.15">
      <c r="Y92" s="30" t="s">
        <v>347</v>
      </c>
      <c r="Z92" s="30" t="s">
        <v>476</v>
      </c>
    </row>
    <row r="93" spans="25:26" x14ac:dyDescent="0.15">
      <c r="Y93" s="30" t="s">
        <v>348</v>
      </c>
      <c r="Z93" s="30" t="s">
        <v>477</v>
      </c>
    </row>
    <row r="94" spans="25:26" x14ac:dyDescent="0.15">
      <c r="Y94" s="30" t="s">
        <v>349</v>
      </c>
      <c r="Z94" s="30" t="s">
        <v>478</v>
      </c>
    </row>
    <row r="95" spans="25:26" x14ac:dyDescent="0.15">
      <c r="Y95" s="30" t="s">
        <v>350</v>
      </c>
      <c r="Z95" s="30" t="s">
        <v>479</v>
      </c>
    </row>
    <row r="96" spans="25:26" x14ac:dyDescent="0.15">
      <c r="Y96" s="30" t="s">
        <v>254</v>
      </c>
      <c r="Z96" s="30" t="s">
        <v>480</v>
      </c>
    </row>
    <row r="97" spans="25:26" x14ac:dyDescent="0.15">
      <c r="Y97" s="30" t="s">
        <v>351</v>
      </c>
      <c r="Z97" s="30" t="s">
        <v>481</v>
      </c>
    </row>
    <row r="98" spans="25:26" x14ac:dyDescent="0.15">
      <c r="Y98" s="30" t="s">
        <v>352</v>
      </c>
      <c r="Z98" s="30" t="s">
        <v>482</v>
      </c>
    </row>
    <row r="99" spans="25:26" x14ac:dyDescent="0.15">
      <c r="Y99" s="30" t="s">
        <v>382</v>
      </c>
      <c r="Z99" s="30" t="s">
        <v>483</v>
      </c>
    </row>
    <row r="100" spans="25:26" x14ac:dyDescent="0.15">
      <c r="Y100" s="30" t="s">
        <v>559</v>
      </c>
      <c r="Z100" s="30" t="s">
        <v>484</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2022-12-04T15:42:28Z</dcterms:created>
  <dcterms:modified xsi:type="dcterms:W3CDTF">2022-12-08T10:42:24Z</dcterms:modified>
</cp:coreProperties>
</file>