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31365" yWindow="1680" windowWidth="22680" windowHeight="14580"/>
  </bookViews>
  <sheets>
    <sheet name="補正予算レビューシート" sheetId="13" r:id="rId1"/>
    <sheet name="入力規則等" sheetId="4" r:id="rId2"/>
    <sheet name="別紙2" sheetId="6" r:id="rId3"/>
    <sheet name="別紙3" sheetId="7" r:id="rId4"/>
  </sheets>
  <definedNames>
    <definedName name="_xlnm._FilterDatabase" localSheetId="2" hidden="1">別紙2!$AZ$1:$AZ$14</definedName>
    <definedName name="_xlnm._FilterDatabase" localSheetId="3" hidden="1">別紙3!$AZ$1:$AZ$13</definedName>
    <definedName name="_xlnm._FilterDatabase" localSheetId="0" hidden="1">補正予算レビューシート!$AZ$1:$AZ$203</definedName>
    <definedName name="_xlnm.Print_Area" localSheetId="2">別紙2!$A$1:$AX$14</definedName>
    <definedName name="_xlnm.Print_Area" localSheetId="3">別紙3!$A$1:$AX$13</definedName>
    <definedName name="_xlnm.Print_Area" localSheetId="0">補正予算レビューシート!$A$1:$AY$203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203" i="13" l="1"/>
  <c r="AY199" i="13"/>
  <c r="AY201" i="13" s="1"/>
  <c r="AY195" i="13"/>
  <c r="AY197" i="13" s="1"/>
  <c r="AY191" i="13"/>
  <c r="AY193" i="13" s="1"/>
  <c r="AY187" i="13"/>
  <c r="AY183" i="13"/>
  <c r="AY185" i="13" s="1"/>
  <c r="AY182" i="13"/>
  <c r="AY181" i="13"/>
  <c r="AY180" i="13"/>
  <c r="AY176" i="13"/>
  <c r="AY178" i="13" s="1"/>
  <c r="AY172" i="13"/>
  <c r="AY174" i="13" s="1"/>
  <c r="AY165" i="13"/>
  <c r="AU164" i="13"/>
  <c r="Y164" i="13"/>
  <c r="AY161" i="13"/>
  <c r="AU160" i="13"/>
  <c r="Y160" i="13"/>
  <c r="AY157" i="13"/>
  <c r="AY160" i="13" s="1"/>
  <c r="AU156" i="13"/>
  <c r="Y156" i="13"/>
  <c r="AY153" i="13"/>
  <c r="AU152" i="13"/>
  <c r="Y152" i="13"/>
  <c r="AW117" i="13"/>
  <c r="AT117" i="13"/>
  <c r="AQ117" i="13"/>
  <c r="AL117" i="13"/>
  <c r="AI117" i="13"/>
  <c r="AF117" i="13"/>
  <c r="Z117" i="13"/>
  <c r="W117" i="13"/>
  <c r="T117" i="13"/>
  <c r="N117" i="13"/>
  <c r="AW116" i="13"/>
  <c r="AT116" i="13"/>
  <c r="AQ116" i="13"/>
  <c r="AL116" i="13"/>
  <c r="AI116" i="13"/>
  <c r="AF116" i="13"/>
  <c r="Z116" i="13"/>
  <c r="W116" i="13"/>
  <c r="T116" i="13"/>
  <c r="N116" i="13"/>
  <c r="K116" i="13"/>
  <c r="H116" i="13"/>
  <c r="AY66" i="13"/>
  <c r="AY63" i="13"/>
  <c r="AY65" i="13" s="1"/>
  <c r="AY60" i="13"/>
  <c r="AY61" i="13" s="1"/>
  <c r="AY59" i="13"/>
  <c r="AY52" i="13"/>
  <c r="AY54" i="13" s="1"/>
  <c r="AY49" i="13"/>
  <c r="AY51" i="13" s="1"/>
  <c r="AY46" i="13"/>
  <c r="AY47" i="13" s="1"/>
  <c r="AY45" i="13"/>
  <c r="AD19" i="13"/>
  <c r="AD21" i="13" s="1"/>
  <c r="W19" i="13"/>
  <c r="W21" i="13" s="1"/>
  <c r="P19" i="13"/>
  <c r="P21" i="13" s="1"/>
  <c r="AV2" i="13"/>
  <c r="AY184" i="13" l="1"/>
  <c r="AY64" i="13"/>
  <c r="AY158" i="13"/>
  <c r="AY192" i="13"/>
  <c r="AY58" i="13"/>
  <c r="AY48" i="13"/>
  <c r="AY50" i="13"/>
  <c r="AY175" i="13"/>
  <c r="AY202" i="13"/>
  <c r="AY173" i="13"/>
  <c r="AY186" i="13"/>
  <c r="AY194" i="13"/>
  <c r="AY200" i="13"/>
  <c r="AY71" i="13"/>
  <c r="AY69" i="13"/>
  <c r="AY67" i="13"/>
  <c r="AY70" i="13"/>
  <c r="AY154" i="13"/>
  <c r="AY156" i="13"/>
  <c r="AY162" i="13"/>
  <c r="AY164" i="13"/>
  <c r="AY190" i="13"/>
  <c r="AY188" i="13"/>
  <c r="AY57" i="13"/>
  <c r="AY55" i="13"/>
  <c r="AY53" i="13"/>
  <c r="AY56" i="13"/>
  <c r="AY62" i="13"/>
  <c r="AY68" i="13"/>
  <c r="AY72" i="13"/>
  <c r="AY155" i="13"/>
  <c r="AY163" i="13"/>
  <c r="AY179" i="13"/>
  <c r="AY177" i="13"/>
  <c r="AY189" i="13"/>
  <c r="AY198" i="13"/>
  <c r="AY196" i="13"/>
  <c r="AY159" i="13"/>
  <c r="AY5" i="7" l="1"/>
  <c r="AY13" i="7" l="1"/>
  <c r="AY12" i="7"/>
  <c r="AY11" i="7"/>
  <c r="AY10" i="7"/>
  <c r="AY9" i="7"/>
  <c r="AY8" i="7"/>
  <c r="AY7" i="7"/>
  <c r="AY6" i="7"/>
  <c r="AY2" i="7" l="1"/>
  <c r="AY4" i="7" s="1"/>
  <c r="AY2" i="6"/>
  <c r="AY7" i="6" s="1"/>
  <c r="AY11" i="6" l="1"/>
  <c r="AY6" i="6"/>
  <c r="AY3" i="7"/>
  <c r="AY5" i="6"/>
  <c r="AY12" i="6"/>
  <c r="AY10" i="6"/>
  <c r="AY4" i="6"/>
  <c r="AY3" i="6"/>
  <c r="AY9" i="6"/>
  <c r="AY14" i="6"/>
  <c r="AY8" i="6"/>
  <c r="AY13" i="6"/>
  <c r="C12" i="4" l="1"/>
  <c r="C23" i="4" l="1"/>
  <c r="Y14" i="6" l="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<sst xmlns="http://schemas.openxmlformats.org/spreadsheetml/2006/main" count="1115" uniqueCount="703">
  <si>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</si>
  <si>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</si>
  <si>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</si>
  <si>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</si>
  <si>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</si>
  <si>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</si>
  <si>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</si>
  <si>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</si>
  <si>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</si>
  <si>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</si>
  <si>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</si>
  <si>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</si>
  <si>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</si>
  <si>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</si>
  <si>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</si>
  <si>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</si>
  <si>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</si>
  <si>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</si>
  <si>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</si>
  <si>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</si>
  <si>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</si>
  <si>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</si>
  <si>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</si>
  <si>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</si>
  <si>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</si>
  <si>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</si>
  <si>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</si>
  <si>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</si>
  <si>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</si>
  <si>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</si>
  <si>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</si>
  <si>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</si>
  <si>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</si>
  <si>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</si>
  <si>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</si>
  <si>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</si>
  <si>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</si>
  <si>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</si>
  <si>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</si>
  <si>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</si>
  <si>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</si>
  <si>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</si>
  <si>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</si>
  <si>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</si>
  <si>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</si>
  <si>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</si>
  <si>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</si>
  <si>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</si>
  <si>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</si>
  <si>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</si>
  <si>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</si>
  <si>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</si>
  <si>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</si>
  <si>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</si>
  <si>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</si>
  <si>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</si>
  <si>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</si>
  <si>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</si>
  <si>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</si>
  <si>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</si>
  <si>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</si>
  <si>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</si>
  <si>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</si>
  <si>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</si>
  <si>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</si>
  <si>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</si>
  <si>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</si>
  <si>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</si>
  <si>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</si>
  <si>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</si>
  <si>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</si>
  <si>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</si>
  <si>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</si>
  <si>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</si>
  <si>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</si>
  <si>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</si>
  <si>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</si>
  <si>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</si>
  <si>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</si>
  <si>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</si>
  <si>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</si>
  <si>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</si>
  <si>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</si>
  <si>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</si>
  <si>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</si>
  <si>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</si>
  <si>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</si>
  <si>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</si>
  <si>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</si>
  <si>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</si>
  <si>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</si>
  <si>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</si>
  <si>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</si>
  <si>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</si>
  <si>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</si>
  <si>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</si>
  <si>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</si>
  <si>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</si>
  <si>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</si>
  <si>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</si>
  <si>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</si>
  <si>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</si>
  <si>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</si>
  <si>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</si>
  <si>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</si>
  <si>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</si>
  <si>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</si>
  <si>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</si>
  <si>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</si>
  <si>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</si>
  <si>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</si>
  <si>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</si>
  <si>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</si>
  <si>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</si>
  <si>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</si>
  <si>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</si>
  <si>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</si>
  <si>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</si>
  <si>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</si>
  <si>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</si>
  <si>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</si>
  <si>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</si>
  <si>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</si>
  <si>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</si>
  <si>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</si>
  <si>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</si>
  <si>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</si>
  <si>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</si>
  <si>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</si>
  <si>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</si>
  <si>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</si>
  <si>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</si>
  <si>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</si>
  <si>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</si>
  <si>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</si>
  <si>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</si>
  <si>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</si>
  <si>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</si>
  <si>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</si>
  <si>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</si>
  <si>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</si>
  <si>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</si>
  <si>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</si>
  <si>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</si>
  <si>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</si>
  <si>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</si>
  <si>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</si>
  <si>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</si>
  <si>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</si>
  <si>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</si>
  <si>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</si>
  <si>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</si>
  <si>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</si>
  <si>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</si>
  <si>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</si>
  <si>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</si>
  <si>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</si>
  <si>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</si>
  <si>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</si>
  <si>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</si>
  <si>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</si>
  <si>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</si>
  <si>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</si>
  <si>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</si>
  <si>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</si>
  <si>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</si>
  <si>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</si>
  <si>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</si>
  <si>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</si>
  <si>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</si>
  <si>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</si>
  <si>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</si>
  <si>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</si>
  <si>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</si>
  <si>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</si>
  <si>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</si>
  <si>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</si>
  <si>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</si>
  <si>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</si>
  <si>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</si>
  <si>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</si>
  <si>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</si>
  <si>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</si>
  <si>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</si>
  <si>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</si>
  <si>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</si>
  <si>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</si>
  <si>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</si>
  <si>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</si>
  <si>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</si>
  <si>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</si>
  <si>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</si>
  <si>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</si>
  <si>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</si>
  <si>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</si>
  <si>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</si>
  <si>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</si>
  <si>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</si>
  <si>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</si>
  <si>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</si>
  <si>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</si>
  <si>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</si>
  <si>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C</t>
    <phoneticPr fontId="6"/>
  </si>
  <si>
    <t>I</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</si>
  <si>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</si>
  <si>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</si>
  <si>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</si>
  <si>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</si>
  <si>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</si>
  <si>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</si>
  <si>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</si>
  <si>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</si>
  <si>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</si>
  <si>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</si>
  <si>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</si>
  <si>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</si>
  <si>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</si>
  <si>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</si>
  <si>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</si>
  <si>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</si>
  <si>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</si>
  <si>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</si>
  <si>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</si>
  <si>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</si>
  <si>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</si>
  <si>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</si>
  <si>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</si>
  <si>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</si>
  <si>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</si>
  <si>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</si>
  <si>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</si>
  <si>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</si>
  <si>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</si>
  <si>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</si>
  <si>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</si>
  <si>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</si>
  <si>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</si>
  <si>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</si>
  <si>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</si>
  <si>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</si>
  <si>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</si>
  <si>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</si>
  <si>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</si>
  <si>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</si>
  <si>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</si>
  <si>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</si>
  <si>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</si>
  <si>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</si>
  <si>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</si>
  <si>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</si>
  <si>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</si>
  <si>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</si>
  <si>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</si>
  <si>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</si>
  <si>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</si>
  <si>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</si>
  <si>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</si>
  <si>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</si>
  <si>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</si>
  <si>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</si>
  <si>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</si>
  <si>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</si>
  <si>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</si>
  <si>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</si>
  <si>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</si>
  <si>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</si>
  <si>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</si>
  <si>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</si>
  <si>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</si>
  <si>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</si>
  <si>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</si>
  <si>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</si>
  <si>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</si>
  <si>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</si>
  <si>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</si>
  <si>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</si>
  <si>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</si>
  <si>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</si>
  <si>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</si>
  <si>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</si>
  <si>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</si>
  <si>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</si>
  <si>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</si>
  <si>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</si>
  <si>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</si>
  <si>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</si>
  <si>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</si>
  <si>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</si>
  <si>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</si>
  <si>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</si>
  <si>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</si>
  <si>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</si>
  <si>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</si>
  <si>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</si>
  <si>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</si>
  <si>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</si>
  <si>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</si>
  <si>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</si>
  <si>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</si>
  <si>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</si>
  <si>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</si>
  <si>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</si>
  <si>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</si>
  <si>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</si>
  <si>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</si>
  <si>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</si>
  <si>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</si>
  <si>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</si>
  <si>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</si>
  <si>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</si>
  <si>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</si>
  <si>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</si>
  <si>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</si>
  <si>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</si>
  <si>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</si>
  <si>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</si>
  <si>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</si>
  <si>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</si>
  <si>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</si>
  <si>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</si>
  <si>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</si>
  <si>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</si>
  <si>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</si>
  <si>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</si>
  <si>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</si>
  <si>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</si>
  <si>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</si>
  <si>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</si>
  <si>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</si>
  <si>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</si>
  <si>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</si>
  <si>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</si>
  <si>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</si>
  <si>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</si>
  <si>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</si>
  <si>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</si>
  <si>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</si>
  <si>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</si>
  <si>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</si>
  <si>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</si>
  <si>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</si>
  <si>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</si>
  <si>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</si>
  <si>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</si>
  <si>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</si>
  <si>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</si>
  <si>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</si>
  <si>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</si>
  <si>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</si>
  <si>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</si>
  <si>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</si>
  <si>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</si>
  <si>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</si>
  <si>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</si>
  <si>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</si>
  <si>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</si>
  <si>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</si>
  <si>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</si>
  <si>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</si>
  <si>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</si>
  <si>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</si>
  <si>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</si>
  <si>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</si>
  <si>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</si>
  <si>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</si>
  <si>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</si>
  <si>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</si>
  <si>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</si>
  <si>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</si>
  <si>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</si>
  <si>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</si>
  <si>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</si>
  <si>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</si>
  <si>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</si>
  <si>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</si>
  <si>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</si>
  <si>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</si>
  <si>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</si>
  <si>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</si>
  <si>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</si>
  <si>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</si>
  <si>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</si>
  <si>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</si>
  <si>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</si>
  <si>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</si>
  <si>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</si>
  <si>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</si>
  <si>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</si>
  <si>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</si>
  <si>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</si>
  <si>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</si>
  <si>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</si>
  <si>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</si>
  <si>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</si>
  <si>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</si>
  <si>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</si>
  <si>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</si>
  <si>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</si>
  <si>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</si>
  <si>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</si>
  <si>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</si>
  <si>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</si>
  <si>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</si>
  <si>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</si>
  <si>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</si>
  <si>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</si>
  <si>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</si>
  <si>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</si>
  <si>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</si>
  <si>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</si>
  <si>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</si>
  <si>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</si>
  <si>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</si>
  <si>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</si>
  <si>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</si>
  <si>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</si>
  <si>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</si>
  <si>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</si>
  <si>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</si>
  <si>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</si>
  <si>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</si>
  <si>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</si>
  <si>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</si>
  <si>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</si>
  <si>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</si>
  <si>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</si>
  <si>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</si>
  <si>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</si>
  <si>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</si>
  <si>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</si>
  <si>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</si>
  <si>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</si>
  <si>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</si>
  <si>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</si>
  <si>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</si>
  <si>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</si>
  <si>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</si>
  <si>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</si>
  <si>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</si>
  <si>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</si>
  <si>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</si>
  <si>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</si>
  <si>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</si>
  <si>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</si>
  <si>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</si>
  <si>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</si>
  <si>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</si>
  <si>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</si>
  <si>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</si>
  <si>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</si>
  <si>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</si>
  <si>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</si>
  <si>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</si>
  <si>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</si>
  <si>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</si>
  <si>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</si>
  <si>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</si>
  <si>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</si>
  <si>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</si>
  <si>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</si>
  <si>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</si>
  <si>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</si>
  <si>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</si>
  <si>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</si>
  <si>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</si>
  <si>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</si>
  <si>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</si>
  <si>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</si>
  <si>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</si>
  <si>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</si>
  <si>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</si>
  <si>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</si>
  <si>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</si>
  <si>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</si>
  <si>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</si>
  <si>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</si>
  <si>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</si>
  <si>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</si>
  <si>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</si>
  <si>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</si>
  <si>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</si>
  <si>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</si>
  <si>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</si>
  <si>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</si>
  <si>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</si>
  <si>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</si>
  <si>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</si>
  <si>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</si>
  <si>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</si>
  <si>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</si>
  <si>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</si>
  <si>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</si>
  <si>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</si>
  <si>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</si>
  <si>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</si>
  <si>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</si>
  <si>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</si>
  <si>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</si>
  <si>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</si>
  <si>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</si>
  <si>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</si>
  <si>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</si>
  <si>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</si>
  <si>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</si>
  <si>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</si>
  <si>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</si>
  <si>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</si>
  <si>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</si>
  <si>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</si>
  <si>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</si>
  <si>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</si>
  <si>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</si>
  <si>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</si>
  <si>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</si>
  <si>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</si>
  <si>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</si>
  <si>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</si>
  <si>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</si>
  <si>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</si>
  <si>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</si>
  <si>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</si>
  <si>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</si>
  <si>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</si>
  <si>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</si>
  <si>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</si>
  <si>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</si>
  <si>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</si>
  <si>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</si>
  <si>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</si>
  <si>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</si>
  <si>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</si>
  <si>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</si>
  <si>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</si>
  <si>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</si>
  <si>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</si>
  <si>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</si>
  <si>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</si>
  <si>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</si>
  <si>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</si>
  <si>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</si>
  <si>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</si>
  <si>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</si>
  <si>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</si>
  <si>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</si>
  <si>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</si>
  <si>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</si>
  <si>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</si>
  <si>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</si>
  <si>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</si>
  <si>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</si>
  <si>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</si>
  <si>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</si>
  <si>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</si>
  <si>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</si>
  <si>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</si>
  <si>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</si>
  <si>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</si>
  <si>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</si>
  <si>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</si>
  <si>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</si>
  <si>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</si>
  <si>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</si>
  <si>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</si>
  <si>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</si>
  <si>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</si>
  <si>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</si>
  <si>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</si>
  <si>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</si>
  <si>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</si>
  <si>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</si>
  <si>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</si>
  <si>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府</t>
  </si>
  <si>
    <t>内閣府</t>
  </si>
  <si>
    <t>地方創生リーダー人材の育成・普及事業に必要な経費</t>
    <phoneticPr fontId="6"/>
  </si>
  <si>
    <t>政策統括官（経済財政分析担当）</t>
    <phoneticPr fontId="6"/>
  </si>
  <si>
    <t>地方創生推進室</t>
    <phoneticPr fontId="6"/>
  </si>
  <si>
    <t>参事官　塩手　能景
参事官　山下　智也</t>
    <phoneticPr fontId="6"/>
  </si>
  <si>
    <t>○</t>
  </si>
  <si>
    <t>-</t>
  </si>
  <si>
    <t>-</t>
    <phoneticPr fontId="6"/>
  </si>
  <si>
    <t>「コロナ克服・新時代開拓のための経済対策」、「まち・ひと・しごと創生基本方針2021」、第２期「まち・ひと・しごと創生総合戦略」（2020改訂版）</t>
    <phoneticPr fontId="6"/>
  </si>
  <si>
    <t>地方創生人材育成に関わる教育機関等によるプラットフォームの形成、eラーニング等の構築等を通じて、各地域の地方創生施策を推進できる人材を育成・普及を促進する。また、地域企業の経営幹部や経営課題解決に必要な専門人材等のマッチングを支援することにより、ビジネスの早期市場化・自走化を図るとともに、地域企業への人の流れを促進し、地域企業の成長・生産性向上の実現を目指す。</t>
    <phoneticPr fontId="6"/>
  </si>
  <si>
    <t>地方版総合戦略の実行段階においては、地方創生リーダーの人材育成・確保等が重要となる。そのため、地方創生カレッジ事業において、実践的な知識をｅラーニング等のコンテンツにより提供する。加えて、web上での連携・交流のほか、地方創生に熱意のある関係者のネットワーク拡充を図ることで、地方創生人材の育成・確保に繋げていく。また、副業・兼業を含め、地域企業への人の流れを促進するため、地域企業が「攻めの経営」への転換を実現するためのプロフェッショナル人材の採用支援や、地域金融機関等が地域企業の人材ニーズを調査・分析し、職業紹介事業者等と連携するなどしてハイレベルな経営人材等のマッチングを行う取組に対して支援を行う。</t>
    <phoneticPr fontId="6"/>
  </si>
  <si>
    <t>地域企業が「攻めの経営」に転換していくことを支援するために各道府県が行う「プロフェッショナル人材事業」について、各道府県に置くプロフェッショナル人材戦略拠点等を対象とした、情報の集約・提供、セミナー等を通じ、ネットワーク化や人材育成等を図る。</t>
    <phoneticPr fontId="6"/>
  </si>
  <si>
    <t>各道府県にプロフェッショナル人材戦略拠点を設置</t>
    <phoneticPr fontId="6"/>
  </si>
  <si>
    <t>各道府県のプロフェッショナル人材戦略拠点の設置数</t>
    <phoneticPr fontId="6"/>
  </si>
  <si>
    <t>プロフェッショナル人材事業予算総額（X）／
プロフェッショナル人材事業成約件数（Ｙ）　　　　　　　　　</t>
    <phoneticPr fontId="6"/>
  </si>
  <si>
    <t>千円</t>
  </si>
  <si>
    <t>千円/件</t>
    <phoneticPr fontId="6"/>
  </si>
  <si>
    <t>42,328/3,122</t>
  </si>
  <si>
    <t>118,934/3,363</t>
  </si>
  <si>
    <t>101,526/4,293</t>
    <phoneticPr fontId="6"/>
  </si>
  <si>
    <t>100,553/4,293</t>
    <phoneticPr fontId="6"/>
  </si>
  <si>
    <t>ヶ所</t>
  </si>
  <si>
    <t>プロフェッショナル人材戦略拠点等の成約件数</t>
    <phoneticPr fontId="6"/>
  </si>
  <si>
    <t>成約件数</t>
    <phoneticPr fontId="6"/>
  </si>
  <si>
    <t>件（累計）</t>
  </si>
  <si>
    <t>各プロフェッショナル人材戦略拠点の実施計画より試算</t>
    <phoneticPr fontId="6"/>
  </si>
  <si>
    <t>地方創生を担う人材を育成するため、地方創生に資するｅラーニング講座や動画コンテンツ等の作成・提供に加え、地方創生に熱意のある関係者が集まるワークショップ、ウェブ上でノウハウ等の共有や課題解決に向けてアイデア交換等を行う「連携交流広場」を運営する。</t>
    <phoneticPr fontId="6"/>
  </si>
  <si>
    <t>地方創生カレッジで開講しているeラーニング講座数</t>
    <phoneticPr fontId="6"/>
  </si>
  <si>
    <t>eラーニング講座数</t>
    <phoneticPr fontId="6"/>
  </si>
  <si>
    <t>地方創生カレッジ事業予算総額（X）／
地方創生カレッジの受講者数（Ｙ）　　　　　　　　</t>
    <phoneticPr fontId="6"/>
  </si>
  <si>
    <t>地方創生カレッジ事業の受講者数</t>
    <phoneticPr fontId="6"/>
  </si>
  <si>
    <t>受講者数</t>
    <phoneticPr fontId="6"/>
  </si>
  <si>
    <t>地方創生カレッジ受講データ</t>
    <phoneticPr fontId="6"/>
  </si>
  <si>
    <t>講座</t>
    <rPh sb="0" eb="2">
      <t>コウザ</t>
    </rPh>
    <phoneticPr fontId="6"/>
  </si>
  <si>
    <t>千円/人</t>
    <phoneticPr fontId="6"/>
  </si>
  <si>
    <t>375,260/20,783</t>
  </si>
  <si>
    <t>268,603/32,682</t>
    <phoneticPr fontId="6"/>
  </si>
  <si>
    <t>216,864/37,070</t>
    <phoneticPr fontId="6"/>
  </si>
  <si>
    <t>216,803/37,070</t>
    <phoneticPr fontId="6"/>
  </si>
  <si>
    <t>人（累計）</t>
  </si>
  <si>
    <t>地域企業の成長・生産性向上を実現するため、日常的に地域企業と関わり、その経営課題を明らかにすることができる地金融機関等が、地域企業の経営幹部や経営課題解決に必要な専門人材のマッチングを支援する。</t>
    <phoneticPr fontId="6"/>
  </si>
  <si>
    <t>人材マッチングを担う間接補助事業者の選定</t>
    <phoneticPr fontId="6"/>
  </si>
  <si>
    <t>人材マッチングを担う間接補助事業者の選定数</t>
    <phoneticPr fontId="6"/>
  </si>
  <si>
    <t>先導的人材マッチング事業予算総額（X）／
人材マッチング成約件数（Ｙ）</t>
    <phoneticPr fontId="6"/>
  </si>
  <si>
    <t>人材マッチング成約件数</t>
    <phoneticPr fontId="6"/>
  </si>
  <si>
    <t>先導的人材マッチング事業成約実績</t>
    <phoneticPr fontId="6"/>
  </si>
  <si>
    <t>コンソーシアム</t>
  </si>
  <si>
    <t>コンソーシアム</t>
    <phoneticPr fontId="6"/>
  </si>
  <si>
    <t>1,000,000/658</t>
  </si>
  <si>
    <t>1,000,000/1,622</t>
    <phoneticPr fontId="6"/>
  </si>
  <si>
    <t>2,100,000/1,622</t>
    <phoneticPr fontId="6"/>
  </si>
  <si>
    <t>５．地方創生</t>
    <phoneticPr fontId="6"/>
  </si>
  <si>
    <t>５．地方創生に関する施策の推進</t>
    <phoneticPr fontId="6"/>
  </si>
  <si>
    <t>https://www8.cao.go.jp/hyouka/r2hyouka/r2jigo/r2jigo-3.pdf</t>
    <phoneticPr fontId="6"/>
  </si>
  <si>
    <t>中目標（Ⅱ）１　しごとづくり</t>
    <phoneticPr fontId="6"/>
  </si>
  <si>
    <t>有</t>
  </si>
  <si>
    <t>無</t>
  </si>
  <si>
    <t>‐</t>
  </si>
  <si>
    <t>金融</t>
  </si>
  <si>
    <t>地域企業経営人材マッチング促進事業</t>
    <phoneticPr fontId="6"/>
  </si>
  <si>
    <t>○地方創生カレッジ
　https://chihousousei-college.jp/_home.html
○プロフェッショナル人材事業
　http://www.pro-jinzai.go.jp/
○地方創生人材支援制度
　https://www.chisou.go.jp/sousei/about/jinzai-shien/index.html
○先導的人材マッチング事業
　https://pioneering-hr.jp/</t>
    <phoneticPr fontId="6"/>
  </si>
  <si>
    <t>本事業は、プロフェッショナル人材や地方創生リーダー人材の発掘・育成・普及を通じて、地方創生を実現していくための施策であり、国民や社会のニーズを的確に反映している。</t>
    <phoneticPr fontId="6"/>
  </si>
  <si>
    <t>本事業の一部は平成29年度から地方自治体に委ねはじめているところ。本事業は、地方自治体、民間事業者等を巻き込んだスキームとなっており、ゆくゆくは、そうしたプレーヤーによる自立した取組となっていくことを目指す。</t>
    <phoneticPr fontId="6"/>
  </si>
  <si>
    <t>本事業の政策目的は、人的支援を通じた地方創生の実現である。まち・ひと・しごと総合戦略の実現の鍵となるものであり、最優先事業の一つである。</t>
    <phoneticPr fontId="6"/>
  </si>
  <si>
    <t>支出先の選定に当たっては、第三者委員を含む選定委員会を設置し、厳正な審査を行う等、適切な手続きを実施しており妥当である。
随意契約は少額につき随意契約としたもの。</t>
    <phoneticPr fontId="6"/>
  </si>
  <si>
    <t>人員体制や本事業の活動内容を踏まえれば妥当な水準となっている。</t>
    <phoneticPr fontId="6"/>
  </si>
  <si>
    <t>‐</t>
    <phoneticPr fontId="6"/>
  </si>
  <si>
    <t>支出に際しては、証憑類の確認を実施しており、合理的なものとなっている。</t>
    <phoneticPr fontId="6"/>
  </si>
  <si>
    <t>費目及び使途は、最小限のものとなるよう定期的に確認し、必要に応じて指導を行う。</t>
    <phoneticPr fontId="6"/>
  </si>
  <si>
    <t>地域企業が新しい日常に対応した、従来事業からの脱却を含む経営戦略の策定等に取り組み、成長・生産性向上させることは喫緊の課題であり、地域金融機関等が行う人材マッチング事業を支援することで地域における人材ビジネスの早期市場化・自立化を図るもの。その後補助事業者を選定するにあたり、外部有識者より、地域金融機関等における支援体制の十分な調整が必要との意見を踏まえ、計画を見直し、令和４年度に繰越しを行ったもの。</t>
    <phoneticPr fontId="6"/>
  </si>
  <si>
    <t>外注等にあたり複数者から見積もりを求める等、コスト削減に努めている。</t>
    <phoneticPr fontId="6"/>
  </si>
  <si>
    <t>事業実施にあたっては、より効果的な手段を採用し、目標に見合った実績が得られた。</t>
    <phoneticPr fontId="6"/>
  </si>
  <si>
    <t>提出された各報告書は、「デジタル田園都市国家構想基本方針」等の作成に資するものである。</t>
    <phoneticPr fontId="6"/>
  </si>
  <si>
    <t>「地域企業経営人材マッチング促進事業」とは、大企業から地域の中堅・中小企業への人の流れを創出し、地域企業の経営人材確保を⽀援するため、地域経済活性化⽀援機構（ＲＥＶＩＣ）において人材リストを整備するとともに、企業が人材マッチングに必要な経費の補助等を行うものである。
一方、「プロフェッショナル人材事業」及び「先導的人材マッチング事業」は、地域の中堅・中小企業に対して人材マッチングを行う支援機関に対して支援を行うものである。</t>
    <phoneticPr fontId="6"/>
  </si>
  <si>
    <t>0033</t>
  </si>
  <si>
    <t>0022</t>
  </si>
  <si>
    <t>0021</t>
  </si>
  <si>
    <t>0020</t>
  </si>
  <si>
    <t>A.公益財団法人日本生産性本部</t>
    <phoneticPr fontId="6"/>
  </si>
  <si>
    <t>B.株式会社日本総合研究所</t>
    <phoneticPr fontId="6"/>
  </si>
  <si>
    <t>C.株式会社インテージリサーチ</t>
    <phoneticPr fontId="6"/>
  </si>
  <si>
    <t>D.PwCコンサルティング合同会社</t>
    <phoneticPr fontId="6"/>
  </si>
  <si>
    <t>E.株式会社オーエムシー</t>
    <phoneticPr fontId="6"/>
  </si>
  <si>
    <t>F. 株式会社オーエムシー</t>
    <phoneticPr fontId="6"/>
  </si>
  <si>
    <t>G.フェアシステム株式会社</t>
    <phoneticPr fontId="6"/>
  </si>
  <si>
    <t>H.PwCコンサルティング合同会社</t>
    <phoneticPr fontId="6"/>
  </si>
  <si>
    <t>補助金</t>
    <rPh sb="0" eb="3">
      <t>ホジョキン</t>
    </rPh>
    <phoneticPr fontId="6"/>
  </si>
  <si>
    <t>地方創生カレッジ事業</t>
    <rPh sb="0" eb="2">
      <t>チホウ</t>
    </rPh>
    <rPh sb="2" eb="4">
      <t>ソウセイ</t>
    </rPh>
    <rPh sb="8" eb="10">
      <t>ジギョウ</t>
    </rPh>
    <phoneticPr fontId="6"/>
  </si>
  <si>
    <t>委託費</t>
    <rPh sb="0" eb="2">
      <t>イタク</t>
    </rPh>
    <rPh sb="2" eb="3">
      <t>ヒ</t>
    </rPh>
    <phoneticPr fontId="6"/>
  </si>
  <si>
    <t>調査・分析事業</t>
    <rPh sb="0" eb="2">
      <t>チョウサ</t>
    </rPh>
    <rPh sb="3" eb="5">
      <t>ブンセキ</t>
    </rPh>
    <rPh sb="5" eb="7">
      <t>ジギョウ</t>
    </rPh>
    <phoneticPr fontId="6"/>
  </si>
  <si>
    <t>調査・分析業務</t>
    <rPh sb="0" eb="2">
      <t>チョウサ</t>
    </rPh>
    <rPh sb="3" eb="5">
      <t>ブンセキ</t>
    </rPh>
    <rPh sb="5" eb="7">
      <t>ギョウム</t>
    </rPh>
    <phoneticPr fontId="6"/>
  </si>
  <si>
    <t>プロフェッショナル人材戦略ポータルサイト運営保守事業の実施</t>
    <phoneticPr fontId="6"/>
  </si>
  <si>
    <t>プロフェッショナル人材戦略ポータルサイト改修等業務の実施</t>
    <phoneticPr fontId="6"/>
  </si>
  <si>
    <t>再委託</t>
    <rPh sb="0" eb="3">
      <t>サイイタク</t>
    </rPh>
    <phoneticPr fontId="6"/>
  </si>
  <si>
    <t>プロフェッショナル人材戦略ポータルサイト改修等業務の実施（再委託）</t>
    <rPh sb="9" eb="11">
      <t>ジンザイ</t>
    </rPh>
    <rPh sb="11" eb="13">
      <t>センリャク</t>
    </rPh>
    <rPh sb="20" eb="23">
      <t>カイシュウナド</t>
    </rPh>
    <rPh sb="23" eb="25">
      <t>ギョウム</t>
    </rPh>
    <rPh sb="26" eb="28">
      <t>ジッシ</t>
    </rPh>
    <rPh sb="29" eb="32">
      <t>サイイタク</t>
    </rPh>
    <phoneticPr fontId="6"/>
  </si>
  <si>
    <t>先導的人材マッチング事業</t>
    <rPh sb="0" eb="3">
      <t>センドウテキ</t>
    </rPh>
    <rPh sb="3" eb="5">
      <t>ジンザイ</t>
    </rPh>
    <rPh sb="10" eb="12">
      <t>ジギョウ</t>
    </rPh>
    <phoneticPr fontId="6"/>
  </si>
  <si>
    <t>☑</t>
  </si>
  <si>
    <t>I.株式会社YMキャリア</t>
    <phoneticPr fontId="6"/>
  </si>
  <si>
    <t>補助金</t>
    <phoneticPr fontId="6"/>
  </si>
  <si>
    <t>先導的人材マッチング事業　間接補助金</t>
    <phoneticPr fontId="6"/>
  </si>
  <si>
    <t>株式会社YMキャリア</t>
    <rPh sb="0" eb="2">
      <t>カブシキ</t>
    </rPh>
    <rPh sb="2" eb="4">
      <t>カイシャ</t>
    </rPh>
    <phoneticPr fontId="6"/>
  </si>
  <si>
    <t>地域企業に対するハイレベル人材マッチング</t>
    <phoneticPr fontId="6"/>
  </si>
  <si>
    <t>補助金等交付</t>
  </si>
  <si>
    <t>株式会社北海道共創パートナーズ</t>
    <rPh sb="0" eb="2">
      <t>カブシキ</t>
    </rPh>
    <rPh sb="2" eb="4">
      <t>カイシャ</t>
    </rPh>
    <phoneticPr fontId="6"/>
  </si>
  <si>
    <t>株式会社池田泉州銀行</t>
    <rPh sb="0" eb="2">
      <t>カブシキ</t>
    </rPh>
    <rPh sb="2" eb="4">
      <t>カイシャ</t>
    </rPh>
    <rPh sb="4" eb="6">
      <t>イケダ</t>
    </rPh>
    <rPh sb="6" eb="8">
      <t>センシュウ</t>
    </rPh>
    <rPh sb="8" eb="10">
      <t>ギンコウ</t>
    </rPh>
    <phoneticPr fontId="6"/>
  </si>
  <si>
    <t>株式会社名古屋銀行</t>
    <rPh sb="0" eb="2">
      <t>カブシキ</t>
    </rPh>
    <rPh sb="2" eb="4">
      <t>カイシャ</t>
    </rPh>
    <rPh sb="4" eb="7">
      <t>ナゴヤ</t>
    </rPh>
    <rPh sb="7" eb="9">
      <t>ギンコウ</t>
    </rPh>
    <phoneticPr fontId="6"/>
  </si>
  <si>
    <t>株式会社足利銀行</t>
    <rPh sb="0" eb="2">
      <t>カブシキ</t>
    </rPh>
    <rPh sb="2" eb="4">
      <t>カイシャ</t>
    </rPh>
    <rPh sb="4" eb="6">
      <t>アシカガ</t>
    </rPh>
    <rPh sb="6" eb="8">
      <t>ギンコウ</t>
    </rPh>
    <phoneticPr fontId="6"/>
  </si>
  <si>
    <t>株式会社横浜銀行</t>
    <rPh sb="0" eb="2">
      <t>カブシキ</t>
    </rPh>
    <rPh sb="2" eb="4">
      <t>カイシャ</t>
    </rPh>
    <rPh sb="4" eb="6">
      <t>ヨコハマ</t>
    </rPh>
    <rPh sb="6" eb="8">
      <t>ギンコウ</t>
    </rPh>
    <phoneticPr fontId="6"/>
  </si>
  <si>
    <t>株式会社広島銀行</t>
    <rPh sb="0" eb="2">
      <t>カブシキ</t>
    </rPh>
    <rPh sb="2" eb="4">
      <t>カイシャ</t>
    </rPh>
    <rPh sb="4" eb="6">
      <t>ヒロシマ</t>
    </rPh>
    <rPh sb="6" eb="8">
      <t>ギンコウ</t>
    </rPh>
    <phoneticPr fontId="6"/>
  </si>
  <si>
    <t>いわぎんコンサルティング株式会社</t>
    <rPh sb="12" eb="14">
      <t>カブシキ</t>
    </rPh>
    <rPh sb="14" eb="16">
      <t>カイシャ</t>
    </rPh>
    <phoneticPr fontId="6"/>
  </si>
  <si>
    <t>株式会社OKB総研</t>
    <rPh sb="0" eb="2">
      <t>カブシキ</t>
    </rPh>
    <rPh sb="2" eb="4">
      <t>カイシャ</t>
    </rPh>
    <rPh sb="7" eb="9">
      <t>ソウケン</t>
    </rPh>
    <phoneticPr fontId="6"/>
  </si>
  <si>
    <t>株式会社北陸銀行</t>
    <rPh sb="0" eb="2">
      <t>カブシキ</t>
    </rPh>
    <rPh sb="2" eb="4">
      <t>カイシャ</t>
    </rPh>
    <rPh sb="4" eb="6">
      <t>ホクリク</t>
    </rPh>
    <rPh sb="6" eb="8">
      <t>ギンコウ</t>
    </rPh>
    <phoneticPr fontId="6"/>
  </si>
  <si>
    <t>公益財団法人日本生産性本部</t>
    <rPh sb="0" eb="2">
      <t>コウエキ</t>
    </rPh>
    <rPh sb="2" eb="4">
      <t>ザイダン</t>
    </rPh>
    <rPh sb="4" eb="6">
      <t>ホウジン</t>
    </rPh>
    <rPh sb="6" eb="8">
      <t>ニホン</t>
    </rPh>
    <rPh sb="8" eb="11">
      <t>セイサンセイ</t>
    </rPh>
    <rPh sb="11" eb="13">
      <t>ホンブ</t>
    </rPh>
    <phoneticPr fontId="6"/>
  </si>
  <si>
    <t>地方創生カレッジ事業の運営</t>
    <rPh sb="0" eb="2">
      <t>チホウ</t>
    </rPh>
    <rPh sb="2" eb="4">
      <t>ソウセイ</t>
    </rPh>
    <rPh sb="8" eb="10">
      <t>ジギョウ</t>
    </rPh>
    <rPh sb="11" eb="13">
      <t>ウンエイ</t>
    </rPh>
    <phoneticPr fontId="6"/>
  </si>
  <si>
    <t>株式会社日本総合研究所</t>
    <phoneticPr fontId="6"/>
  </si>
  <si>
    <t>地方創生人材支援に係る調査・派遣者支援事業</t>
    <phoneticPr fontId="6"/>
  </si>
  <si>
    <t>予定価格が類推される恐れがあるため、落札率は記載していない</t>
    <phoneticPr fontId="6"/>
  </si>
  <si>
    <t>株式会社インテージリサーチ</t>
    <phoneticPr fontId="6"/>
  </si>
  <si>
    <t>脱炭素分野専門人材の市町村派遣に向けた調査等業務</t>
    <phoneticPr fontId="6"/>
  </si>
  <si>
    <t xml:space="preserve">一般財団法人全国自治協会 </t>
    <phoneticPr fontId="6"/>
  </si>
  <si>
    <t>会場借上</t>
    <phoneticPr fontId="6"/>
  </si>
  <si>
    <t>サンフロンティアスペースマネジメント株式会社</t>
    <phoneticPr fontId="6"/>
  </si>
  <si>
    <t>株式会社共同通信イメージズ</t>
    <phoneticPr fontId="6"/>
  </si>
  <si>
    <t>写真撮影</t>
    <phoneticPr fontId="6"/>
  </si>
  <si>
    <t>PｗＣコンサルティング合同会社</t>
    <rPh sb="11" eb="13">
      <t>ゴウドウ</t>
    </rPh>
    <rPh sb="13" eb="15">
      <t>ガイシャ</t>
    </rPh>
    <phoneticPr fontId="6"/>
  </si>
  <si>
    <t>プロフェッショナル人材事業にかかる専門的調査・分析</t>
    <rPh sb="17" eb="20">
      <t>センモンテキ</t>
    </rPh>
    <phoneticPr fontId="6"/>
  </si>
  <si>
    <t>株式会社オーエムシー</t>
    <rPh sb="0" eb="4">
      <t>カブシキガイシャ</t>
    </rPh>
    <phoneticPr fontId="6"/>
  </si>
  <si>
    <t>プロフェッショナル人材戦略ポータルサイトの保守運営</t>
    <phoneticPr fontId="6"/>
  </si>
  <si>
    <t>プロフェッショナル人材戦略ポータルサイト改修等業務</t>
    <phoneticPr fontId="6"/>
  </si>
  <si>
    <t>フェアシステム株式会社</t>
    <rPh sb="7" eb="11">
      <t>カブシキガイシャ</t>
    </rPh>
    <phoneticPr fontId="6"/>
  </si>
  <si>
    <t>地方創生支援事業費補助金</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</si>
</sst>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1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99"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41" xfId="0" applyNumberFormat="1" applyFont="1" applyFill="1" applyBorder="1" applyAlignment="1" applyProtection="1">
      <alignment horizontal="center" vertical="center"/>
      <protection locked="0"/>
    </xf>
    <xf numFmtId="177" fontId="0" fillId="0" borderId="142" xfId="0" applyNumberFormat="1" applyFont="1" applyFill="1" applyBorder="1" applyAlignment="1" applyProtection="1">
      <alignment horizontal="center" vertical="center"/>
      <protection locked="0"/>
    </xf>
    <xf numFmtId="177" fontId="0" fillId="0" borderId="14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5" borderId="123" xfId="0" applyNumberFormat="1" applyFont="1" applyFill="1" applyBorder="1" applyAlignment="1">
      <alignment horizontal="center" vertical="center"/>
    </xf>
    <xf numFmtId="177" fontId="0" fillId="5" borderId="124" xfId="0" applyNumberFormat="1" applyFont="1" applyFill="1" applyBorder="1" applyAlignment="1">
      <alignment horizontal="center" vertical="center"/>
    </xf>
    <xf numFmtId="177" fontId="0" fillId="5" borderId="145" xfId="0" applyNumberFormat="1" applyFont="1" applyFill="1" applyBorder="1" applyAlignment="1">
      <alignment horizontal="center" vertical="center"/>
    </xf>
    <xf numFmtId="177" fontId="0" fillId="5" borderId="125" xfId="0" applyNumberFormat="1" applyFont="1" applyFill="1" applyBorder="1" applyAlignment="1">
      <alignment horizontal="center" vertical="center"/>
    </xf>
    <xf numFmtId="177" fontId="0" fillId="5" borderId="144" xfId="0" applyNumberFormat="1" applyFont="1" applyFill="1" applyBorder="1" applyAlignment="1">
      <alignment horizontal="center" vertical="center"/>
    </xf>
    <xf numFmtId="177" fontId="0" fillId="5" borderId="146" xfId="0" applyNumberFormat="1" applyFont="1" applyFill="1" applyBorder="1" applyAlignment="1">
      <alignment horizontal="center" vertical="center"/>
    </xf>
    <xf numFmtId="177" fontId="0" fillId="5" borderId="102"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47"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112"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19"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22"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2" borderId="108"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9"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8"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105" xfId="0" applyFont="1" applyFill="1" applyBorder="1" applyAlignment="1">
      <alignment horizontal="center" vertical="center" wrapText="1"/>
    </xf>
    <xf numFmtId="0" fontId="14" fillId="2" borderId="108" xfId="0" applyFont="1" applyFill="1" applyBorder="1" applyAlignment="1">
      <alignment horizontal="center" vertical="center"/>
    </xf>
    <xf numFmtId="0" fontId="14" fillId="2" borderId="12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2" borderId="11" xfId="0" applyFont="1"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14" fillId="6" borderId="105" xfId="0" applyFont="1" applyFill="1" applyBorder="1" applyAlignment="1">
      <alignment horizontal="center" vertical="center" wrapText="1"/>
    </xf>
    <xf numFmtId="0" fontId="14" fillId="6" borderId="108" xfId="0" applyFont="1" applyFill="1" applyBorder="1" applyAlignment="1">
      <alignment horizontal="center" vertical="center"/>
    </xf>
    <xf numFmtId="0" fontId="14" fillId="6" borderId="12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22" xfId="3" applyFont="1" applyFill="1" applyBorder="1" applyAlignment="1" applyProtection="1">
      <alignment horizontal="center" vertical="center" wrapText="1"/>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2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21"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22"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0" xfId="0" applyFont="1" applyFill="1" applyBorder="1" applyAlignment="1">
      <alignment vertical="center" wrapText="1"/>
    </xf>
    <xf numFmtId="0" fontId="0" fillId="5" borderId="98" xfId="0" applyFont="1" applyFill="1" applyBorder="1" applyAlignment="1">
      <alignment vertical="center" wrapText="1"/>
    </xf>
    <xf numFmtId="0" fontId="0" fillId="5" borderId="112" xfId="0" applyFont="1" applyFill="1" applyBorder="1" applyAlignment="1">
      <alignment vertical="center" wrapText="1"/>
    </xf>
    <xf numFmtId="0" fontId="0" fillId="5" borderId="97" xfId="0" applyFont="1" applyFill="1" applyBorder="1" applyAlignment="1" applyProtection="1">
      <alignment horizontal="center" vertical="center"/>
      <protection locked="0"/>
    </xf>
    <xf numFmtId="0" fontId="0" fillId="5" borderId="9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5" xfId="0" applyFont="1" applyFill="1" applyBorder="1" applyAlignment="1">
      <alignment horizontal="center" vertical="center"/>
    </xf>
    <xf numFmtId="0" fontId="0" fillId="0" borderId="53" xfId="0" applyFont="1" applyBorder="1" applyAlignment="1">
      <alignment horizontal="center" vertical="center"/>
    </xf>
    <xf numFmtId="0" fontId="0" fillId="0" borderId="9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3" xfId="0" applyFont="1" applyFill="1" applyBorder="1" applyAlignment="1">
      <alignment horizontal="center" vertical="center" textRotation="255" wrapText="1"/>
    </xf>
    <xf numFmtId="0" fontId="0" fillId="0" borderId="9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3" fillId="0" borderId="135" xfId="0" applyFont="1" applyFill="1" applyBorder="1" applyAlignment="1" applyProtection="1">
      <alignment horizontal="center" vertical="center" wrapText="1"/>
      <protection locked="0"/>
    </xf>
    <xf numFmtId="49" fontId="21" fillId="0" borderId="135" xfId="0" applyNumberFormat="1" applyFont="1" applyFill="1" applyBorder="1" applyAlignment="1" applyProtection="1">
      <alignment horizontal="center" vertical="center" wrapText="1"/>
      <protection locked="0"/>
    </xf>
    <xf numFmtId="179" fontId="23" fillId="0" borderId="135" xfId="0" applyNumberFormat="1" applyFont="1" applyFill="1" applyBorder="1" applyAlignment="1" applyProtection="1">
      <alignment horizontal="center" vertical="center" wrapText="1"/>
      <protection locked="0"/>
    </xf>
    <xf numFmtId="49" fontId="21" fillId="0" borderId="136" xfId="0" applyNumberFormat="1" applyFont="1" applyFill="1" applyBorder="1" applyAlignment="1" applyProtection="1">
      <alignment horizontal="center" vertical="center" wrapText="1"/>
      <protection locked="0"/>
    </xf>
    <xf numFmtId="0" fontId="21" fillId="5" borderId="134" xfId="0" applyFont="1" applyFill="1" applyBorder="1" applyAlignment="1" applyProtection="1">
      <alignment horizontal="center" vertical="center" wrapText="1"/>
      <protection locked="0"/>
    </xf>
    <xf numFmtId="0" fontId="21" fillId="5" borderId="135" xfId="0" applyFont="1" applyFill="1" applyBorder="1" applyAlignment="1" applyProtection="1">
      <alignment horizontal="center" vertical="center" wrapText="1"/>
      <protection locked="0"/>
    </xf>
    <xf numFmtId="0" fontId="21" fillId="5" borderId="137" xfId="0" applyFont="1" applyFill="1" applyBorder="1" applyAlignment="1" applyProtection="1">
      <alignment horizontal="center" vertical="center" wrapText="1"/>
      <protection locked="0"/>
    </xf>
    <xf numFmtId="179" fontId="23" fillId="0" borderId="129" xfId="0" applyNumberFormat="1" applyFont="1" applyFill="1" applyBorder="1" applyAlignment="1" applyProtection="1">
      <alignment horizontal="center" vertical="center" wrapText="1"/>
      <protection locked="0"/>
    </xf>
    <xf numFmtId="49" fontId="21" fillId="0" borderId="129" xfId="0" applyNumberFormat="1" applyFont="1" applyFill="1" applyBorder="1" applyAlignment="1" applyProtection="1">
      <alignment horizontal="center" vertical="center" wrapText="1"/>
      <protection locked="0"/>
    </xf>
    <xf numFmtId="49" fontId="21" fillId="0" borderId="101"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38" xfId="0" applyFont="1" applyFill="1" applyBorder="1" applyAlignment="1">
      <alignment horizontal="center" vertical="center" wrapText="1"/>
    </xf>
    <xf numFmtId="0" fontId="21" fillId="5" borderId="139" xfId="0" applyFont="1" applyFill="1" applyBorder="1" applyAlignment="1">
      <alignment horizontal="center" vertical="center" wrapText="1"/>
    </xf>
    <xf numFmtId="0" fontId="21" fillId="5" borderId="140"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33" xfId="0" applyNumberFormat="1"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1" fillId="0" borderId="74" xfId="0" applyNumberFormat="1" applyFont="1" applyFill="1" applyBorder="1" applyAlignment="1" applyProtection="1">
      <alignment horizontal="center" vertical="center" wrapText="1"/>
      <protection locked="0"/>
    </xf>
    <xf numFmtId="49" fontId="21" fillId="0" borderId="100" xfId="0" applyNumberFormat="1" applyFont="1" applyFill="1" applyBorder="1" applyAlignment="1" applyProtection="1">
      <alignment horizontal="center" vertical="center" wrapText="1"/>
      <protection locked="0"/>
    </xf>
    <xf numFmtId="179" fontId="23" fillId="0" borderId="131" xfId="0" applyNumberFormat="1" applyFont="1" applyFill="1" applyBorder="1" applyAlignment="1" applyProtection="1">
      <alignment horizontal="center" vertical="center" wrapText="1"/>
      <protection locked="0"/>
    </xf>
    <xf numFmtId="49" fontId="21" fillId="0" borderId="131"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28" xfId="0" applyFont="1" applyFill="1" applyBorder="1" applyAlignment="1" applyProtection="1">
      <alignment horizontal="center" vertical="center" wrapText="1"/>
      <protection locked="0"/>
    </xf>
    <xf numFmtId="0" fontId="21" fillId="5" borderId="131" xfId="0" applyFont="1" applyFill="1" applyBorder="1" applyAlignment="1" applyProtection="1">
      <alignment horizontal="center" vertical="center" wrapText="1"/>
      <protection locked="0"/>
    </xf>
    <xf numFmtId="0" fontId="21" fillId="5" borderId="132"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88"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5" borderId="127" xfId="0" applyFont="1" applyFill="1" applyBorder="1" applyAlignment="1" applyProtection="1">
      <alignment horizontal="center" vertical="center" wrapText="1"/>
      <protection locked="0"/>
    </xf>
    <xf numFmtId="0" fontId="21" fillId="5" borderId="129" xfId="0" applyFont="1" applyFill="1" applyBorder="1" applyAlignment="1" applyProtection="1">
      <alignment horizontal="center" vertical="center" wrapText="1"/>
      <protection locked="0"/>
    </xf>
    <xf numFmtId="0" fontId="21" fillId="5" borderId="130"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4" fillId="3" borderId="115" xfId="0" applyFont="1" applyFill="1" applyBorder="1" applyAlignment="1">
      <alignment horizontal="center" vertical="center" wrapText="1"/>
    </xf>
    <xf numFmtId="0" fontId="0" fillId="3" borderId="116" xfId="0" applyFont="1" applyFill="1" applyBorder="1" applyAlignment="1">
      <alignment horizontal="center" vertical="center" wrapText="1"/>
    </xf>
    <xf numFmtId="0" fontId="0" fillId="3" borderId="117" xfId="0" applyFont="1" applyFill="1" applyBorder="1" applyAlignment="1">
      <alignment horizontal="center" vertical="center" wrapText="1"/>
    </xf>
    <xf numFmtId="0" fontId="0" fillId="6" borderId="32" xfId="0" applyFont="1" applyFill="1" applyBorder="1" applyAlignment="1">
      <alignment horizontal="center" vertical="center"/>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2"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7"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1" xfId="0" applyFont="1" applyFill="1" applyBorder="1" applyAlignment="1">
      <alignment horizontal="center" vertical="center" wrapText="1"/>
    </xf>
    <xf numFmtId="0" fontId="0" fillId="5" borderId="90" xfId="0" applyFont="1" applyFill="1" applyBorder="1" applyAlignment="1">
      <alignment horizontal="center" vertical="center"/>
    </xf>
    <xf numFmtId="0" fontId="0" fillId="5" borderId="72"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78"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44822</xdr:colOff>
      <xdr:row>133</xdr:row>
      <xdr:rowOff>275665</xdr:rowOff>
    </xdr:from>
    <xdr:to>
      <xdr:col>50</xdr:col>
      <xdr:colOff>0</xdr:colOff>
      <xdr:row>133</xdr:row>
      <xdr:rowOff>275665</xdr:rowOff>
    </xdr:to>
    <xdr:cxnSp macro="">
      <xdr:nvCxnSpPr>
        <xdr:cNvPr id="47" name="直線コネクタ 46"/>
        <xdr:cNvCxnSpPr/>
      </xdr:nvCxnSpPr>
      <xdr:spPr>
        <a:xfrm flipV="1">
          <a:off x="1244972" y="57520915"/>
          <a:ext cx="9061078" cy="0"/>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9687</xdr:colOff>
      <xdr:row>120</xdr:row>
      <xdr:rowOff>11188</xdr:rowOff>
    </xdr:from>
    <xdr:to>
      <xdr:col>42</xdr:col>
      <xdr:colOff>19700</xdr:colOff>
      <xdr:row>120</xdr:row>
      <xdr:rowOff>539336</xdr:rowOff>
    </xdr:to>
    <xdr:sp macro="" textlink="">
      <xdr:nvSpPr>
        <xdr:cNvPr id="48" name="テキスト ボックス 47"/>
        <xdr:cNvSpPr txBox="1"/>
      </xdr:nvSpPr>
      <xdr:spPr>
        <a:xfrm>
          <a:off x="2810037" y="51874813"/>
          <a:ext cx="5610713" cy="5281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en-US" altLang="ja-JP" sz="1100"/>
            <a:t>217</a:t>
          </a:r>
          <a:r>
            <a:rPr kumimoji="1" lang="ja-JP" altLang="en-US" sz="1100"/>
            <a:t>百万円</a:t>
          </a:r>
        </a:p>
      </xdr:txBody>
    </xdr:sp>
    <xdr:clientData/>
  </xdr:twoCellAnchor>
  <xdr:twoCellAnchor>
    <xdr:from>
      <xdr:col>27</xdr:col>
      <xdr:colOff>167775</xdr:colOff>
      <xdr:row>120</xdr:row>
      <xdr:rowOff>534814</xdr:rowOff>
    </xdr:from>
    <xdr:to>
      <xdr:col>27</xdr:col>
      <xdr:colOff>167775</xdr:colOff>
      <xdr:row>121</xdr:row>
      <xdr:rowOff>276714</xdr:rowOff>
    </xdr:to>
    <xdr:cxnSp macro="">
      <xdr:nvCxnSpPr>
        <xdr:cNvPr id="49" name="直線矢印コネクタ 48"/>
        <xdr:cNvCxnSpPr/>
      </xdr:nvCxnSpPr>
      <xdr:spPr>
        <a:xfrm>
          <a:off x="5568450" y="52398439"/>
          <a:ext cx="0" cy="284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8736</xdr:colOff>
      <xdr:row>123</xdr:row>
      <xdr:rowOff>19711</xdr:rowOff>
    </xdr:from>
    <xdr:to>
      <xdr:col>41</xdr:col>
      <xdr:colOff>80281</xdr:colOff>
      <xdr:row>124</xdr:row>
      <xdr:rowOff>273842</xdr:rowOff>
    </xdr:to>
    <xdr:sp macro="" textlink="">
      <xdr:nvSpPr>
        <xdr:cNvPr id="50" name="大かっこ 49"/>
        <xdr:cNvSpPr/>
      </xdr:nvSpPr>
      <xdr:spPr>
        <a:xfrm>
          <a:off x="2809086" y="53512111"/>
          <a:ext cx="5472220" cy="7970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kumimoji="1" lang="ja-JP" altLang="ja-JP" sz="1100">
              <a:solidFill>
                <a:schemeClr val="tx1"/>
              </a:solidFill>
              <a:effectLst/>
              <a:latin typeface="+mn-lt"/>
              <a:ea typeface="+mn-ea"/>
              <a:cs typeface="+mn-cs"/>
            </a:rPr>
            <a:t>・地方創生人材育成に関わる教育機関等のプラットフォームの立ち上げ、ポータルサイトの構築、</a:t>
          </a:r>
          <a:r>
            <a:rPr kumimoji="1" lang="en-US" altLang="ja-JP" sz="1100">
              <a:solidFill>
                <a:schemeClr val="tx1"/>
              </a:solidFill>
              <a:effectLst/>
              <a:latin typeface="+mn-lt"/>
              <a:ea typeface="+mn-ea"/>
              <a:cs typeface="+mn-cs"/>
            </a:rPr>
            <a:t>e</a:t>
          </a:r>
          <a:r>
            <a:rPr kumimoji="1" lang="ja-JP" altLang="ja-JP" sz="1100">
              <a:solidFill>
                <a:schemeClr val="tx1"/>
              </a:solidFill>
              <a:effectLst/>
              <a:latin typeface="+mn-lt"/>
              <a:ea typeface="+mn-ea"/>
              <a:cs typeface="+mn-cs"/>
            </a:rPr>
            <a:t>ラーニングやカリキュラムの開発等の</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地方創生カレッジ事業</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の実施</a:t>
          </a:r>
          <a:endParaRPr kumimoji="1" lang="en-US" altLang="ja-JP" sz="1100">
            <a:solidFill>
              <a:schemeClr val="tx1"/>
            </a:solidFill>
            <a:effectLst/>
            <a:latin typeface="+mn-lt"/>
            <a:ea typeface="+mn-ea"/>
            <a:cs typeface="+mn-cs"/>
          </a:endParaRPr>
        </a:p>
      </xdr:txBody>
    </xdr:sp>
    <xdr:clientData/>
  </xdr:twoCellAnchor>
  <xdr:twoCellAnchor>
    <xdr:from>
      <xdr:col>13</xdr:col>
      <xdr:colOff>115622</xdr:colOff>
      <xdr:row>121</xdr:row>
      <xdr:rowOff>265484</xdr:rowOff>
    </xdr:from>
    <xdr:to>
      <xdr:col>43</xdr:col>
      <xdr:colOff>178593</xdr:colOff>
      <xdr:row>122</xdr:row>
      <xdr:rowOff>40561</xdr:rowOff>
    </xdr:to>
    <xdr:sp macro="" textlink="">
      <xdr:nvSpPr>
        <xdr:cNvPr id="51" name="テキスト ボックス 50"/>
        <xdr:cNvSpPr txBox="1"/>
      </xdr:nvSpPr>
      <xdr:spPr>
        <a:xfrm>
          <a:off x="2715947" y="52672034"/>
          <a:ext cx="6063721" cy="31800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050"/>
            <a:t>【</a:t>
          </a:r>
          <a:r>
            <a:rPr kumimoji="1" lang="ja-JP" altLang="en-US" sz="1050"/>
            <a:t>補助：第三者委員が過半を占める選定委員会による審査等を経て事業者を決定（公募）</a:t>
          </a:r>
          <a:r>
            <a:rPr kumimoji="1" lang="en-US" altLang="ja-JP" sz="1050"/>
            <a:t>】</a:t>
          </a:r>
          <a:endParaRPr kumimoji="1" lang="ja-JP" altLang="en-US" sz="1050"/>
        </a:p>
      </xdr:txBody>
    </xdr:sp>
    <xdr:clientData/>
  </xdr:twoCellAnchor>
  <xdr:twoCellAnchor>
    <xdr:from>
      <xdr:col>14</xdr:col>
      <xdr:colOff>9687</xdr:colOff>
      <xdr:row>121</xdr:row>
      <xdr:rowOff>534929</xdr:rowOff>
    </xdr:from>
    <xdr:to>
      <xdr:col>42</xdr:col>
      <xdr:colOff>19700</xdr:colOff>
      <xdr:row>122</xdr:row>
      <xdr:rowOff>518272</xdr:rowOff>
    </xdr:to>
    <xdr:sp macro="" textlink="">
      <xdr:nvSpPr>
        <xdr:cNvPr id="52" name="テキスト ボックス 51"/>
        <xdr:cNvSpPr txBox="1"/>
      </xdr:nvSpPr>
      <xdr:spPr>
        <a:xfrm>
          <a:off x="2810037" y="52941479"/>
          <a:ext cx="5610713" cy="5262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Ａ．民間事業者</a:t>
          </a:r>
          <a:endParaRPr kumimoji="1" lang="en-US" altLang="ja-JP" sz="1100"/>
        </a:p>
        <a:p>
          <a:pPr algn="ctr"/>
          <a:r>
            <a:rPr kumimoji="1" lang="en-US" altLang="ja-JP" sz="1100"/>
            <a:t>217</a:t>
          </a:r>
          <a:r>
            <a:rPr kumimoji="1" lang="ja-JP" altLang="en-US" sz="1100"/>
            <a:t>百万円</a:t>
          </a:r>
        </a:p>
      </xdr:txBody>
    </xdr:sp>
    <xdr:clientData/>
  </xdr:twoCellAnchor>
  <xdr:twoCellAnchor>
    <xdr:from>
      <xdr:col>13</xdr:col>
      <xdr:colOff>200187</xdr:colOff>
      <xdr:row>125</xdr:row>
      <xdr:rowOff>4589</xdr:rowOff>
    </xdr:from>
    <xdr:to>
      <xdr:col>42</xdr:col>
      <xdr:colOff>7000</xdr:colOff>
      <xdr:row>125</xdr:row>
      <xdr:rowOff>531427</xdr:rowOff>
    </xdr:to>
    <xdr:sp macro="" textlink="">
      <xdr:nvSpPr>
        <xdr:cNvPr id="53" name="テキスト ボックス 52"/>
        <xdr:cNvSpPr txBox="1"/>
      </xdr:nvSpPr>
      <xdr:spPr>
        <a:xfrm>
          <a:off x="2800512" y="54582839"/>
          <a:ext cx="5607538" cy="5268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en-US" altLang="ja-JP" sz="1100">
              <a:solidFill>
                <a:schemeClr val="dk1"/>
              </a:solidFill>
              <a:effectLst/>
              <a:latin typeface="+mn-lt"/>
              <a:ea typeface="+mn-ea"/>
              <a:cs typeface="+mn-cs"/>
            </a:rPr>
            <a:t>14.1</a:t>
          </a:r>
          <a:r>
            <a:rPr kumimoji="1" lang="ja-JP" altLang="en-US" sz="1100">
              <a:solidFill>
                <a:sysClr val="windowText" lastClr="000000"/>
              </a:solidFill>
            </a:rPr>
            <a:t>百</a:t>
          </a:r>
          <a:r>
            <a:rPr kumimoji="1" lang="ja-JP" altLang="en-US" sz="1100"/>
            <a:t>万円</a:t>
          </a:r>
        </a:p>
      </xdr:txBody>
    </xdr:sp>
    <xdr:clientData/>
  </xdr:twoCellAnchor>
  <xdr:twoCellAnchor>
    <xdr:from>
      <xdr:col>20</xdr:col>
      <xdr:colOff>97106</xdr:colOff>
      <xdr:row>125</xdr:row>
      <xdr:rowOff>508000</xdr:rowOff>
    </xdr:from>
    <xdr:to>
      <xdr:col>20</xdr:col>
      <xdr:colOff>97106</xdr:colOff>
      <xdr:row>126</xdr:row>
      <xdr:rowOff>474407</xdr:rowOff>
    </xdr:to>
    <xdr:cxnSp macro="">
      <xdr:nvCxnSpPr>
        <xdr:cNvPr id="54" name="直線矢印コネクタ 53"/>
        <xdr:cNvCxnSpPr/>
      </xdr:nvCxnSpPr>
      <xdr:spPr>
        <a:xfrm flipH="1">
          <a:off x="4097606" y="55086250"/>
          <a:ext cx="0" cy="5093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23491</xdr:colOff>
      <xdr:row>128</xdr:row>
      <xdr:rowOff>181195</xdr:rowOff>
    </xdr:from>
    <xdr:to>
      <xdr:col>41</xdr:col>
      <xdr:colOff>154781</xdr:colOff>
      <xdr:row>131</xdr:row>
      <xdr:rowOff>71437</xdr:rowOff>
    </xdr:to>
    <xdr:sp macro="" textlink="">
      <xdr:nvSpPr>
        <xdr:cNvPr id="55" name="大かっこ 54"/>
        <xdr:cNvSpPr/>
      </xdr:nvSpPr>
      <xdr:spPr>
        <a:xfrm>
          <a:off x="5824216" y="56388220"/>
          <a:ext cx="2531590" cy="7570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kumimoji="1" lang="ja-JP" altLang="en-US" sz="1100">
              <a:solidFill>
                <a:schemeClr val="tx1"/>
              </a:solidFill>
              <a:effectLst/>
              <a:latin typeface="+mn-lt"/>
              <a:ea typeface="+mn-ea"/>
              <a:cs typeface="+mn-cs"/>
            </a:rPr>
            <a:t>脱炭素分野専門人材の市町村派遣に向けた調査等業務、地方創生人材支援制度報告会業務 </a:t>
          </a:r>
          <a:endParaRPr kumimoji="1" lang="en-US" altLang="ja-JP" sz="1100">
            <a:solidFill>
              <a:schemeClr val="tx1"/>
            </a:solidFill>
            <a:effectLst/>
            <a:latin typeface="+mn-lt"/>
            <a:ea typeface="+mn-ea"/>
            <a:cs typeface="+mn-cs"/>
          </a:endParaRPr>
        </a:p>
      </xdr:txBody>
    </xdr:sp>
    <xdr:clientData/>
  </xdr:twoCellAnchor>
  <xdr:twoCellAnchor>
    <xdr:from>
      <xdr:col>28</xdr:col>
      <xdr:colOff>75955</xdr:colOff>
      <xdr:row>127</xdr:row>
      <xdr:rowOff>150199</xdr:rowOff>
    </xdr:from>
    <xdr:to>
      <xdr:col>42</xdr:col>
      <xdr:colOff>7909</xdr:colOff>
      <xdr:row>128</xdr:row>
      <xdr:rowOff>135143</xdr:rowOff>
    </xdr:to>
    <xdr:sp macro="" textlink="">
      <xdr:nvSpPr>
        <xdr:cNvPr id="56" name="テキスト ボックス 55"/>
        <xdr:cNvSpPr txBox="1"/>
      </xdr:nvSpPr>
      <xdr:spPr>
        <a:xfrm>
          <a:off x="5676655" y="55814299"/>
          <a:ext cx="2732304" cy="5278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en-US" altLang="ja-JP" sz="1100"/>
            <a:t>.</a:t>
          </a:r>
          <a:r>
            <a:rPr kumimoji="1" lang="ja-JP" altLang="en-US" sz="1100"/>
            <a:t>民間事業者（</a:t>
          </a:r>
          <a:r>
            <a:rPr kumimoji="1" lang="en-US" altLang="ja-JP" sz="1100"/>
            <a:t>4</a:t>
          </a:r>
          <a:r>
            <a:rPr kumimoji="1" lang="ja-JP" altLang="en-US" sz="1100"/>
            <a:t>者）</a:t>
          </a:r>
          <a:endParaRPr kumimoji="1" lang="en-US" altLang="ja-JP" sz="1100"/>
        </a:p>
        <a:p>
          <a:pPr algn="ctr"/>
          <a:r>
            <a:rPr kumimoji="1" lang="en-US" altLang="ja-JP" sz="1100"/>
            <a:t>1.7</a:t>
          </a:r>
          <a:r>
            <a:rPr kumimoji="1" lang="ja-JP" altLang="en-US" sz="1100"/>
            <a:t>百万円</a:t>
          </a:r>
        </a:p>
      </xdr:txBody>
    </xdr:sp>
    <xdr:clientData/>
  </xdr:twoCellAnchor>
  <xdr:twoCellAnchor>
    <xdr:from>
      <xdr:col>20</xdr:col>
      <xdr:colOff>109254</xdr:colOff>
      <xdr:row>126</xdr:row>
      <xdr:rowOff>214854</xdr:rowOff>
    </xdr:from>
    <xdr:to>
      <xdr:col>35</xdr:col>
      <xdr:colOff>145966</xdr:colOff>
      <xdr:row>126</xdr:row>
      <xdr:rowOff>214854</xdr:rowOff>
    </xdr:to>
    <xdr:cxnSp macro="">
      <xdr:nvCxnSpPr>
        <xdr:cNvPr id="57" name="直線コネクタ 56"/>
        <xdr:cNvCxnSpPr/>
      </xdr:nvCxnSpPr>
      <xdr:spPr>
        <a:xfrm>
          <a:off x="4109754" y="55336029"/>
          <a:ext cx="303708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150129</xdr:colOff>
      <xdr:row>126</xdr:row>
      <xdr:rowOff>222537</xdr:rowOff>
    </xdr:from>
    <xdr:to>
      <xdr:col>35</xdr:col>
      <xdr:colOff>150129</xdr:colOff>
      <xdr:row>126</xdr:row>
      <xdr:rowOff>505958</xdr:rowOff>
    </xdr:to>
    <xdr:cxnSp macro="">
      <xdr:nvCxnSpPr>
        <xdr:cNvPr id="58" name="直線矢印コネクタ 57"/>
        <xdr:cNvCxnSpPr/>
      </xdr:nvCxnSpPr>
      <xdr:spPr>
        <a:xfrm>
          <a:off x="7151004" y="55343712"/>
          <a:ext cx="0" cy="2834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191634</xdr:colOff>
      <xdr:row>126</xdr:row>
      <xdr:rowOff>477640</xdr:rowOff>
    </xdr:from>
    <xdr:to>
      <xdr:col>35</xdr:col>
      <xdr:colOff>153324</xdr:colOff>
      <xdr:row>127</xdr:row>
      <xdr:rowOff>213851</xdr:rowOff>
    </xdr:to>
    <xdr:sp macro="" textlink="">
      <xdr:nvSpPr>
        <xdr:cNvPr id="59" name="テキスト ボックス 58"/>
        <xdr:cNvSpPr txBox="1"/>
      </xdr:nvSpPr>
      <xdr:spPr>
        <a:xfrm>
          <a:off x="5592309" y="55598815"/>
          <a:ext cx="1561890" cy="27913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14</xdr:col>
      <xdr:colOff>35087</xdr:colOff>
      <xdr:row>134</xdr:row>
      <xdr:rowOff>16308</xdr:rowOff>
    </xdr:from>
    <xdr:to>
      <xdr:col>42</xdr:col>
      <xdr:colOff>45100</xdr:colOff>
      <xdr:row>134</xdr:row>
      <xdr:rowOff>545420</xdr:rowOff>
    </xdr:to>
    <xdr:sp macro="" textlink="">
      <xdr:nvSpPr>
        <xdr:cNvPr id="60" name="テキスト ボックス 59"/>
        <xdr:cNvSpPr txBox="1"/>
      </xdr:nvSpPr>
      <xdr:spPr>
        <a:xfrm>
          <a:off x="2835437" y="57690183"/>
          <a:ext cx="5610713" cy="5291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en-US" altLang="ja-JP" sz="1100"/>
            <a:t>89.8</a:t>
          </a:r>
          <a:r>
            <a:rPr kumimoji="1" lang="ja-JP" altLang="en-US" sz="1100"/>
            <a:t>百万円</a:t>
          </a:r>
        </a:p>
      </xdr:txBody>
    </xdr:sp>
    <xdr:clientData/>
  </xdr:twoCellAnchor>
  <xdr:twoCellAnchor>
    <xdr:from>
      <xdr:col>10</xdr:col>
      <xdr:colOff>12701</xdr:colOff>
      <xdr:row>137</xdr:row>
      <xdr:rowOff>399062</xdr:rowOff>
    </xdr:from>
    <xdr:to>
      <xdr:col>21</xdr:col>
      <xdr:colOff>177801</xdr:colOff>
      <xdr:row>139</xdr:row>
      <xdr:rowOff>166687</xdr:rowOff>
    </xdr:to>
    <xdr:sp macro="" textlink="">
      <xdr:nvSpPr>
        <xdr:cNvPr id="61" name="大かっこ 60"/>
        <xdr:cNvSpPr/>
      </xdr:nvSpPr>
      <xdr:spPr>
        <a:xfrm>
          <a:off x="2012951" y="59701712"/>
          <a:ext cx="2365375" cy="853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プロフェッショナル人材事業にかかる専門的</a:t>
          </a:r>
          <a:r>
            <a:rPr kumimoji="1" lang="ja-JP" altLang="ja-JP" sz="1100">
              <a:solidFill>
                <a:schemeClr val="tx1"/>
              </a:solidFill>
              <a:effectLst/>
              <a:latin typeface="+mn-lt"/>
              <a:ea typeface="+mn-ea"/>
              <a:cs typeface="+mn-cs"/>
            </a:rPr>
            <a:t>調査・分析事業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endParaRPr lang="ja-JP" altLang="ja-JP">
            <a:effectLst/>
          </a:endParaRPr>
        </a:p>
      </xdr:txBody>
    </xdr:sp>
    <xdr:clientData/>
  </xdr:twoCellAnchor>
  <xdr:twoCellAnchor>
    <xdr:from>
      <xdr:col>9</xdr:col>
      <xdr:colOff>193978</xdr:colOff>
      <xdr:row>136</xdr:row>
      <xdr:rowOff>0</xdr:rowOff>
    </xdr:from>
    <xdr:to>
      <xdr:col>20</xdr:col>
      <xdr:colOff>0</xdr:colOff>
      <xdr:row>136</xdr:row>
      <xdr:rowOff>337904</xdr:rowOff>
    </xdr:to>
    <xdr:sp macro="" textlink="">
      <xdr:nvSpPr>
        <xdr:cNvPr id="62" name="テキスト ボックス 61"/>
        <xdr:cNvSpPr txBox="1"/>
      </xdr:nvSpPr>
      <xdr:spPr>
        <a:xfrm>
          <a:off x="1994203" y="58759725"/>
          <a:ext cx="2006297" cy="33790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050"/>
            <a:t>【</a:t>
          </a:r>
          <a:r>
            <a:rPr kumimoji="1" lang="ja-JP" altLang="en-US" sz="1050"/>
            <a:t>一般競争入札（総合評価）</a:t>
          </a:r>
          <a:r>
            <a:rPr kumimoji="1" lang="en-US" altLang="ja-JP" sz="1050"/>
            <a:t>】</a:t>
          </a:r>
          <a:endParaRPr kumimoji="1" lang="ja-JP" altLang="en-US" sz="1050"/>
        </a:p>
      </xdr:txBody>
    </xdr:sp>
    <xdr:clientData/>
  </xdr:twoCellAnchor>
  <xdr:twoCellAnchor>
    <xdr:from>
      <xdr:col>10</xdr:col>
      <xdr:colOff>1</xdr:colOff>
      <xdr:row>136</xdr:row>
      <xdr:rowOff>279400</xdr:rowOff>
    </xdr:from>
    <xdr:to>
      <xdr:col>22</xdr:col>
      <xdr:colOff>1</xdr:colOff>
      <xdr:row>137</xdr:row>
      <xdr:rowOff>266796</xdr:rowOff>
    </xdr:to>
    <xdr:sp macro="" textlink="">
      <xdr:nvSpPr>
        <xdr:cNvPr id="63" name="テキスト ボックス 62"/>
        <xdr:cNvSpPr txBox="1"/>
      </xdr:nvSpPr>
      <xdr:spPr>
        <a:xfrm>
          <a:off x="2000251" y="59039125"/>
          <a:ext cx="2400300" cy="530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r>
            <a:rPr kumimoji="1" lang="en-US" altLang="ja-JP" sz="1100"/>
            <a:t>.</a:t>
          </a:r>
          <a:r>
            <a:rPr kumimoji="1" lang="ja-JP" altLang="en-US" sz="1100"/>
            <a:t>民間事業者（</a:t>
          </a:r>
          <a:r>
            <a:rPr kumimoji="1" lang="en-US" altLang="ja-JP" sz="1100"/>
            <a:t>1</a:t>
          </a:r>
          <a:r>
            <a:rPr kumimoji="1" lang="ja-JP" altLang="en-US" sz="1100"/>
            <a:t>者）</a:t>
          </a:r>
          <a:endParaRPr kumimoji="1" lang="en-US" altLang="ja-JP" sz="1100"/>
        </a:p>
        <a:p>
          <a:pPr algn="ctr"/>
          <a:r>
            <a:rPr kumimoji="1" lang="en-US" altLang="ja-JP" sz="1100"/>
            <a:t>88</a:t>
          </a:r>
          <a:r>
            <a:rPr kumimoji="1" lang="ja-JP" altLang="en-US" sz="1100"/>
            <a:t>百万円</a:t>
          </a:r>
        </a:p>
      </xdr:txBody>
    </xdr:sp>
    <xdr:clientData/>
  </xdr:twoCellAnchor>
  <xdr:twoCellAnchor>
    <xdr:from>
      <xdr:col>23</xdr:col>
      <xdr:colOff>12700</xdr:colOff>
      <xdr:row>136</xdr:row>
      <xdr:rowOff>279400</xdr:rowOff>
    </xdr:from>
    <xdr:to>
      <xdr:col>35</xdr:col>
      <xdr:colOff>12700</xdr:colOff>
      <xdr:row>137</xdr:row>
      <xdr:rowOff>266796</xdr:rowOff>
    </xdr:to>
    <xdr:sp macro="" textlink="">
      <xdr:nvSpPr>
        <xdr:cNvPr id="64" name="テキスト ボックス 63"/>
        <xdr:cNvSpPr txBox="1"/>
      </xdr:nvSpPr>
      <xdr:spPr>
        <a:xfrm>
          <a:off x="4613275" y="59039125"/>
          <a:ext cx="2400300" cy="530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a:t>
          </a:r>
          <a:r>
            <a:rPr kumimoji="1" lang="en-US" altLang="ja-JP" sz="1100"/>
            <a:t>.</a:t>
          </a:r>
          <a:r>
            <a:rPr kumimoji="1" lang="ja-JP" altLang="en-US" sz="1100"/>
            <a:t>民間事業者（</a:t>
          </a:r>
          <a:r>
            <a:rPr kumimoji="1" lang="en-US" altLang="ja-JP" sz="1100"/>
            <a:t>1</a:t>
          </a:r>
          <a:r>
            <a:rPr kumimoji="1" lang="ja-JP" altLang="en-US" sz="1100"/>
            <a:t>者）</a:t>
          </a:r>
          <a:endParaRPr kumimoji="1" lang="en-US" altLang="ja-JP" sz="1100"/>
        </a:p>
        <a:p>
          <a:pPr algn="ctr"/>
          <a:r>
            <a:rPr kumimoji="1" lang="en-US" altLang="ja-JP" sz="1100"/>
            <a:t>1</a:t>
          </a:r>
          <a:r>
            <a:rPr kumimoji="1" lang="ja-JP" altLang="en-US" sz="1100"/>
            <a:t>百万円</a:t>
          </a:r>
        </a:p>
      </xdr:txBody>
    </xdr:sp>
    <xdr:clientData/>
  </xdr:twoCellAnchor>
  <xdr:twoCellAnchor>
    <xdr:from>
      <xdr:col>22</xdr:col>
      <xdr:colOff>139700</xdr:colOff>
      <xdr:row>136</xdr:row>
      <xdr:rowOff>0</xdr:rowOff>
    </xdr:from>
    <xdr:to>
      <xdr:col>30</xdr:col>
      <xdr:colOff>90686</xdr:colOff>
      <xdr:row>136</xdr:row>
      <xdr:rowOff>327700</xdr:rowOff>
    </xdr:to>
    <xdr:sp macro="" textlink="">
      <xdr:nvSpPr>
        <xdr:cNvPr id="65" name="テキスト ボックス 64"/>
        <xdr:cNvSpPr txBox="1"/>
      </xdr:nvSpPr>
      <xdr:spPr>
        <a:xfrm>
          <a:off x="4540250" y="58759725"/>
          <a:ext cx="1551186" cy="3277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23</xdr:col>
      <xdr:colOff>1</xdr:colOff>
      <xdr:row>137</xdr:row>
      <xdr:rowOff>400396</xdr:rowOff>
    </xdr:from>
    <xdr:to>
      <xdr:col>34</xdr:col>
      <xdr:colOff>177801</xdr:colOff>
      <xdr:row>138</xdr:row>
      <xdr:rowOff>534520</xdr:rowOff>
    </xdr:to>
    <xdr:sp macro="" textlink="">
      <xdr:nvSpPr>
        <xdr:cNvPr id="66" name="大かっこ 65"/>
        <xdr:cNvSpPr/>
      </xdr:nvSpPr>
      <xdr:spPr>
        <a:xfrm>
          <a:off x="4600576" y="59703046"/>
          <a:ext cx="2378075" cy="6770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プロフェッショナル人材戦略ポータルサイト保守運営の実施</a:t>
          </a:r>
          <a:endParaRPr lang="ja-JP" altLang="ja-JP">
            <a:effectLst/>
          </a:endParaRPr>
        </a:p>
      </xdr:txBody>
    </xdr:sp>
    <xdr:clientData/>
  </xdr:twoCellAnchor>
  <xdr:twoCellAnchor>
    <xdr:from>
      <xdr:col>16</xdr:col>
      <xdr:colOff>0</xdr:colOff>
      <xdr:row>135</xdr:row>
      <xdr:rowOff>0</xdr:rowOff>
    </xdr:from>
    <xdr:to>
      <xdr:col>16</xdr:col>
      <xdr:colOff>1288</xdr:colOff>
      <xdr:row>135</xdr:row>
      <xdr:rowOff>540000</xdr:rowOff>
    </xdr:to>
    <xdr:cxnSp macro="">
      <xdr:nvCxnSpPr>
        <xdr:cNvPr id="67" name="直線矢印コネクタ 66"/>
        <xdr:cNvCxnSpPr/>
      </xdr:nvCxnSpPr>
      <xdr:spPr>
        <a:xfrm>
          <a:off x="3200400" y="58216800"/>
          <a:ext cx="1288" cy="54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135</xdr:row>
      <xdr:rowOff>190500</xdr:rowOff>
    </xdr:from>
    <xdr:to>
      <xdr:col>42</xdr:col>
      <xdr:colOff>0</xdr:colOff>
      <xdr:row>135</xdr:row>
      <xdr:rowOff>190500</xdr:rowOff>
    </xdr:to>
    <xdr:cxnSp macro="">
      <xdr:nvCxnSpPr>
        <xdr:cNvPr id="68" name="直線コネクタ 67"/>
        <xdr:cNvCxnSpPr/>
      </xdr:nvCxnSpPr>
      <xdr:spPr>
        <a:xfrm>
          <a:off x="3200400" y="58407300"/>
          <a:ext cx="52006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135</xdr:row>
      <xdr:rowOff>186100</xdr:rowOff>
    </xdr:from>
    <xdr:to>
      <xdr:col>42</xdr:col>
      <xdr:colOff>0</xdr:colOff>
      <xdr:row>136</xdr:row>
      <xdr:rowOff>0</xdr:rowOff>
    </xdr:to>
    <xdr:cxnSp macro="">
      <xdr:nvCxnSpPr>
        <xdr:cNvPr id="69" name="直線矢印コネクタ 68"/>
        <xdr:cNvCxnSpPr/>
      </xdr:nvCxnSpPr>
      <xdr:spPr>
        <a:xfrm flipH="1">
          <a:off x="8401050" y="58402900"/>
          <a:ext cx="0" cy="356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9687</xdr:colOff>
      <xdr:row>140</xdr:row>
      <xdr:rowOff>99770</xdr:rowOff>
    </xdr:from>
    <xdr:to>
      <xdr:col>42</xdr:col>
      <xdr:colOff>19700</xdr:colOff>
      <xdr:row>141</xdr:row>
      <xdr:rowOff>65887</xdr:rowOff>
    </xdr:to>
    <xdr:sp macro="" textlink="">
      <xdr:nvSpPr>
        <xdr:cNvPr id="70" name="テキスト ボックス 69"/>
        <xdr:cNvSpPr txBox="1"/>
      </xdr:nvSpPr>
      <xdr:spPr>
        <a:xfrm>
          <a:off x="2810037" y="62564720"/>
          <a:ext cx="5610713" cy="5090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en-US" altLang="ja-JP" sz="1100"/>
            <a:t>920</a:t>
          </a:r>
          <a:r>
            <a:rPr kumimoji="1" lang="ja-JP" altLang="en-US" sz="1100"/>
            <a:t>百万円</a:t>
          </a:r>
        </a:p>
      </xdr:txBody>
    </xdr:sp>
    <xdr:clientData/>
  </xdr:twoCellAnchor>
  <xdr:twoCellAnchor>
    <xdr:from>
      <xdr:col>14</xdr:col>
      <xdr:colOff>43221</xdr:colOff>
      <xdr:row>143</xdr:row>
      <xdr:rowOff>156842</xdr:rowOff>
    </xdr:from>
    <xdr:to>
      <xdr:col>42</xdr:col>
      <xdr:colOff>11789</xdr:colOff>
      <xdr:row>144</xdr:row>
      <xdr:rowOff>207139</xdr:rowOff>
    </xdr:to>
    <xdr:sp macro="" textlink="">
      <xdr:nvSpPr>
        <xdr:cNvPr id="71" name="大かっこ 70"/>
        <xdr:cNvSpPr/>
      </xdr:nvSpPr>
      <xdr:spPr>
        <a:xfrm>
          <a:off x="2843571" y="64250567"/>
          <a:ext cx="5569268" cy="5932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人材マッチング事業を担う地域金融機関等（間接補助事業者）の公募・選定、マッチング案件に対する間接補助金の交付事務等の事業運営</a:t>
          </a:r>
          <a:endParaRPr kumimoji="1" lang="en-US" altLang="ja-JP" sz="1100">
            <a:solidFill>
              <a:schemeClr val="tx1"/>
            </a:solidFill>
            <a:effectLst/>
            <a:latin typeface="+mn-lt"/>
            <a:ea typeface="+mn-ea"/>
            <a:cs typeface="+mn-cs"/>
          </a:endParaRPr>
        </a:p>
      </xdr:txBody>
    </xdr:sp>
    <xdr:clientData/>
  </xdr:twoCellAnchor>
  <xdr:twoCellAnchor>
    <xdr:from>
      <xdr:col>13</xdr:col>
      <xdr:colOff>166576</xdr:colOff>
      <xdr:row>141</xdr:row>
      <xdr:rowOff>422704</xdr:rowOff>
    </xdr:from>
    <xdr:to>
      <xdr:col>42</xdr:col>
      <xdr:colOff>65815</xdr:colOff>
      <xdr:row>142</xdr:row>
      <xdr:rowOff>204017</xdr:rowOff>
    </xdr:to>
    <xdr:sp macro="" textlink="">
      <xdr:nvSpPr>
        <xdr:cNvPr id="72" name="テキスト ボックス 71"/>
        <xdr:cNvSpPr txBox="1"/>
      </xdr:nvSpPr>
      <xdr:spPr>
        <a:xfrm>
          <a:off x="2766901" y="63430579"/>
          <a:ext cx="5699964" cy="32423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050"/>
            <a:t>【</a:t>
          </a:r>
          <a:r>
            <a:rPr kumimoji="1" lang="ja-JP" altLang="en-US" sz="1050"/>
            <a:t>補助：第三者委員を含めた選定委員会による審査等を経て事業者を決定（公募）</a:t>
          </a:r>
          <a:r>
            <a:rPr kumimoji="1" lang="en-US" altLang="ja-JP" sz="1050"/>
            <a:t>】</a:t>
          </a:r>
          <a:endParaRPr kumimoji="1" lang="ja-JP" altLang="en-US" sz="1050"/>
        </a:p>
      </xdr:txBody>
    </xdr:sp>
    <xdr:clientData/>
  </xdr:twoCellAnchor>
  <xdr:twoCellAnchor>
    <xdr:from>
      <xdr:col>14</xdr:col>
      <xdr:colOff>9687</xdr:colOff>
      <xdr:row>142</xdr:row>
      <xdr:rowOff>152288</xdr:rowOff>
    </xdr:from>
    <xdr:to>
      <xdr:col>42</xdr:col>
      <xdr:colOff>19700</xdr:colOff>
      <xdr:row>143</xdr:row>
      <xdr:rowOff>137966</xdr:rowOff>
    </xdr:to>
    <xdr:sp macro="" textlink="">
      <xdr:nvSpPr>
        <xdr:cNvPr id="73" name="テキスト ボックス 72"/>
        <xdr:cNvSpPr txBox="1"/>
      </xdr:nvSpPr>
      <xdr:spPr>
        <a:xfrm>
          <a:off x="2810037" y="63703088"/>
          <a:ext cx="5610713" cy="5286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Ｈ．民間事業者</a:t>
          </a:r>
          <a:endParaRPr kumimoji="1" lang="en-US" altLang="ja-JP" sz="1100"/>
        </a:p>
        <a:p>
          <a:pPr algn="ctr"/>
          <a:r>
            <a:rPr kumimoji="1" lang="en-US" altLang="ja-JP" sz="1100"/>
            <a:t>920</a:t>
          </a:r>
          <a:r>
            <a:rPr kumimoji="1" lang="ja-JP" altLang="en-US" sz="1100"/>
            <a:t>百万円</a:t>
          </a:r>
        </a:p>
      </xdr:txBody>
    </xdr:sp>
    <xdr:clientData/>
  </xdr:twoCellAnchor>
  <xdr:twoCellAnchor>
    <xdr:from>
      <xdr:col>28</xdr:col>
      <xdr:colOff>25113</xdr:colOff>
      <xdr:row>141</xdr:row>
      <xdr:rowOff>72287</xdr:rowOff>
    </xdr:from>
    <xdr:to>
      <xdr:col>28</xdr:col>
      <xdr:colOff>25113</xdr:colOff>
      <xdr:row>141</xdr:row>
      <xdr:rowOff>425093</xdr:rowOff>
    </xdr:to>
    <xdr:cxnSp macro="">
      <xdr:nvCxnSpPr>
        <xdr:cNvPr id="74" name="直線矢印コネクタ 73"/>
        <xdr:cNvCxnSpPr/>
      </xdr:nvCxnSpPr>
      <xdr:spPr>
        <a:xfrm>
          <a:off x="5625813" y="63080162"/>
          <a:ext cx="0" cy="3528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9686</xdr:colOff>
      <xdr:row>127</xdr:row>
      <xdr:rowOff>140644</xdr:rowOff>
    </xdr:from>
    <xdr:to>
      <xdr:col>27</xdr:col>
      <xdr:colOff>132875</xdr:colOff>
      <xdr:row>128</xdr:row>
      <xdr:rowOff>125588</xdr:rowOff>
    </xdr:to>
    <xdr:sp macro="" textlink="">
      <xdr:nvSpPr>
        <xdr:cNvPr id="75" name="テキスト ボックス 74"/>
        <xdr:cNvSpPr txBox="1"/>
      </xdr:nvSpPr>
      <xdr:spPr>
        <a:xfrm>
          <a:off x="2810036" y="55804744"/>
          <a:ext cx="2723514" cy="5278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en-US" altLang="ja-JP" sz="1100"/>
            <a:t>.</a:t>
          </a:r>
          <a:r>
            <a:rPr kumimoji="1" lang="ja-JP" altLang="en-US" sz="1100"/>
            <a:t>民間事業者（</a:t>
          </a:r>
          <a:r>
            <a:rPr kumimoji="1" lang="en-US" altLang="ja-JP" sz="1100"/>
            <a:t>1</a:t>
          </a:r>
          <a:r>
            <a:rPr kumimoji="1" lang="ja-JP" altLang="en-US" sz="1100"/>
            <a:t>者）</a:t>
          </a:r>
          <a:endParaRPr kumimoji="1" lang="en-US" altLang="ja-JP" sz="1100"/>
        </a:p>
        <a:p>
          <a:pPr algn="ctr"/>
          <a:r>
            <a:rPr kumimoji="1" lang="en-US" altLang="ja-JP" sz="1100">
              <a:solidFill>
                <a:schemeClr val="dk1"/>
              </a:solidFill>
              <a:effectLst/>
              <a:latin typeface="+mn-lt"/>
              <a:ea typeface="+mn-ea"/>
              <a:cs typeface="+mn-cs"/>
            </a:rPr>
            <a:t>12.4</a:t>
          </a:r>
          <a:r>
            <a:rPr kumimoji="1" lang="ja-JP" altLang="en-US" sz="1100"/>
            <a:t>百万円</a:t>
          </a:r>
        </a:p>
      </xdr:txBody>
    </xdr:sp>
    <xdr:clientData/>
  </xdr:twoCellAnchor>
  <xdr:twoCellAnchor>
    <xdr:from>
      <xdr:col>14</xdr:col>
      <xdr:colOff>108806</xdr:colOff>
      <xdr:row>128</xdr:row>
      <xdr:rowOff>187142</xdr:rowOff>
    </xdr:from>
    <xdr:to>
      <xdr:col>26</xdr:col>
      <xdr:colOff>150378</xdr:colOff>
      <xdr:row>129</xdr:row>
      <xdr:rowOff>247485</xdr:rowOff>
    </xdr:to>
    <xdr:sp macro="" textlink="">
      <xdr:nvSpPr>
        <xdr:cNvPr id="76" name="大かっこ 75"/>
        <xdr:cNvSpPr/>
      </xdr:nvSpPr>
      <xdr:spPr>
        <a:xfrm>
          <a:off x="2909156" y="56394167"/>
          <a:ext cx="2441872" cy="5937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kumimoji="1" lang="ja-JP" altLang="en-US" sz="1100">
              <a:solidFill>
                <a:schemeClr val="tx1"/>
              </a:solidFill>
              <a:effectLst/>
              <a:latin typeface="+mn-lt"/>
              <a:ea typeface="+mn-ea"/>
              <a:cs typeface="+mn-cs"/>
            </a:rPr>
            <a:t>地方創生人材支援に係る調査・派遣者支援事業の実施</a:t>
          </a:r>
          <a:endParaRPr kumimoji="1" lang="en-US" altLang="ja-JP" sz="1100">
            <a:solidFill>
              <a:schemeClr val="tx1"/>
            </a:solidFill>
            <a:effectLst/>
            <a:latin typeface="+mn-lt"/>
            <a:ea typeface="+mn-ea"/>
            <a:cs typeface="+mn-cs"/>
          </a:endParaRPr>
        </a:p>
      </xdr:txBody>
    </xdr:sp>
    <xdr:clientData/>
  </xdr:twoCellAnchor>
  <xdr:twoCellAnchor>
    <xdr:from>
      <xdr:col>13</xdr:col>
      <xdr:colOff>133890</xdr:colOff>
      <xdr:row>126</xdr:row>
      <xdr:rowOff>478509</xdr:rowOff>
    </xdr:from>
    <xdr:to>
      <xdr:col>26</xdr:col>
      <xdr:colOff>9809</xdr:colOff>
      <xdr:row>127</xdr:row>
      <xdr:rowOff>195613</xdr:rowOff>
    </xdr:to>
    <xdr:sp macro="" textlink="">
      <xdr:nvSpPr>
        <xdr:cNvPr id="77" name="テキスト ボックス 76"/>
        <xdr:cNvSpPr txBox="1"/>
      </xdr:nvSpPr>
      <xdr:spPr>
        <a:xfrm>
          <a:off x="2734215" y="55599684"/>
          <a:ext cx="2476244" cy="26002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28</xdr:col>
      <xdr:colOff>25112</xdr:colOff>
      <xdr:row>144</xdr:row>
      <xdr:rowOff>56091</xdr:rowOff>
    </xdr:from>
    <xdr:to>
      <xdr:col>28</xdr:col>
      <xdr:colOff>25112</xdr:colOff>
      <xdr:row>144</xdr:row>
      <xdr:rowOff>438476</xdr:rowOff>
    </xdr:to>
    <xdr:cxnSp macro="">
      <xdr:nvCxnSpPr>
        <xdr:cNvPr id="78" name="直線矢印コネクタ 77"/>
        <xdr:cNvCxnSpPr/>
      </xdr:nvCxnSpPr>
      <xdr:spPr>
        <a:xfrm>
          <a:off x="5625812" y="64692741"/>
          <a:ext cx="0" cy="3823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8913</xdr:colOff>
      <xdr:row>145</xdr:row>
      <xdr:rowOff>148293</xdr:rowOff>
    </xdr:from>
    <xdr:to>
      <xdr:col>42</xdr:col>
      <xdr:colOff>18926</xdr:colOff>
      <xdr:row>146</xdr:row>
      <xdr:rowOff>140357</xdr:rowOff>
    </xdr:to>
    <xdr:sp macro="" textlink="">
      <xdr:nvSpPr>
        <xdr:cNvPr id="79" name="テキスト ボックス 78"/>
        <xdr:cNvSpPr txBox="1"/>
      </xdr:nvSpPr>
      <xdr:spPr>
        <a:xfrm>
          <a:off x="2809263" y="65327868"/>
          <a:ext cx="5610713" cy="5349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Ｉ．民間事業者（</a:t>
          </a:r>
          <a:r>
            <a:rPr kumimoji="1" lang="en-US" altLang="ja-JP" sz="1100"/>
            <a:t>75</a:t>
          </a:r>
          <a:r>
            <a:rPr kumimoji="1" lang="ja-JP" altLang="en-US" sz="1100"/>
            <a:t>者）</a:t>
          </a:r>
          <a:endParaRPr kumimoji="1" lang="en-US" altLang="ja-JP" sz="1100"/>
        </a:p>
        <a:p>
          <a:pPr algn="ctr"/>
          <a:r>
            <a:rPr kumimoji="1" lang="en-US" altLang="ja-JP" sz="1100"/>
            <a:t>853</a:t>
          </a:r>
          <a:r>
            <a:rPr kumimoji="1" lang="ja-JP" altLang="en-US" sz="1100"/>
            <a:t>百万円</a:t>
          </a:r>
        </a:p>
      </xdr:txBody>
    </xdr:sp>
    <xdr:clientData/>
  </xdr:twoCellAnchor>
  <xdr:twoCellAnchor>
    <xdr:from>
      <xdr:col>28</xdr:col>
      <xdr:colOff>25112</xdr:colOff>
      <xdr:row>144</xdr:row>
      <xdr:rowOff>387173</xdr:rowOff>
    </xdr:from>
    <xdr:to>
      <xdr:col>34</xdr:col>
      <xdr:colOff>109901</xdr:colOff>
      <xdr:row>145</xdr:row>
      <xdr:rowOff>195462</xdr:rowOff>
    </xdr:to>
    <xdr:sp macro="" textlink="">
      <xdr:nvSpPr>
        <xdr:cNvPr id="80" name="テキスト ボックス 79"/>
        <xdr:cNvSpPr txBox="1"/>
      </xdr:nvSpPr>
      <xdr:spPr>
        <a:xfrm>
          <a:off x="5625812" y="65023823"/>
          <a:ext cx="1284939" cy="35121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050"/>
            <a:t>【</a:t>
          </a:r>
          <a:r>
            <a:rPr kumimoji="1" lang="ja-JP" altLang="en-US" sz="1050"/>
            <a:t>補助金交付</a:t>
          </a:r>
          <a:r>
            <a:rPr kumimoji="1" lang="en-US" altLang="ja-JP" sz="1050"/>
            <a:t>】</a:t>
          </a:r>
          <a:endParaRPr kumimoji="1" lang="ja-JP" altLang="en-US" sz="1050"/>
        </a:p>
      </xdr:txBody>
    </xdr:sp>
    <xdr:clientData/>
  </xdr:twoCellAnchor>
  <xdr:twoCellAnchor>
    <xdr:from>
      <xdr:col>42</xdr:col>
      <xdr:colOff>124456</xdr:colOff>
      <xdr:row>142</xdr:row>
      <xdr:rowOff>144879</xdr:rowOff>
    </xdr:from>
    <xdr:to>
      <xdr:col>48</xdr:col>
      <xdr:colOff>23218</xdr:colOff>
      <xdr:row>145</xdr:row>
      <xdr:rowOff>377285</xdr:rowOff>
    </xdr:to>
    <xdr:sp macro="" textlink="">
      <xdr:nvSpPr>
        <xdr:cNvPr id="81" name="大かっこ 80"/>
        <xdr:cNvSpPr/>
      </xdr:nvSpPr>
      <xdr:spPr>
        <a:xfrm>
          <a:off x="8525506" y="63695679"/>
          <a:ext cx="1098912" cy="18611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a:effectLst/>
            </a:rPr>
            <a:t>間接補助事業者選定及び補助金交付に係る事務経費</a:t>
          </a:r>
          <a:endParaRPr lang="en-US" altLang="ja-JP">
            <a:effectLst/>
          </a:endParaRPr>
        </a:p>
        <a:p>
          <a:r>
            <a:rPr lang="en-US" altLang="ja-JP">
              <a:effectLst/>
            </a:rPr>
            <a:t>67</a:t>
          </a:r>
          <a:r>
            <a:rPr lang="ja-JP" altLang="en-US">
              <a:effectLst/>
            </a:rPr>
            <a:t>百万円</a:t>
          </a:r>
          <a:endParaRPr lang="ja-JP" altLang="ja-JP">
            <a:effectLst/>
          </a:endParaRPr>
        </a:p>
      </xdr:txBody>
    </xdr:sp>
    <xdr:clientData/>
  </xdr:twoCellAnchor>
  <xdr:twoCellAnchor>
    <xdr:from>
      <xdr:col>14</xdr:col>
      <xdr:colOff>20877</xdr:colOff>
      <xdr:row>146</xdr:row>
      <xdr:rowOff>258559</xdr:rowOff>
    </xdr:from>
    <xdr:to>
      <xdr:col>31</xdr:col>
      <xdr:colOff>111047</xdr:colOff>
      <xdr:row>146</xdr:row>
      <xdr:rowOff>510697</xdr:rowOff>
    </xdr:to>
    <xdr:sp macro="" textlink="">
      <xdr:nvSpPr>
        <xdr:cNvPr id="82" name="大かっこ 81"/>
        <xdr:cNvSpPr/>
      </xdr:nvSpPr>
      <xdr:spPr>
        <a:xfrm>
          <a:off x="2821227" y="65981059"/>
          <a:ext cx="3490595" cy="2521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kumimoji="1" lang="ja-JP" altLang="en-US" sz="1100">
              <a:solidFill>
                <a:schemeClr val="tx1"/>
              </a:solidFill>
              <a:effectLst/>
              <a:latin typeface="+mn-lt"/>
              <a:ea typeface="+mn-ea"/>
              <a:cs typeface="+mn-cs"/>
            </a:rPr>
            <a:t>地域企業に対するハイレベル人材のマッチング</a:t>
          </a:r>
          <a:endParaRPr kumimoji="1" lang="en-US" altLang="ja-JP" sz="1100">
            <a:solidFill>
              <a:schemeClr val="tx1"/>
            </a:solidFill>
            <a:effectLst/>
            <a:latin typeface="+mn-lt"/>
            <a:ea typeface="+mn-ea"/>
            <a:cs typeface="+mn-cs"/>
          </a:endParaRPr>
        </a:p>
      </xdr:txBody>
    </xdr:sp>
    <xdr:clientData/>
  </xdr:twoCellAnchor>
  <xdr:twoCellAnchor>
    <xdr:from>
      <xdr:col>36</xdr:col>
      <xdr:colOff>0</xdr:colOff>
      <xdr:row>136</xdr:row>
      <xdr:rowOff>279400</xdr:rowOff>
    </xdr:from>
    <xdr:to>
      <xdr:col>48</xdr:col>
      <xdr:colOff>0</xdr:colOff>
      <xdr:row>137</xdr:row>
      <xdr:rowOff>266796</xdr:rowOff>
    </xdr:to>
    <xdr:sp macro="" textlink="">
      <xdr:nvSpPr>
        <xdr:cNvPr id="83" name="テキスト ボックス 82"/>
        <xdr:cNvSpPr txBox="1"/>
      </xdr:nvSpPr>
      <xdr:spPr>
        <a:xfrm>
          <a:off x="7200900" y="59039125"/>
          <a:ext cx="2400300" cy="530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a:t>
          </a:r>
          <a:r>
            <a:rPr kumimoji="1" lang="en-US" altLang="ja-JP" sz="1100"/>
            <a:t>.</a:t>
          </a:r>
          <a:r>
            <a:rPr kumimoji="1" lang="ja-JP" altLang="en-US" sz="1100"/>
            <a:t>民間事業者（</a:t>
          </a:r>
          <a:r>
            <a:rPr kumimoji="1" lang="en-US" altLang="ja-JP" sz="1100"/>
            <a:t>1</a:t>
          </a:r>
          <a:r>
            <a:rPr kumimoji="1" lang="ja-JP" altLang="en-US" sz="1100"/>
            <a:t>者）</a:t>
          </a:r>
          <a:endParaRPr kumimoji="1" lang="en-US" altLang="ja-JP" sz="1100"/>
        </a:p>
        <a:p>
          <a:pPr algn="ctr"/>
          <a:r>
            <a:rPr kumimoji="1" lang="en-US" altLang="ja-JP" sz="1100"/>
            <a:t>0.8</a:t>
          </a:r>
          <a:r>
            <a:rPr kumimoji="1" lang="ja-JP" altLang="en-US" sz="1100"/>
            <a:t>百万円</a:t>
          </a:r>
        </a:p>
      </xdr:txBody>
    </xdr:sp>
    <xdr:clientData/>
  </xdr:twoCellAnchor>
  <xdr:twoCellAnchor>
    <xdr:from>
      <xdr:col>28</xdr:col>
      <xdr:colOff>0</xdr:colOff>
      <xdr:row>135</xdr:row>
      <xdr:rowOff>198800</xdr:rowOff>
    </xdr:from>
    <xdr:to>
      <xdr:col>28</xdr:col>
      <xdr:colOff>0</xdr:colOff>
      <xdr:row>136</xdr:row>
      <xdr:rowOff>12700</xdr:rowOff>
    </xdr:to>
    <xdr:cxnSp macro="">
      <xdr:nvCxnSpPr>
        <xdr:cNvPr id="84" name="直線矢印コネクタ 83"/>
        <xdr:cNvCxnSpPr/>
      </xdr:nvCxnSpPr>
      <xdr:spPr>
        <a:xfrm flipH="1">
          <a:off x="5600700" y="58415600"/>
          <a:ext cx="0" cy="356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163314</xdr:colOff>
      <xdr:row>136</xdr:row>
      <xdr:rowOff>0</xdr:rowOff>
    </xdr:from>
    <xdr:to>
      <xdr:col>43</xdr:col>
      <xdr:colOff>114300</xdr:colOff>
      <xdr:row>136</xdr:row>
      <xdr:rowOff>327700</xdr:rowOff>
    </xdr:to>
    <xdr:sp macro="" textlink="">
      <xdr:nvSpPr>
        <xdr:cNvPr id="85" name="テキスト ボックス 84"/>
        <xdr:cNvSpPr txBox="1"/>
      </xdr:nvSpPr>
      <xdr:spPr>
        <a:xfrm>
          <a:off x="7164189" y="58759725"/>
          <a:ext cx="1551186" cy="3277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38</xdr:col>
      <xdr:colOff>88899</xdr:colOff>
      <xdr:row>137</xdr:row>
      <xdr:rowOff>400396</xdr:rowOff>
    </xdr:from>
    <xdr:to>
      <xdr:col>49</xdr:col>
      <xdr:colOff>0</xdr:colOff>
      <xdr:row>138</xdr:row>
      <xdr:rowOff>534520</xdr:rowOff>
    </xdr:to>
    <xdr:sp macro="" textlink="">
      <xdr:nvSpPr>
        <xdr:cNvPr id="86" name="大かっこ 85"/>
        <xdr:cNvSpPr/>
      </xdr:nvSpPr>
      <xdr:spPr>
        <a:xfrm>
          <a:off x="7689849" y="59703046"/>
          <a:ext cx="2111376" cy="6770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プロフェッショナル人材戦略ポータルサイト改修等業務の実施</a:t>
          </a:r>
          <a:endParaRPr lang="ja-JP" altLang="ja-JP">
            <a:effectLst/>
          </a:endParaRPr>
        </a:p>
      </xdr:txBody>
    </xdr:sp>
    <xdr:clientData/>
  </xdr:twoCellAnchor>
  <xdr:twoCellAnchor>
    <xdr:from>
      <xdr:col>36</xdr:col>
      <xdr:colOff>12700</xdr:colOff>
      <xdr:row>139</xdr:row>
      <xdr:rowOff>292100</xdr:rowOff>
    </xdr:from>
    <xdr:to>
      <xdr:col>48</xdr:col>
      <xdr:colOff>12700</xdr:colOff>
      <xdr:row>139</xdr:row>
      <xdr:rowOff>825596</xdr:rowOff>
    </xdr:to>
    <xdr:sp macro="" textlink="">
      <xdr:nvSpPr>
        <xdr:cNvPr id="87" name="テキスト ボックス 86"/>
        <xdr:cNvSpPr txBox="1"/>
      </xdr:nvSpPr>
      <xdr:spPr>
        <a:xfrm>
          <a:off x="7213600" y="60680600"/>
          <a:ext cx="2400300" cy="5334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Ｇ</a:t>
          </a:r>
          <a:r>
            <a:rPr kumimoji="1" lang="en-US" altLang="ja-JP" sz="1100"/>
            <a:t>.</a:t>
          </a:r>
          <a:r>
            <a:rPr kumimoji="1" lang="ja-JP" altLang="en-US" sz="1100"/>
            <a:t>民間事業者（</a:t>
          </a:r>
          <a:r>
            <a:rPr kumimoji="1" lang="en-US" altLang="ja-JP" sz="1100"/>
            <a:t>1</a:t>
          </a:r>
          <a:r>
            <a:rPr kumimoji="1" lang="ja-JP" altLang="en-US" sz="1100"/>
            <a:t>者）</a:t>
          </a:r>
          <a:endParaRPr kumimoji="1" lang="en-US" altLang="ja-JP" sz="1100"/>
        </a:p>
        <a:p>
          <a:pPr algn="ctr"/>
          <a:r>
            <a:rPr kumimoji="1" lang="en-US" altLang="ja-JP" sz="1100"/>
            <a:t>0.1</a:t>
          </a:r>
          <a:r>
            <a:rPr kumimoji="1" lang="ja-JP" altLang="en-US" sz="1100"/>
            <a:t>百万円</a:t>
          </a:r>
        </a:p>
      </xdr:txBody>
    </xdr:sp>
    <xdr:clientData/>
  </xdr:twoCellAnchor>
  <xdr:twoCellAnchor>
    <xdr:from>
      <xdr:col>36</xdr:col>
      <xdr:colOff>190500</xdr:colOff>
      <xdr:row>137</xdr:row>
      <xdr:rowOff>262300</xdr:rowOff>
    </xdr:from>
    <xdr:to>
      <xdr:col>36</xdr:col>
      <xdr:colOff>190500</xdr:colOff>
      <xdr:row>139</xdr:row>
      <xdr:rowOff>214100</xdr:rowOff>
    </xdr:to>
    <xdr:cxnSp macro="">
      <xdr:nvCxnSpPr>
        <xdr:cNvPr id="88" name="直線矢印コネクタ 87"/>
        <xdr:cNvCxnSpPr/>
      </xdr:nvCxnSpPr>
      <xdr:spPr>
        <a:xfrm>
          <a:off x="7391400" y="59564950"/>
          <a:ext cx="0" cy="10376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188714</xdr:colOff>
      <xdr:row>139</xdr:row>
      <xdr:rowOff>25400</xdr:rowOff>
    </xdr:from>
    <xdr:to>
      <xdr:col>44</xdr:col>
      <xdr:colOff>139700</xdr:colOff>
      <xdr:row>139</xdr:row>
      <xdr:rowOff>353100</xdr:rowOff>
    </xdr:to>
    <xdr:sp macro="" textlink="">
      <xdr:nvSpPr>
        <xdr:cNvPr id="89" name="テキスト ボックス 88"/>
        <xdr:cNvSpPr txBox="1"/>
      </xdr:nvSpPr>
      <xdr:spPr>
        <a:xfrm>
          <a:off x="7389614" y="60413900"/>
          <a:ext cx="1551186" cy="3277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38</xdr:col>
      <xdr:colOff>101599</xdr:colOff>
      <xdr:row>139</xdr:row>
      <xdr:rowOff>946496</xdr:rowOff>
    </xdr:from>
    <xdr:to>
      <xdr:col>48</xdr:col>
      <xdr:colOff>177800</xdr:colOff>
      <xdr:row>139</xdr:row>
      <xdr:rowOff>1626720</xdr:rowOff>
    </xdr:to>
    <xdr:sp macro="" textlink="">
      <xdr:nvSpPr>
        <xdr:cNvPr id="90" name="大かっこ 89"/>
        <xdr:cNvSpPr/>
      </xdr:nvSpPr>
      <xdr:spPr>
        <a:xfrm>
          <a:off x="7702549" y="61334996"/>
          <a:ext cx="2076451" cy="6802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プロフェッショナル人材戦略ポータルサイト改修補助</a:t>
          </a:r>
          <a:endParaRPr lang="ja-JP" altLang="ja-JP">
            <a:effectLst/>
          </a:endParaRPr>
        </a:p>
      </xdr:txBody>
    </xdr:sp>
    <xdr:clientData/>
  </xdr:twoCellAnchor>
  <xdr:twoCellAnchor>
    <xdr:from>
      <xdr:col>43</xdr:col>
      <xdr:colOff>71437</xdr:colOff>
      <xdr:row>127</xdr:row>
      <xdr:rowOff>154781</xdr:rowOff>
    </xdr:from>
    <xdr:to>
      <xdr:col>49</xdr:col>
      <xdr:colOff>135731</xdr:colOff>
      <xdr:row>129</xdr:row>
      <xdr:rowOff>103981</xdr:rowOff>
    </xdr:to>
    <xdr:sp macro="" textlink="">
      <xdr:nvSpPr>
        <xdr:cNvPr id="91" name="大かっこ 90"/>
        <xdr:cNvSpPr/>
      </xdr:nvSpPr>
      <xdr:spPr>
        <a:xfrm>
          <a:off x="8672512" y="55818881"/>
          <a:ext cx="1264444" cy="1035050"/>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a:solidFill>
                <a:sysClr val="windowText" lastClr="000000"/>
              </a:solidFill>
              <a:effectLst/>
            </a:rPr>
            <a:t>職員旅費及び</a:t>
          </a:r>
          <a:endParaRPr lang="en-US" altLang="ja-JP">
            <a:solidFill>
              <a:sysClr val="windowText" lastClr="000000"/>
            </a:solidFill>
            <a:effectLst/>
          </a:endParaRPr>
        </a:p>
        <a:p>
          <a:r>
            <a:rPr lang="ja-JP" altLang="en-US">
              <a:solidFill>
                <a:sysClr val="windowText" lastClr="000000"/>
              </a:solidFill>
              <a:effectLst/>
            </a:rPr>
            <a:t>委員等旅費　</a:t>
          </a:r>
          <a:endParaRPr lang="en-US" altLang="ja-JP">
            <a:solidFill>
              <a:sysClr val="windowText" lastClr="000000"/>
            </a:solidFill>
            <a:effectLst/>
          </a:endParaRPr>
        </a:p>
        <a:p>
          <a:r>
            <a:rPr lang="en-US" altLang="ja-JP">
              <a:solidFill>
                <a:sysClr val="windowText" lastClr="000000"/>
              </a:solidFill>
              <a:effectLst/>
            </a:rPr>
            <a:t>0.3</a:t>
          </a:r>
          <a:r>
            <a:rPr lang="ja-JP" altLang="en-US">
              <a:solidFill>
                <a:sysClr val="windowText" lastClr="000000"/>
              </a:solidFill>
              <a:effectLst/>
            </a:rPr>
            <a:t>百万円</a:t>
          </a:r>
          <a:endParaRPr lang="ja-JP" altLang="ja-JP">
            <a:solidFill>
              <a:sysClr val="windowText" lastClr="000000"/>
            </a:solidFill>
            <a:effectLst/>
          </a:endParaRPr>
        </a:p>
      </xdr:txBody>
    </xdr:sp>
    <xdr:clientData/>
  </xdr:twoCellAnchor>
  <xdr:twoCellAnchor>
    <xdr:from>
      <xdr:col>6</xdr:col>
      <xdr:colOff>22412</xdr:colOff>
      <xdr:row>139</xdr:row>
      <xdr:rowOff>2061882</xdr:rowOff>
    </xdr:from>
    <xdr:to>
      <xdr:col>49</xdr:col>
      <xdr:colOff>481855</xdr:colOff>
      <xdr:row>139</xdr:row>
      <xdr:rowOff>2061882</xdr:rowOff>
    </xdr:to>
    <xdr:cxnSp macro="">
      <xdr:nvCxnSpPr>
        <xdr:cNvPr id="92" name="直線コネクタ 91"/>
        <xdr:cNvCxnSpPr/>
      </xdr:nvCxnSpPr>
      <xdr:spPr>
        <a:xfrm flipV="1">
          <a:off x="1232647" y="57979235"/>
          <a:ext cx="9132796" cy="0"/>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22412</xdr:colOff>
      <xdr:row>124</xdr:row>
      <xdr:rowOff>459440</xdr:rowOff>
    </xdr:from>
    <xdr:to>
      <xdr:col>49</xdr:col>
      <xdr:colOff>481855</xdr:colOff>
      <xdr:row>124</xdr:row>
      <xdr:rowOff>459440</xdr:rowOff>
    </xdr:to>
    <xdr:cxnSp macro="">
      <xdr:nvCxnSpPr>
        <xdr:cNvPr id="93" name="直線コネクタ 92"/>
        <xdr:cNvCxnSpPr/>
      </xdr:nvCxnSpPr>
      <xdr:spPr>
        <a:xfrm flipV="1">
          <a:off x="1232647" y="48689558"/>
          <a:ext cx="9132796" cy="0"/>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0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78" t="s">
        <v>0</v>
      </c>
      <c r="Y2" s="70"/>
      <c r="Z2" s="47"/>
      <c r="AA2" s="47"/>
      <c r="AB2" s="47"/>
      <c r="AC2" s="47"/>
      <c r="AD2" s="112">
        <v>2022</v>
      </c>
      <c r="AE2" s="112"/>
      <c r="AF2" s="112"/>
      <c r="AG2" s="112"/>
      <c r="AH2" s="112"/>
      <c r="AI2" s="80" t="s">
        <v>258</v>
      </c>
      <c r="AJ2" s="112" t="s">
        <v>571</v>
      </c>
      <c r="AK2" s="112"/>
      <c r="AL2" s="112"/>
      <c r="AM2" s="112"/>
      <c r="AN2" s="80" t="s">
        <v>258</v>
      </c>
      <c r="AO2" s="112">
        <v>21</v>
      </c>
      <c r="AP2" s="112"/>
      <c r="AQ2" s="112"/>
      <c r="AR2" s="81" t="s">
        <v>258</v>
      </c>
      <c r="AS2" s="113">
        <v>21</v>
      </c>
      <c r="AT2" s="113"/>
      <c r="AU2" s="113"/>
      <c r="AV2" s="80" t="str">
        <f>IF(AW2="","","-")</f>
        <v/>
      </c>
      <c r="AW2" s="114"/>
      <c r="AX2" s="114"/>
    </row>
    <row r="3" spans="1:50" ht="21" customHeight="1" thickBot="1" x14ac:dyDescent="0.2">
      <c r="A3" s="115" t="s">
        <v>569</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3" t="s">
        <v>53</v>
      </c>
      <c r="AJ3" s="117" t="s">
        <v>572</v>
      </c>
      <c r="AK3" s="117"/>
      <c r="AL3" s="117"/>
      <c r="AM3" s="117"/>
      <c r="AN3" s="117"/>
      <c r="AO3" s="117"/>
      <c r="AP3" s="117"/>
      <c r="AQ3" s="117"/>
      <c r="AR3" s="117"/>
      <c r="AS3" s="117"/>
      <c r="AT3" s="117"/>
      <c r="AU3" s="117"/>
      <c r="AV3" s="117"/>
      <c r="AW3" s="117"/>
      <c r="AX3" s="24" t="s">
        <v>54</v>
      </c>
    </row>
    <row r="4" spans="1:50" ht="24.75" customHeight="1" x14ac:dyDescent="0.15">
      <c r="A4" s="87" t="s">
        <v>23</v>
      </c>
      <c r="B4" s="88"/>
      <c r="C4" s="88"/>
      <c r="D4" s="88"/>
      <c r="E4" s="88"/>
      <c r="F4" s="88"/>
      <c r="G4" s="89" t="s">
        <v>573</v>
      </c>
      <c r="H4" s="90"/>
      <c r="I4" s="90"/>
      <c r="J4" s="90"/>
      <c r="K4" s="90"/>
      <c r="L4" s="90"/>
      <c r="M4" s="90"/>
      <c r="N4" s="90"/>
      <c r="O4" s="90"/>
      <c r="P4" s="90"/>
      <c r="Q4" s="90"/>
      <c r="R4" s="90"/>
      <c r="S4" s="90"/>
      <c r="T4" s="90"/>
      <c r="U4" s="90"/>
      <c r="V4" s="90"/>
      <c r="W4" s="90"/>
      <c r="X4" s="90"/>
      <c r="Y4" s="91" t="s">
        <v>1</v>
      </c>
      <c r="Z4" s="92"/>
      <c r="AA4" s="92"/>
      <c r="AB4" s="92"/>
      <c r="AC4" s="92"/>
      <c r="AD4" s="93"/>
      <c r="AE4" s="94" t="s">
        <v>574</v>
      </c>
      <c r="AF4" s="95"/>
      <c r="AG4" s="95"/>
      <c r="AH4" s="95"/>
      <c r="AI4" s="95"/>
      <c r="AJ4" s="95"/>
      <c r="AK4" s="95"/>
      <c r="AL4" s="95"/>
      <c r="AM4" s="95"/>
      <c r="AN4" s="95"/>
      <c r="AO4" s="95"/>
      <c r="AP4" s="96"/>
      <c r="AQ4" s="97" t="s">
        <v>2</v>
      </c>
      <c r="AR4" s="92"/>
      <c r="AS4" s="92"/>
      <c r="AT4" s="92"/>
      <c r="AU4" s="92"/>
      <c r="AV4" s="92"/>
      <c r="AW4" s="92"/>
      <c r="AX4" s="98"/>
    </row>
    <row r="5" spans="1:50" ht="30" customHeight="1" x14ac:dyDescent="0.15">
      <c r="A5" s="99" t="s">
        <v>56</v>
      </c>
      <c r="B5" s="100"/>
      <c r="C5" s="100"/>
      <c r="D5" s="100"/>
      <c r="E5" s="100"/>
      <c r="F5" s="101"/>
      <c r="G5" s="102" t="s">
        <v>353</v>
      </c>
      <c r="H5" s="103"/>
      <c r="I5" s="103"/>
      <c r="J5" s="103"/>
      <c r="K5" s="103"/>
      <c r="L5" s="103"/>
      <c r="M5" s="104" t="s">
        <v>55</v>
      </c>
      <c r="N5" s="105"/>
      <c r="O5" s="105"/>
      <c r="P5" s="105"/>
      <c r="Q5" s="105"/>
      <c r="R5" s="106"/>
      <c r="S5" s="107" t="s">
        <v>363</v>
      </c>
      <c r="T5" s="103"/>
      <c r="U5" s="103"/>
      <c r="V5" s="103"/>
      <c r="W5" s="103"/>
      <c r="X5" s="108"/>
      <c r="Y5" s="109" t="s">
        <v>3</v>
      </c>
      <c r="Z5" s="110"/>
      <c r="AA5" s="110"/>
      <c r="AB5" s="110"/>
      <c r="AC5" s="110"/>
      <c r="AD5" s="111"/>
      <c r="AE5" s="155" t="s">
        <v>575</v>
      </c>
      <c r="AF5" s="155"/>
      <c r="AG5" s="155"/>
      <c r="AH5" s="155"/>
      <c r="AI5" s="155"/>
      <c r="AJ5" s="155"/>
      <c r="AK5" s="155"/>
      <c r="AL5" s="155"/>
      <c r="AM5" s="155"/>
      <c r="AN5" s="155"/>
      <c r="AO5" s="155"/>
      <c r="AP5" s="156"/>
      <c r="AQ5" s="157" t="s">
        <v>576</v>
      </c>
      <c r="AR5" s="158"/>
      <c r="AS5" s="158"/>
      <c r="AT5" s="158"/>
      <c r="AU5" s="158"/>
      <c r="AV5" s="158"/>
      <c r="AW5" s="158"/>
      <c r="AX5" s="159"/>
    </row>
    <row r="6" spans="1:50" ht="39" customHeight="1" x14ac:dyDescent="0.15">
      <c r="A6" s="160" t="s">
        <v>4</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5" customHeight="1" x14ac:dyDescent="0.15">
      <c r="A7" s="141" t="s">
        <v>20</v>
      </c>
      <c r="B7" s="142"/>
      <c r="C7" s="142"/>
      <c r="D7" s="142"/>
      <c r="E7" s="142"/>
      <c r="F7" s="143"/>
      <c r="G7" s="165" t="s">
        <v>579</v>
      </c>
      <c r="H7" s="166"/>
      <c r="I7" s="166"/>
      <c r="J7" s="166"/>
      <c r="K7" s="166"/>
      <c r="L7" s="166"/>
      <c r="M7" s="166"/>
      <c r="N7" s="166"/>
      <c r="O7" s="166"/>
      <c r="P7" s="166"/>
      <c r="Q7" s="166"/>
      <c r="R7" s="166"/>
      <c r="S7" s="166"/>
      <c r="T7" s="166"/>
      <c r="U7" s="166"/>
      <c r="V7" s="166"/>
      <c r="W7" s="166"/>
      <c r="X7" s="167"/>
      <c r="Y7" s="168" t="s">
        <v>243</v>
      </c>
      <c r="Z7" s="169"/>
      <c r="AA7" s="169"/>
      <c r="AB7" s="169"/>
      <c r="AC7" s="169"/>
      <c r="AD7" s="170"/>
      <c r="AE7" s="171" t="s">
        <v>580</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175</v>
      </c>
      <c r="B8" s="142"/>
      <c r="C8" s="142"/>
      <c r="D8" s="142"/>
      <c r="E8" s="142"/>
      <c r="F8" s="143"/>
      <c r="G8" s="144" t="str">
        <f>入力規則等!A27</f>
        <v>地方創生</v>
      </c>
      <c r="H8" s="145"/>
      <c r="I8" s="145"/>
      <c r="J8" s="145"/>
      <c r="K8" s="145"/>
      <c r="L8" s="145"/>
      <c r="M8" s="145"/>
      <c r="N8" s="145"/>
      <c r="O8" s="145"/>
      <c r="P8" s="145"/>
      <c r="Q8" s="145"/>
      <c r="R8" s="145"/>
      <c r="S8" s="145"/>
      <c r="T8" s="145"/>
      <c r="U8" s="145"/>
      <c r="V8" s="145"/>
      <c r="W8" s="145"/>
      <c r="X8" s="146"/>
      <c r="Y8" s="147" t="s">
        <v>176</v>
      </c>
      <c r="Z8" s="148"/>
      <c r="AA8" s="148"/>
      <c r="AB8" s="148"/>
      <c r="AC8" s="148"/>
      <c r="AD8" s="149"/>
      <c r="AE8" s="150" t="str">
        <f>入力規則等!K13</f>
        <v>その他の事項経費</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21</v>
      </c>
      <c r="B9" s="134"/>
      <c r="C9" s="134"/>
      <c r="D9" s="134"/>
      <c r="E9" s="134"/>
      <c r="F9" s="134"/>
      <c r="G9" s="152" t="s">
        <v>581</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x14ac:dyDescent="0.15">
      <c r="A10" s="118" t="s">
        <v>28</v>
      </c>
      <c r="B10" s="119"/>
      <c r="C10" s="119"/>
      <c r="D10" s="119"/>
      <c r="E10" s="119"/>
      <c r="F10" s="119"/>
      <c r="G10" s="120" t="s">
        <v>582</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5</v>
      </c>
      <c r="B11" s="119"/>
      <c r="C11" s="119"/>
      <c r="D11" s="119"/>
      <c r="E11" s="119"/>
      <c r="F11" s="123"/>
      <c r="G11" s="124" t="str">
        <f>入力規則等!P10</f>
        <v>委託・請負、補助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22</v>
      </c>
      <c r="B12" s="128"/>
      <c r="C12" s="128"/>
      <c r="D12" s="128"/>
      <c r="E12" s="128"/>
      <c r="F12" s="129"/>
      <c r="G12" s="136"/>
      <c r="H12" s="137"/>
      <c r="I12" s="137"/>
      <c r="J12" s="137"/>
      <c r="K12" s="137"/>
      <c r="L12" s="137"/>
      <c r="M12" s="137"/>
      <c r="N12" s="137"/>
      <c r="O12" s="137"/>
      <c r="P12" s="138" t="s">
        <v>390</v>
      </c>
      <c r="Q12" s="139"/>
      <c r="R12" s="139"/>
      <c r="S12" s="139"/>
      <c r="T12" s="139"/>
      <c r="U12" s="139"/>
      <c r="V12" s="140"/>
      <c r="W12" s="138" t="s">
        <v>542</v>
      </c>
      <c r="X12" s="139"/>
      <c r="Y12" s="139"/>
      <c r="Z12" s="139"/>
      <c r="AA12" s="139"/>
      <c r="AB12" s="139"/>
      <c r="AC12" s="140"/>
      <c r="AD12" s="138" t="s">
        <v>544</v>
      </c>
      <c r="AE12" s="139"/>
      <c r="AF12" s="139"/>
      <c r="AG12" s="139"/>
      <c r="AH12" s="139"/>
      <c r="AI12" s="139"/>
      <c r="AJ12" s="140"/>
      <c r="AK12" s="138" t="s">
        <v>556</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6</v>
      </c>
      <c r="H13" s="187"/>
      <c r="I13" s="193" t="s">
        <v>7</v>
      </c>
      <c r="J13" s="194"/>
      <c r="K13" s="194"/>
      <c r="L13" s="194"/>
      <c r="M13" s="194"/>
      <c r="N13" s="194"/>
      <c r="O13" s="195"/>
      <c r="P13" s="177">
        <v>360</v>
      </c>
      <c r="Q13" s="178"/>
      <c r="R13" s="178"/>
      <c r="S13" s="178"/>
      <c r="T13" s="178"/>
      <c r="U13" s="178"/>
      <c r="V13" s="179"/>
      <c r="W13" s="177">
        <v>424</v>
      </c>
      <c r="X13" s="178"/>
      <c r="Y13" s="178"/>
      <c r="Z13" s="178"/>
      <c r="AA13" s="178"/>
      <c r="AB13" s="178"/>
      <c r="AC13" s="179"/>
      <c r="AD13" s="177">
        <v>341</v>
      </c>
      <c r="AE13" s="178"/>
      <c r="AF13" s="178"/>
      <c r="AG13" s="178"/>
      <c r="AH13" s="178"/>
      <c r="AI13" s="178"/>
      <c r="AJ13" s="179"/>
      <c r="AK13" s="177">
        <v>335</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8</v>
      </c>
      <c r="J14" s="205"/>
      <c r="K14" s="205"/>
      <c r="L14" s="205"/>
      <c r="M14" s="205"/>
      <c r="N14" s="205"/>
      <c r="O14" s="206"/>
      <c r="P14" s="177">
        <v>1000</v>
      </c>
      <c r="Q14" s="178"/>
      <c r="R14" s="178"/>
      <c r="S14" s="178"/>
      <c r="T14" s="178"/>
      <c r="U14" s="178"/>
      <c r="V14" s="179"/>
      <c r="W14" s="177">
        <v>1000</v>
      </c>
      <c r="X14" s="178"/>
      <c r="Y14" s="178"/>
      <c r="Z14" s="178"/>
      <c r="AA14" s="178"/>
      <c r="AB14" s="178"/>
      <c r="AC14" s="179"/>
      <c r="AD14" s="177">
        <v>2100</v>
      </c>
      <c r="AE14" s="178"/>
      <c r="AF14" s="178"/>
      <c r="AG14" s="178"/>
      <c r="AH14" s="178"/>
      <c r="AI14" s="178"/>
      <c r="AJ14" s="179"/>
      <c r="AK14" s="177">
        <v>2800</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568</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2800</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46</v>
      </c>
      <c r="J16" s="181"/>
      <c r="K16" s="181"/>
      <c r="L16" s="181"/>
      <c r="M16" s="181"/>
      <c r="N16" s="181"/>
      <c r="O16" s="182"/>
      <c r="P16" s="177">
        <v>99</v>
      </c>
      <c r="Q16" s="178"/>
      <c r="R16" s="178"/>
      <c r="S16" s="178"/>
      <c r="T16" s="178"/>
      <c r="U16" s="178"/>
      <c r="V16" s="179"/>
      <c r="W16" s="177">
        <v>1007</v>
      </c>
      <c r="X16" s="178"/>
      <c r="Y16" s="178"/>
      <c r="Z16" s="178"/>
      <c r="AA16" s="178"/>
      <c r="AB16" s="178"/>
      <c r="AC16" s="179"/>
      <c r="AD16" s="177">
        <v>1000</v>
      </c>
      <c r="AE16" s="178"/>
      <c r="AF16" s="178"/>
      <c r="AG16" s="178"/>
      <c r="AH16" s="178"/>
      <c r="AI16" s="178"/>
      <c r="AJ16" s="179"/>
      <c r="AK16" s="177">
        <v>2100</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47</v>
      </c>
      <c r="J17" s="181"/>
      <c r="K17" s="181"/>
      <c r="L17" s="181"/>
      <c r="M17" s="181"/>
      <c r="N17" s="181"/>
      <c r="O17" s="182"/>
      <c r="P17" s="177">
        <v>-1007</v>
      </c>
      <c r="Q17" s="178"/>
      <c r="R17" s="178"/>
      <c r="S17" s="178"/>
      <c r="T17" s="178"/>
      <c r="U17" s="178"/>
      <c r="V17" s="179"/>
      <c r="W17" s="177">
        <v>-1000</v>
      </c>
      <c r="X17" s="178"/>
      <c r="Y17" s="178"/>
      <c r="Z17" s="178"/>
      <c r="AA17" s="178"/>
      <c r="AB17" s="178"/>
      <c r="AC17" s="179"/>
      <c r="AD17" s="177">
        <v>-2100</v>
      </c>
      <c r="AE17" s="178"/>
      <c r="AF17" s="178"/>
      <c r="AG17" s="178"/>
      <c r="AH17" s="178"/>
      <c r="AI17" s="178"/>
      <c r="AJ17" s="179"/>
      <c r="AK17" s="177" t="s">
        <v>258</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45</v>
      </c>
      <c r="J18" s="205"/>
      <c r="K18" s="205"/>
      <c r="L18" s="205"/>
      <c r="M18" s="205"/>
      <c r="N18" s="205"/>
      <c r="O18" s="206"/>
      <c r="P18" s="177" t="s">
        <v>578</v>
      </c>
      <c r="Q18" s="178"/>
      <c r="R18" s="178"/>
      <c r="S18" s="178"/>
      <c r="T18" s="178"/>
      <c r="U18" s="178"/>
      <c r="V18" s="179"/>
      <c r="W18" s="177" t="s">
        <v>578</v>
      </c>
      <c r="X18" s="178"/>
      <c r="Y18" s="178"/>
      <c r="Z18" s="178"/>
      <c r="AA18" s="178"/>
      <c r="AB18" s="178"/>
      <c r="AC18" s="179"/>
      <c r="AD18" s="177" t="s">
        <v>578</v>
      </c>
      <c r="AE18" s="178"/>
      <c r="AF18" s="178"/>
      <c r="AG18" s="178"/>
      <c r="AH18" s="178"/>
      <c r="AI18" s="178"/>
      <c r="AJ18" s="179"/>
      <c r="AK18" s="177" t="s">
        <v>258</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18</v>
      </c>
      <c r="J19" s="200"/>
      <c r="K19" s="200"/>
      <c r="L19" s="200"/>
      <c r="M19" s="200"/>
      <c r="N19" s="200"/>
      <c r="O19" s="201"/>
      <c r="P19" s="202">
        <f>SUM(P13:V18)</f>
        <v>452</v>
      </c>
      <c r="Q19" s="203"/>
      <c r="R19" s="203"/>
      <c r="S19" s="203"/>
      <c r="T19" s="203"/>
      <c r="U19" s="203"/>
      <c r="V19" s="204"/>
      <c r="W19" s="202">
        <f>SUM(W13:AC18)</f>
        <v>1431</v>
      </c>
      <c r="X19" s="203"/>
      <c r="Y19" s="203"/>
      <c r="Z19" s="203"/>
      <c r="AA19" s="203"/>
      <c r="AB19" s="203"/>
      <c r="AC19" s="204"/>
      <c r="AD19" s="202">
        <f>SUM(AD13:AJ18)</f>
        <v>1341</v>
      </c>
      <c r="AE19" s="203"/>
      <c r="AF19" s="203"/>
      <c r="AG19" s="203"/>
      <c r="AH19" s="203"/>
      <c r="AI19" s="203"/>
      <c r="AJ19" s="204"/>
      <c r="AK19" s="202">
        <f>SUM(AK13:AQ18)-AK15</f>
        <v>5235</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9</v>
      </c>
      <c r="H20" s="225"/>
      <c r="I20" s="225"/>
      <c r="J20" s="225"/>
      <c r="K20" s="225"/>
      <c r="L20" s="225"/>
      <c r="M20" s="225"/>
      <c r="N20" s="225"/>
      <c r="O20" s="225"/>
      <c r="P20" s="177">
        <v>407</v>
      </c>
      <c r="Q20" s="178"/>
      <c r="R20" s="178"/>
      <c r="S20" s="178"/>
      <c r="T20" s="178"/>
      <c r="U20" s="178"/>
      <c r="V20" s="179"/>
      <c r="W20" s="177">
        <v>890</v>
      </c>
      <c r="X20" s="178"/>
      <c r="Y20" s="178"/>
      <c r="Z20" s="178"/>
      <c r="AA20" s="178"/>
      <c r="AB20" s="178"/>
      <c r="AC20" s="179"/>
      <c r="AD20" s="177">
        <v>1241</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10</v>
      </c>
      <c r="H21" s="225"/>
      <c r="I21" s="225"/>
      <c r="J21" s="225"/>
      <c r="K21" s="225"/>
      <c r="L21" s="225"/>
      <c r="M21" s="225"/>
      <c r="N21" s="225"/>
      <c r="O21" s="225"/>
      <c r="P21" s="221">
        <f>IF(P19=0, "-", SUM(P20)/P19)</f>
        <v>0.90044247787610621</v>
      </c>
      <c r="Q21" s="221"/>
      <c r="R21" s="221"/>
      <c r="S21" s="221"/>
      <c r="T21" s="221"/>
      <c r="U21" s="221"/>
      <c r="V21" s="221"/>
      <c r="W21" s="221">
        <f>IF(W19=0, "-", SUM(W20)/W19)</f>
        <v>0.62194269741439556</v>
      </c>
      <c r="X21" s="221"/>
      <c r="Y21" s="221"/>
      <c r="Z21" s="221"/>
      <c r="AA21" s="221"/>
      <c r="AB21" s="221"/>
      <c r="AC21" s="221"/>
      <c r="AD21" s="221">
        <f>IF(AD19=0, "-", SUM(AD20)/AD19)</f>
        <v>0.9254287844891872</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217</v>
      </c>
      <c r="H22" s="220"/>
      <c r="I22" s="220"/>
      <c r="J22" s="220"/>
      <c r="K22" s="220"/>
      <c r="L22" s="220"/>
      <c r="M22" s="220"/>
      <c r="N22" s="220"/>
      <c r="O22" s="220"/>
      <c r="P22" s="221">
        <f>IF(P20=0, "-", SUM(P20)/SUM(P13,P14))</f>
        <v>0.29926470588235293</v>
      </c>
      <c r="Q22" s="221"/>
      <c r="R22" s="221"/>
      <c r="S22" s="221"/>
      <c r="T22" s="221"/>
      <c r="U22" s="221"/>
      <c r="V22" s="221"/>
      <c r="W22" s="221">
        <f>IF(W20=0, "-", SUM(W20)/SUM(W13,W14))</f>
        <v>0.625</v>
      </c>
      <c r="X22" s="221"/>
      <c r="Y22" s="221"/>
      <c r="Z22" s="221"/>
      <c r="AA22" s="221"/>
      <c r="AB22" s="221"/>
      <c r="AC22" s="221"/>
      <c r="AD22" s="221">
        <f>IF(AD20=0, "-", SUM(AD20)/SUM(AD13,AD14))</f>
        <v>0.50839819746005732</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35" customHeight="1" x14ac:dyDescent="0.15">
      <c r="A23" s="270" t="s">
        <v>570</v>
      </c>
      <c r="B23" s="271"/>
      <c r="C23" s="271"/>
      <c r="D23" s="271"/>
      <c r="E23" s="271"/>
      <c r="F23" s="272"/>
      <c r="G23" s="276" t="s">
        <v>209</v>
      </c>
      <c r="H23" s="233"/>
      <c r="I23" s="233"/>
      <c r="J23" s="233"/>
      <c r="K23" s="233"/>
      <c r="L23" s="233"/>
      <c r="M23" s="233"/>
      <c r="N23" s="233"/>
      <c r="O23" s="277"/>
      <c r="P23" s="278" t="s">
        <v>568</v>
      </c>
      <c r="Q23" s="233"/>
      <c r="R23" s="233"/>
      <c r="S23" s="233"/>
      <c r="T23" s="233"/>
      <c r="U23" s="233"/>
      <c r="V23" s="277"/>
      <c r="W23" s="232" t="s">
        <v>208</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73"/>
      <c r="B24" s="274"/>
      <c r="C24" s="274"/>
      <c r="D24" s="274"/>
      <c r="E24" s="274"/>
      <c r="F24" s="275"/>
      <c r="G24" s="279" t="s">
        <v>702</v>
      </c>
      <c r="H24" s="280"/>
      <c r="I24" s="280"/>
      <c r="J24" s="280"/>
      <c r="K24" s="280"/>
      <c r="L24" s="280"/>
      <c r="M24" s="280"/>
      <c r="N24" s="280"/>
      <c r="O24" s="281"/>
      <c r="P24" s="282">
        <v>2800</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x14ac:dyDescent="0.15">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18</v>
      </c>
      <c r="H30" s="227"/>
      <c r="I30" s="227"/>
      <c r="J30" s="227"/>
      <c r="K30" s="227"/>
      <c r="L30" s="227"/>
      <c r="M30" s="227"/>
      <c r="N30" s="227"/>
      <c r="O30" s="228"/>
      <c r="P30" s="229">
        <f>AK15</f>
        <v>2800</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549</v>
      </c>
      <c r="B31" s="245"/>
      <c r="C31" s="245"/>
      <c r="D31" s="245"/>
      <c r="E31" s="245"/>
      <c r="F31" s="246"/>
      <c r="G31" s="247" t="s">
        <v>583</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550</v>
      </c>
      <c r="B32" s="251"/>
      <c r="C32" s="251"/>
      <c r="D32" s="251"/>
      <c r="E32" s="251"/>
      <c r="F32" s="252"/>
      <c r="G32" s="256" t="s">
        <v>546</v>
      </c>
      <c r="H32" s="257"/>
      <c r="I32" s="257"/>
      <c r="J32" s="257"/>
      <c r="K32" s="257"/>
      <c r="L32" s="257"/>
      <c r="M32" s="257"/>
      <c r="N32" s="257"/>
      <c r="O32" s="257"/>
      <c r="P32" s="258" t="s">
        <v>545</v>
      </c>
      <c r="Q32" s="257"/>
      <c r="R32" s="257"/>
      <c r="S32" s="257"/>
      <c r="T32" s="257"/>
      <c r="U32" s="257"/>
      <c r="V32" s="257"/>
      <c r="W32" s="257"/>
      <c r="X32" s="259"/>
      <c r="Y32" s="260"/>
      <c r="Z32" s="261"/>
      <c r="AA32" s="262"/>
      <c r="AB32" s="263" t="s">
        <v>11</v>
      </c>
      <c r="AC32" s="263"/>
      <c r="AD32" s="263"/>
      <c r="AE32" s="293" t="s">
        <v>390</v>
      </c>
      <c r="AF32" s="294"/>
      <c r="AG32" s="294"/>
      <c r="AH32" s="295"/>
      <c r="AI32" s="293" t="s">
        <v>542</v>
      </c>
      <c r="AJ32" s="294"/>
      <c r="AK32" s="294"/>
      <c r="AL32" s="295"/>
      <c r="AM32" s="293" t="s">
        <v>358</v>
      </c>
      <c r="AN32" s="294"/>
      <c r="AO32" s="294"/>
      <c r="AP32" s="295"/>
      <c r="AQ32" s="296" t="s">
        <v>389</v>
      </c>
      <c r="AR32" s="297"/>
      <c r="AS32" s="297"/>
      <c r="AT32" s="298"/>
      <c r="AU32" s="296" t="s">
        <v>557</v>
      </c>
      <c r="AV32" s="297"/>
      <c r="AW32" s="297"/>
      <c r="AX32" s="299"/>
    </row>
    <row r="33" spans="1:51" ht="23.25" customHeight="1" x14ac:dyDescent="0.15">
      <c r="A33" s="250"/>
      <c r="B33" s="251"/>
      <c r="C33" s="251"/>
      <c r="D33" s="251"/>
      <c r="E33" s="251"/>
      <c r="F33" s="252"/>
      <c r="G33" s="300" t="s">
        <v>584</v>
      </c>
      <c r="H33" s="301"/>
      <c r="I33" s="301"/>
      <c r="J33" s="301"/>
      <c r="K33" s="301"/>
      <c r="L33" s="301"/>
      <c r="M33" s="301"/>
      <c r="N33" s="301"/>
      <c r="O33" s="301"/>
      <c r="P33" s="304" t="s">
        <v>585</v>
      </c>
      <c r="Q33" s="305"/>
      <c r="R33" s="305"/>
      <c r="S33" s="305"/>
      <c r="T33" s="305"/>
      <c r="U33" s="305"/>
      <c r="V33" s="305"/>
      <c r="W33" s="305"/>
      <c r="X33" s="306"/>
      <c r="Y33" s="310" t="s">
        <v>49</v>
      </c>
      <c r="Z33" s="311"/>
      <c r="AA33" s="312"/>
      <c r="AB33" s="292" t="s">
        <v>593</v>
      </c>
      <c r="AC33" s="292"/>
      <c r="AD33" s="292"/>
      <c r="AE33" s="285">
        <v>45</v>
      </c>
      <c r="AF33" s="285"/>
      <c r="AG33" s="285"/>
      <c r="AH33" s="285"/>
      <c r="AI33" s="285">
        <v>45</v>
      </c>
      <c r="AJ33" s="285"/>
      <c r="AK33" s="285"/>
      <c r="AL33" s="285"/>
      <c r="AM33" s="285">
        <v>45</v>
      </c>
      <c r="AN33" s="285"/>
      <c r="AO33" s="285"/>
      <c r="AP33" s="285"/>
      <c r="AQ33" s="286" t="s">
        <v>258</v>
      </c>
      <c r="AR33" s="285"/>
      <c r="AS33" s="285"/>
      <c r="AT33" s="285"/>
      <c r="AU33" s="287" t="s">
        <v>258</v>
      </c>
      <c r="AV33" s="287"/>
      <c r="AW33" s="287"/>
      <c r="AX33" s="288"/>
    </row>
    <row r="34" spans="1:51" ht="23.25" customHeight="1" x14ac:dyDescent="0.15">
      <c r="A34" s="253"/>
      <c r="B34" s="254"/>
      <c r="C34" s="254"/>
      <c r="D34" s="254"/>
      <c r="E34" s="254"/>
      <c r="F34" s="255"/>
      <c r="G34" s="302"/>
      <c r="H34" s="303"/>
      <c r="I34" s="303"/>
      <c r="J34" s="303"/>
      <c r="K34" s="303"/>
      <c r="L34" s="303"/>
      <c r="M34" s="303"/>
      <c r="N34" s="303"/>
      <c r="O34" s="303"/>
      <c r="P34" s="307"/>
      <c r="Q34" s="308"/>
      <c r="R34" s="308"/>
      <c r="S34" s="308"/>
      <c r="T34" s="308"/>
      <c r="U34" s="308"/>
      <c r="V34" s="308"/>
      <c r="W34" s="308"/>
      <c r="X34" s="309"/>
      <c r="Y34" s="289" t="s">
        <v>50</v>
      </c>
      <c r="Z34" s="290"/>
      <c r="AA34" s="291"/>
      <c r="AB34" s="292" t="s">
        <v>593</v>
      </c>
      <c r="AC34" s="292"/>
      <c r="AD34" s="292"/>
      <c r="AE34" s="285">
        <v>45</v>
      </c>
      <c r="AF34" s="285"/>
      <c r="AG34" s="285"/>
      <c r="AH34" s="285"/>
      <c r="AI34" s="285">
        <v>45</v>
      </c>
      <c r="AJ34" s="285"/>
      <c r="AK34" s="285"/>
      <c r="AL34" s="285"/>
      <c r="AM34" s="285">
        <v>45</v>
      </c>
      <c r="AN34" s="285"/>
      <c r="AO34" s="285"/>
      <c r="AP34" s="285"/>
      <c r="AQ34" s="285">
        <v>46</v>
      </c>
      <c r="AR34" s="285"/>
      <c r="AS34" s="285"/>
      <c r="AT34" s="285"/>
      <c r="AU34" s="287">
        <v>46</v>
      </c>
      <c r="AV34" s="287"/>
      <c r="AW34" s="287"/>
      <c r="AX34" s="288"/>
    </row>
    <row r="35" spans="1:51" ht="23.25" customHeight="1" x14ac:dyDescent="0.15">
      <c r="A35" s="328" t="s">
        <v>551</v>
      </c>
      <c r="B35" s="329"/>
      <c r="C35" s="329"/>
      <c r="D35" s="329"/>
      <c r="E35" s="329"/>
      <c r="F35" s="330"/>
      <c r="G35" s="139" t="s">
        <v>552</v>
      </c>
      <c r="H35" s="139"/>
      <c r="I35" s="139"/>
      <c r="J35" s="139"/>
      <c r="K35" s="139"/>
      <c r="L35" s="139"/>
      <c r="M35" s="139"/>
      <c r="N35" s="139"/>
      <c r="O35" s="139"/>
      <c r="P35" s="139"/>
      <c r="Q35" s="139"/>
      <c r="R35" s="139"/>
      <c r="S35" s="139"/>
      <c r="T35" s="139"/>
      <c r="U35" s="139"/>
      <c r="V35" s="139"/>
      <c r="W35" s="139"/>
      <c r="X35" s="140"/>
      <c r="Y35" s="336"/>
      <c r="Z35" s="337"/>
      <c r="AA35" s="338"/>
      <c r="AB35" s="138" t="s">
        <v>11</v>
      </c>
      <c r="AC35" s="139"/>
      <c r="AD35" s="140"/>
      <c r="AE35" s="138" t="s">
        <v>390</v>
      </c>
      <c r="AF35" s="139"/>
      <c r="AG35" s="139"/>
      <c r="AH35" s="140"/>
      <c r="AI35" s="138" t="s">
        <v>542</v>
      </c>
      <c r="AJ35" s="139"/>
      <c r="AK35" s="139"/>
      <c r="AL35" s="140"/>
      <c r="AM35" s="138" t="s">
        <v>358</v>
      </c>
      <c r="AN35" s="139"/>
      <c r="AO35" s="139"/>
      <c r="AP35" s="140"/>
      <c r="AQ35" s="339" t="s">
        <v>558</v>
      </c>
      <c r="AR35" s="340"/>
      <c r="AS35" s="340"/>
      <c r="AT35" s="340"/>
      <c r="AU35" s="340"/>
      <c r="AV35" s="340"/>
      <c r="AW35" s="340"/>
      <c r="AX35" s="341"/>
    </row>
    <row r="36" spans="1:51" ht="23.25" customHeight="1" x14ac:dyDescent="0.15">
      <c r="A36" s="331"/>
      <c r="B36" s="332"/>
      <c r="C36" s="332"/>
      <c r="D36" s="332"/>
      <c r="E36" s="332"/>
      <c r="F36" s="333"/>
      <c r="G36" s="342" t="s">
        <v>586</v>
      </c>
      <c r="H36" s="343"/>
      <c r="I36" s="343"/>
      <c r="J36" s="343"/>
      <c r="K36" s="343"/>
      <c r="L36" s="343"/>
      <c r="M36" s="343"/>
      <c r="N36" s="343"/>
      <c r="O36" s="343"/>
      <c r="P36" s="343"/>
      <c r="Q36" s="343"/>
      <c r="R36" s="343"/>
      <c r="S36" s="343"/>
      <c r="T36" s="343"/>
      <c r="U36" s="343"/>
      <c r="V36" s="343"/>
      <c r="W36" s="343"/>
      <c r="X36" s="343"/>
      <c r="Y36" s="321" t="s">
        <v>551</v>
      </c>
      <c r="Z36" s="322"/>
      <c r="AA36" s="323"/>
      <c r="AB36" s="324" t="s">
        <v>587</v>
      </c>
      <c r="AC36" s="325"/>
      <c r="AD36" s="326"/>
      <c r="AE36" s="286">
        <v>14</v>
      </c>
      <c r="AF36" s="286"/>
      <c r="AG36" s="286"/>
      <c r="AH36" s="286"/>
      <c r="AI36" s="286">
        <v>35</v>
      </c>
      <c r="AJ36" s="286"/>
      <c r="AK36" s="286"/>
      <c r="AL36" s="286"/>
      <c r="AM36" s="286">
        <v>24</v>
      </c>
      <c r="AN36" s="286"/>
      <c r="AO36" s="286"/>
      <c r="AP36" s="286"/>
      <c r="AQ36" s="327">
        <v>23</v>
      </c>
      <c r="AR36" s="287"/>
      <c r="AS36" s="287"/>
      <c r="AT36" s="287"/>
      <c r="AU36" s="287"/>
      <c r="AV36" s="287"/>
      <c r="AW36" s="287"/>
      <c r="AX36" s="288"/>
    </row>
    <row r="37" spans="1:51" ht="46.5" customHeight="1" x14ac:dyDescent="0.15">
      <c r="A37" s="334"/>
      <c r="B37" s="169"/>
      <c r="C37" s="169"/>
      <c r="D37" s="169"/>
      <c r="E37" s="169"/>
      <c r="F37" s="335"/>
      <c r="G37" s="344"/>
      <c r="H37" s="345"/>
      <c r="I37" s="345"/>
      <c r="J37" s="345"/>
      <c r="K37" s="345"/>
      <c r="L37" s="345"/>
      <c r="M37" s="345"/>
      <c r="N37" s="345"/>
      <c r="O37" s="345"/>
      <c r="P37" s="345"/>
      <c r="Q37" s="345"/>
      <c r="R37" s="345"/>
      <c r="S37" s="345"/>
      <c r="T37" s="345"/>
      <c r="U37" s="345"/>
      <c r="V37" s="345"/>
      <c r="W37" s="345"/>
      <c r="X37" s="345"/>
      <c r="Y37" s="313" t="s">
        <v>553</v>
      </c>
      <c r="Z37" s="314"/>
      <c r="AA37" s="315"/>
      <c r="AB37" s="316" t="s">
        <v>588</v>
      </c>
      <c r="AC37" s="317"/>
      <c r="AD37" s="318"/>
      <c r="AE37" s="319" t="s">
        <v>589</v>
      </c>
      <c r="AF37" s="319"/>
      <c r="AG37" s="319"/>
      <c r="AH37" s="319"/>
      <c r="AI37" s="319" t="s">
        <v>590</v>
      </c>
      <c r="AJ37" s="319"/>
      <c r="AK37" s="319"/>
      <c r="AL37" s="319"/>
      <c r="AM37" s="319" t="s">
        <v>591</v>
      </c>
      <c r="AN37" s="319"/>
      <c r="AO37" s="319"/>
      <c r="AP37" s="319"/>
      <c r="AQ37" s="319" t="s">
        <v>592</v>
      </c>
      <c r="AR37" s="319"/>
      <c r="AS37" s="319"/>
      <c r="AT37" s="319"/>
      <c r="AU37" s="319"/>
      <c r="AV37" s="319"/>
      <c r="AW37" s="319"/>
      <c r="AX37" s="320"/>
    </row>
    <row r="38" spans="1:51" ht="18.75" customHeight="1" x14ac:dyDescent="0.15">
      <c r="A38" s="361" t="s">
        <v>214</v>
      </c>
      <c r="B38" s="362"/>
      <c r="C38" s="362"/>
      <c r="D38" s="362"/>
      <c r="E38" s="362"/>
      <c r="F38" s="363"/>
      <c r="G38" s="371" t="s">
        <v>132</v>
      </c>
      <c r="H38" s="352"/>
      <c r="I38" s="352"/>
      <c r="J38" s="352"/>
      <c r="K38" s="352"/>
      <c r="L38" s="352"/>
      <c r="M38" s="352"/>
      <c r="N38" s="352"/>
      <c r="O38" s="372"/>
      <c r="P38" s="375" t="s">
        <v>52</v>
      </c>
      <c r="Q38" s="352"/>
      <c r="R38" s="352"/>
      <c r="S38" s="352"/>
      <c r="T38" s="352"/>
      <c r="U38" s="352"/>
      <c r="V38" s="352"/>
      <c r="W38" s="352"/>
      <c r="X38" s="372"/>
      <c r="Y38" s="377"/>
      <c r="Z38" s="378"/>
      <c r="AA38" s="379"/>
      <c r="AB38" s="347" t="s">
        <v>11</v>
      </c>
      <c r="AC38" s="383"/>
      <c r="AD38" s="384"/>
      <c r="AE38" s="347" t="s">
        <v>390</v>
      </c>
      <c r="AF38" s="383"/>
      <c r="AG38" s="383"/>
      <c r="AH38" s="384"/>
      <c r="AI38" s="346" t="s">
        <v>542</v>
      </c>
      <c r="AJ38" s="346"/>
      <c r="AK38" s="346"/>
      <c r="AL38" s="347"/>
      <c r="AM38" s="346" t="s">
        <v>358</v>
      </c>
      <c r="AN38" s="346"/>
      <c r="AO38" s="346"/>
      <c r="AP38" s="347"/>
      <c r="AQ38" s="349" t="s">
        <v>166</v>
      </c>
      <c r="AR38" s="350"/>
      <c r="AS38" s="350"/>
      <c r="AT38" s="351"/>
      <c r="AU38" s="352" t="s">
        <v>122</v>
      </c>
      <c r="AV38" s="352"/>
      <c r="AW38" s="352"/>
      <c r="AX38" s="353"/>
    </row>
    <row r="39" spans="1:51" ht="18.75" customHeight="1" x14ac:dyDescent="0.15">
      <c r="A39" s="364"/>
      <c r="B39" s="365"/>
      <c r="C39" s="365"/>
      <c r="D39" s="365"/>
      <c r="E39" s="365"/>
      <c r="F39" s="366"/>
      <c r="G39" s="373"/>
      <c r="H39" s="359"/>
      <c r="I39" s="359"/>
      <c r="J39" s="359"/>
      <c r="K39" s="359"/>
      <c r="L39" s="359"/>
      <c r="M39" s="359"/>
      <c r="N39" s="359"/>
      <c r="O39" s="374"/>
      <c r="P39" s="376"/>
      <c r="Q39" s="359"/>
      <c r="R39" s="359"/>
      <c r="S39" s="359"/>
      <c r="T39" s="359"/>
      <c r="U39" s="359"/>
      <c r="V39" s="359"/>
      <c r="W39" s="359"/>
      <c r="X39" s="374"/>
      <c r="Y39" s="380"/>
      <c r="Z39" s="381"/>
      <c r="AA39" s="382"/>
      <c r="AB39" s="293"/>
      <c r="AC39" s="385"/>
      <c r="AD39" s="386"/>
      <c r="AE39" s="293"/>
      <c r="AF39" s="385"/>
      <c r="AG39" s="385"/>
      <c r="AH39" s="386"/>
      <c r="AI39" s="348"/>
      <c r="AJ39" s="348"/>
      <c r="AK39" s="348"/>
      <c r="AL39" s="293"/>
      <c r="AM39" s="348"/>
      <c r="AN39" s="348"/>
      <c r="AO39" s="348"/>
      <c r="AP39" s="293"/>
      <c r="AQ39" s="354" t="s">
        <v>579</v>
      </c>
      <c r="AR39" s="355"/>
      <c r="AS39" s="356" t="s">
        <v>167</v>
      </c>
      <c r="AT39" s="357"/>
      <c r="AU39" s="358">
        <v>6</v>
      </c>
      <c r="AV39" s="358"/>
      <c r="AW39" s="359" t="s">
        <v>159</v>
      </c>
      <c r="AX39" s="360"/>
    </row>
    <row r="40" spans="1:51" ht="23.25" customHeight="1" x14ac:dyDescent="0.15">
      <c r="A40" s="367"/>
      <c r="B40" s="365"/>
      <c r="C40" s="365"/>
      <c r="D40" s="365"/>
      <c r="E40" s="365"/>
      <c r="F40" s="366"/>
      <c r="G40" s="387" t="s">
        <v>594</v>
      </c>
      <c r="H40" s="388"/>
      <c r="I40" s="388"/>
      <c r="J40" s="388"/>
      <c r="K40" s="388"/>
      <c r="L40" s="388"/>
      <c r="M40" s="388"/>
      <c r="N40" s="388"/>
      <c r="O40" s="389"/>
      <c r="P40" s="396" t="s">
        <v>595</v>
      </c>
      <c r="Q40" s="396"/>
      <c r="R40" s="396"/>
      <c r="S40" s="396"/>
      <c r="T40" s="396"/>
      <c r="U40" s="396"/>
      <c r="V40" s="396"/>
      <c r="W40" s="396"/>
      <c r="X40" s="397"/>
      <c r="Y40" s="313" t="s">
        <v>12</v>
      </c>
      <c r="Z40" s="402"/>
      <c r="AA40" s="403"/>
      <c r="AB40" s="404" t="s">
        <v>596</v>
      </c>
      <c r="AC40" s="404"/>
      <c r="AD40" s="404"/>
      <c r="AE40" s="327">
        <v>8617</v>
      </c>
      <c r="AF40" s="287"/>
      <c r="AG40" s="287"/>
      <c r="AH40" s="287"/>
      <c r="AI40" s="327">
        <v>11980</v>
      </c>
      <c r="AJ40" s="287"/>
      <c r="AK40" s="287"/>
      <c r="AL40" s="287"/>
      <c r="AM40" s="327">
        <v>16273</v>
      </c>
      <c r="AN40" s="287"/>
      <c r="AO40" s="287"/>
      <c r="AP40" s="287"/>
      <c r="AQ40" s="405" t="s">
        <v>578</v>
      </c>
      <c r="AR40" s="406"/>
      <c r="AS40" s="406"/>
      <c r="AT40" s="407"/>
      <c r="AU40" s="287" t="s">
        <v>578</v>
      </c>
      <c r="AV40" s="287"/>
      <c r="AW40" s="287"/>
      <c r="AX40" s="288"/>
    </row>
    <row r="41" spans="1:51" ht="23.25" customHeight="1" x14ac:dyDescent="0.15">
      <c r="A41" s="368"/>
      <c r="B41" s="369"/>
      <c r="C41" s="369"/>
      <c r="D41" s="369"/>
      <c r="E41" s="369"/>
      <c r="F41" s="370"/>
      <c r="G41" s="390"/>
      <c r="H41" s="391"/>
      <c r="I41" s="391"/>
      <c r="J41" s="391"/>
      <c r="K41" s="391"/>
      <c r="L41" s="391"/>
      <c r="M41" s="391"/>
      <c r="N41" s="391"/>
      <c r="O41" s="392"/>
      <c r="P41" s="398"/>
      <c r="Q41" s="398"/>
      <c r="R41" s="398"/>
      <c r="S41" s="398"/>
      <c r="T41" s="398"/>
      <c r="U41" s="398"/>
      <c r="V41" s="398"/>
      <c r="W41" s="398"/>
      <c r="X41" s="399"/>
      <c r="Y41" s="138" t="s">
        <v>48</v>
      </c>
      <c r="Z41" s="139"/>
      <c r="AA41" s="140"/>
      <c r="AB41" s="409" t="s">
        <v>596</v>
      </c>
      <c r="AC41" s="409"/>
      <c r="AD41" s="409"/>
      <c r="AE41" s="327" t="s">
        <v>578</v>
      </c>
      <c r="AF41" s="287"/>
      <c r="AG41" s="287"/>
      <c r="AH41" s="287"/>
      <c r="AI41" s="327" t="s">
        <v>578</v>
      </c>
      <c r="AJ41" s="287"/>
      <c r="AK41" s="287"/>
      <c r="AL41" s="287"/>
      <c r="AM41" s="327" t="s">
        <v>578</v>
      </c>
      <c r="AN41" s="287"/>
      <c r="AO41" s="287"/>
      <c r="AP41" s="287"/>
      <c r="AQ41" s="405" t="s">
        <v>578</v>
      </c>
      <c r="AR41" s="406"/>
      <c r="AS41" s="406"/>
      <c r="AT41" s="407"/>
      <c r="AU41" s="287">
        <v>18617</v>
      </c>
      <c r="AV41" s="287"/>
      <c r="AW41" s="287"/>
      <c r="AX41" s="288"/>
    </row>
    <row r="42" spans="1:51" ht="23.25" customHeight="1" x14ac:dyDescent="0.15">
      <c r="A42" s="367"/>
      <c r="B42" s="365"/>
      <c r="C42" s="365"/>
      <c r="D42" s="365"/>
      <c r="E42" s="365"/>
      <c r="F42" s="366"/>
      <c r="G42" s="393"/>
      <c r="H42" s="394"/>
      <c r="I42" s="394"/>
      <c r="J42" s="394"/>
      <c r="K42" s="394"/>
      <c r="L42" s="394"/>
      <c r="M42" s="394"/>
      <c r="N42" s="394"/>
      <c r="O42" s="395"/>
      <c r="P42" s="400"/>
      <c r="Q42" s="400"/>
      <c r="R42" s="400"/>
      <c r="S42" s="400"/>
      <c r="T42" s="400"/>
      <c r="U42" s="400"/>
      <c r="V42" s="400"/>
      <c r="W42" s="400"/>
      <c r="X42" s="401"/>
      <c r="Y42" s="138" t="s">
        <v>13</v>
      </c>
      <c r="Z42" s="139"/>
      <c r="AA42" s="140"/>
      <c r="AB42" s="408" t="s">
        <v>14</v>
      </c>
      <c r="AC42" s="408"/>
      <c r="AD42" s="408"/>
      <c r="AE42" s="327" t="s">
        <v>578</v>
      </c>
      <c r="AF42" s="287"/>
      <c r="AG42" s="287"/>
      <c r="AH42" s="287"/>
      <c r="AI42" s="327" t="s">
        <v>578</v>
      </c>
      <c r="AJ42" s="287"/>
      <c r="AK42" s="287"/>
      <c r="AL42" s="287"/>
      <c r="AM42" s="327" t="s">
        <v>578</v>
      </c>
      <c r="AN42" s="287"/>
      <c r="AO42" s="287"/>
      <c r="AP42" s="287"/>
      <c r="AQ42" s="405" t="s">
        <v>578</v>
      </c>
      <c r="AR42" s="406"/>
      <c r="AS42" s="406"/>
      <c r="AT42" s="407"/>
      <c r="AU42" s="287" t="s">
        <v>578</v>
      </c>
      <c r="AV42" s="287"/>
      <c r="AW42" s="287"/>
      <c r="AX42" s="288"/>
    </row>
    <row r="43" spans="1:51" ht="23.25" customHeight="1" x14ac:dyDescent="0.15">
      <c r="A43" s="412" t="s">
        <v>235</v>
      </c>
      <c r="B43" s="413"/>
      <c r="C43" s="413"/>
      <c r="D43" s="413"/>
      <c r="E43" s="413"/>
      <c r="F43" s="414"/>
      <c r="G43" s="415" t="s">
        <v>597</v>
      </c>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c r="AH43" s="416"/>
      <c r="AI43" s="416"/>
      <c r="AJ43" s="416"/>
      <c r="AK43" s="416"/>
      <c r="AL43" s="416"/>
      <c r="AM43" s="416"/>
      <c r="AN43" s="416"/>
      <c r="AO43" s="416"/>
      <c r="AP43" s="416"/>
      <c r="AQ43" s="416"/>
      <c r="AR43" s="416"/>
      <c r="AS43" s="416"/>
      <c r="AT43" s="416"/>
      <c r="AU43" s="416"/>
      <c r="AV43" s="416"/>
      <c r="AW43" s="416"/>
      <c r="AX43" s="417"/>
    </row>
    <row r="44" spans="1:51" ht="23.25" customHeight="1" thickBot="1" x14ac:dyDescent="0.2">
      <c r="A44" s="253"/>
      <c r="B44" s="254"/>
      <c r="C44" s="254"/>
      <c r="D44" s="254"/>
      <c r="E44" s="254"/>
      <c r="F44" s="255"/>
      <c r="G44" s="418"/>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L44" s="419"/>
      <c r="AM44" s="419"/>
      <c r="AN44" s="419"/>
      <c r="AO44" s="419"/>
      <c r="AP44" s="419"/>
      <c r="AQ44" s="419"/>
      <c r="AR44" s="419"/>
      <c r="AS44" s="419"/>
      <c r="AT44" s="419"/>
      <c r="AU44" s="419"/>
      <c r="AV44" s="419"/>
      <c r="AW44" s="419"/>
      <c r="AX44" s="420"/>
    </row>
    <row r="45" spans="1:51" ht="47.25" customHeight="1" x14ac:dyDescent="0.15">
      <c r="A45" s="244" t="s">
        <v>549</v>
      </c>
      <c r="B45" s="245"/>
      <c r="C45" s="245"/>
      <c r="D45" s="245"/>
      <c r="E45" s="245"/>
      <c r="F45" s="246"/>
      <c r="G45" s="247" t="s">
        <v>598</v>
      </c>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9"/>
      <c r="AY45">
        <f>COUNTA($G$45)</f>
        <v>1</v>
      </c>
    </row>
    <row r="46" spans="1:51" ht="31.5" customHeight="1" x14ac:dyDescent="0.15">
      <c r="A46" s="250" t="s">
        <v>550</v>
      </c>
      <c r="B46" s="251"/>
      <c r="C46" s="251"/>
      <c r="D46" s="251"/>
      <c r="E46" s="251"/>
      <c r="F46" s="252"/>
      <c r="G46" s="256" t="s">
        <v>546</v>
      </c>
      <c r="H46" s="257"/>
      <c r="I46" s="257"/>
      <c r="J46" s="257"/>
      <c r="K46" s="257"/>
      <c r="L46" s="257"/>
      <c r="M46" s="257"/>
      <c r="N46" s="257"/>
      <c r="O46" s="257"/>
      <c r="P46" s="258" t="s">
        <v>545</v>
      </c>
      <c r="Q46" s="257"/>
      <c r="R46" s="257"/>
      <c r="S46" s="257"/>
      <c r="T46" s="257"/>
      <c r="U46" s="257"/>
      <c r="V46" s="257"/>
      <c r="W46" s="257"/>
      <c r="X46" s="259"/>
      <c r="Y46" s="260"/>
      <c r="Z46" s="261"/>
      <c r="AA46" s="262"/>
      <c r="AB46" s="263" t="s">
        <v>11</v>
      </c>
      <c r="AC46" s="263"/>
      <c r="AD46" s="263"/>
      <c r="AE46" s="293" t="s">
        <v>390</v>
      </c>
      <c r="AF46" s="294"/>
      <c r="AG46" s="294"/>
      <c r="AH46" s="295"/>
      <c r="AI46" s="293" t="s">
        <v>542</v>
      </c>
      <c r="AJ46" s="294"/>
      <c r="AK46" s="294"/>
      <c r="AL46" s="295"/>
      <c r="AM46" s="293" t="s">
        <v>358</v>
      </c>
      <c r="AN46" s="294"/>
      <c r="AO46" s="294"/>
      <c r="AP46" s="295"/>
      <c r="AQ46" s="296" t="s">
        <v>389</v>
      </c>
      <c r="AR46" s="297"/>
      <c r="AS46" s="297"/>
      <c r="AT46" s="298"/>
      <c r="AU46" s="296" t="s">
        <v>557</v>
      </c>
      <c r="AV46" s="297"/>
      <c r="AW46" s="297"/>
      <c r="AX46" s="299"/>
      <c r="AY46">
        <f>COUNTA($G$47)</f>
        <v>1</v>
      </c>
    </row>
    <row r="47" spans="1:51" ht="23.25" customHeight="1" x14ac:dyDescent="0.15">
      <c r="A47" s="250"/>
      <c r="B47" s="251"/>
      <c r="C47" s="251"/>
      <c r="D47" s="251"/>
      <c r="E47" s="251"/>
      <c r="F47" s="252"/>
      <c r="G47" s="300" t="s">
        <v>599</v>
      </c>
      <c r="H47" s="301"/>
      <c r="I47" s="301"/>
      <c r="J47" s="301"/>
      <c r="K47" s="301"/>
      <c r="L47" s="301"/>
      <c r="M47" s="301"/>
      <c r="N47" s="301"/>
      <c r="O47" s="301"/>
      <c r="P47" s="304" t="s">
        <v>600</v>
      </c>
      <c r="Q47" s="305"/>
      <c r="R47" s="305"/>
      <c r="S47" s="305"/>
      <c r="T47" s="305"/>
      <c r="U47" s="305"/>
      <c r="V47" s="305"/>
      <c r="W47" s="305"/>
      <c r="X47" s="306"/>
      <c r="Y47" s="310" t="s">
        <v>49</v>
      </c>
      <c r="Z47" s="311"/>
      <c r="AA47" s="312"/>
      <c r="AB47" s="404" t="s">
        <v>605</v>
      </c>
      <c r="AC47" s="292"/>
      <c r="AD47" s="292"/>
      <c r="AE47" s="285">
        <v>177</v>
      </c>
      <c r="AF47" s="285"/>
      <c r="AG47" s="285"/>
      <c r="AH47" s="285"/>
      <c r="AI47" s="285">
        <v>184</v>
      </c>
      <c r="AJ47" s="285"/>
      <c r="AK47" s="285"/>
      <c r="AL47" s="285"/>
      <c r="AM47" s="285">
        <v>190</v>
      </c>
      <c r="AN47" s="285"/>
      <c r="AO47" s="285"/>
      <c r="AP47" s="285"/>
      <c r="AQ47" s="286" t="s">
        <v>258</v>
      </c>
      <c r="AR47" s="285"/>
      <c r="AS47" s="285"/>
      <c r="AT47" s="285"/>
      <c r="AU47" s="286" t="s">
        <v>258</v>
      </c>
      <c r="AV47" s="285"/>
      <c r="AW47" s="285"/>
      <c r="AX47" s="285"/>
      <c r="AY47">
        <f>$AY$46</f>
        <v>1</v>
      </c>
    </row>
    <row r="48" spans="1:51" ht="23.25" customHeight="1" x14ac:dyDescent="0.15">
      <c r="A48" s="253"/>
      <c r="B48" s="254"/>
      <c r="C48" s="254"/>
      <c r="D48" s="254"/>
      <c r="E48" s="254"/>
      <c r="F48" s="255"/>
      <c r="G48" s="302"/>
      <c r="H48" s="303"/>
      <c r="I48" s="303"/>
      <c r="J48" s="303"/>
      <c r="K48" s="303"/>
      <c r="L48" s="303"/>
      <c r="M48" s="303"/>
      <c r="N48" s="303"/>
      <c r="O48" s="303"/>
      <c r="P48" s="307"/>
      <c r="Q48" s="308"/>
      <c r="R48" s="308"/>
      <c r="S48" s="308"/>
      <c r="T48" s="308"/>
      <c r="U48" s="308"/>
      <c r="V48" s="308"/>
      <c r="W48" s="308"/>
      <c r="X48" s="309"/>
      <c r="Y48" s="289" t="s">
        <v>50</v>
      </c>
      <c r="Z48" s="290"/>
      <c r="AA48" s="291"/>
      <c r="AB48" s="404" t="s">
        <v>605</v>
      </c>
      <c r="AC48" s="292"/>
      <c r="AD48" s="292"/>
      <c r="AE48" s="285">
        <v>177</v>
      </c>
      <c r="AF48" s="285"/>
      <c r="AG48" s="285"/>
      <c r="AH48" s="285"/>
      <c r="AI48" s="285">
        <v>184</v>
      </c>
      <c r="AJ48" s="285"/>
      <c r="AK48" s="285"/>
      <c r="AL48" s="285"/>
      <c r="AM48" s="285">
        <v>190</v>
      </c>
      <c r="AN48" s="285"/>
      <c r="AO48" s="285"/>
      <c r="AP48" s="285"/>
      <c r="AQ48" s="285">
        <v>195</v>
      </c>
      <c r="AR48" s="285"/>
      <c r="AS48" s="285"/>
      <c r="AT48" s="285"/>
      <c r="AU48" s="286">
        <v>200</v>
      </c>
      <c r="AV48" s="285"/>
      <c r="AW48" s="285"/>
      <c r="AX48" s="285"/>
      <c r="AY48">
        <f>$AY$46</f>
        <v>1</v>
      </c>
    </row>
    <row r="49" spans="1:51" ht="23.25" customHeight="1" x14ac:dyDescent="0.15">
      <c r="A49" s="328" t="s">
        <v>551</v>
      </c>
      <c r="B49" s="329"/>
      <c r="C49" s="329"/>
      <c r="D49" s="329"/>
      <c r="E49" s="329"/>
      <c r="F49" s="330"/>
      <c r="G49" s="139" t="s">
        <v>552</v>
      </c>
      <c r="H49" s="139"/>
      <c r="I49" s="139"/>
      <c r="J49" s="139"/>
      <c r="K49" s="139"/>
      <c r="L49" s="139"/>
      <c r="M49" s="139"/>
      <c r="N49" s="139"/>
      <c r="O49" s="139"/>
      <c r="P49" s="139"/>
      <c r="Q49" s="139"/>
      <c r="R49" s="139"/>
      <c r="S49" s="139"/>
      <c r="T49" s="139"/>
      <c r="U49" s="139"/>
      <c r="V49" s="139"/>
      <c r="W49" s="139"/>
      <c r="X49" s="140"/>
      <c r="Y49" s="336"/>
      <c r="Z49" s="337"/>
      <c r="AA49" s="338"/>
      <c r="AB49" s="138" t="s">
        <v>11</v>
      </c>
      <c r="AC49" s="139"/>
      <c r="AD49" s="140"/>
      <c r="AE49" s="411" t="s">
        <v>390</v>
      </c>
      <c r="AF49" s="411"/>
      <c r="AG49" s="411"/>
      <c r="AH49" s="411"/>
      <c r="AI49" s="411" t="s">
        <v>542</v>
      </c>
      <c r="AJ49" s="411"/>
      <c r="AK49" s="411"/>
      <c r="AL49" s="411"/>
      <c r="AM49" s="411" t="s">
        <v>358</v>
      </c>
      <c r="AN49" s="411"/>
      <c r="AO49" s="411"/>
      <c r="AP49" s="411"/>
      <c r="AQ49" s="339" t="s">
        <v>558</v>
      </c>
      <c r="AR49" s="340"/>
      <c r="AS49" s="340"/>
      <c r="AT49" s="340"/>
      <c r="AU49" s="340"/>
      <c r="AV49" s="340"/>
      <c r="AW49" s="340"/>
      <c r="AX49" s="341"/>
      <c r="AY49">
        <f>IF(SUBSTITUTE(SUBSTITUTE($G$50,"／",""),"　","")="",0,1)</f>
        <v>1</v>
      </c>
    </row>
    <row r="50" spans="1:51" ht="23.25" customHeight="1" x14ac:dyDescent="0.15">
      <c r="A50" s="331"/>
      <c r="B50" s="332"/>
      <c r="C50" s="332"/>
      <c r="D50" s="332"/>
      <c r="E50" s="332"/>
      <c r="F50" s="333"/>
      <c r="G50" s="342" t="s">
        <v>601</v>
      </c>
      <c r="H50" s="343"/>
      <c r="I50" s="343"/>
      <c r="J50" s="343"/>
      <c r="K50" s="343"/>
      <c r="L50" s="343"/>
      <c r="M50" s="343"/>
      <c r="N50" s="343"/>
      <c r="O50" s="343"/>
      <c r="P50" s="343"/>
      <c r="Q50" s="343"/>
      <c r="R50" s="343"/>
      <c r="S50" s="343"/>
      <c r="T50" s="343"/>
      <c r="U50" s="343"/>
      <c r="V50" s="343"/>
      <c r="W50" s="343"/>
      <c r="X50" s="343"/>
      <c r="Y50" s="321" t="s">
        <v>551</v>
      </c>
      <c r="Z50" s="322"/>
      <c r="AA50" s="323"/>
      <c r="AB50" s="324" t="s">
        <v>587</v>
      </c>
      <c r="AC50" s="325"/>
      <c r="AD50" s="326"/>
      <c r="AE50" s="286">
        <v>18</v>
      </c>
      <c r="AF50" s="286"/>
      <c r="AG50" s="286"/>
      <c r="AH50" s="286"/>
      <c r="AI50" s="286">
        <v>8</v>
      </c>
      <c r="AJ50" s="286"/>
      <c r="AK50" s="286"/>
      <c r="AL50" s="286"/>
      <c r="AM50" s="286">
        <v>6</v>
      </c>
      <c r="AN50" s="286"/>
      <c r="AO50" s="286"/>
      <c r="AP50" s="286"/>
      <c r="AQ50" s="327">
        <v>6</v>
      </c>
      <c r="AR50" s="287"/>
      <c r="AS50" s="287"/>
      <c r="AT50" s="287"/>
      <c r="AU50" s="287"/>
      <c r="AV50" s="287"/>
      <c r="AW50" s="287"/>
      <c r="AX50" s="288"/>
      <c r="AY50">
        <f>$AY$49</f>
        <v>1</v>
      </c>
    </row>
    <row r="51" spans="1:51" ht="46.5" customHeight="1" x14ac:dyDescent="0.15">
      <c r="A51" s="334"/>
      <c r="B51" s="169"/>
      <c r="C51" s="169"/>
      <c r="D51" s="169"/>
      <c r="E51" s="169"/>
      <c r="F51" s="335"/>
      <c r="G51" s="344"/>
      <c r="H51" s="345"/>
      <c r="I51" s="345"/>
      <c r="J51" s="345"/>
      <c r="K51" s="345"/>
      <c r="L51" s="345"/>
      <c r="M51" s="345"/>
      <c r="N51" s="345"/>
      <c r="O51" s="345"/>
      <c r="P51" s="345"/>
      <c r="Q51" s="345"/>
      <c r="R51" s="345"/>
      <c r="S51" s="345"/>
      <c r="T51" s="345"/>
      <c r="U51" s="345"/>
      <c r="V51" s="345"/>
      <c r="W51" s="345"/>
      <c r="X51" s="345"/>
      <c r="Y51" s="313" t="s">
        <v>553</v>
      </c>
      <c r="Z51" s="314"/>
      <c r="AA51" s="315"/>
      <c r="AB51" s="316" t="s">
        <v>606</v>
      </c>
      <c r="AC51" s="317"/>
      <c r="AD51" s="318"/>
      <c r="AE51" s="319" t="s">
        <v>607</v>
      </c>
      <c r="AF51" s="319"/>
      <c r="AG51" s="319"/>
      <c r="AH51" s="319"/>
      <c r="AI51" s="319" t="s">
        <v>608</v>
      </c>
      <c r="AJ51" s="319"/>
      <c r="AK51" s="319"/>
      <c r="AL51" s="319"/>
      <c r="AM51" s="319" t="s">
        <v>609</v>
      </c>
      <c r="AN51" s="319"/>
      <c r="AO51" s="319"/>
      <c r="AP51" s="319"/>
      <c r="AQ51" s="319" t="s">
        <v>610</v>
      </c>
      <c r="AR51" s="319"/>
      <c r="AS51" s="319"/>
      <c r="AT51" s="319"/>
      <c r="AU51" s="319"/>
      <c r="AV51" s="319"/>
      <c r="AW51" s="319"/>
      <c r="AX51" s="320"/>
      <c r="AY51">
        <f>$AY$49</f>
        <v>1</v>
      </c>
    </row>
    <row r="52" spans="1:51" ht="18.75" customHeight="1" x14ac:dyDescent="0.15">
      <c r="A52" s="428" t="s">
        <v>214</v>
      </c>
      <c r="B52" s="429"/>
      <c r="C52" s="429"/>
      <c r="D52" s="429"/>
      <c r="E52" s="429"/>
      <c r="F52" s="430"/>
      <c r="G52" s="371" t="s">
        <v>132</v>
      </c>
      <c r="H52" s="352"/>
      <c r="I52" s="352"/>
      <c r="J52" s="352"/>
      <c r="K52" s="352"/>
      <c r="L52" s="352"/>
      <c r="M52" s="352"/>
      <c r="N52" s="352"/>
      <c r="O52" s="372"/>
      <c r="P52" s="375" t="s">
        <v>52</v>
      </c>
      <c r="Q52" s="352"/>
      <c r="R52" s="352"/>
      <c r="S52" s="352"/>
      <c r="T52" s="352"/>
      <c r="U52" s="352"/>
      <c r="V52" s="352"/>
      <c r="W52" s="352"/>
      <c r="X52" s="372"/>
      <c r="Y52" s="377"/>
      <c r="Z52" s="378"/>
      <c r="AA52" s="379"/>
      <c r="AB52" s="347" t="s">
        <v>11</v>
      </c>
      <c r="AC52" s="383"/>
      <c r="AD52" s="384"/>
      <c r="AE52" s="411" t="s">
        <v>390</v>
      </c>
      <c r="AF52" s="411"/>
      <c r="AG52" s="411"/>
      <c r="AH52" s="411"/>
      <c r="AI52" s="411" t="s">
        <v>542</v>
      </c>
      <c r="AJ52" s="411"/>
      <c r="AK52" s="411"/>
      <c r="AL52" s="411"/>
      <c r="AM52" s="411" t="s">
        <v>358</v>
      </c>
      <c r="AN52" s="411"/>
      <c r="AO52" s="411"/>
      <c r="AP52" s="411"/>
      <c r="AQ52" s="349" t="s">
        <v>166</v>
      </c>
      <c r="AR52" s="350"/>
      <c r="AS52" s="350"/>
      <c r="AT52" s="351"/>
      <c r="AU52" s="352" t="s">
        <v>122</v>
      </c>
      <c r="AV52" s="352"/>
      <c r="AW52" s="352"/>
      <c r="AX52" s="353"/>
      <c r="AY52">
        <f>COUNTA($G$54)</f>
        <v>1</v>
      </c>
    </row>
    <row r="53" spans="1:51" ht="18.75" customHeight="1" x14ac:dyDescent="0.15">
      <c r="A53" s="431"/>
      <c r="B53" s="432"/>
      <c r="C53" s="432"/>
      <c r="D53" s="432"/>
      <c r="E53" s="432"/>
      <c r="F53" s="433"/>
      <c r="G53" s="373"/>
      <c r="H53" s="359"/>
      <c r="I53" s="359"/>
      <c r="J53" s="359"/>
      <c r="K53" s="359"/>
      <c r="L53" s="359"/>
      <c r="M53" s="359"/>
      <c r="N53" s="359"/>
      <c r="O53" s="374"/>
      <c r="P53" s="376"/>
      <c r="Q53" s="359"/>
      <c r="R53" s="359"/>
      <c r="S53" s="359"/>
      <c r="T53" s="359"/>
      <c r="U53" s="359"/>
      <c r="V53" s="359"/>
      <c r="W53" s="359"/>
      <c r="X53" s="374"/>
      <c r="Y53" s="380"/>
      <c r="Z53" s="381"/>
      <c r="AA53" s="382"/>
      <c r="AB53" s="293"/>
      <c r="AC53" s="385"/>
      <c r="AD53" s="386"/>
      <c r="AE53" s="411"/>
      <c r="AF53" s="411"/>
      <c r="AG53" s="411"/>
      <c r="AH53" s="411"/>
      <c r="AI53" s="411"/>
      <c r="AJ53" s="411"/>
      <c r="AK53" s="411"/>
      <c r="AL53" s="411"/>
      <c r="AM53" s="411"/>
      <c r="AN53" s="411"/>
      <c r="AO53" s="411"/>
      <c r="AP53" s="411"/>
      <c r="AQ53" s="354" t="s">
        <v>579</v>
      </c>
      <c r="AR53" s="355"/>
      <c r="AS53" s="356" t="s">
        <v>167</v>
      </c>
      <c r="AT53" s="357"/>
      <c r="AU53" s="358">
        <v>6</v>
      </c>
      <c r="AV53" s="358"/>
      <c r="AW53" s="359" t="s">
        <v>159</v>
      </c>
      <c r="AX53" s="360"/>
      <c r="AY53">
        <f t="shared" ref="AY53:AY58" si="0">$AY$52</f>
        <v>1</v>
      </c>
    </row>
    <row r="54" spans="1:51" ht="23.25" customHeight="1" x14ac:dyDescent="0.15">
      <c r="A54" s="434"/>
      <c r="B54" s="432"/>
      <c r="C54" s="432"/>
      <c r="D54" s="432"/>
      <c r="E54" s="432"/>
      <c r="F54" s="433"/>
      <c r="G54" s="387" t="s">
        <v>602</v>
      </c>
      <c r="H54" s="388"/>
      <c r="I54" s="388"/>
      <c r="J54" s="388"/>
      <c r="K54" s="388"/>
      <c r="L54" s="388"/>
      <c r="M54" s="388"/>
      <c r="N54" s="388"/>
      <c r="O54" s="389"/>
      <c r="P54" s="396" t="s">
        <v>603</v>
      </c>
      <c r="Q54" s="396"/>
      <c r="R54" s="396"/>
      <c r="S54" s="396"/>
      <c r="T54" s="396"/>
      <c r="U54" s="396"/>
      <c r="V54" s="396"/>
      <c r="W54" s="396"/>
      <c r="X54" s="397"/>
      <c r="Y54" s="313" t="s">
        <v>12</v>
      </c>
      <c r="Z54" s="402"/>
      <c r="AA54" s="403"/>
      <c r="AB54" s="404" t="s">
        <v>611</v>
      </c>
      <c r="AC54" s="404"/>
      <c r="AD54" s="404"/>
      <c r="AE54" s="327">
        <v>20783</v>
      </c>
      <c r="AF54" s="287"/>
      <c r="AG54" s="287"/>
      <c r="AH54" s="287"/>
      <c r="AI54" s="327">
        <v>32682</v>
      </c>
      <c r="AJ54" s="287"/>
      <c r="AK54" s="287"/>
      <c r="AL54" s="287"/>
      <c r="AM54" s="327">
        <v>37070</v>
      </c>
      <c r="AN54" s="287"/>
      <c r="AO54" s="287"/>
      <c r="AP54" s="287"/>
      <c r="AQ54" s="405" t="s">
        <v>578</v>
      </c>
      <c r="AR54" s="406"/>
      <c r="AS54" s="406"/>
      <c r="AT54" s="407"/>
      <c r="AU54" s="287" t="s">
        <v>578</v>
      </c>
      <c r="AV54" s="287"/>
      <c r="AW54" s="287"/>
      <c r="AX54" s="288"/>
      <c r="AY54">
        <f t="shared" si="0"/>
        <v>1</v>
      </c>
    </row>
    <row r="55" spans="1:51" ht="23.25" customHeight="1" x14ac:dyDescent="0.15">
      <c r="A55" s="435"/>
      <c r="B55" s="436"/>
      <c r="C55" s="436"/>
      <c r="D55" s="436"/>
      <c r="E55" s="436"/>
      <c r="F55" s="437"/>
      <c r="G55" s="390"/>
      <c r="H55" s="391"/>
      <c r="I55" s="391"/>
      <c r="J55" s="391"/>
      <c r="K55" s="391"/>
      <c r="L55" s="391"/>
      <c r="M55" s="391"/>
      <c r="N55" s="391"/>
      <c r="O55" s="392"/>
      <c r="P55" s="398"/>
      <c r="Q55" s="398"/>
      <c r="R55" s="398"/>
      <c r="S55" s="398"/>
      <c r="T55" s="398"/>
      <c r="U55" s="398"/>
      <c r="V55" s="398"/>
      <c r="W55" s="398"/>
      <c r="X55" s="399"/>
      <c r="Y55" s="138" t="s">
        <v>48</v>
      </c>
      <c r="Z55" s="139"/>
      <c r="AA55" s="140"/>
      <c r="AB55" s="409" t="s">
        <v>611</v>
      </c>
      <c r="AC55" s="409"/>
      <c r="AD55" s="409"/>
      <c r="AE55" s="327">
        <v>10000</v>
      </c>
      <c r="AF55" s="287"/>
      <c r="AG55" s="287"/>
      <c r="AH55" s="287"/>
      <c r="AI55" s="327" t="s">
        <v>578</v>
      </c>
      <c r="AJ55" s="287"/>
      <c r="AK55" s="287"/>
      <c r="AL55" s="287"/>
      <c r="AM55" s="327" t="s">
        <v>258</v>
      </c>
      <c r="AN55" s="287"/>
      <c r="AO55" s="287"/>
      <c r="AP55" s="287"/>
      <c r="AQ55" s="405" t="s">
        <v>578</v>
      </c>
      <c r="AR55" s="406"/>
      <c r="AS55" s="406"/>
      <c r="AT55" s="407"/>
      <c r="AU55" s="287">
        <v>30000</v>
      </c>
      <c r="AV55" s="287"/>
      <c r="AW55" s="287"/>
      <c r="AX55" s="288"/>
      <c r="AY55">
        <f t="shared" si="0"/>
        <v>1</v>
      </c>
    </row>
    <row r="56" spans="1:51" ht="23.25" customHeight="1" x14ac:dyDescent="0.15">
      <c r="A56" s="434"/>
      <c r="B56" s="432"/>
      <c r="C56" s="432"/>
      <c r="D56" s="432"/>
      <c r="E56" s="432"/>
      <c r="F56" s="433"/>
      <c r="G56" s="393"/>
      <c r="H56" s="394"/>
      <c r="I56" s="394"/>
      <c r="J56" s="394"/>
      <c r="K56" s="394"/>
      <c r="L56" s="394"/>
      <c r="M56" s="394"/>
      <c r="N56" s="394"/>
      <c r="O56" s="395"/>
      <c r="P56" s="400"/>
      <c r="Q56" s="400"/>
      <c r="R56" s="400"/>
      <c r="S56" s="400"/>
      <c r="T56" s="400"/>
      <c r="U56" s="400"/>
      <c r="V56" s="400"/>
      <c r="W56" s="400"/>
      <c r="X56" s="401"/>
      <c r="Y56" s="138" t="s">
        <v>13</v>
      </c>
      <c r="Z56" s="139"/>
      <c r="AA56" s="140"/>
      <c r="AB56" s="408" t="s">
        <v>14</v>
      </c>
      <c r="AC56" s="408"/>
      <c r="AD56" s="408"/>
      <c r="AE56" s="327">
        <v>208</v>
      </c>
      <c r="AF56" s="287"/>
      <c r="AG56" s="287"/>
      <c r="AH56" s="287"/>
      <c r="AI56" s="327" t="s">
        <v>578</v>
      </c>
      <c r="AJ56" s="287"/>
      <c r="AK56" s="287"/>
      <c r="AL56" s="287"/>
      <c r="AM56" s="327" t="s">
        <v>258</v>
      </c>
      <c r="AN56" s="287"/>
      <c r="AO56" s="287"/>
      <c r="AP56" s="287"/>
      <c r="AQ56" s="405" t="s">
        <v>578</v>
      </c>
      <c r="AR56" s="406"/>
      <c r="AS56" s="406"/>
      <c r="AT56" s="407"/>
      <c r="AU56" s="287" t="s">
        <v>578</v>
      </c>
      <c r="AV56" s="287"/>
      <c r="AW56" s="287"/>
      <c r="AX56" s="288"/>
      <c r="AY56">
        <f t="shared" si="0"/>
        <v>1</v>
      </c>
    </row>
    <row r="57" spans="1:51" ht="23.25" customHeight="1" x14ac:dyDescent="0.15">
      <c r="A57" s="412" t="s">
        <v>235</v>
      </c>
      <c r="B57" s="413"/>
      <c r="C57" s="413"/>
      <c r="D57" s="413"/>
      <c r="E57" s="413"/>
      <c r="F57" s="414"/>
      <c r="G57" s="415" t="s">
        <v>604</v>
      </c>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6"/>
      <c r="AJ57" s="416"/>
      <c r="AK57" s="416"/>
      <c r="AL57" s="416"/>
      <c r="AM57" s="416"/>
      <c r="AN57" s="416"/>
      <c r="AO57" s="416"/>
      <c r="AP57" s="416"/>
      <c r="AQ57" s="416"/>
      <c r="AR57" s="416"/>
      <c r="AS57" s="416"/>
      <c r="AT57" s="416"/>
      <c r="AU57" s="416"/>
      <c r="AV57" s="416"/>
      <c r="AW57" s="416"/>
      <c r="AX57" s="417"/>
      <c r="AY57">
        <f t="shared" si="0"/>
        <v>1</v>
      </c>
    </row>
    <row r="58" spans="1:51" ht="23.25" customHeight="1" thickBot="1" x14ac:dyDescent="0.2">
      <c r="A58" s="253"/>
      <c r="B58" s="254"/>
      <c r="C58" s="254"/>
      <c r="D58" s="254"/>
      <c r="E58" s="254"/>
      <c r="F58" s="255"/>
      <c r="G58" s="418"/>
      <c r="H58" s="419"/>
      <c r="I58" s="419"/>
      <c r="J58" s="419"/>
      <c r="K58" s="419"/>
      <c r="L58" s="419"/>
      <c r="M58" s="419"/>
      <c r="N58" s="419"/>
      <c r="O58" s="419"/>
      <c r="P58" s="419"/>
      <c r="Q58" s="419"/>
      <c r="R58" s="419"/>
      <c r="S58" s="419"/>
      <c r="T58" s="419"/>
      <c r="U58" s="419"/>
      <c r="V58" s="419"/>
      <c r="W58" s="419"/>
      <c r="X58" s="419"/>
      <c r="Y58" s="419"/>
      <c r="Z58" s="419"/>
      <c r="AA58" s="419"/>
      <c r="AB58" s="419"/>
      <c r="AC58" s="419"/>
      <c r="AD58" s="419"/>
      <c r="AE58" s="419"/>
      <c r="AF58" s="419"/>
      <c r="AG58" s="419"/>
      <c r="AH58" s="419"/>
      <c r="AI58" s="419"/>
      <c r="AJ58" s="419"/>
      <c r="AK58" s="419"/>
      <c r="AL58" s="419"/>
      <c r="AM58" s="419"/>
      <c r="AN58" s="419"/>
      <c r="AO58" s="419"/>
      <c r="AP58" s="419"/>
      <c r="AQ58" s="419"/>
      <c r="AR58" s="419"/>
      <c r="AS58" s="419"/>
      <c r="AT58" s="419"/>
      <c r="AU58" s="419"/>
      <c r="AV58" s="419"/>
      <c r="AW58" s="419"/>
      <c r="AX58" s="420"/>
      <c r="AY58">
        <f t="shared" si="0"/>
        <v>1</v>
      </c>
    </row>
    <row r="59" spans="1:51" ht="47.25" customHeight="1" x14ac:dyDescent="0.15">
      <c r="A59" s="438" t="s">
        <v>549</v>
      </c>
      <c r="B59" s="439"/>
      <c r="C59" s="439"/>
      <c r="D59" s="439"/>
      <c r="E59" s="439"/>
      <c r="F59" s="440"/>
      <c r="G59" s="247" t="s">
        <v>612</v>
      </c>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9"/>
      <c r="AY59">
        <f>COUNTA($G$59)</f>
        <v>1</v>
      </c>
    </row>
    <row r="60" spans="1:51" ht="31.5" customHeight="1" x14ac:dyDescent="0.15">
      <c r="A60" s="250" t="s">
        <v>550</v>
      </c>
      <c r="B60" s="251"/>
      <c r="C60" s="251"/>
      <c r="D60" s="251"/>
      <c r="E60" s="251"/>
      <c r="F60" s="252"/>
      <c r="G60" s="256" t="s">
        <v>546</v>
      </c>
      <c r="H60" s="257"/>
      <c r="I60" s="257"/>
      <c r="J60" s="257"/>
      <c r="K60" s="257"/>
      <c r="L60" s="257"/>
      <c r="M60" s="257"/>
      <c r="N60" s="257"/>
      <c r="O60" s="257"/>
      <c r="P60" s="258" t="s">
        <v>545</v>
      </c>
      <c r="Q60" s="257"/>
      <c r="R60" s="257"/>
      <c r="S60" s="257"/>
      <c r="T60" s="257"/>
      <c r="U60" s="257"/>
      <c r="V60" s="257"/>
      <c r="W60" s="257"/>
      <c r="X60" s="259"/>
      <c r="Y60" s="260"/>
      <c r="Z60" s="261"/>
      <c r="AA60" s="262"/>
      <c r="AB60" s="263" t="s">
        <v>11</v>
      </c>
      <c r="AC60" s="263"/>
      <c r="AD60" s="263"/>
      <c r="AE60" s="411" t="s">
        <v>390</v>
      </c>
      <c r="AF60" s="411"/>
      <c r="AG60" s="411"/>
      <c r="AH60" s="411"/>
      <c r="AI60" s="411" t="s">
        <v>542</v>
      </c>
      <c r="AJ60" s="411"/>
      <c r="AK60" s="411"/>
      <c r="AL60" s="411"/>
      <c r="AM60" s="411" t="s">
        <v>358</v>
      </c>
      <c r="AN60" s="411"/>
      <c r="AO60" s="411"/>
      <c r="AP60" s="411"/>
      <c r="AQ60" s="296" t="s">
        <v>389</v>
      </c>
      <c r="AR60" s="297"/>
      <c r="AS60" s="297"/>
      <c r="AT60" s="298"/>
      <c r="AU60" s="296" t="s">
        <v>557</v>
      </c>
      <c r="AV60" s="297"/>
      <c r="AW60" s="297"/>
      <c r="AX60" s="299"/>
      <c r="AY60">
        <f>COUNTA($G$61)</f>
        <v>1</v>
      </c>
    </row>
    <row r="61" spans="1:51" ht="23.25" customHeight="1" x14ac:dyDescent="0.15">
      <c r="A61" s="250"/>
      <c r="B61" s="251"/>
      <c r="C61" s="251"/>
      <c r="D61" s="251"/>
      <c r="E61" s="251"/>
      <c r="F61" s="252"/>
      <c r="G61" s="300" t="s">
        <v>613</v>
      </c>
      <c r="H61" s="301"/>
      <c r="I61" s="301"/>
      <c r="J61" s="301"/>
      <c r="K61" s="301"/>
      <c r="L61" s="301"/>
      <c r="M61" s="301"/>
      <c r="N61" s="301"/>
      <c r="O61" s="301"/>
      <c r="P61" s="304" t="s">
        <v>614</v>
      </c>
      <c r="Q61" s="305"/>
      <c r="R61" s="305"/>
      <c r="S61" s="305"/>
      <c r="T61" s="305"/>
      <c r="U61" s="305"/>
      <c r="V61" s="305"/>
      <c r="W61" s="305"/>
      <c r="X61" s="306"/>
      <c r="Y61" s="310" t="s">
        <v>49</v>
      </c>
      <c r="Z61" s="311"/>
      <c r="AA61" s="312"/>
      <c r="AB61" s="292" t="s">
        <v>618</v>
      </c>
      <c r="AC61" s="292"/>
      <c r="AD61" s="292"/>
      <c r="AE61" s="285" t="s">
        <v>578</v>
      </c>
      <c r="AF61" s="285"/>
      <c r="AG61" s="285"/>
      <c r="AH61" s="285"/>
      <c r="AI61" s="285">
        <v>60</v>
      </c>
      <c r="AJ61" s="285"/>
      <c r="AK61" s="285"/>
      <c r="AL61" s="285"/>
      <c r="AM61" s="285">
        <v>81</v>
      </c>
      <c r="AN61" s="285"/>
      <c r="AO61" s="285"/>
      <c r="AP61" s="285"/>
      <c r="AQ61" s="286" t="s">
        <v>258</v>
      </c>
      <c r="AR61" s="285"/>
      <c r="AS61" s="285"/>
      <c r="AT61" s="285"/>
      <c r="AU61" s="327" t="s">
        <v>258</v>
      </c>
      <c r="AV61" s="441"/>
      <c r="AW61" s="441"/>
      <c r="AX61" s="442"/>
      <c r="AY61">
        <f>$AY$60</f>
        <v>1</v>
      </c>
    </row>
    <row r="62" spans="1:51" ht="23.25" customHeight="1" x14ac:dyDescent="0.15">
      <c r="A62" s="253"/>
      <c r="B62" s="254"/>
      <c r="C62" s="254"/>
      <c r="D62" s="254"/>
      <c r="E62" s="254"/>
      <c r="F62" s="255"/>
      <c r="G62" s="302"/>
      <c r="H62" s="303"/>
      <c r="I62" s="303"/>
      <c r="J62" s="303"/>
      <c r="K62" s="303"/>
      <c r="L62" s="303"/>
      <c r="M62" s="303"/>
      <c r="N62" s="303"/>
      <c r="O62" s="303"/>
      <c r="P62" s="307"/>
      <c r="Q62" s="308"/>
      <c r="R62" s="308"/>
      <c r="S62" s="308"/>
      <c r="T62" s="308"/>
      <c r="U62" s="308"/>
      <c r="V62" s="308"/>
      <c r="W62" s="308"/>
      <c r="X62" s="309"/>
      <c r="Y62" s="289" t="s">
        <v>50</v>
      </c>
      <c r="Z62" s="290"/>
      <c r="AA62" s="291"/>
      <c r="AB62" s="404" t="s">
        <v>619</v>
      </c>
      <c r="AC62" s="292"/>
      <c r="AD62" s="292"/>
      <c r="AE62" s="285" t="s">
        <v>578</v>
      </c>
      <c r="AF62" s="285"/>
      <c r="AG62" s="285"/>
      <c r="AH62" s="285"/>
      <c r="AI62" s="285">
        <v>60</v>
      </c>
      <c r="AJ62" s="285"/>
      <c r="AK62" s="285"/>
      <c r="AL62" s="285"/>
      <c r="AM62" s="285">
        <v>70</v>
      </c>
      <c r="AN62" s="285"/>
      <c r="AO62" s="285"/>
      <c r="AP62" s="285"/>
      <c r="AQ62" s="285">
        <v>100</v>
      </c>
      <c r="AR62" s="285"/>
      <c r="AS62" s="285"/>
      <c r="AT62" s="285"/>
      <c r="AU62" s="327">
        <v>120</v>
      </c>
      <c r="AV62" s="441"/>
      <c r="AW62" s="441"/>
      <c r="AX62" s="442"/>
      <c r="AY62">
        <f>$AY$60</f>
        <v>1</v>
      </c>
    </row>
    <row r="63" spans="1:51" ht="23.25" customHeight="1" x14ac:dyDescent="0.15">
      <c r="A63" s="412" t="s">
        <v>551</v>
      </c>
      <c r="B63" s="410"/>
      <c r="C63" s="410"/>
      <c r="D63" s="410"/>
      <c r="E63" s="410"/>
      <c r="F63" s="443"/>
      <c r="G63" s="139" t="s">
        <v>552</v>
      </c>
      <c r="H63" s="139"/>
      <c r="I63" s="139"/>
      <c r="J63" s="139"/>
      <c r="K63" s="139"/>
      <c r="L63" s="139"/>
      <c r="M63" s="139"/>
      <c r="N63" s="139"/>
      <c r="O63" s="139"/>
      <c r="P63" s="139"/>
      <c r="Q63" s="139"/>
      <c r="R63" s="139"/>
      <c r="S63" s="139"/>
      <c r="T63" s="139"/>
      <c r="U63" s="139"/>
      <c r="V63" s="139"/>
      <c r="W63" s="139"/>
      <c r="X63" s="140"/>
      <c r="Y63" s="336"/>
      <c r="Z63" s="337"/>
      <c r="AA63" s="338"/>
      <c r="AB63" s="138" t="s">
        <v>11</v>
      </c>
      <c r="AC63" s="139"/>
      <c r="AD63" s="140"/>
      <c r="AE63" s="411" t="s">
        <v>390</v>
      </c>
      <c r="AF63" s="411"/>
      <c r="AG63" s="411"/>
      <c r="AH63" s="411"/>
      <c r="AI63" s="411" t="s">
        <v>542</v>
      </c>
      <c r="AJ63" s="411"/>
      <c r="AK63" s="411"/>
      <c r="AL63" s="411"/>
      <c r="AM63" s="411" t="s">
        <v>358</v>
      </c>
      <c r="AN63" s="411"/>
      <c r="AO63" s="411"/>
      <c r="AP63" s="411"/>
      <c r="AQ63" s="339" t="s">
        <v>558</v>
      </c>
      <c r="AR63" s="340"/>
      <c r="AS63" s="340"/>
      <c r="AT63" s="340"/>
      <c r="AU63" s="340"/>
      <c r="AV63" s="340"/>
      <c r="AW63" s="340"/>
      <c r="AX63" s="341"/>
      <c r="AY63">
        <f>IF(SUBSTITUTE(SUBSTITUTE($G$64,"／",""),"　","")="",0,1)</f>
        <v>1</v>
      </c>
    </row>
    <row r="64" spans="1:51" ht="23.25" customHeight="1" x14ac:dyDescent="0.15">
      <c r="A64" s="444"/>
      <c r="B64" s="352"/>
      <c r="C64" s="352"/>
      <c r="D64" s="352"/>
      <c r="E64" s="352"/>
      <c r="F64" s="445"/>
      <c r="G64" s="342" t="s">
        <v>615</v>
      </c>
      <c r="H64" s="343"/>
      <c r="I64" s="343"/>
      <c r="J64" s="343"/>
      <c r="K64" s="343"/>
      <c r="L64" s="343"/>
      <c r="M64" s="343"/>
      <c r="N64" s="343"/>
      <c r="O64" s="343"/>
      <c r="P64" s="343"/>
      <c r="Q64" s="343"/>
      <c r="R64" s="343"/>
      <c r="S64" s="343"/>
      <c r="T64" s="343"/>
      <c r="U64" s="343"/>
      <c r="V64" s="343"/>
      <c r="W64" s="343"/>
      <c r="X64" s="343"/>
      <c r="Y64" s="321" t="s">
        <v>551</v>
      </c>
      <c r="Z64" s="322"/>
      <c r="AA64" s="323"/>
      <c r="AB64" s="324" t="s">
        <v>587</v>
      </c>
      <c r="AC64" s="325"/>
      <c r="AD64" s="326"/>
      <c r="AE64" s="286" t="s">
        <v>578</v>
      </c>
      <c r="AF64" s="286"/>
      <c r="AG64" s="286"/>
      <c r="AH64" s="286"/>
      <c r="AI64" s="286">
        <v>1520</v>
      </c>
      <c r="AJ64" s="286"/>
      <c r="AK64" s="286"/>
      <c r="AL64" s="286"/>
      <c r="AM64" s="286">
        <v>617</v>
      </c>
      <c r="AN64" s="286"/>
      <c r="AO64" s="286"/>
      <c r="AP64" s="286"/>
      <c r="AQ64" s="327">
        <v>1295</v>
      </c>
      <c r="AR64" s="287"/>
      <c r="AS64" s="287"/>
      <c r="AT64" s="287"/>
      <c r="AU64" s="287"/>
      <c r="AV64" s="287"/>
      <c r="AW64" s="287"/>
      <c r="AX64" s="288"/>
      <c r="AY64">
        <f>$AY$63</f>
        <v>1</v>
      </c>
    </row>
    <row r="65" spans="1:51" ht="46.5" customHeight="1" x14ac:dyDescent="0.15">
      <c r="A65" s="446"/>
      <c r="B65" s="359"/>
      <c r="C65" s="359"/>
      <c r="D65" s="359"/>
      <c r="E65" s="359"/>
      <c r="F65" s="447"/>
      <c r="G65" s="344"/>
      <c r="H65" s="345"/>
      <c r="I65" s="345"/>
      <c r="J65" s="345"/>
      <c r="K65" s="345"/>
      <c r="L65" s="345"/>
      <c r="M65" s="345"/>
      <c r="N65" s="345"/>
      <c r="O65" s="345"/>
      <c r="P65" s="345"/>
      <c r="Q65" s="345"/>
      <c r="R65" s="345"/>
      <c r="S65" s="345"/>
      <c r="T65" s="345"/>
      <c r="U65" s="345"/>
      <c r="V65" s="345"/>
      <c r="W65" s="345"/>
      <c r="X65" s="345"/>
      <c r="Y65" s="313" t="s">
        <v>553</v>
      </c>
      <c r="Z65" s="314"/>
      <c r="AA65" s="315"/>
      <c r="AB65" s="316" t="s">
        <v>588</v>
      </c>
      <c r="AC65" s="317"/>
      <c r="AD65" s="318"/>
      <c r="AE65" s="319" t="s">
        <v>578</v>
      </c>
      <c r="AF65" s="319"/>
      <c r="AG65" s="319"/>
      <c r="AH65" s="319"/>
      <c r="AI65" s="319" t="s">
        <v>620</v>
      </c>
      <c r="AJ65" s="319"/>
      <c r="AK65" s="319"/>
      <c r="AL65" s="319"/>
      <c r="AM65" s="319" t="s">
        <v>621</v>
      </c>
      <c r="AN65" s="319"/>
      <c r="AO65" s="319"/>
      <c r="AP65" s="319"/>
      <c r="AQ65" s="319" t="s">
        <v>622</v>
      </c>
      <c r="AR65" s="319"/>
      <c r="AS65" s="319"/>
      <c r="AT65" s="319"/>
      <c r="AU65" s="319"/>
      <c r="AV65" s="319"/>
      <c r="AW65" s="319"/>
      <c r="AX65" s="320"/>
      <c r="AY65">
        <f>$AY$63</f>
        <v>1</v>
      </c>
    </row>
    <row r="66" spans="1:51" ht="18.75" customHeight="1" x14ac:dyDescent="0.15">
      <c r="A66" s="428" t="s">
        <v>214</v>
      </c>
      <c r="B66" s="429"/>
      <c r="C66" s="429"/>
      <c r="D66" s="429"/>
      <c r="E66" s="429"/>
      <c r="F66" s="430"/>
      <c r="G66" s="371" t="s">
        <v>132</v>
      </c>
      <c r="H66" s="352"/>
      <c r="I66" s="352"/>
      <c r="J66" s="352"/>
      <c r="K66" s="352"/>
      <c r="L66" s="352"/>
      <c r="M66" s="352"/>
      <c r="N66" s="352"/>
      <c r="O66" s="372"/>
      <c r="P66" s="375" t="s">
        <v>52</v>
      </c>
      <c r="Q66" s="352"/>
      <c r="R66" s="352"/>
      <c r="S66" s="352"/>
      <c r="T66" s="352"/>
      <c r="U66" s="352"/>
      <c r="V66" s="352"/>
      <c r="W66" s="352"/>
      <c r="X66" s="372"/>
      <c r="Y66" s="377"/>
      <c r="Z66" s="378"/>
      <c r="AA66" s="379"/>
      <c r="AB66" s="347" t="s">
        <v>11</v>
      </c>
      <c r="AC66" s="383"/>
      <c r="AD66" s="384"/>
      <c r="AE66" s="411" t="s">
        <v>390</v>
      </c>
      <c r="AF66" s="411"/>
      <c r="AG66" s="411"/>
      <c r="AH66" s="411"/>
      <c r="AI66" s="411" t="s">
        <v>542</v>
      </c>
      <c r="AJ66" s="411"/>
      <c r="AK66" s="411"/>
      <c r="AL66" s="411"/>
      <c r="AM66" s="411" t="s">
        <v>358</v>
      </c>
      <c r="AN66" s="411"/>
      <c r="AO66" s="411"/>
      <c r="AP66" s="411"/>
      <c r="AQ66" s="349" t="s">
        <v>166</v>
      </c>
      <c r="AR66" s="350"/>
      <c r="AS66" s="350"/>
      <c r="AT66" s="351"/>
      <c r="AU66" s="352" t="s">
        <v>122</v>
      </c>
      <c r="AV66" s="352"/>
      <c r="AW66" s="352"/>
      <c r="AX66" s="353"/>
      <c r="AY66">
        <f>COUNTA($G$68)</f>
        <v>1</v>
      </c>
    </row>
    <row r="67" spans="1:51" ht="18.75" customHeight="1" x14ac:dyDescent="0.15">
      <c r="A67" s="431"/>
      <c r="B67" s="432"/>
      <c r="C67" s="432"/>
      <c r="D67" s="432"/>
      <c r="E67" s="432"/>
      <c r="F67" s="433"/>
      <c r="G67" s="373"/>
      <c r="H67" s="359"/>
      <c r="I67" s="359"/>
      <c r="J67" s="359"/>
      <c r="K67" s="359"/>
      <c r="L67" s="359"/>
      <c r="M67" s="359"/>
      <c r="N67" s="359"/>
      <c r="O67" s="374"/>
      <c r="P67" s="376"/>
      <c r="Q67" s="359"/>
      <c r="R67" s="359"/>
      <c r="S67" s="359"/>
      <c r="T67" s="359"/>
      <c r="U67" s="359"/>
      <c r="V67" s="359"/>
      <c r="W67" s="359"/>
      <c r="X67" s="374"/>
      <c r="Y67" s="380"/>
      <c r="Z67" s="381"/>
      <c r="AA67" s="382"/>
      <c r="AB67" s="293"/>
      <c r="AC67" s="385"/>
      <c r="AD67" s="386"/>
      <c r="AE67" s="411"/>
      <c r="AF67" s="411"/>
      <c r="AG67" s="411"/>
      <c r="AH67" s="411"/>
      <c r="AI67" s="411"/>
      <c r="AJ67" s="411"/>
      <c r="AK67" s="411"/>
      <c r="AL67" s="411"/>
      <c r="AM67" s="411"/>
      <c r="AN67" s="411"/>
      <c r="AO67" s="411"/>
      <c r="AP67" s="411"/>
      <c r="AQ67" s="354" t="s">
        <v>579</v>
      </c>
      <c r="AR67" s="355"/>
      <c r="AS67" s="356" t="s">
        <v>167</v>
      </c>
      <c r="AT67" s="357"/>
      <c r="AU67" s="358">
        <v>5</v>
      </c>
      <c r="AV67" s="358"/>
      <c r="AW67" s="359" t="s">
        <v>159</v>
      </c>
      <c r="AX67" s="360"/>
      <c r="AY67">
        <f t="shared" ref="AY67:AY72" si="1">$AY$66</f>
        <v>1</v>
      </c>
    </row>
    <row r="68" spans="1:51" ht="23.25" customHeight="1" x14ac:dyDescent="0.15">
      <c r="A68" s="434"/>
      <c r="B68" s="432"/>
      <c r="C68" s="432"/>
      <c r="D68" s="432"/>
      <c r="E68" s="432"/>
      <c r="F68" s="433"/>
      <c r="G68" s="387" t="s">
        <v>616</v>
      </c>
      <c r="H68" s="388"/>
      <c r="I68" s="388"/>
      <c r="J68" s="388"/>
      <c r="K68" s="388"/>
      <c r="L68" s="388"/>
      <c r="M68" s="388"/>
      <c r="N68" s="388"/>
      <c r="O68" s="389"/>
      <c r="P68" s="396" t="s">
        <v>595</v>
      </c>
      <c r="Q68" s="396"/>
      <c r="R68" s="396"/>
      <c r="S68" s="396"/>
      <c r="T68" s="396"/>
      <c r="U68" s="396"/>
      <c r="V68" s="396"/>
      <c r="W68" s="396"/>
      <c r="X68" s="397"/>
      <c r="Y68" s="313" t="s">
        <v>12</v>
      </c>
      <c r="Z68" s="402"/>
      <c r="AA68" s="403"/>
      <c r="AB68" s="404" t="s">
        <v>596</v>
      </c>
      <c r="AC68" s="404"/>
      <c r="AD68" s="404"/>
      <c r="AE68" s="327" t="s">
        <v>578</v>
      </c>
      <c r="AF68" s="287"/>
      <c r="AG68" s="287"/>
      <c r="AH68" s="287"/>
      <c r="AI68" s="327">
        <v>658</v>
      </c>
      <c r="AJ68" s="287"/>
      <c r="AK68" s="287"/>
      <c r="AL68" s="287"/>
      <c r="AM68" s="327">
        <v>1622</v>
      </c>
      <c r="AN68" s="287"/>
      <c r="AO68" s="287"/>
      <c r="AP68" s="287"/>
      <c r="AQ68" s="405" t="s">
        <v>578</v>
      </c>
      <c r="AR68" s="406"/>
      <c r="AS68" s="406"/>
      <c r="AT68" s="407"/>
      <c r="AU68" s="287" t="s">
        <v>578</v>
      </c>
      <c r="AV68" s="287"/>
      <c r="AW68" s="287"/>
      <c r="AX68" s="288"/>
      <c r="AY68">
        <f t="shared" si="1"/>
        <v>1</v>
      </c>
    </row>
    <row r="69" spans="1:51" ht="23.25" customHeight="1" x14ac:dyDescent="0.15">
      <c r="A69" s="435"/>
      <c r="B69" s="436"/>
      <c r="C69" s="436"/>
      <c r="D69" s="436"/>
      <c r="E69" s="436"/>
      <c r="F69" s="437"/>
      <c r="G69" s="390"/>
      <c r="H69" s="391"/>
      <c r="I69" s="391"/>
      <c r="J69" s="391"/>
      <c r="K69" s="391"/>
      <c r="L69" s="391"/>
      <c r="M69" s="391"/>
      <c r="N69" s="391"/>
      <c r="O69" s="392"/>
      <c r="P69" s="398"/>
      <c r="Q69" s="398"/>
      <c r="R69" s="398"/>
      <c r="S69" s="398"/>
      <c r="T69" s="398"/>
      <c r="U69" s="398"/>
      <c r="V69" s="398"/>
      <c r="W69" s="398"/>
      <c r="X69" s="399"/>
      <c r="Y69" s="138" t="s">
        <v>48</v>
      </c>
      <c r="Z69" s="139"/>
      <c r="AA69" s="140"/>
      <c r="AB69" s="409" t="s">
        <v>596</v>
      </c>
      <c r="AC69" s="409"/>
      <c r="AD69" s="409"/>
      <c r="AE69" s="327" t="s">
        <v>578</v>
      </c>
      <c r="AF69" s="287"/>
      <c r="AG69" s="287"/>
      <c r="AH69" s="287"/>
      <c r="AI69" s="327" t="s">
        <v>578</v>
      </c>
      <c r="AJ69" s="287"/>
      <c r="AK69" s="287"/>
      <c r="AL69" s="287"/>
      <c r="AM69" s="327" t="s">
        <v>258</v>
      </c>
      <c r="AN69" s="287"/>
      <c r="AO69" s="287"/>
      <c r="AP69" s="287"/>
      <c r="AQ69" s="405" t="s">
        <v>578</v>
      </c>
      <c r="AR69" s="406"/>
      <c r="AS69" s="406"/>
      <c r="AT69" s="407"/>
      <c r="AU69" s="287">
        <v>2500</v>
      </c>
      <c r="AV69" s="287"/>
      <c r="AW69" s="287"/>
      <c r="AX69" s="288"/>
      <c r="AY69">
        <f t="shared" si="1"/>
        <v>1</v>
      </c>
    </row>
    <row r="70" spans="1:51" ht="23.25" customHeight="1" x14ac:dyDescent="0.15">
      <c r="A70" s="434"/>
      <c r="B70" s="432"/>
      <c r="C70" s="432"/>
      <c r="D70" s="432"/>
      <c r="E70" s="432"/>
      <c r="F70" s="433"/>
      <c r="G70" s="393"/>
      <c r="H70" s="394"/>
      <c r="I70" s="394"/>
      <c r="J70" s="394"/>
      <c r="K70" s="394"/>
      <c r="L70" s="394"/>
      <c r="M70" s="394"/>
      <c r="N70" s="394"/>
      <c r="O70" s="395"/>
      <c r="P70" s="400"/>
      <c r="Q70" s="400"/>
      <c r="R70" s="400"/>
      <c r="S70" s="400"/>
      <c r="T70" s="400"/>
      <c r="U70" s="400"/>
      <c r="V70" s="400"/>
      <c r="W70" s="400"/>
      <c r="X70" s="401"/>
      <c r="Y70" s="138" t="s">
        <v>13</v>
      </c>
      <c r="Z70" s="139"/>
      <c r="AA70" s="140"/>
      <c r="AB70" s="408" t="s">
        <v>14</v>
      </c>
      <c r="AC70" s="408"/>
      <c r="AD70" s="408"/>
      <c r="AE70" s="327" t="s">
        <v>578</v>
      </c>
      <c r="AF70" s="287"/>
      <c r="AG70" s="287"/>
      <c r="AH70" s="287"/>
      <c r="AI70" s="327" t="s">
        <v>578</v>
      </c>
      <c r="AJ70" s="287"/>
      <c r="AK70" s="287"/>
      <c r="AL70" s="287"/>
      <c r="AM70" s="327" t="s">
        <v>258</v>
      </c>
      <c r="AN70" s="287"/>
      <c r="AO70" s="287"/>
      <c r="AP70" s="287"/>
      <c r="AQ70" s="405" t="s">
        <v>578</v>
      </c>
      <c r="AR70" s="406"/>
      <c r="AS70" s="406"/>
      <c r="AT70" s="407"/>
      <c r="AU70" s="287" t="s">
        <v>578</v>
      </c>
      <c r="AV70" s="287"/>
      <c r="AW70" s="287"/>
      <c r="AX70" s="288"/>
      <c r="AY70">
        <f t="shared" si="1"/>
        <v>1</v>
      </c>
    </row>
    <row r="71" spans="1:51" ht="23.25" customHeight="1" x14ac:dyDescent="0.15">
      <c r="A71" s="412" t="s">
        <v>235</v>
      </c>
      <c r="B71" s="413"/>
      <c r="C71" s="413"/>
      <c r="D71" s="413"/>
      <c r="E71" s="413"/>
      <c r="F71" s="414"/>
      <c r="G71" s="415" t="s">
        <v>617</v>
      </c>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6"/>
      <c r="AL71" s="416"/>
      <c r="AM71" s="416"/>
      <c r="AN71" s="416"/>
      <c r="AO71" s="416"/>
      <c r="AP71" s="416"/>
      <c r="AQ71" s="416"/>
      <c r="AR71" s="416"/>
      <c r="AS71" s="416"/>
      <c r="AT71" s="416"/>
      <c r="AU71" s="416"/>
      <c r="AV71" s="416"/>
      <c r="AW71" s="416"/>
      <c r="AX71" s="417"/>
      <c r="AY71">
        <f t="shared" si="1"/>
        <v>1</v>
      </c>
    </row>
    <row r="72" spans="1:51" ht="23.25" customHeight="1" thickBot="1" x14ac:dyDescent="0.2">
      <c r="A72" s="253"/>
      <c r="B72" s="254"/>
      <c r="C72" s="254"/>
      <c r="D72" s="254"/>
      <c r="E72" s="254"/>
      <c r="F72" s="255"/>
      <c r="G72" s="418"/>
      <c r="H72" s="419"/>
      <c r="I72" s="419"/>
      <c r="J72" s="419"/>
      <c r="K72" s="419"/>
      <c r="L72" s="419"/>
      <c r="M72" s="419"/>
      <c r="N72" s="419"/>
      <c r="O72" s="419"/>
      <c r="P72" s="419"/>
      <c r="Q72" s="419"/>
      <c r="R72" s="419"/>
      <c r="S72" s="419"/>
      <c r="T72" s="419"/>
      <c r="U72" s="419"/>
      <c r="V72" s="419"/>
      <c r="W72" s="419"/>
      <c r="X72" s="419"/>
      <c r="Y72" s="419"/>
      <c r="Z72" s="419"/>
      <c r="AA72" s="419"/>
      <c r="AB72" s="419"/>
      <c r="AC72" s="419"/>
      <c r="AD72" s="419"/>
      <c r="AE72" s="419"/>
      <c r="AF72" s="419"/>
      <c r="AG72" s="419"/>
      <c r="AH72" s="419"/>
      <c r="AI72" s="419"/>
      <c r="AJ72" s="419"/>
      <c r="AK72" s="419"/>
      <c r="AL72" s="419"/>
      <c r="AM72" s="419"/>
      <c r="AN72" s="419"/>
      <c r="AO72" s="419"/>
      <c r="AP72" s="419"/>
      <c r="AQ72" s="419"/>
      <c r="AR72" s="419"/>
      <c r="AS72" s="419"/>
      <c r="AT72" s="419"/>
      <c r="AU72" s="419"/>
      <c r="AV72" s="419"/>
      <c r="AW72" s="419"/>
      <c r="AX72" s="420"/>
      <c r="AY72">
        <f t="shared" si="1"/>
        <v>1</v>
      </c>
    </row>
    <row r="73" spans="1:51" ht="45" customHeight="1" x14ac:dyDescent="0.15">
      <c r="A73" s="464" t="s">
        <v>257</v>
      </c>
      <c r="B73" s="465"/>
      <c r="C73" s="467" t="s">
        <v>168</v>
      </c>
      <c r="D73" s="465"/>
      <c r="E73" s="468" t="s">
        <v>182</v>
      </c>
      <c r="F73" s="469"/>
      <c r="G73" s="470" t="s">
        <v>623</v>
      </c>
      <c r="H73" s="471"/>
      <c r="I73" s="471"/>
      <c r="J73" s="471"/>
      <c r="K73" s="471"/>
      <c r="L73" s="471"/>
      <c r="M73" s="471"/>
      <c r="N73" s="471"/>
      <c r="O73" s="471"/>
      <c r="P73" s="471"/>
      <c r="Q73" s="471"/>
      <c r="R73" s="471"/>
      <c r="S73" s="471"/>
      <c r="T73" s="471"/>
      <c r="U73" s="471"/>
      <c r="V73" s="471"/>
      <c r="W73" s="471"/>
      <c r="X73" s="471"/>
      <c r="Y73" s="471"/>
      <c r="Z73" s="471"/>
      <c r="AA73" s="471"/>
      <c r="AB73" s="471"/>
      <c r="AC73" s="471"/>
      <c r="AD73" s="471"/>
      <c r="AE73" s="471"/>
      <c r="AF73" s="471"/>
      <c r="AG73" s="471"/>
      <c r="AH73" s="471"/>
      <c r="AI73" s="471"/>
      <c r="AJ73" s="471"/>
      <c r="AK73" s="471"/>
      <c r="AL73" s="471"/>
      <c r="AM73" s="471"/>
      <c r="AN73" s="471"/>
      <c r="AO73" s="471"/>
      <c r="AP73" s="471"/>
      <c r="AQ73" s="471"/>
      <c r="AR73" s="471"/>
      <c r="AS73" s="471"/>
      <c r="AT73" s="471"/>
      <c r="AU73" s="471"/>
      <c r="AV73" s="471"/>
      <c r="AW73" s="471"/>
      <c r="AX73" s="472"/>
    </row>
    <row r="74" spans="1:51" ht="32.25" customHeight="1" x14ac:dyDescent="0.15">
      <c r="A74" s="466"/>
      <c r="B74" s="454"/>
      <c r="C74" s="453"/>
      <c r="D74" s="454"/>
      <c r="E74" s="423" t="s">
        <v>181</v>
      </c>
      <c r="F74" s="414"/>
      <c r="G74" s="426" t="s">
        <v>624</v>
      </c>
      <c r="H74" s="396"/>
      <c r="I74" s="396"/>
      <c r="J74" s="396"/>
      <c r="K74" s="396"/>
      <c r="L74" s="396"/>
      <c r="M74" s="396"/>
      <c r="N74" s="396"/>
      <c r="O74" s="396"/>
      <c r="P74" s="396"/>
      <c r="Q74" s="396"/>
      <c r="R74" s="396"/>
      <c r="S74" s="396"/>
      <c r="T74" s="396"/>
      <c r="U74" s="396"/>
      <c r="V74" s="397"/>
      <c r="W74" s="473" t="s">
        <v>554</v>
      </c>
      <c r="X74" s="474"/>
      <c r="Y74" s="474"/>
      <c r="Z74" s="474"/>
      <c r="AA74" s="475"/>
      <c r="AB74" s="476" t="s">
        <v>625</v>
      </c>
      <c r="AC74" s="477"/>
      <c r="AD74" s="477"/>
      <c r="AE74" s="477"/>
      <c r="AF74" s="477"/>
      <c r="AG74" s="477"/>
      <c r="AH74" s="477"/>
      <c r="AI74" s="477"/>
      <c r="AJ74" s="477"/>
      <c r="AK74" s="477"/>
      <c r="AL74" s="477"/>
      <c r="AM74" s="477"/>
      <c r="AN74" s="477"/>
      <c r="AO74" s="477"/>
      <c r="AP74" s="477"/>
      <c r="AQ74" s="477"/>
      <c r="AR74" s="477"/>
      <c r="AS74" s="477"/>
      <c r="AT74" s="477"/>
      <c r="AU74" s="477"/>
      <c r="AV74" s="477"/>
      <c r="AW74" s="477"/>
      <c r="AX74" s="478"/>
    </row>
    <row r="75" spans="1:51" ht="21" customHeight="1" x14ac:dyDescent="0.15">
      <c r="A75" s="466"/>
      <c r="B75" s="454"/>
      <c r="C75" s="453"/>
      <c r="D75" s="454"/>
      <c r="E75" s="422"/>
      <c r="F75" s="255"/>
      <c r="G75" s="427"/>
      <c r="H75" s="400"/>
      <c r="I75" s="400"/>
      <c r="J75" s="400"/>
      <c r="K75" s="400"/>
      <c r="L75" s="400"/>
      <c r="M75" s="400"/>
      <c r="N75" s="400"/>
      <c r="O75" s="400"/>
      <c r="P75" s="400"/>
      <c r="Q75" s="400"/>
      <c r="R75" s="400"/>
      <c r="S75" s="400"/>
      <c r="T75" s="400"/>
      <c r="U75" s="400"/>
      <c r="V75" s="401"/>
      <c r="W75" s="479" t="s">
        <v>555</v>
      </c>
      <c r="X75" s="480"/>
      <c r="Y75" s="480"/>
      <c r="Z75" s="480"/>
      <c r="AA75" s="481"/>
      <c r="AB75" s="476" t="s">
        <v>626</v>
      </c>
      <c r="AC75" s="477"/>
      <c r="AD75" s="477"/>
      <c r="AE75" s="477"/>
      <c r="AF75" s="477"/>
      <c r="AG75" s="477"/>
      <c r="AH75" s="477"/>
      <c r="AI75" s="477"/>
      <c r="AJ75" s="477"/>
      <c r="AK75" s="477"/>
      <c r="AL75" s="477"/>
      <c r="AM75" s="477"/>
      <c r="AN75" s="477"/>
      <c r="AO75" s="477"/>
      <c r="AP75" s="477"/>
      <c r="AQ75" s="477"/>
      <c r="AR75" s="477"/>
      <c r="AS75" s="477"/>
      <c r="AT75" s="477"/>
      <c r="AU75" s="477"/>
      <c r="AV75" s="477"/>
      <c r="AW75" s="477"/>
      <c r="AX75" s="478"/>
    </row>
    <row r="76" spans="1:51" ht="34.5" customHeight="1" x14ac:dyDescent="0.15">
      <c r="A76" s="466"/>
      <c r="B76" s="454"/>
      <c r="C76" s="451" t="s">
        <v>561</v>
      </c>
      <c r="D76" s="452"/>
      <c r="E76" s="423" t="s">
        <v>253</v>
      </c>
      <c r="F76" s="414"/>
      <c r="G76" s="455" t="s">
        <v>171</v>
      </c>
      <c r="H76" s="456"/>
      <c r="I76" s="456"/>
      <c r="J76" s="457" t="s">
        <v>578</v>
      </c>
      <c r="K76" s="458"/>
      <c r="L76" s="458"/>
      <c r="M76" s="458"/>
      <c r="N76" s="458"/>
      <c r="O76" s="458"/>
      <c r="P76" s="458"/>
      <c r="Q76" s="458"/>
      <c r="R76" s="458"/>
      <c r="S76" s="458"/>
      <c r="T76" s="459"/>
      <c r="U76" s="450" t="s">
        <v>258</v>
      </c>
      <c r="V76" s="450"/>
      <c r="W76" s="450"/>
      <c r="X76" s="450"/>
      <c r="Y76" s="450"/>
      <c r="Z76" s="450"/>
      <c r="AA76" s="450"/>
      <c r="AB76" s="450"/>
      <c r="AC76" s="450"/>
      <c r="AD76" s="450"/>
      <c r="AE76" s="450"/>
      <c r="AF76" s="450"/>
      <c r="AG76" s="450"/>
      <c r="AH76" s="450"/>
      <c r="AI76" s="450"/>
      <c r="AJ76" s="450"/>
      <c r="AK76" s="450"/>
      <c r="AL76" s="450"/>
      <c r="AM76" s="450"/>
      <c r="AN76" s="450"/>
      <c r="AO76" s="450"/>
      <c r="AP76" s="450"/>
      <c r="AQ76" s="450"/>
      <c r="AR76" s="450"/>
      <c r="AS76" s="450"/>
      <c r="AT76" s="450"/>
      <c r="AU76" s="450"/>
      <c r="AV76" s="450"/>
      <c r="AW76" s="450"/>
      <c r="AX76" s="460"/>
      <c r="AY76" s="75"/>
    </row>
    <row r="77" spans="1:51" ht="34.5" customHeight="1" x14ac:dyDescent="0.15">
      <c r="A77" s="466"/>
      <c r="B77" s="454"/>
      <c r="C77" s="453"/>
      <c r="D77" s="454"/>
      <c r="E77" s="421"/>
      <c r="F77" s="252"/>
      <c r="G77" s="455" t="s">
        <v>562</v>
      </c>
      <c r="H77" s="456"/>
      <c r="I77" s="456"/>
      <c r="J77" s="456"/>
      <c r="K77" s="456"/>
      <c r="L77" s="456"/>
      <c r="M77" s="456"/>
      <c r="N77" s="456"/>
      <c r="O77" s="456"/>
      <c r="P77" s="456"/>
      <c r="Q77" s="456"/>
      <c r="R77" s="456"/>
      <c r="S77" s="456"/>
      <c r="T77" s="456"/>
      <c r="U77" s="449" t="s">
        <v>258</v>
      </c>
      <c r="V77" s="450"/>
      <c r="W77" s="450"/>
      <c r="X77" s="450"/>
      <c r="Y77" s="450"/>
      <c r="Z77" s="450"/>
      <c r="AA77" s="450"/>
      <c r="AB77" s="450"/>
      <c r="AC77" s="450"/>
      <c r="AD77" s="450"/>
      <c r="AE77" s="450"/>
      <c r="AF77" s="450"/>
      <c r="AG77" s="450"/>
      <c r="AH77" s="450"/>
      <c r="AI77" s="450"/>
      <c r="AJ77" s="450"/>
      <c r="AK77" s="450"/>
      <c r="AL77" s="450"/>
      <c r="AM77" s="450"/>
      <c r="AN77" s="450"/>
      <c r="AO77" s="450"/>
      <c r="AP77" s="450"/>
      <c r="AQ77" s="450"/>
      <c r="AR77" s="450"/>
      <c r="AS77" s="450"/>
      <c r="AT77" s="450"/>
      <c r="AU77" s="450"/>
      <c r="AV77" s="450"/>
      <c r="AW77" s="450"/>
      <c r="AX77" s="460"/>
      <c r="AY77" s="75"/>
    </row>
    <row r="78" spans="1:51" ht="34.5" customHeight="1" thickBot="1" x14ac:dyDescent="0.2">
      <c r="A78" s="466"/>
      <c r="B78" s="454"/>
      <c r="C78" s="453"/>
      <c r="D78" s="454"/>
      <c r="E78" s="422"/>
      <c r="F78" s="255"/>
      <c r="G78" s="455" t="s">
        <v>555</v>
      </c>
      <c r="H78" s="456"/>
      <c r="I78" s="456"/>
      <c r="J78" s="456"/>
      <c r="K78" s="456"/>
      <c r="L78" s="456"/>
      <c r="M78" s="456"/>
      <c r="N78" s="456"/>
      <c r="O78" s="456"/>
      <c r="P78" s="456"/>
      <c r="Q78" s="456"/>
      <c r="R78" s="456"/>
      <c r="S78" s="456"/>
      <c r="T78" s="456"/>
      <c r="U78" s="461" t="s">
        <v>258</v>
      </c>
      <c r="V78" s="462"/>
      <c r="W78" s="462"/>
      <c r="X78" s="462"/>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3"/>
      <c r="AY78" s="75"/>
    </row>
    <row r="79" spans="1:51" ht="27" customHeight="1" x14ac:dyDescent="0.15">
      <c r="A79" s="528" t="s">
        <v>44</v>
      </c>
      <c r="B79" s="529"/>
      <c r="C79" s="529"/>
      <c r="D79" s="529"/>
      <c r="E79" s="529"/>
      <c r="F79" s="529"/>
      <c r="G79" s="529"/>
      <c r="H79" s="529"/>
      <c r="I79" s="529"/>
      <c r="J79" s="529"/>
      <c r="K79" s="529"/>
      <c r="L79" s="529"/>
      <c r="M79" s="529"/>
      <c r="N79" s="529"/>
      <c r="O79" s="529"/>
      <c r="P79" s="529"/>
      <c r="Q79" s="529"/>
      <c r="R79" s="529"/>
      <c r="S79" s="529"/>
      <c r="T79" s="529"/>
      <c r="U79" s="529"/>
      <c r="V79" s="529"/>
      <c r="W79" s="529"/>
      <c r="X79" s="529"/>
      <c r="Y79" s="529"/>
      <c r="Z79" s="529"/>
      <c r="AA79" s="529"/>
      <c r="AB79" s="529"/>
      <c r="AC79" s="529"/>
      <c r="AD79" s="529"/>
      <c r="AE79" s="529"/>
      <c r="AF79" s="529"/>
      <c r="AG79" s="529"/>
      <c r="AH79" s="529"/>
      <c r="AI79" s="529"/>
      <c r="AJ79" s="529"/>
      <c r="AK79" s="529"/>
      <c r="AL79" s="529"/>
      <c r="AM79" s="529"/>
      <c r="AN79" s="529"/>
      <c r="AO79" s="529"/>
      <c r="AP79" s="529"/>
      <c r="AQ79" s="529"/>
      <c r="AR79" s="529"/>
      <c r="AS79" s="529"/>
      <c r="AT79" s="529"/>
      <c r="AU79" s="529"/>
      <c r="AV79" s="529"/>
      <c r="AW79" s="529"/>
      <c r="AX79" s="530"/>
    </row>
    <row r="80" spans="1:51" ht="27" customHeight="1" x14ac:dyDescent="0.15">
      <c r="A80" s="5"/>
      <c r="B80" s="6"/>
      <c r="C80" s="531" t="s">
        <v>30</v>
      </c>
      <c r="D80" s="532"/>
      <c r="E80" s="532"/>
      <c r="F80" s="532"/>
      <c r="G80" s="532"/>
      <c r="H80" s="532"/>
      <c r="I80" s="532"/>
      <c r="J80" s="532"/>
      <c r="K80" s="532"/>
      <c r="L80" s="532"/>
      <c r="M80" s="532"/>
      <c r="N80" s="532"/>
      <c r="O80" s="532"/>
      <c r="P80" s="532"/>
      <c r="Q80" s="532"/>
      <c r="R80" s="532"/>
      <c r="S80" s="532"/>
      <c r="T80" s="532"/>
      <c r="U80" s="532"/>
      <c r="V80" s="532"/>
      <c r="W80" s="532"/>
      <c r="X80" s="532"/>
      <c r="Y80" s="532"/>
      <c r="Z80" s="532"/>
      <c r="AA80" s="532"/>
      <c r="AB80" s="532"/>
      <c r="AC80" s="533"/>
      <c r="AD80" s="532" t="s">
        <v>33</v>
      </c>
      <c r="AE80" s="532"/>
      <c r="AF80" s="532"/>
      <c r="AG80" s="534" t="s">
        <v>29</v>
      </c>
      <c r="AH80" s="532"/>
      <c r="AI80" s="532"/>
      <c r="AJ80" s="532"/>
      <c r="AK80" s="532"/>
      <c r="AL80" s="532"/>
      <c r="AM80" s="532"/>
      <c r="AN80" s="532"/>
      <c r="AO80" s="532"/>
      <c r="AP80" s="532"/>
      <c r="AQ80" s="532"/>
      <c r="AR80" s="532"/>
      <c r="AS80" s="532"/>
      <c r="AT80" s="532"/>
      <c r="AU80" s="532"/>
      <c r="AV80" s="532"/>
      <c r="AW80" s="532"/>
      <c r="AX80" s="535"/>
    </row>
    <row r="81" spans="1:50" ht="54" customHeight="1" x14ac:dyDescent="0.15">
      <c r="A81" s="536" t="s">
        <v>127</v>
      </c>
      <c r="B81" s="537"/>
      <c r="C81" s="542" t="s">
        <v>128</v>
      </c>
      <c r="D81" s="543"/>
      <c r="E81" s="543"/>
      <c r="F81" s="543"/>
      <c r="G81" s="543"/>
      <c r="H81" s="543"/>
      <c r="I81" s="543"/>
      <c r="J81" s="543"/>
      <c r="K81" s="543"/>
      <c r="L81" s="543"/>
      <c r="M81" s="543"/>
      <c r="N81" s="543"/>
      <c r="O81" s="543"/>
      <c r="P81" s="543"/>
      <c r="Q81" s="543"/>
      <c r="R81" s="543"/>
      <c r="S81" s="543"/>
      <c r="T81" s="543"/>
      <c r="U81" s="543"/>
      <c r="V81" s="543"/>
      <c r="W81" s="543"/>
      <c r="X81" s="543"/>
      <c r="Y81" s="543"/>
      <c r="Z81" s="543"/>
      <c r="AA81" s="543"/>
      <c r="AB81" s="543"/>
      <c r="AC81" s="544"/>
      <c r="AD81" s="545" t="s">
        <v>577</v>
      </c>
      <c r="AE81" s="546"/>
      <c r="AF81" s="546"/>
      <c r="AG81" s="547" t="s">
        <v>633</v>
      </c>
      <c r="AH81" s="548"/>
      <c r="AI81" s="548"/>
      <c r="AJ81" s="548"/>
      <c r="AK81" s="548"/>
      <c r="AL81" s="548"/>
      <c r="AM81" s="548"/>
      <c r="AN81" s="548"/>
      <c r="AO81" s="548"/>
      <c r="AP81" s="548"/>
      <c r="AQ81" s="548"/>
      <c r="AR81" s="548"/>
      <c r="AS81" s="548"/>
      <c r="AT81" s="548"/>
      <c r="AU81" s="548"/>
      <c r="AV81" s="548"/>
      <c r="AW81" s="548"/>
      <c r="AX81" s="549"/>
    </row>
    <row r="82" spans="1:50" ht="54" customHeight="1" x14ac:dyDescent="0.15">
      <c r="A82" s="538"/>
      <c r="B82" s="539"/>
      <c r="C82" s="550" t="s">
        <v>34</v>
      </c>
      <c r="D82" s="551"/>
      <c r="E82" s="551"/>
      <c r="F82" s="551"/>
      <c r="G82" s="551"/>
      <c r="H82" s="551"/>
      <c r="I82" s="551"/>
      <c r="J82" s="551"/>
      <c r="K82" s="551"/>
      <c r="L82" s="551"/>
      <c r="M82" s="551"/>
      <c r="N82" s="551"/>
      <c r="O82" s="551"/>
      <c r="P82" s="551"/>
      <c r="Q82" s="551"/>
      <c r="R82" s="551"/>
      <c r="S82" s="551"/>
      <c r="T82" s="551"/>
      <c r="U82" s="551"/>
      <c r="V82" s="551"/>
      <c r="W82" s="551"/>
      <c r="X82" s="551"/>
      <c r="Y82" s="551"/>
      <c r="Z82" s="551"/>
      <c r="AA82" s="551"/>
      <c r="AB82" s="551"/>
      <c r="AC82" s="552"/>
      <c r="AD82" s="482" t="s">
        <v>577</v>
      </c>
      <c r="AE82" s="483"/>
      <c r="AF82" s="483"/>
      <c r="AG82" s="497" t="s">
        <v>634</v>
      </c>
      <c r="AH82" s="498"/>
      <c r="AI82" s="498"/>
      <c r="AJ82" s="498"/>
      <c r="AK82" s="498"/>
      <c r="AL82" s="498"/>
      <c r="AM82" s="498"/>
      <c r="AN82" s="498"/>
      <c r="AO82" s="498"/>
      <c r="AP82" s="498"/>
      <c r="AQ82" s="498"/>
      <c r="AR82" s="498"/>
      <c r="AS82" s="498"/>
      <c r="AT82" s="498"/>
      <c r="AU82" s="498"/>
      <c r="AV82" s="498"/>
      <c r="AW82" s="498"/>
      <c r="AX82" s="499"/>
    </row>
    <row r="83" spans="1:50" ht="54" customHeight="1" x14ac:dyDescent="0.15">
      <c r="A83" s="540"/>
      <c r="B83" s="541"/>
      <c r="C83" s="500" t="s">
        <v>129</v>
      </c>
      <c r="D83" s="501"/>
      <c r="E83" s="501"/>
      <c r="F83" s="501"/>
      <c r="G83" s="501"/>
      <c r="H83" s="501"/>
      <c r="I83" s="501"/>
      <c r="J83" s="501"/>
      <c r="K83" s="501"/>
      <c r="L83" s="501"/>
      <c r="M83" s="501"/>
      <c r="N83" s="501"/>
      <c r="O83" s="501"/>
      <c r="P83" s="501"/>
      <c r="Q83" s="501"/>
      <c r="R83" s="501"/>
      <c r="S83" s="501"/>
      <c r="T83" s="501"/>
      <c r="U83" s="501"/>
      <c r="V83" s="501"/>
      <c r="W83" s="501"/>
      <c r="X83" s="501"/>
      <c r="Y83" s="501"/>
      <c r="Z83" s="501"/>
      <c r="AA83" s="501"/>
      <c r="AB83" s="501"/>
      <c r="AC83" s="502"/>
      <c r="AD83" s="503" t="s">
        <v>577</v>
      </c>
      <c r="AE83" s="504"/>
      <c r="AF83" s="504"/>
      <c r="AG83" s="505" t="s">
        <v>635</v>
      </c>
      <c r="AH83" s="398"/>
      <c r="AI83" s="398"/>
      <c r="AJ83" s="398"/>
      <c r="AK83" s="398"/>
      <c r="AL83" s="398"/>
      <c r="AM83" s="398"/>
      <c r="AN83" s="398"/>
      <c r="AO83" s="398"/>
      <c r="AP83" s="398"/>
      <c r="AQ83" s="398"/>
      <c r="AR83" s="398"/>
      <c r="AS83" s="398"/>
      <c r="AT83" s="398"/>
      <c r="AU83" s="398"/>
      <c r="AV83" s="398"/>
      <c r="AW83" s="398"/>
      <c r="AX83" s="506"/>
    </row>
    <row r="84" spans="1:50" ht="27" customHeight="1" x14ac:dyDescent="0.15">
      <c r="A84" s="507" t="s">
        <v>36</v>
      </c>
      <c r="B84" s="508"/>
      <c r="C84" s="514" t="s">
        <v>38</v>
      </c>
      <c r="D84" s="515"/>
      <c r="E84" s="516"/>
      <c r="F84" s="516"/>
      <c r="G84" s="516"/>
      <c r="H84" s="516"/>
      <c r="I84" s="516"/>
      <c r="J84" s="516"/>
      <c r="K84" s="516"/>
      <c r="L84" s="516"/>
      <c r="M84" s="516"/>
      <c r="N84" s="516"/>
      <c r="O84" s="516"/>
      <c r="P84" s="516"/>
      <c r="Q84" s="516"/>
      <c r="R84" s="516"/>
      <c r="S84" s="516"/>
      <c r="T84" s="516"/>
      <c r="U84" s="516"/>
      <c r="V84" s="516"/>
      <c r="W84" s="516"/>
      <c r="X84" s="516"/>
      <c r="Y84" s="516"/>
      <c r="Z84" s="516"/>
      <c r="AA84" s="516"/>
      <c r="AB84" s="516"/>
      <c r="AC84" s="517"/>
      <c r="AD84" s="518" t="s">
        <v>577</v>
      </c>
      <c r="AE84" s="519"/>
      <c r="AF84" s="519"/>
      <c r="AG84" s="304" t="s">
        <v>636</v>
      </c>
      <c r="AH84" s="396"/>
      <c r="AI84" s="396"/>
      <c r="AJ84" s="396"/>
      <c r="AK84" s="396"/>
      <c r="AL84" s="396"/>
      <c r="AM84" s="396"/>
      <c r="AN84" s="396"/>
      <c r="AO84" s="396"/>
      <c r="AP84" s="396"/>
      <c r="AQ84" s="396"/>
      <c r="AR84" s="396"/>
      <c r="AS84" s="396"/>
      <c r="AT84" s="396"/>
      <c r="AU84" s="396"/>
      <c r="AV84" s="396"/>
      <c r="AW84" s="396"/>
      <c r="AX84" s="520"/>
    </row>
    <row r="85" spans="1:50" ht="35.25" customHeight="1" x14ac:dyDescent="0.15">
      <c r="A85" s="509"/>
      <c r="B85" s="510"/>
      <c r="C85" s="521"/>
      <c r="D85" s="522"/>
      <c r="E85" s="525" t="s">
        <v>236</v>
      </c>
      <c r="F85" s="526"/>
      <c r="G85" s="526"/>
      <c r="H85" s="526"/>
      <c r="I85" s="526"/>
      <c r="J85" s="526"/>
      <c r="K85" s="526"/>
      <c r="L85" s="526"/>
      <c r="M85" s="526"/>
      <c r="N85" s="526"/>
      <c r="O85" s="526"/>
      <c r="P85" s="526"/>
      <c r="Q85" s="526"/>
      <c r="R85" s="526"/>
      <c r="S85" s="526"/>
      <c r="T85" s="526"/>
      <c r="U85" s="526"/>
      <c r="V85" s="526"/>
      <c r="W85" s="526"/>
      <c r="X85" s="526"/>
      <c r="Y85" s="526"/>
      <c r="Z85" s="526"/>
      <c r="AA85" s="526"/>
      <c r="AB85" s="526"/>
      <c r="AC85" s="527"/>
      <c r="AD85" s="482" t="s">
        <v>627</v>
      </c>
      <c r="AE85" s="483"/>
      <c r="AF85" s="484"/>
      <c r="AG85" s="505"/>
      <c r="AH85" s="398"/>
      <c r="AI85" s="398"/>
      <c r="AJ85" s="398"/>
      <c r="AK85" s="398"/>
      <c r="AL85" s="398"/>
      <c r="AM85" s="398"/>
      <c r="AN85" s="398"/>
      <c r="AO85" s="398"/>
      <c r="AP85" s="398"/>
      <c r="AQ85" s="398"/>
      <c r="AR85" s="398"/>
      <c r="AS85" s="398"/>
      <c r="AT85" s="398"/>
      <c r="AU85" s="398"/>
      <c r="AV85" s="398"/>
      <c r="AW85" s="398"/>
      <c r="AX85" s="506"/>
    </row>
    <row r="86" spans="1:50" ht="26.25" customHeight="1" x14ac:dyDescent="0.15">
      <c r="A86" s="509"/>
      <c r="B86" s="510"/>
      <c r="C86" s="523"/>
      <c r="D86" s="524"/>
      <c r="E86" s="485" t="s">
        <v>201</v>
      </c>
      <c r="F86" s="486"/>
      <c r="G86" s="486"/>
      <c r="H86" s="486"/>
      <c r="I86" s="486"/>
      <c r="J86" s="486"/>
      <c r="K86" s="486"/>
      <c r="L86" s="486"/>
      <c r="M86" s="486"/>
      <c r="N86" s="486"/>
      <c r="O86" s="486"/>
      <c r="P86" s="486"/>
      <c r="Q86" s="486"/>
      <c r="R86" s="486"/>
      <c r="S86" s="486"/>
      <c r="T86" s="486"/>
      <c r="U86" s="486"/>
      <c r="V86" s="486"/>
      <c r="W86" s="486"/>
      <c r="X86" s="486"/>
      <c r="Y86" s="486"/>
      <c r="Z86" s="486"/>
      <c r="AA86" s="486"/>
      <c r="AB86" s="486"/>
      <c r="AC86" s="487"/>
      <c r="AD86" s="488" t="s">
        <v>628</v>
      </c>
      <c r="AE86" s="489"/>
      <c r="AF86" s="489"/>
      <c r="AG86" s="505"/>
      <c r="AH86" s="398"/>
      <c r="AI86" s="398"/>
      <c r="AJ86" s="398"/>
      <c r="AK86" s="398"/>
      <c r="AL86" s="398"/>
      <c r="AM86" s="398"/>
      <c r="AN86" s="398"/>
      <c r="AO86" s="398"/>
      <c r="AP86" s="398"/>
      <c r="AQ86" s="398"/>
      <c r="AR86" s="398"/>
      <c r="AS86" s="398"/>
      <c r="AT86" s="398"/>
      <c r="AU86" s="398"/>
      <c r="AV86" s="398"/>
      <c r="AW86" s="398"/>
      <c r="AX86" s="506"/>
    </row>
    <row r="87" spans="1:50" ht="26.25" customHeight="1" x14ac:dyDescent="0.15">
      <c r="A87" s="509"/>
      <c r="B87" s="511"/>
      <c r="C87" s="490" t="s">
        <v>39</v>
      </c>
      <c r="D87" s="491"/>
      <c r="E87" s="491"/>
      <c r="F87" s="491"/>
      <c r="G87" s="491"/>
      <c r="H87" s="491"/>
      <c r="I87" s="491"/>
      <c r="J87" s="491"/>
      <c r="K87" s="491"/>
      <c r="L87" s="491"/>
      <c r="M87" s="491"/>
      <c r="N87" s="491"/>
      <c r="O87" s="491"/>
      <c r="P87" s="491"/>
      <c r="Q87" s="491"/>
      <c r="R87" s="491"/>
      <c r="S87" s="491"/>
      <c r="T87" s="491"/>
      <c r="U87" s="491"/>
      <c r="V87" s="491"/>
      <c r="W87" s="491"/>
      <c r="X87" s="491"/>
      <c r="Y87" s="491"/>
      <c r="Z87" s="491"/>
      <c r="AA87" s="491"/>
      <c r="AB87" s="491"/>
      <c r="AC87" s="491"/>
      <c r="AD87" s="492" t="s">
        <v>629</v>
      </c>
      <c r="AE87" s="493"/>
      <c r="AF87" s="493"/>
      <c r="AG87" s="494" t="s">
        <v>638</v>
      </c>
      <c r="AH87" s="495"/>
      <c r="AI87" s="495"/>
      <c r="AJ87" s="495"/>
      <c r="AK87" s="495"/>
      <c r="AL87" s="495"/>
      <c r="AM87" s="495"/>
      <c r="AN87" s="495"/>
      <c r="AO87" s="495"/>
      <c r="AP87" s="495"/>
      <c r="AQ87" s="495"/>
      <c r="AR87" s="495"/>
      <c r="AS87" s="495"/>
      <c r="AT87" s="495"/>
      <c r="AU87" s="495"/>
      <c r="AV87" s="495"/>
      <c r="AW87" s="495"/>
      <c r="AX87" s="496"/>
    </row>
    <row r="88" spans="1:50" ht="26.25" customHeight="1" x14ac:dyDescent="0.15">
      <c r="A88" s="509"/>
      <c r="B88" s="511"/>
      <c r="C88" s="565" t="s">
        <v>130</v>
      </c>
      <c r="D88" s="552"/>
      <c r="E88" s="552"/>
      <c r="F88" s="552"/>
      <c r="G88" s="552"/>
      <c r="H88" s="552"/>
      <c r="I88" s="552"/>
      <c r="J88" s="552"/>
      <c r="K88" s="552"/>
      <c r="L88" s="552"/>
      <c r="M88" s="552"/>
      <c r="N88" s="552"/>
      <c r="O88" s="552"/>
      <c r="P88" s="552"/>
      <c r="Q88" s="552"/>
      <c r="R88" s="552"/>
      <c r="S88" s="552"/>
      <c r="T88" s="552"/>
      <c r="U88" s="552"/>
      <c r="V88" s="552"/>
      <c r="W88" s="552"/>
      <c r="X88" s="552"/>
      <c r="Y88" s="552"/>
      <c r="Z88" s="552"/>
      <c r="AA88" s="552"/>
      <c r="AB88" s="552"/>
      <c r="AC88" s="552"/>
      <c r="AD88" s="482" t="s">
        <v>577</v>
      </c>
      <c r="AE88" s="483"/>
      <c r="AF88" s="483"/>
      <c r="AG88" s="497" t="s">
        <v>637</v>
      </c>
      <c r="AH88" s="498"/>
      <c r="AI88" s="498"/>
      <c r="AJ88" s="498"/>
      <c r="AK88" s="498"/>
      <c r="AL88" s="498"/>
      <c r="AM88" s="498"/>
      <c r="AN88" s="498"/>
      <c r="AO88" s="498"/>
      <c r="AP88" s="498"/>
      <c r="AQ88" s="498"/>
      <c r="AR88" s="498"/>
      <c r="AS88" s="498"/>
      <c r="AT88" s="498"/>
      <c r="AU88" s="498"/>
      <c r="AV88" s="498"/>
      <c r="AW88" s="498"/>
      <c r="AX88" s="499"/>
    </row>
    <row r="89" spans="1:50" ht="26.25" customHeight="1" x14ac:dyDescent="0.15">
      <c r="A89" s="509"/>
      <c r="B89" s="511"/>
      <c r="C89" s="565" t="s">
        <v>35</v>
      </c>
      <c r="D89" s="552"/>
      <c r="E89" s="552"/>
      <c r="F89" s="552"/>
      <c r="G89" s="552"/>
      <c r="H89" s="552"/>
      <c r="I89" s="552"/>
      <c r="J89" s="552"/>
      <c r="K89" s="552"/>
      <c r="L89" s="552"/>
      <c r="M89" s="552"/>
      <c r="N89" s="552"/>
      <c r="O89" s="552"/>
      <c r="P89" s="552"/>
      <c r="Q89" s="552"/>
      <c r="R89" s="552"/>
      <c r="S89" s="552"/>
      <c r="T89" s="552"/>
      <c r="U89" s="552"/>
      <c r="V89" s="552"/>
      <c r="W89" s="552"/>
      <c r="X89" s="552"/>
      <c r="Y89" s="552"/>
      <c r="Z89" s="552"/>
      <c r="AA89" s="552"/>
      <c r="AB89" s="552"/>
      <c r="AC89" s="552"/>
      <c r="AD89" s="482" t="s">
        <v>577</v>
      </c>
      <c r="AE89" s="483"/>
      <c r="AF89" s="483"/>
      <c r="AG89" s="497" t="s">
        <v>639</v>
      </c>
      <c r="AH89" s="498"/>
      <c r="AI89" s="498"/>
      <c r="AJ89" s="498"/>
      <c r="AK89" s="498"/>
      <c r="AL89" s="498"/>
      <c r="AM89" s="498"/>
      <c r="AN89" s="498"/>
      <c r="AO89" s="498"/>
      <c r="AP89" s="498"/>
      <c r="AQ89" s="498"/>
      <c r="AR89" s="498"/>
      <c r="AS89" s="498"/>
      <c r="AT89" s="498"/>
      <c r="AU89" s="498"/>
      <c r="AV89" s="498"/>
      <c r="AW89" s="498"/>
      <c r="AX89" s="499"/>
    </row>
    <row r="90" spans="1:50" ht="26.25" customHeight="1" x14ac:dyDescent="0.15">
      <c r="A90" s="509"/>
      <c r="B90" s="511"/>
      <c r="C90" s="565" t="s">
        <v>40</v>
      </c>
      <c r="D90" s="552"/>
      <c r="E90" s="552"/>
      <c r="F90" s="552"/>
      <c r="G90" s="552"/>
      <c r="H90" s="552"/>
      <c r="I90" s="552"/>
      <c r="J90" s="552"/>
      <c r="K90" s="552"/>
      <c r="L90" s="552"/>
      <c r="M90" s="552"/>
      <c r="N90" s="552"/>
      <c r="O90" s="552"/>
      <c r="P90" s="552"/>
      <c r="Q90" s="552"/>
      <c r="R90" s="552"/>
      <c r="S90" s="552"/>
      <c r="T90" s="552"/>
      <c r="U90" s="552"/>
      <c r="V90" s="552"/>
      <c r="W90" s="552"/>
      <c r="X90" s="552"/>
      <c r="Y90" s="552"/>
      <c r="Z90" s="552"/>
      <c r="AA90" s="552"/>
      <c r="AB90" s="552"/>
      <c r="AC90" s="566"/>
      <c r="AD90" s="482" t="s">
        <v>577</v>
      </c>
      <c r="AE90" s="483"/>
      <c r="AF90" s="483"/>
      <c r="AG90" s="497" t="s">
        <v>640</v>
      </c>
      <c r="AH90" s="498"/>
      <c r="AI90" s="498"/>
      <c r="AJ90" s="498"/>
      <c r="AK90" s="498"/>
      <c r="AL90" s="498"/>
      <c r="AM90" s="498"/>
      <c r="AN90" s="498"/>
      <c r="AO90" s="498"/>
      <c r="AP90" s="498"/>
      <c r="AQ90" s="498"/>
      <c r="AR90" s="498"/>
      <c r="AS90" s="498"/>
      <c r="AT90" s="498"/>
      <c r="AU90" s="498"/>
      <c r="AV90" s="498"/>
      <c r="AW90" s="498"/>
      <c r="AX90" s="499"/>
    </row>
    <row r="91" spans="1:50" ht="26.25" customHeight="1" x14ac:dyDescent="0.15">
      <c r="A91" s="509"/>
      <c r="B91" s="511"/>
      <c r="C91" s="565" t="s">
        <v>212</v>
      </c>
      <c r="D91" s="552"/>
      <c r="E91" s="552"/>
      <c r="F91" s="552"/>
      <c r="G91" s="552"/>
      <c r="H91" s="552"/>
      <c r="I91" s="552"/>
      <c r="J91" s="552"/>
      <c r="K91" s="552"/>
      <c r="L91" s="552"/>
      <c r="M91" s="552"/>
      <c r="N91" s="552"/>
      <c r="O91" s="552"/>
      <c r="P91" s="552"/>
      <c r="Q91" s="552"/>
      <c r="R91" s="552"/>
      <c r="S91" s="552"/>
      <c r="T91" s="552"/>
      <c r="U91" s="552"/>
      <c r="V91" s="552"/>
      <c r="W91" s="552"/>
      <c r="X91" s="552"/>
      <c r="Y91" s="552"/>
      <c r="Z91" s="552"/>
      <c r="AA91" s="552"/>
      <c r="AB91" s="552"/>
      <c r="AC91" s="566"/>
      <c r="AD91" s="503" t="s">
        <v>629</v>
      </c>
      <c r="AE91" s="504"/>
      <c r="AF91" s="504"/>
      <c r="AG91" s="567" t="s">
        <v>638</v>
      </c>
      <c r="AH91" s="568"/>
      <c r="AI91" s="568"/>
      <c r="AJ91" s="568"/>
      <c r="AK91" s="568"/>
      <c r="AL91" s="568"/>
      <c r="AM91" s="568"/>
      <c r="AN91" s="568"/>
      <c r="AO91" s="568"/>
      <c r="AP91" s="568"/>
      <c r="AQ91" s="568"/>
      <c r="AR91" s="568"/>
      <c r="AS91" s="568"/>
      <c r="AT91" s="568"/>
      <c r="AU91" s="568"/>
      <c r="AV91" s="568"/>
      <c r="AW91" s="568"/>
      <c r="AX91" s="569"/>
    </row>
    <row r="92" spans="1:50" ht="120.75" customHeight="1" x14ac:dyDescent="0.15">
      <c r="A92" s="509"/>
      <c r="B92" s="511"/>
      <c r="C92" s="553" t="s">
        <v>213</v>
      </c>
      <c r="D92" s="554"/>
      <c r="E92" s="554"/>
      <c r="F92" s="554"/>
      <c r="G92" s="554"/>
      <c r="H92" s="554"/>
      <c r="I92" s="554"/>
      <c r="J92" s="554"/>
      <c r="K92" s="554"/>
      <c r="L92" s="554"/>
      <c r="M92" s="554"/>
      <c r="N92" s="554"/>
      <c r="O92" s="554"/>
      <c r="P92" s="554"/>
      <c r="Q92" s="554"/>
      <c r="R92" s="554"/>
      <c r="S92" s="554"/>
      <c r="T92" s="554"/>
      <c r="U92" s="554"/>
      <c r="V92" s="554"/>
      <c r="W92" s="554"/>
      <c r="X92" s="554"/>
      <c r="Y92" s="554"/>
      <c r="Z92" s="554"/>
      <c r="AA92" s="554"/>
      <c r="AB92" s="554"/>
      <c r="AC92" s="555"/>
      <c r="AD92" s="482" t="s">
        <v>577</v>
      </c>
      <c r="AE92" s="483"/>
      <c r="AF92" s="484"/>
      <c r="AG92" s="497" t="s">
        <v>641</v>
      </c>
      <c r="AH92" s="498"/>
      <c r="AI92" s="498"/>
      <c r="AJ92" s="498"/>
      <c r="AK92" s="498"/>
      <c r="AL92" s="498"/>
      <c r="AM92" s="498"/>
      <c r="AN92" s="498"/>
      <c r="AO92" s="498"/>
      <c r="AP92" s="498"/>
      <c r="AQ92" s="498"/>
      <c r="AR92" s="498"/>
      <c r="AS92" s="498"/>
      <c r="AT92" s="498"/>
      <c r="AU92" s="498"/>
      <c r="AV92" s="498"/>
      <c r="AW92" s="498"/>
      <c r="AX92" s="499"/>
    </row>
    <row r="93" spans="1:50" ht="26.25" customHeight="1" x14ac:dyDescent="0.15">
      <c r="A93" s="512"/>
      <c r="B93" s="513"/>
      <c r="C93" s="556" t="s">
        <v>204</v>
      </c>
      <c r="D93" s="557"/>
      <c r="E93" s="557"/>
      <c r="F93" s="557"/>
      <c r="G93" s="557"/>
      <c r="H93" s="557"/>
      <c r="I93" s="557"/>
      <c r="J93" s="557"/>
      <c r="K93" s="557"/>
      <c r="L93" s="557"/>
      <c r="M93" s="557"/>
      <c r="N93" s="557"/>
      <c r="O93" s="557"/>
      <c r="P93" s="557"/>
      <c r="Q93" s="557"/>
      <c r="R93" s="557"/>
      <c r="S93" s="557"/>
      <c r="T93" s="557"/>
      <c r="U93" s="557"/>
      <c r="V93" s="557"/>
      <c r="W93" s="557"/>
      <c r="X93" s="557"/>
      <c r="Y93" s="557"/>
      <c r="Z93" s="557"/>
      <c r="AA93" s="557"/>
      <c r="AB93" s="557"/>
      <c r="AC93" s="558"/>
      <c r="AD93" s="559" t="s">
        <v>577</v>
      </c>
      <c r="AE93" s="560"/>
      <c r="AF93" s="561"/>
      <c r="AG93" s="562" t="s">
        <v>642</v>
      </c>
      <c r="AH93" s="563"/>
      <c r="AI93" s="563"/>
      <c r="AJ93" s="563"/>
      <c r="AK93" s="563"/>
      <c r="AL93" s="563"/>
      <c r="AM93" s="563"/>
      <c r="AN93" s="563"/>
      <c r="AO93" s="563"/>
      <c r="AP93" s="563"/>
      <c r="AQ93" s="563"/>
      <c r="AR93" s="563"/>
      <c r="AS93" s="563"/>
      <c r="AT93" s="563"/>
      <c r="AU93" s="563"/>
      <c r="AV93" s="563"/>
      <c r="AW93" s="563"/>
      <c r="AX93" s="564"/>
    </row>
    <row r="94" spans="1:50" ht="27" customHeight="1" x14ac:dyDescent="0.15">
      <c r="A94" s="507" t="s">
        <v>37</v>
      </c>
      <c r="B94" s="598"/>
      <c r="C94" s="599" t="s">
        <v>205</v>
      </c>
      <c r="D94" s="600"/>
      <c r="E94" s="600"/>
      <c r="F94" s="600"/>
      <c r="G94" s="600"/>
      <c r="H94" s="600"/>
      <c r="I94" s="600"/>
      <c r="J94" s="600"/>
      <c r="K94" s="600"/>
      <c r="L94" s="600"/>
      <c r="M94" s="600"/>
      <c r="N94" s="600"/>
      <c r="O94" s="600"/>
      <c r="P94" s="600"/>
      <c r="Q94" s="600"/>
      <c r="R94" s="600"/>
      <c r="S94" s="600"/>
      <c r="T94" s="600"/>
      <c r="U94" s="600"/>
      <c r="V94" s="600"/>
      <c r="W94" s="600"/>
      <c r="X94" s="600"/>
      <c r="Y94" s="600"/>
      <c r="Z94" s="600"/>
      <c r="AA94" s="600"/>
      <c r="AB94" s="600"/>
      <c r="AC94" s="601"/>
      <c r="AD94" s="492" t="s">
        <v>577</v>
      </c>
      <c r="AE94" s="493"/>
      <c r="AF94" s="602"/>
      <c r="AG94" s="494" t="s">
        <v>643</v>
      </c>
      <c r="AH94" s="495"/>
      <c r="AI94" s="495"/>
      <c r="AJ94" s="495"/>
      <c r="AK94" s="495"/>
      <c r="AL94" s="495"/>
      <c r="AM94" s="495"/>
      <c r="AN94" s="495"/>
      <c r="AO94" s="495"/>
      <c r="AP94" s="495"/>
      <c r="AQ94" s="495"/>
      <c r="AR94" s="495"/>
      <c r="AS94" s="495"/>
      <c r="AT94" s="495"/>
      <c r="AU94" s="495"/>
      <c r="AV94" s="495"/>
      <c r="AW94" s="495"/>
      <c r="AX94" s="496"/>
    </row>
    <row r="95" spans="1:50" ht="35.25" customHeight="1" x14ac:dyDescent="0.15">
      <c r="A95" s="509"/>
      <c r="B95" s="511"/>
      <c r="C95" s="603" t="s">
        <v>42</v>
      </c>
      <c r="D95" s="604"/>
      <c r="E95" s="604"/>
      <c r="F95" s="604"/>
      <c r="G95" s="604"/>
      <c r="H95" s="604"/>
      <c r="I95" s="604"/>
      <c r="J95" s="604"/>
      <c r="K95" s="604"/>
      <c r="L95" s="604"/>
      <c r="M95" s="604"/>
      <c r="N95" s="604"/>
      <c r="O95" s="604"/>
      <c r="P95" s="604"/>
      <c r="Q95" s="604"/>
      <c r="R95" s="604"/>
      <c r="S95" s="604"/>
      <c r="T95" s="604"/>
      <c r="U95" s="604"/>
      <c r="V95" s="604"/>
      <c r="W95" s="604"/>
      <c r="X95" s="604"/>
      <c r="Y95" s="604"/>
      <c r="Z95" s="604"/>
      <c r="AA95" s="604"/>
      <c r="AB95" s="604"/>
      <c r="AC95" s="605"/>
      <c r="AD95" s="606" t="s">
        <v>577</v>
      </c>
      <c r="AE95" s="607"/>
      <c r="AF95" s="607"/>
      <c r="AG95" s="497" t="s">
        <v>643</v>
      </c>
      <c r="AH95" s="498"/>
      <c r="AI95" s="498"/>
      <c r="AJ95" s="498"/>
      <c r="AK95" s="498"/>
      <c r="AL95" s="498"/>
      <c r="AM95" s="498"/>
      <c r="AN95" s="498"/>
      <c r="AO95" s="498"/>
      <c r="AP95" s="498"/>
      <c r="AQ95" s="498"/>
      <c r="AR95" s="498"/>
      <c r="AS95" s="498"/>
      <c r="AT95" s="498"/>
      <c r="AU95" s="498"/>
      <c r="AV95" s="498"/>
      <c r="AW95" s="498"/>
      <c r="AX95" s="499"/>
    </row>
    <row r="96" spans="1:50" ht="27" customHeight="1" x14ac:dyDescent="0.15">
      <c r="A96" s="509"/>
      <c r="B96" s="511"/>
      <c r="C96" s="565" t="s">
        <v>169</v>
      </c>
      <c r="D96" s="552"/>
      <c r="E96" s="552"/>
      <c r="F96" s="552"/>
      <c r="G96" s="552"/>
      <c r="H96" s="552"/>
      <c r="I96" s="552"/>
      <c r="J96" s="552"/>
      <c r="K96" s="552"/>
      <c r="L96" s="552"/>
      <c r="M96" s="552"/>
      <c r="N96" s="552"/>
      <c r="O96" s="552"/>
      <c r="P96" s="552"/>
      <c r="Q96" s="552"/>
      <c r="R96" s="552"/>
      <c r="S96" s="552"/>
      <c r="T96" s="552"/>
      <c r="U96" s="552"/>
      <c r="V96" s="552"/>
      <c r="W96" s="552"/>
      <c r="X96" s="552"/>
      <c r="Y96" s="552"/>
      <c r="Z96" s="552"/>
      <c r="AA96" s="552"/>
      <c r="AB96" s="552"/>
      <c r="AC96" s="552"/>
      <c r="AD96" s="482" t="s">
        <v>577</v>
      </c>
      <c r="AE96" s="483"/>
      <c r="AF96" s="483"/>
      <c r="AG96" s="497" t="s">
        <v>643</v>
      </c>
      <c r="AH96" s="498"/>
      <c r="AI96" s="498"/>
      <c r="AJ96" s="498"/>
      <c r="AK96" s="498"/>
      <c r="AL96" s="498"/>
      <c r="AM96" s="498"/>
      <c r="AN96" s="498"/>
      <c r="AO96" s="498"/>
      <c r="AP96" s="498"/>
      <c r="AQ96" s="498"/>
      <c r="AR96" s="498"/>
      <c r="AS96" s="498"/>
      <c r="AT96" s="498"/>
      <c r="AU96" s="498"/>
      <c r="AV96" s="498"/>
      <c r="AW96" s="498"/>
      <c r="AX96" s="499"/>
    </row>
    <row r="97" spans="1:52" ht="27" customHeight="1" x14ac:dyDescent="0.15">
      <c r="A97" s="512"/>
      <c r="B97" s="513"/>
      <c r="C97" s="565" t="s">
        <v>41</v>
      </c>
      <c r="D97" s="552"/>
      <c r="E97" s="552"/>
      <c r="F97" s="552"/>
      <c r="G97" s="552"/>
      <c r="H97" s="552"/>
      <c r="I97" s="552"/>
      <c r="J97" s="552"/>
      <c r="K97" s="552"/>
      <c r="L97" s="552"/>
      <c r="M97" s="552"/>
      <c r="N97" s="552"/>
      <c r="O97" s="552"/>
      <c r="P97" s="552"/>
      <c r="Q97" s="552"/>
      <c r="R97" s="552"/>
      <c r="S97" s="552"/>
      <c r="T97" s="552"/>
      <c r="U97" s="552"/>
      <c r="V97" s="552"/>
      <c r="W97" s="552"/>
      <c r="X97" s="552"/>
      <c r="Y97" s="552"/>
      <c r="Z97" s="552"/>
      <c r="AA97" s="552"/>
      <c r="AB97" s="552"/>
      <c r="AC97" s="552"/>
      <c r="AD97" s="482" t="s">
        <v>577</v>
      </c>
      <c r="AE97" s="483"/>
      <c r="AF97" s="483"/>
      <c r="AG97" s="580" t="s">
        <v>644</v>
      </c>
      <c r="AH97" s="400"/>
      <c r="AI97" s="400"/>
      <c r="AJ97" s="400"/>
      <c r="AK97" s="400"/>
      <c r="AL97" s="400"/>
      <c r="AM97" s="400"/>
      <c r="AN97" s="400"/>
      <c r="AO97" s="400"/>
      <c r="AP97" s="400"/>
      <c r="AQ97" s="400"/>
      <c r="AR97" s="400"/>
      <c r="AS97" s="400"/>
      <c r="AT97" s="400"/>
      <c r="AU97" s="400"/>
      <c r="AV97" s="400"/>
      <c r="AW97" s="400"/>
      <c r="AX97" s="581"/>
    </row>
    <row r="98" spans="1:52" ht="41.25" customHeight="1" x14ac:dyDescent="0.15">
      <c r="A98" s="582" t="s">
        <v>51</v>
      </c>
      <c r="B98" s="583"/>
      <c r="C98" s="588" t="s">
        <v>131</v>
      </c>
      <c r="D98" s="589"/>
      <c r="E98" s="589"/>
      <c r="F98" s="589"/>
      <c r="G98" s="589"/>
      <c r="H98" s="589"/>
      <c r="I98" s="589"/>
      <c r="J98" s="589"/>
      <c r="K98" s="589"/>
      <c r="L98" s="589"/>
      <c r="M98" s="589"/>
      <c r="N98" s="589"/>
      <c r="O98" s="589"/>
      <c r="P98" s="589"/>
      <c r="Q98" s="589"/>
      <c r="R98" s="589"/>
      <c r="S98" s="589"/>
      <c r="T98" s="589"/>
      <c r="U98" s="589"/>
      <c r="V98" s="589"/>
      <c r="W98" s="589"/>
      <c r="X98" s="589"/>
      <c r="Y98" s="589"/>
      <c r="Z98" s="589"/>
      <c r="AA98" s="589"/>
      <c r="AB98" s="589"/>
      <c r="AC98" s="515"/>
      <c r="AD98" s="518" t="s">
        <v>577</v>
      </c>
      <c r="AE98" s="519"/>
      <c r="AF98" s="590"/>
      <c r="AG98" s="304" t="s">
        <v>645</v>
      </c>
      <c r="AH98" s="396"/>
      <c r="AI98" s="396"/>
      <c r="AJ98" s="396"/>
      <c r="AK98" s="396"/>
      <c r="AL98" s="396"/>
      <c r="AM98" s="396"/>
      <c r="AN98" s="396"/>
      <c r="AO98" s="396"/>
      <c r="AP98" s="396"/>
      <c r="AQ98" s="396"/>
      <c r="AR98" s="396"/>
      <c r="AS98" s="396"/>
      <c r="AT98" s="396"/>
      <c r="AU98" s="396"/>
      <c r="AV98" s="396"/>
      <c r="AW98" s="396"/>
      <c r="AX98" s="520"/>
    </row>
    <row r="99" spans="1:52" ht="19.7" customHeight="1" x14ac:dyDescent="0.15">
      <c r="A99" s="584"/>
      <c r="B99" s="585"/>
      <c r="C99" s="591" t="s">
        <v>0</v>
      </c>
      <c r="D99" s="592"/>
      <c r="E99" s="592"/>
      <c r="F99" s="592"/>
      <c r="G99" s="592"/>
      <c r="H99" s="592"/>
      <c r="I99" s="592"/>
      <c r="J99" s="592"/>
      <c r="K99" s="592"/>
      <c r="L99" s="592"/>
      <c r="M99" s="592"/>
      <c r="N99" s="592"/>
      <c r="O99" s="593" t="s">
        <v>23</v>
      </c>
      <c r="P99" s="594"/>
      <c r="Q99" s="594"/>
      <c r="R99" s="594"/>
      <c r="S99" s="594"/>
      <c r="T99" s="594"/>
      <c r="U99" s="594"/>
      <c r="V99" s="594"/>
      <c r="W99" s="594"/>
      <c r="X99" s="594"/>
      <c r="Y99" s="594"/>
      <c r="Z99" s="594"/>
      <c r="AA99" s="594"/>
      <c r="AB99" s="594"/>
      <c r="AC99" s="594"/>
      <c r="AD99" s="594"/>
      <c r="AE99" s="594"/>
      <c r="AF99" s="595"/>
      <c r="AG99" s="505"/>
      <c r="AH99" s="398"/>
      <c r="AI99" s="398"/>
      <c r="AJ99" s="398"/>
      <c r="AK99" s="398"/>
      <c r="AL99" s="398"/>
      <c r="AM99" s="398"/>
      <c r="AN99" s="398"/>
      <c r="AO99" s="398"/>
      <c r="AP99" s="398"/>
      <c r="AQ99" s="398"/>
      <c r="AR99" s="398"/>
      <c r="AS99" s="398"/>
      <c r="AT99" s="398"/>
      <c r="AU99" s="398"/>
      <c r="AV99" s="398"/>
      <c r="AW99" s="398"/>
      <c r="AX99" s="506"/>
    </row>
    <row r="100" spans="1:52" ht="24.75" customHeight="1" x14ac:dyDescent="0.15">
      <c r="A100" s="584"/>
      <c r="B100" s="585"/>
      <c r="C100" s="596"/>
      <c r="D100" s="597"/>
      <c r="E100" s="570" t="s">
        <v>630</v>
      </c>
      <c r="F100" s="570"/>
      <c r="G100" s="570"/>
      <c r="H100" s="571"/>
      <c r="I100" s="571"/>
      <c r="J100" s="572"/>
      <c r="K100" s="572"/>
      <c r="L100" s="572"/>
      <c r="M100" s="571"/>
      <c r="N100" s="573"/>
      <c r="O100" s="574" t="s">
        <v>631</v>
      </c>
      <c r="P100" s="575"/>
      <c r="Q100" s="575"/>
      <c r="R100" s="575"/>
      <c r="S100" s="575"/>
      <c r="T100" s="575"/>
      <c r="U100" s="575"/>
      <c r="V100" s="575"/>
      <c r="W100" s="575"/>
      <c r="X100" s="575"/>
      <c r="Y100" s="575"/>
      <c r="Z100" s="575"/>
      <c r="AA100" s="575"/>
      <c r="AB100" s="575"/>
      <c r="AC100" s="575"/>
      <c r="AD100" s="575"/>
      <c r="AE100" s="575"/>
      <c r="AF100" s="576"/>
      <c r="AG100" s="505"/>
      <c r="AH100" s="398"/>
      <c r="AI100" s="398"/>
      <c r="AJ100" s="398"/>
      <c r="AK100" s="398"/>
      <c r="AL100" s="398"/>
      <c r="AM100" s="398"/>
      <c r="AN100" s="398"/>
      <c r="AO100" s="398"/>
      <c r="AP100" s="398"/>
      <c r="AQ100" s="398"/>
      <c r="AR100" s="398"/>
      <c r="AS100" s="398"/>
      <c r="AT100" s="398"/>
      <c r="AU100" s="398"/>
      <c r="AV100" s="398"/>
      <c r="AW100" s="398"/>
      <c r="AX100" s="506"/>
    </row>
    <row r="101" spans="1:52" ht="24.75" customHeight="1" x14ac:dyDescent="0.15">
      <c r="A101" s="584"/>
      <c r="B101" s="585"/>
      <c r="C101" s="616"/>
      <c r="D101" s="617"/>
      <c r="E101" s="570"/>
      <c r="F101" s="570"/>
      <c r="G101" s="570"/>
      <c r="H101" s="571"/>
      <c r="I101" s="571"/>
      <c r="J101" s="577"/>
      <c r="K101" s="577"/>
      <c r="L101" s="577"/>
      <c r="M101" s="578"/>
      <c r="N101" s="579"/>
      <c r="O101" s="622"/>
      <c r="P101" s="623"/>
      <c r="Q101" s="623"/>
      <c r="R101" s="623"/>
      <c r="S101" s="623"/>
      <c r="T101" s="623"/>
      <c r="U101" s="623"/>
      <c r="V101" s="623"/>
      <c r="W101" s="623"/>
      <c r="X101" s="623"/>
      <c r="Y101" s="623"/>
      <c r="Z101" s="623"/>
      <c r="AA101" s="623"/>
      <c r="AB101" s="623"/>
      <c r="AC101" s="623"/>
      <c r="AD101" s="623"/>
      <c r="AE101" s="623"/>
      <c r="AF101" s="624"/>
      <c r="AG101" s="505"/>
      <c r="AH101" s="398"/>
      <c r="AI101" s="398"/>
      <c r="AJ101" s="398"/>
      <c r="AK101" s="398"/>
      <c r="AL101" s="398"/>
      <c r="AM101" s="398"/>
      <c r="AN101" s="398"/>
      <c r="AO101" s="398"/>
      <c r="AP101" s="398"/>
      <c r="AQ101" s="398"/>
      <c r="AR101" s="398"/>
      <c r="AS101" s="398"/>
      <c r="AT101" s="398"/>
      <c r="AU101" s="398"/>
      <c r="AV101" s="398"/>
      <c r="AW101" s="398"/>
      <c r="AX101" s="506"/>
    </row>
    <row r="102" spans="1:52" ht="24.75" customHeight="1" x14ac:dyDescent="0.15">
      <c r="A102" s="584"/>
      <c r="B102" s="585"/>
      <c r="C102" s="616"/>
      <c r="D102" s="617"/>
      <c r="E102" s="570"/>
      <c r="F102" s="570"/>
      <c r="G102" s="570"/>
      <c r="H102" s="571"/>
      <c r="I102" s="571"/>
      <c r="J102" s="577"/>
      <c r="K102" s="577"/>
      <c r="L102" s="577"/>
      <c r="M102" s="578"/>
      <c r="N102" s="579"/>
      <c r="O102" s="622"/>
      <c r="P102" s="623"/>
      <c r="Q102" s="623"/>
      <c r="R102" s="623"/>
      <c r="S102" s="623"/>
      <c r="T102" s="623"/>
      <c r="U102" s="623"/>
      <c r="V102" s="623"/>
      <c r="W102" s="623"/>
      <c r="X102" s="623"/>
      <c r="Y102" s="623"/>
      <c r="Z102" s="623"/>
      <c r="AA102" s="623"/>
      <c r="AB102" s="623"/>
      <c r="AC102" s="623"/>
      <c r="AD102" s="623"/>
      <c r="AE102" s="623"/>
      <c r="AF102" s="624"/>
      <c r="AG102" s="505"/>
      <c r="AH102" s="398"/>
      <c r="AI102" s="398"/>
      <c r="AJ102" s="398"/>
      <c r="AK102" s="398"/>
      <c r="AL102" s="398"/>
      <c r="AM102" s="398"/>
      <c r="AN102" s="398"/>
      <c r="AO102" s="398"/>
      <c r="AP102" s="398"/>
      <c r="AQ102" s="398"/>
      <c r="AR102" s="398"/>
      <c r="AS102" s="398"/>
      <c r="AT102" s="398"/>
      <c r="AU102" s="398"/>
      <c r="AV102" s="398"/>
      <c r="AW102" s="398"/>
      <c r="AX102" s="506"/>
    </row>
    <row r="103" spans="1:52" ht="24.75" customHeight="1" x14ac:dyDescent="0.15">
      <c r="A103" s="584"/>
      <c r="B103" s="585"/>
      <c r="C103" s="616"/>
      <c r="D103" s="617"/>
      <c r="E103" s="570"/>
      <c r="F103" s="570"/>
      <c r="G103" s="570"/>
      <c r="H103" s="571"/>
      <c r="I103" s="571"/>
      <c r="J103" s="577"/>
      <c r="K103" s="577"/>
      <c r="L103" s="577"/>
      <c r="M103" s="578"/>
      <c r="N103" s="579"/>
      <c r="O103" s="622"/>
      <c r="P103" s="623"/>
      <c r="Q103" s="623"/>
      <c r="R103" s="623"/>
      <c r="S103" s="623"/>
      <c r="T103" s="623"/>
      <c r="U103" s="623"/>
      <c r="V103" s="623"/>
      <c r="W103" s="623"/>
      <c r="X103" s="623"/>
      <c r="Y103" s="623"/>
      <c r="Z103" s="623"/>
      <c r="AA103" s="623"/>
      <c r="AB103" s="623"/>
      <c r="AC103" s="623"/>
      <c r="AD103" s="623"/>
      <c r="AE103" s="623"/>
      <c r="AF103" s="624"/>
      <c r="AG103" s="505"/>
      <c r="AH103" s="398"/>
      <c r="AI103" s="398"/>
      <c r="AJ103" s="398"/>
      <c r="AK103" s="398"/>
      <c r="AL103" s="398"/>
      <c r="AM103" s="398"/>
      <c r="AN103" s="398"/>
      <c r="AO103" s="398"/>
      <c r="AP103" s="398"/>
      <c r="AQ103" s="398"/>
      <c r="AR103" s="398"/>
      <c r="AS103" s="398"/>
      <c r="AT103" s="398"/>
      <c r="AU103" s="398"/>
      <c r="AV103" s="398"/>
      <c r="AW103" s="398"/>
      <c r="AX103" s="506"/>
    </row>
    <row r="104" spans="1:52" ht="24.75" customHeight="1" thickBot="1" x14ac:dyDescent="0.2">
      <c r="A104" s="586"/>
      <c r="B104" s="587"/>
      <c r="C104" s="608"/>
      <c r="D104" s="609"/>
      <c r="E104" s="570"/>
      <c r="F104" s="570"/>
      <c r="G104" s="570"/>
      <c r="H104" s="571"/>
      <c r="I104" s="571"/>
      <c r="J104" s="610"/>
      <c r="K104" s="610"/>
      <c r="L104" s="610"/>
      <c r="M104" s="611"/>
      <c r="N104" s="612"/>
      <c r="O104" s="613"/>
      <c r="P104" s="614"/>
      <c r="Q104" s="614"/>
      <c r="R104" s="614"/>
      <c r="S104" s="614"/>
      <c r="T104" s="614"/>
      <c r="U104" s="614"/>
      <c r="V104" s="614"/>
      <c r="W104" s="614"/>
      <c r="X104" s="614"/>
      <c r="Y104" s="614"/>
      <c r="Z104" s="614"/>
      <c r="AA104" s="614"/>
      <c r="AB104" s="614"/>
      <c r="AC104" s="614"/>
      <c r="AD104" s="614"/>
      <c r="AE104" s="614"/>
      <c r="AF104" s="615"/>
      <c r="AG104" s="580"/>
      <c r="AH104" s="400"/>
      <c r="AI104" s="400"/>
      <c r="AJ104" s="400"/>
      <c r="AK104" s="400"/>
      <c r="AL104" s="400"/>
      <c r="AM104" s="400"/>
      <c r="AN104" s="400"/>
      <c r="AO104" s="400"/>
      <c r="AP104" s="400"/>
      <c r="AQ104" s="400"/>
      <c r="AR104" s="400"/>
      <c r="AS104" s="400"/>
      <c r="AT104" s="400"/>
      <c r="AU104" s="400"/>
      <c r="AV104" s="400"/>
      <c r="AW104" s="400"/>
      <c r="AX104" s="581"/>
    </row>
    <row r="105" spans="1:52" ht="24.75" customHeight="1" x14ac:dyDescent="0.15">
      <c r="A105" s="625" t="s">
        <v>32</v>
      </c>
      <c r="B105" s="626"/>
      <c r="C105" s="626"/>
      <c r="D105" s="626"/>
      <c r="E105" s="626"/>
      <c r="F105" s="626"/>
      <c r="G105" s="626"/>
      <c r="H105" s="626"/>
      <c r="I105" s="626"/>
      <c r="J105" s="626"/>
      <c r="K105" s="626"/>
      <c r="L105" s="626"/>
      <c r="M105" s="626"/>
      <c r="N105" s="626"/>
      <c r="O105" s="626"/>
      <c r="P105" s="626"/>
      <c r="Q105" s="626"/>
      <c r="R105" s="626"/>
      <c r="S105" s="626"/>
      <c r="T105" s="626"/>
      <c r="U105" s="626"/>
      <c r="V105" s="626"/>
      <c r="W105" s="626"/>
      <c r="X105" s="626"/>
      <c r="Y105" s="626"/>
      <c r="Z105" s="626"/>
      <c r="AA105" s="626"/>
      <c r="AB105" s="626"/>
      <c r="AC105" s="626"/>
      <c r="AD105" s="626"/>
      <c r="AE105" s="626"/>
      <c r="AF105" s="626"/>
      <c r="AG105" s="626"/>
      <c r="AH105" s="626"/>
      <c r="AI105" s="626"/>
      <c r="AJ105" s="626"/>
      <c r="AK105" s="626"/>
      <c r="AL105" s="626"/>
      <c r="AM105" s="626"/>
      <c r="AN105" s="626"/>
      <c r="AO105" s="626"/>
      <c r="AP105" s="626"/>
      <c r="AQ105" s="626"/>
      <c r="AR105" s="626"/>
      <c r="AS105" s="626"/>
      <c r="AT105" s="626"/>
      <c r="AU105" s="626"/>
      <c r="AV105" s="626"/>
      <c r="AW105" s="626"/>
      <c r="AX105" s="627"/>
    </row>
    <row r="106" spans="1:52" ht="122.25" customHeight="1" thickBot="1" x14ac:dyDescent="0.2">
      <c r="A106" s="628" t="s">
        <v>632</v>
      </c>
      <c r="B106" s="462"/>
      <c r="C106" s="462"/>
      <c r="D106" s="462"/>
      <c r="E106" s="462"/>
      <c r="F106" s="462"/>
      <c r="G106" s="462"/>
      <c r="H106" s="462"/>
      <c r="I106" s="462"/>
      <c r="J106" s="462"/>
      <c r="K106" s="462"/>
      <c r="L106" s="462"/>
      <c r="M106" s="462"/>
      <c r="N106" s="462"/>
      <c r="O106" s="462"/>
      <c r="P106" s="462"/>
      <c r="Q106" s="462"/>
      <c r="R106" s="462"/>
      <c r="S106" s="462"/>
      <c r="T106" s="462"/>
      <c r="U106" s="462"/>
      <c r="V106" s="462"/>
      <c r="W106" s="462"/>
      <c r="X106" s="462"/>
      <c r="Y106" s="462"/>
      <c r="Z106" s="462"/>
      <c r="AA106" s="462"/>
      <c r="AB106" s="462"/>
      <c r="AC106" s="462"/>
      <c r="AD106" s="462"/>
      <c r="AE106" s="462"/>
      <c r="AF106" s="462"/>
      <c r="AG106" s="462"/>
      <c r="AH106" s="462"/>
      <c r="AI106" s="462"/>
      <c r="AJ106" s="462"/>
      <c r="AK106" s="462"/>
      <c r="AL106" s="462"/>
      <c r="AM106" s="462"/>
      <c r="AN106" s="462"/>
      <c r="AO106" s="462"/>
      <c r="AP106" s="462"/>
      <c r="AQ106" s="462"/>
      <c r="AR106" s="462"/>
      <c r="AS106" s="462"/>
      <c r="AT106" s="462"/>
      <c r="AU106" s="462"/>
      <c r="AV106" s="462"/>
      <c r="AW106" s="462"/>
      <c r="AX106" s="463"/>
    </row>
    <row r="107" spans="1:52" ht="24.75" customHeight="1" x14ac:dyDescent="0.15">
      <c r="A107" s="629" t="s">
        <v>215</v>
      </c>
      <c r="B107" s="630"/>
      <c r="C107" s="630"/>
      <c r="D107" s="630"/>
      <c r="E107" s="630"/>
      <c r="F107" s="630"/>
      <c r="G107" s="630"/>
      <c r="H107" s="630"/>
      <c r="I107" s="630"/>
      <c r="J107" s="630"/>
      <c r="K107" s="630"/>
      <c r="L107" s="630"/>
      <c r="M107" s="630"/>
      <c r="N107" s="630"/>
      <c r="O107" s="630"/>
      <c r="P107" s="630"/>
      <c r="Q107" s="630"/>
      <c r="R107" s="630"/>
      <c r="S107" s="630"/>
      <c r="T107" s="630"/>
      <c r="U107" s="630"/>
      <c r="V107" s="630"/>
      <c r="W107" s="630"/>
      <c r="X107" s="630"/>
      <c r="Y107" s="630"/>
      <c r="Z107" s="630"/>
      <c r="AA107" s="630"/>
      <c r="AB107" s="630"/>
      <c r="AC107" s="630"/>
      <c r="AD107" s="630"/>
      <c r="AE107" s="630"/>
      <c r="AF107" s="630"/>
      <c r="AG107" s="630"/>
      <c r="AH107" s="630"/>
      <c r="AI107" s="630"/>
      <c r="AJ107" s="630"/>
      <c r="AK107" s="630"/>
      <c r="AL107" s="630"/>
      <c r="AM107" s="630"/>
      <c r="AN107" s="630"/>
      <c r="AO107" s="630"/>
      <c r="AP107" s="630"/>
      <c r="AQ107" s="630"/>
      <c r="AR107" s="630"/>
      <c r="AS107" s="630"/>
      <c r="AT107" s="630"/>
      <c r="AU107" s="630"/>
      <c r="AV107" s="630"/>
      <c r="AW107" s="630"/>
      <c r="AX107" s="631"/>
      <c r="AZ107" s="10"/>
    </row>
    <row r="108" spans="1:52" ht="24.75" customHeight="1" x14ac:dyDescent="0.15">
      <c r="A108" s="632" t="s">
        <v>251</v>
      </c>
      <c r="B108" s="424"/>
      <c r="C108" s="424"/>
      <c r="D108" s="425"/>
      <c r="E108" s="618" t="s">
        <v>578</v>
      </c>
      <c r="F108" s="619"/>
      <c r="G108" s="619"/>
      <c r="H108" s="619"/>
      <c r="I108" s="619"/>
      <c r="J108" s="619"/>
      <c r="K108" s="619"/>
      <c r="L108" s="619"/>
      <c r="M108" s="619"/>
      <c r="N108" s="619"/>
      <c r="O108" s="619"/>
      <c r="P108" s="620"/>
      <c r="Q108" s="618"/>
      <c r="R108" s="619"/>
      <c r="S108" s="619"/>
      <c r="T108" s="619"/>
      <c r="U108" s="619"/>
      <c r="V108" s="619"/>
      <c r="W108" s="619"/>
      <c r="X108" s="619"/>
      <c r="Y108" s="619"/>
      <c r="Z108" s="619"/>
      <c r="AA108" s="619"/>
      <c r="AB108" s="620"/>
      <c r="AC108" s="618"/>
      <c r="AD108" s="619"/>
      <c r="AE108" s="619"/>
      <c r="AF108" s="619"/>
      <c r="AG108" s="619"/>
      <c r="AH108" s="619"/>
      <c r="AI108" s="619"/>
      <c r="AJ108" s="619"/>
      <c r="AK108" s="619"/>
      <c r="AL108" s="619"/>
      <c r="AM108" s="619"/>
      <c r="AN108" s="620"/>
      <c r="AO108" s="618"/>
      <c r="AP108" s="619"/>
      <c r="AQ108" s="619"/>
      <c r="AR108" s="619"/>
      <c r="AS108" s="619"/>
      <c r="AT108" s="619"/>
      <c r="AU108" s="619"/>
      <c r="AV108" s="619"/>
      <c r="AW108" s="619"/>
      <c r="AX108" s="621"/>
      <c r="AY108" s="79"/>
    </row>
    <row r="109" spans="1:52" ht="24.75" customHeight="1" x14ac:dyDescent="0.15">
      <c r="A109" s="448" t="s">
        <v>250</v>
      </c>
      <c r="B109" s="448"/>
      <c r="C109" s="448"/>
      <c r="D109" s="448"/>
      <c r="E109" s="618" t="s">
        <v>578</v>
      </c>
      <c r="F109" s="619"/>
      <c r="G109" s="619"/>
      <c r="H109" s="619"/>
      <c r="I109" s="619"/>
      <c r="J109" s="619"/>
      <c r="K109" s="619"/>
      <c r="L109" s="619"/>
      <c r="M109" s="619"/>
      <c r="N109" s="619"/>
      <c r="O109" s="619"/>
      <c r="P109" s="620"/>
      <c r="Q109" s="618"/>
      <c r="R109" s="619"/>
      <c r="S109" s="619"/>
      <c r="T109" s="619"/>
      <c r="U109" s="619"/>
      <c r="V109" s="619"/>
      <c r="W109" s="619"/>
      <c r="X109" s="619"/>
      <c r="Y109" s="619"/>
      <c r="Z109" s="619"/>
      <c r="AA109" s="619"/>
      <c r="AB109" s="620"/>
      <c r="AC109" s="618"/>
      <c r="AD109" s="619"/>
      <c r="AE109" s="619"/>
      <c r="AF109" s="619"/>
      <c r="AG109" s="619"/>
      <c r="AH109" s="619"/>
      <c r="AI109" s="619"/>
      <c r="AJ109" s="619"/>
      <c r="AK109" s="619"/>
      <c r="AL109" s="619"/>
      <c r="AM109" s="619"/>
      <c r="AN109" s="620"/>
      <c r="AO109" s="618"/>
      <c r="AP109" s="619"/>
      <c r="AQ109" s="619"/>
      <c r="AR109" s="619"/>
      <c r="AS109" s="619"/>
      <c r="AT109" s="619"/>
      <c r="AU109" s="619"/>
      <c r="AV109" s="619"/>
      <c r="AW109" s="619"/>
      <c r="AX109" s="621"/>
    </row>
    <row r="110" spans="1:52" ht="24.75" customHeight="1" x14ac:dyDescent="0.15">
      <c r="A110" s="448" t="s">
        <v>249</v>
      </c>
      <c r="B110" s="448"/>
      <c r="C110" s="448"/>
      <c r="D110" s="448"/>
      <c r="E110" s="618" t="s">
        <v>578</v>
      </c>
      <c r="F110" s="619"/>
      <c r="G110" s="619"/>
      <c r="H110" s="619"/>
      <c r="I110" s="619"/>
      <c r="J110" s="619"/>
      <c r="K110" s="619"/>
      <c r="L110" s="619"/>
      <c r="M110" s="619"/>
      <c r="N110" s="619"/>
      <c r="O110" s="619"/>
      <c r="P110" s="620"/>
      <c r="Q110" s="618"/>
      <c r="R110" s="619"/>
      <c r="S110" s="619"/>
      <c r="T110" s="619"/>
      <c r="U110" s="619"/>
      <c r="V110" s="619"/>
      <c r="W110" s="619"/>
      <c r="X110" s="619"/>
      <c r="Y110" s="619"/>
      <c r="Z110" s="619"/>
      <c r="AA110" s="619"/>
      <c r="AB110" s="620"/>
      <c r="AC110" s="618"/>
      <c r="AD110" s="619"/>
      <c r="AE110" s="619"/>
      <c r="AF110" s="619"/>
      <c r="AG110" s="619"/>
      <c r="AH110" s="619"/>
      <c r="AI110" s="619"/>
      <c r="AJ110" s="619"/>
      <c r="AK110" s="619"/>
      <c r="AL110" s="619"/>
      <c r="AM110" s="619"/>
      <c r="AN110" s="620"/>
      <c r="AO110" s="618"/>
      <c r="AP110" s="619"/>
      <c r="AQ110" s="619"/>
      <c r="AR110" s="619"/>
      <c r="AS110" s="619"/>
      <c r="AT110" s="619"/>
      <c r="AU110" s="619"/>
      <c r="AV110" s="619"/>
      <c r="AW110" s="619"/>
      <c r="AX110" s="621"/>
    </row>
    <row r="111" spans="1:52" ht="24.75" customHeight="1" x14ac:dyDescent="0.15">
      <c r="A111" s="448" t="s">
        <v>248</v>
      </c>
      <c r="B111" s="448"/>
      <c r="C111" s="448"/>
      <c r="D111" s="448"/>
      <c r="E111" s="618" t="s">
        <v>578</v>
      </c>
      <c r="F111" s="619"/>
      <c r="G111" s="619"/>
      <c r="H111" s="619"/>
      <c r="I111" s="619"/>
      <c r="J111" s="619"/>
      <c r="K111" s="619"/>
      <c r="L111" s="619"/>
      <c r="M111" s="619"/>
      <c r="N111" s="619"/>
      <c r="O111" s="619"/>
      <c r="P111" s="620"/>
      <c r="Q111" s="618"/>
      <c r="R111" s="619"/>
      <c r="S111" s="619"/>
      <c r="T111" s="619"/>
      <c r="U111" s="619"/>
      <c r="V111" s="619"/>
      <c r="W111" s="619"/>
      <c r="X111" s="619"/>
      <c r="Y111" s="619"/>
      <c r="Z111" s="619"/>
      <c r="AA111" s="619"/>
      <c r="AB111" s="620"/>
      <c r="AC111" s="618"/>
      <c r="AD111" s="619"/>
      <c r="AE111" s="619"/>
      <c r="AF111" s="619"/>
      <c r="AG111" s="619"/>
      <c r="AH111" s="619"/>
      <c r="AI111" s="619"/>
      <c r="AJ111" s="619"/>
      <c r="AK111" s="619"/>
      <c r="AL111" s="619"/>
      <c r="AM111" s="619"/>
      <c r="AN111" s="620"/>
      <c r="AO111" s="618"/>
      <c r="AP111" s="619"/>
      <c r="AQ111" s="619"/>
      <c r="AR111" s="619"/>
      <c r="AS111" s="619"/>
      <c r="AT111" s="619"/>
      <c r="AU111" s="619"/>
      <c r="AV111" s="619"/>
      <c r="AW111" s="619"/>
      <c r="AX111" s="621"/>
    </row>
    <row r="112" spans="1:52" ht="24.75" customHeight="1" x14ac:dyDescent="0.15">
      <c r="A112" s="448" t="s">
        <v>247</v>
      </c>
      <c r="B112" s="448"/>
      <c r="C112" s="448"/>
      <c r="D112" s="448"/>
      <c r="E112" s="618" t="s">
        <v>646</v>
      </c>
      <c r="F112" s="619"/>
      <c r="G112" s="619"/>
      <c r="H112" s="619"/>
      <c r="I112" s="619"/>
      <c r="J112" s="619"/>
      <c r="K112" s="619"/>
      <c r="L112" s="619"/>
      <c r="M112" s="619"/>
      <c r="N112" s="619"/>
      <c r="O112" s="619"/>
      <c r="P112" s="620"/>
      <c r="Q112" s="618"/>
      <c r="R112" s="619"/>
      <c r="S112" s="619"/>
      <c r="T112" s="619"/>
      <c r="U112" s="619"/>
      <c r="V112" s="619"/>
      <c r="W112" s="619"/>
      <c r="X112" s="619"/>
      <c r="Y112" s="619"/>
      <c r="Z112" s="619"/>
      <c r="AA112" s="619"/>
      <c r="AB112" s="620"/>
      <c r="AC112" s="618"/>
      <c r="AD112" s="619"/>
      <c r="AE112" s="619"/>
      <c r="AF112" s="619"/>
      <c r="AG112" s="619"/>
      <c r="AH112" s="619"/>
      <c r="AI112" s="619"/>
      <c r="AJ112" s="619"/>
      <c r="AK112" s="619"/>
      <c r="AL112" s="619"/>
      <c r="AM112" s="619"/>
      <c r="AN112" s="620"/>
      <c r="AO112" s="618"/>
      <c r="AP112" s="619"/>
      <c r="AQ112" s="619"/>
      <c r="AR112" s="619"/>
      <c r="AS112" s="619"/>
      <c r="AT112" s="619"/>
      <c r="AU112" s="619"/>
      <c r="AV112" s="619"/>
      <c r="AW112" s="619"/>
      <c r="AX112" s="621"/>
    </row>
    <row r="113" spans="1:50" ht="24.75" customHeight="1" x14ac:dyDescent="0.15">
      <c r="A113" s="448" t="s">
        <v>246</v>
      </c>
      <c r="B113" s="448"/>
      <c r="C113" s="448"/>
      <c r="D113" s="448"/>
      <c r="E113" s="618" t="s">
        <v>647</v>
      </c>
      <c r="F113" s="619"/>
      <c r="G113" s="619"/>
      <c r="H113" s="619"/>
      <c r="I113" s="619"/>
      <c r="J113" s="619"/>
      <c r="K113" s="619"/>
      <c r="L113" s="619"/>
      <c r="M113" s="619"/>
      <c r="N113" s="619"/>
      <c r="O113" s="619"/>
      <c r="P113" s="620"/>
      <c r="Q113" s="618"/>
      <c r="R113" s="619"/>
      <c r="S113" s="619"/>
      <c r="T113" s="619"/>
      <c r="U113" s="619"/>
      <c r="V113" s="619"/>
      <c r="W113" s="619"/>
      <c r="X113" s="619"/>
      <c r="Y113" s="619"/>
      <c r="Z113" s="619"/>
      <c r="AA113" s="619"/>
      <c r="AB113" s="620"/>
      <c r="AC113" s="618"/>
      <c r="AD113" s="619"/>
      <c r="AE113" s="619"/>
      <c r="AF113" s="619"/>
      <c r="AG113" s="619"/>
      <c r="AH113" s="619"/>
      <c r="AI113" s="619"/>
      <c r="AJ113" s="619"/>
      <c r="AK113" s="619"/>
      <c r="AL113" s="619"/>
      <c r="AM113" s="619"/>
      <c r="AN113" s="620"/>
      <c r="AO113" s="618"/>
      <c r="AP113" s="619"/>
      <c r="AQ113" s="619"/>
      <c r="AR113" s="619"/>
      <c r="AS113" s="619"/>
      <c r="AT113" s="619"/>
      <c r="AU113" s="619"/>
      <c r="AV113" s="619"/>
      <c r="AW113" s="619"/>
      <c r="AX113" s="621"/>
    </row>
    <row r="114" spans="1:50" ht="24.75" customHeight="1" x14ac:dyDescent="0.15">
      <c r="A114" s="448" t="s">
        <v>245</v>
      </c>
      <c r="B114" s="448"/>
      <c r="C114" s="448"/>
      <c r="D114" s="448"/>
      <c r="E114" s="618" t="s">
        <v>648</v>
      </c>
      <c r="F114" s="619"/>
      <c r="G114" s="619"/>
      <c r="H114" s="619"/>
      <c r="I114" s="619"/>
      <c r="J114" s="619"/>
      <c r="K114" s="619"/>
      <c r="L114" s="619"/>
      <c r="M114" s="619"/>
      <c r="N114" s="619"/>
      <c r="O114" s="619"/>
      <c r="P114" s="620"/>
      <c r="Q114" s="618"/>
      <c r="R114" s="619"/>
      <c r="S114" s="619"/>
      <c r="T114" s="619"/>
      <c r="U114" s="619"/>
      <c r="V114" s="619"/>
      <c r="W114" s="619"/>
      <c r="X114" s="619"/>
      <c r="Y114" s="619"/>
      <c r="Z114" s="619"/>
      <c r="AA114" s="619"/>
      <c r="AB114" s="620"/>
      <c r="AC114" s="618"/>
      <c r="AD114" s="619"/>
      <c r="AE114" s="619"/>
      <c r="AF114" s="619"/>
      <c r="AG114" s="619"/>
      <c r="AH114" s="619"/>
      <c r="AI114" s="619"/>
      <c r="AJ114" s="619"/>
      <c r="AK114" s="619"/>
      <c r="AL114" s="619"/>
      <c r="AM114" s="619"/>
      <c r="AN114" s="620"/>
      <c r="AO114" s="618"/>
      <c r="AP114" s="619"/>
      <c r="AQ114" s="619"/>
      <c r="AR114" s="619"/>
      <c r="AS114" s="619"/>
      <c r="AT114" s="619"/>
      <c r="AU114" s="619"/>
      <c r="AV114" s="619"/>
      <c r="AW114" s="619"/>
      <c r="AX114" s="621"/>
    </row>
    <row r="115" spans="1:50" ht="24.75" customHeight="1" x14ac:dyDescent="0.15">
      <c r="A115" s="448" t="s">
        <v>244</v>
      </c>
      <c r="B115" s="448"/>
      <c r="C115" s="448"/>
      <c r="D115" s="448"/>
      <c r="E115" s="618" t="s">
        <v>649</v>
      </c>
      <c r="F115" s="619"/>
      <c r="G115" s="619"/>
      <c r="H115" s="619"/>
      <c r="I115" s="619"/>
      <c r="J115" s="619"/>
      <c r="K115" s="619"/>
      <c r="L115" s="619"/>
      <c r="M115" s="619"/>
      <c r="N115" s="619"/>
      <c r="O115" s="619"/>
      <c r="P115" s="620"/>
      <c r="Q115" s="618"/>
      <c r="R115" s="619"/>
      <c r="S115" s="619"/>
      <c r="T115" s="619"/>
      <c r="U115" s="619"/>
      <c r="V115" s="619"/>
      <c r="W115" s="619"/>
      <c r="X115" s="619"/>
      <c r="Y115" s="619"/>
      <c r="Z115" s="619"/>
      <c r="AA115" s="619"/>
      <c r="AB115" s="620"/>
      <c r="AC115" s="618"/>
      <c r="AD115" s="619"/>
      <c r="AE115" s="619"/>
      <c r="AF115" s="619"/>
      <c r="AG115" s="619"/>
      <c r="AH115" s="619"/>
      <c r="AI115" s="619"/>
      <c r="AJ115" s="619"/>
      <c r="AK115" s="619"/>
      <c r="AL115" s="619"/>
      <c r="AM115" s="619"/>
      <c r="AN115" s="620"/>
      <c r="AO115" s="618"/>
      <c r="AP115" s="619"/>
      <c r="AQ115" s="619"/>
      <c r="AR115" s="619"/>
      <c r="AS115" s="619"/>
      <c r="AT115" s="619"/>
      <c r="AU115" s="619"/>
      <c r="AV115" s="619"/>
      <c r="AW115" s="619"/>
      <c r="AX115" s="621"/>
    </row>
    <row r="116" spans="1:50" ht="24.75" customHeight="1" x14ac:dyDescent="0.15">
      <c r="A116" s="448" t="s">
        <v>390</v>
      </c>
      <c r="B116" s="448"/>
      <c r="C116" s="448"/>
      <c r="D116" s="448"/>
      <c r="E116" s="636" t="s">
        <v>572</v>
      </c>
      <c r="F116" s="637"/>
      <c r="G116" s="637"/>
      <c r="H116" s="82" t="str">
        <f>IF(E116="","","-")</f>
        <v>-</v>
      </c>
      <c r="I116" s="637"/>
      <c r="J116" s="637"/>
      <c r="K116" s="82" t="str">
        <f>IF(I116="","","-")</f>
        <v/>
      </c>
      <c r="L116" s="633">
        <v>22</v>
      </c>
      <c r="M116" s="633"/>
      <c r="N116" s="82" t="str">
        <f>IF(O116="","","-")</f>
        <v/>
      </c>
      <c r="O116" s="634"/>
      <c r="P116" s="635"/>
      <c r="Q116" s="636"/>
      <c r="R116" s="637"/>
      <c r="S116" s="637"/>
      <c r="T116" s="82" t="str">
        <f>IF(Q116="","","-")</f>
        <v/>
      </c>
      <c r="U116" s="637"/>
      <c r="V116" s="637"/>
      <c r="W116" s="82" t="str">
        <f>IF(U116="","","-")</f>
        <v/>
      </c>
      <c r="X116" s="633"/>
      <c r="Y116" s="633"/>
      <c r="Z116" s="82" t="str">
        <f>IF(AA116="","","-")</f>
        <v/>
      </c>
      <c r="AA116" s="634"/>
      <c r="AB116" s="635"/>
      <c r="AC116" s="636"/>
      <c r="AD116" s="637"/>
      <c r="AE116" s="637"/>
      <c r="AF116" s="82" t="str">
        <f>IF(AC116="","","-")</f>
        <v/>
      </c>
      <c r="AG116" s="637"/>
      <c r="AH116" s="637"/>
      <c r="AI116" s="82" t="str">
        <f>IF(AG116="","","-")</f>
        <v/>
      </c>
      <c r="AJ116" s="633"/>
      <c r="AK116" s="633"/>
      <c r="AL116" s="82" t="str">
        <f>IF(AM116="","","-")</f>
        <v/>
      </c>
      <c r="AM116" s="634"/>
      <c r="AN116" s="635"/>
      <c r="AO116" s="636"/>
      <c r="AP116" s="637"/>
      <c r="AQ116" s="82" t="str">
        <f>IF(AO116="","","-")</f>
        <v/>
      </c>
      <c r="AR116" s="637"/>
      <c r="AS116" s="637"/>
      <c r="AT116" s="82" t="str">
        <f>IF(AR116="","","-")</f>
        <v/>
      </c>
      <c r="AU116" s="633"/>
      <c r="AV116" s="633"/>
      <c r="AW116" s="82" t="str">
        <f>IF(AX116="","","-")</f>
        <v/>
      </c>
      <c r="AX116" s="85"/>
    </row>
    <row r="117" spans="1:50" ht="24.75" customHeight="1" x14ac:dyDescent="0.15">
      <c r="A117" s="448" t="s">
        <v>559</v>
      </c>
      <c r="B117" s="448"/>
      <c r="C117" s="448"/>
      <c r="D117" s="448"/>
      <c r="E117" s="636" t="s">
        <v>572</v>
      </c>
      <c r="F117" s="637"/>
      <c r="G117" s="637"/>
      <c r="H117" s="82"/>
      <c r="I117" s="637"/>
      <c r="J117" s="637"/>
      <c r="K117" s="82"/>
      <c r="L117" s="633">
        <v>21</v>
      </c>
      <c r="M117" s="633"/>
      <c r="N117" s="82" t="str">
        <f>IF(O117="","","-")</f>
        <v/>
      </c>
      <c r="O117" s="634"/>
      <c r="P117" s="635"/>
      <c r="Q117" s="636"/>
      <c r="R117" s="637"/>
      <c r="S117" s="637"/>
      <c r="T117" s="82" t="str">
        <f>IF(Q117="","","-")</f>
        <v/>
      </c>
      <c r="U117" s="637"/>
      <c r="V117" s="637"/>
      <c r="W117" s="82" t="str">
        <f>IF(U117="","","-")</f>
        <v/>
      </c>
      <c r="X117" s="633"/>
      <c r="Y117" s="633"/>
      <c r="Z117" s="82" t="str">
        <f>IF(AA117="","","-")</f>
        <v/>
      </c>
      <c r="AA117" s="634"/>
      <c r="AB117" s="635"/>
      <c r="AC117" s="636"/>
      <c r="AD117" s="637"/>
      <c r="AE117" s="637"/>
      <c r="AF117" s="82" t="str">
        <f>IF(AC117="","","-")</f>
        <v/>
      </c>
      <c r="AG117" s="637"/>
      <c r="AH117" s="637"/>
      <c r="AI117" s="82" t="str">
        <f>IF(AG117="","","-")</f>
        <v/>
      </c>
      <c r="AJ117" s="633"/>
      <c r="AK117" s="633"/>
      <c r="AL117" s="82" t="str">
        <f>IF(AM117="","","-")</f>
        <v/>
      </c>
      <c r="AM117" s="634"/>
      <c r="AN117" s="635"/>
      <c r="AO117" s="636"/>
      <c r="AP117" s="637"/>
      <c r="AQ117" s="82" t="str">
        <f>IF(AO117="","","-")</f>
        <v/>
      </c>
      <c r="AR117" s="637"/>
      <c r="AS117" s="637"/>
      <c r="AT117" s="82" t="str">
        <f>IF(AR117="","","-")</f>
        <v/>
      </c>
      <c r="AU117" s="633"/>
      <c r="AV117" s="633"/>
      <c r="AW117" s="82" t="str">
        <f>IF(AX117="","","-")</f>
        <v/>
      </c>
      <c r="AX117" s="85"/>
    </row>
    <row r="118" spans="1:50" ht="24.75" customHeight="1" x14ac:dyDescent="0.15">
      <c r="A118" s="448" t="s">
        <v>358</v>
      </c>
      <c r="B118" s="448"/>
      <c r="C118" s="448"/>
      <c r="D118" s="448"/>
      <c r="E118" s="648">
        <v>2021</v>
      </c>
      <c r="F118" s="649"/>
      <c r="G118" s="637" t="s">
        <v>571</v>
      </c>
      <c r="H118" s="637"/>
      <c r="I118" s="637"/>
      <c r="J118" s="649">
        <v>20</v>
      </c>
      <c r="K118" s="649"/>
      <c r="L118" s="633">
        <v>21</v>
      </c>
      <c r="M118" s="633"/>
      <c r="N118" s="633"/>
      <c r="O118" s="649"/>
      <c r="P118" s="649"/>
      <c r="Q118" s="648"/>
      <c r="R118" s="649"/>
      <c r="S118" s="637"/>
      <c r="T118" s="637"/>
      <c r="U118" s="637"/>
      <c r="V118" s="649"/>
      <c r="W118" s="649"/>
      <c r="X118" s="633"/>
      <c r="Y118" s="633"/>
      <c r="Z118" s="633"/>
      <c r="AA118" s="649"/>
      <c r="AB118" s="669"/>
      <c r="AC118" s="648"/>
      <c r="AD118" s="649"/>
      <c r="AE118" s="637"/>
      <c r="AF118" s="637"/>
      <c r="AG118" s="637"/>
      <c r="AH118" s="649"/>
      <c r="AI118" s="649"/>
      <c r="AJ118" s="633"/>
      <c r="AK118" s="633"/>
      <c r="AL118" s="633"/>
      <c r="AM118" s="649"/>
      <c r="AN118" s="669"/>
      <c r="AO118" s="648"/>
      <c r="AP118" s="649"/>
      <c r="AQ118" s="637"/>
      <c r="AR118" s="637"/>
      <c r="AS118" s="637"/>
      <c r="AT118" s="649"/>
      <c r="AU118" s="649"/>
      <c r="AV118" s="633"/>
      <c r="AW118" s="633"/>
      <c r="AX118" s="85"/>
    </row>
    <row r="119" spans="1:50" ht="28.35" customHeight="1" x14ac:dyDescent="0.15">
      <c r="A119" s="130" t="s">
        <v>238</v>
      </c>
      <c r="B119" s="131"/>
      <c r="C119" s="131"/>
      <c r="D119" s="131"/>
      <c r="E119" s="131"/>
      <c r="F119" s="132"/>
      <c r="G119" s="69" t="s">
        <v>560</v>
      </c>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40"/>
    </row>
    <row r="120" spans="1:50" ht="28.35" customHeight="1" x14ac:dyDescent="0.15">
      <c r="A120" s="130"/>
      <c r="B120" s="131"/>
      <c r="C120" s="131"/>
      <c r="D120" s="131"/>
      <c r="E120" s="131"/>
      <c r="F120" s="132"/>
      <c r="G120" s="38"/>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40"/>
    </row>
    <row r="121" spans="1:50" ht="42.75" customHeight="1" x14ac:dyDescent="0.15">
      <c r="A121" s="130"/>
      <c r="B121" s="131"/>
      <c r="C121" s="131"/>
      <c r="D121" s="131"/>
      <c r="E121" s="131"/>
      <c r="F121" s="132"/>
      <c r="G121" s="38"/>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40"/>
    </row>
    <row r="122" spans="1:50" ht="42.75" customHeight="1" x14ac:dyDescent="0.15">
      <c r="A122" s="130"/>
      <c r="B122" s="131"/>
      <c r="C122" s="131"/>
      <c r="D122" s="131"/>
      <c r="E122" s="131"/>
      <c r="F122" s="132"/>
      <c r="G122" s="38"/>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40"/>
    </row>
    <row r="123" spans="1:50" ht="42.75" customHeight="1" x14ac:dyDescent="0.15">
      <c r="A123" s="130"/>
      <c r="B123" s="131"/>
      <c r="C123" s="131"/>
      <c r="D123" s="131"/>
      <c r="E123" s="131"/>
      <c r="F123" s="132"/>
      <c r="G123" s="38"/>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40"/>
    </row>
    <row r="124" spans="1:50" ht="42.75" customHeight="1" x14ac:dyDescent="0.15">
      <c r="A124" s="130"/>
      <c r="B124" s="131"/>
      <c r="C124" s="131"/>
      <c r="D124" s="131"/>
      <c r="E124" s="131"/>
      <c r="F124" s="132"/>
      <c r="G124" s="38"/>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40"/>
    </row>
    <row r="125" spans="1:50" ht="42.75" customHeight="1" x14ac:dyDescent="0.15">
      <c r="A125" s="130"/>
      <c r="B125" s="131"/>
      <c r="C125" s="131"/>
      <c r="D125" s="131"/>
      <c r="E125" s="131"/>
      <c r="F125" s="132"/>
      <c r="G125" s="38"/>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40"/>
    </row>
    <row r="126" spans="1:50" ht="42.75" customHeight="1" x14ac:dyDescent="0.15">
      <c r="A126" s="130"/>
      <c r="B126" s="131"/>
      <c r="C126" s="131"/>
      <c r="D126" s="131"/>
      <c r="E126" s="131"/>
      <c r="F126" s="132"/>
      <c r="G126" s="38"/>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40"/>
    </row>
    <row r="127" spans="1:50" ht="42.75" customHeight="1" x14ac:dyDescent="0.15">
      <c r="A127" s="130"/>
      <c r="B127" s="131"/>
      <c r="C127" s="131"/>
      <c r="D127" s="131"/>
      <c r="E127" s="131"/>
      <c r="F127" s="132"/>
      <c r="G127" s="38"/>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40"/>
    </row>
    <row r="128" spans="1:50" ht="42.75" customHeight="1" x14ac:dyDescent="0.15">
      <c r="A128" s="130"/>
      <c r="B128" s="131"/>
      <c r="C128" s="131"/>
      <c r="D128" s="131"/>
      <c r="E128" s="131"/>
      <c r="F128" s="132"/>
      <c r="G128" s="38"/>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40"/>
    </row>
    <row r="129" spans="1:50" ht="42.75" customHeight="1" x14ac:dyDescent="0.15">
      <c r="A129" s="130"/>
      <c r="B129" s="131"/>
      <c r="C129" s="131"/>
      <c r="D129" s="131"/>
      <c r="E129" s="131"/>
      <c r="F129" s="132"/>
      <c r="G129" s="38"/>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40"/>
    </row>
    <row r="130" spans="1:50" ht="42.75" customHeight="1" x14ac:dyDescent="0.15">
      <c r="A130" s="130"/>
      <c r="B130" s="131"/>
      <c r="C130" s="131"/>
      <c r="D130" s="131"/>
      <c r="E130" s="131"/>
      <c r="F130" s="132"/>
      <c r="G130" s="38"/>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40"/>
    </row>
    <row r="131" spans="1:50" ht="42.75" customHeight="1" x14ac:dyDescent="0.15">
      <c r="A131" s="130"/>
      <c r="B131" s="131"/>
      <c r="C131" s="131"/>
      <c r="D131" s="131"/>
      <c r="E131" s="131"/>
      <c r="F131" s="132"/>
      <c r="G131" s="38"/>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40"/>
    </row>
    <row r="132" spans="1:50" ht="42.75" customHeight="1" x14ac:dyDescent="0.15">
      <c r="A132" s="130"/>
      <c r="B132" s="131"/>
      <c r="C132" s="131"/>
      <c r="D132" s="131"/>
      <c r="E132" s="131"/>
      <c r="F132" s="132"/>
      <c r="G132" s="38"/>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40"/>
    </row>
    <row r="133" spans="1:50" ht="28.35" customHeight="1" x14ac:dyDescent="0.15">
      <c r="A133" s="130"/>
      <c r="B133" s="131"/>
      <c r="C133" s="131"/>
      <c r="D133" s="131"/>
      <c r="E133" s="131"/>
      <c r="F133" s="132"/>
      <c r="G133" s="38"/>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40"/>
    </row>
    <row r="134" spans="1:50" ht="28.35" customHeight="1" x14ac:dyDescent="0.15">
      <c r="A134" s="130"/>
      <c r="B134" s="131"/>
      <c r="C134" s="131"/>
      <c r="D134" s="131"/>
      <c r="E134" s="131"/>
      <c r="F134" s="132"/>
      <c r="G134" s="38"/>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40"/>
    </row>
    <row r="135" spans="1:50" ht="42" customHeight="1" x14ac:dyDescent="0.15">
      <c r="A135" s="130"/>
      <c r="B135" s="131"/>
      <c r="C135" s="131"/>
      <c r="D135" s="131"/>
      <c r="E135" s="131"/>
      <c r="F135" s="132"/>
      <c r="G135" s="38"/>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40"/>
    </row>
    <row r="136" spans="1:50" ht="42" customHeight="1" x14ac:dyDescent="0.15">
      <c r="A136" s="130"/>
      <c r="B136" s="131"/>
      <c r="C136" s="131"/>
      <c r="D136" s="131"/>
      <c r="E136" s="131"/>
      <c r="F136" s="132"/>
      <c r="G136" s="38"/>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40"/>
    </row>
    <row r="137" spans="1:50" ht="42" customHeight="1" x14ac:dyDescent="0.15">
      <c r="A137" s="130"/>
      <c r="B137" s="131"/>
      <c r="C137" s="131"/>
      <c r="D137" s="131"/>
      <c r="E137" s="131"/>
      <c r="F137" s="132"/>
      <c r="G137" s="38"/>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40"/>
    </row>
    <row r="138" spans="1:50" ht="42" customHeight="1" x14ac:dyDescent="0.15">
      <c r="A138" s="130"/>
      <c r="B138" s="131"/>
      <c r="C138" s="131"/>
      <c r="D138" s="131"/>
      <c r="E138" s="131"/>
      <c r="F138" s="132"/>
      <c r="G138" s="38"/>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40"/>
    </row>
    <row r="139" spans="1:50" ht="42" customHeight="1" x14ac:dyDescent="0.15">
      <c r="A139" s="130"/>
      <c r="B139" s="131"/>
      <c r="C139" s="131"/>
      <c r="D139" s="131"/>
      <c r="E139" s="131"/>
      <c r="F139" s="132"/>
      <c r="G139" s="38"/>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40"/>
    </row>
    <row r="140" spans="1:50" ht="163.5" customHeight="1" x14ac:dyDescent="0.15">
      <c r="A140" s="130"/>
      <c r="B140" s="131"/>
      <c r="C140" s="131"/>
      <c r="D140" s="131"/>
      <c r="E140" s="131"/>
      <c r="F140" s="132"/>
      <c r="G140" s="38"/>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40"/>
    </row>
    <row r="141" spans="1:50" ht="52.5" customHeight="1" x14ac:dyDescent="0.15">
      <c r="A141" s="130"/>
      <c r="B141" s="131"/>
      <c r="C141" s="131"/>
      <c r="D141" s="131"/>
      <c r="E141" s="131"/>
      <c r="F141" s="132"/>
      <c r="G141" s="38"/>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40"/>
    </row>
    <row r="142" spans="1:50" ht="42" customHeight="1" x14ac:dyDescent="0.15">
      <c r="A142" s="130"/>
      <c r="B142" s="131"/>
      <c r="C142" s="131"/>
      <c r="D142" s="131"/>
      <c r="E142" s="131"/>
      <c r="F142" s="132"/>
      <c r="G142" s="38"/>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40"/>
    </row>
    <row r="143" spans="1:50" ht="42" customHeight="1" x14ac:dyDescent="0.15">
      <c r="A143" s="130"/>
      <c r="B143" s="131"/>
      <c r="C143" s="131"/>
      <c r="D143" s="131"/>
      <c r="E143" s="131"/>
      <c r="F143" s="132"/>
      <c r="G143" s="38"/>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40"/>
    </row>
    <row r="144" spans="1:50" ht="42" customHeight="1" x14ac:dyDescent="0.15">
      <c r="A144" s="130"/>
      <c r="B144" s="131"/>
      <c r="C144" s="131"/>
      <c r="D144" s="131"/>
      <c r="E144" s="131"/>
      <c r="F144" s="132"/>
      <c r="G144" s="38"/>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40"/>
    </row>
    <row r="145" spans="1:51" ht="42" customHeight="1" x14ac:dyDescent="0.15">
      <c r="A145" s="130"/>
      <c r="B145" s="131"/>
      <c r="C145" s="131"/>
      <c r="D145" s="131"/>
      <c r="E145" s="131"/>
      <c r="F145" s="132"/>
      <c r="G145" s="38"/>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40"/>
    </row>
    <row r="146" spans="1:51" ht="42" customHeight="1" x14ac:dyDescent="0.15">
      <c r="A146" s="130"/>
      <c r="B146" s="131"/>
      <c r="C146" s="131"/>
      <c r="D146" s="131"/>
      <c r="E146" s="131"/>
      <c r="F146" s="132"/>
      <c r="G146" s="38"/>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40"/>
    </row>
    <row r="147" spans="1:51" ht="42" customHeight="1" x14ac:dyDescent="0.15">
      <c r="A147" s="130"/>
      <c r="B147" s="131"/>
      <c r="C147" s="131"/>
      <c r="D147" s="131"/>
      <c r="E147" s="131"/>
      <c r="F147" s="132"/>
      <c r="G147" s="38"/>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40"/>
    </row>
    <row r="148" spans="1:51" ht="24.75" customHeight="1" thickBot="1" x14ac:dyDescent="0.2">
      <c r="A148" s="650"/>
      <c r="B148" s="651"/>
      <c r="C148" s="651"/>
      <c r="D148" s="651"/>
      <c r="E148" s="651"/>
      <c r="F148" s="652"/>
      <c r="G148" s="41"/>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3"/>
    </row>
    <row r="149" spans="1:51" ht="24.75" customHeight="1" x14ac:dyDescent="0.15">
      <c r="A149" s="653" t="s">
        <v>240</v>
      </c>
      <c r="B149" s="654"/>
      <c r="C149" s="654"/>
      <c r="D149" s="654"/>
      <c r="E149" s="654"/>
      <c r="F149" s="655"/>
      <c r="G149" s="659" t="s">
        <v>650</v>
      </c>
      <c r="H149" s="660"/>
      <c r="I149" s="660"/>
      <c r="J149" s="660"/>
      <c r="K149" s="660"/>
      <c r="L149" s="660"/>
      <c r="M149" s="660"/>
      <c r="N149" s="660"/>
      <c r="O149" s="660"/>
      <c r="P149" s="660"/>
      <c r="Q149" s="660"/>
      <c r="R149" s="660"/>
      <c r="S149" s="660"/>
      <c r="T149" s="660"/>
      <c r="U149" s="660"/>
      <c r="V149" s="660"/>
      <c r="W149" s="660"/>
      <c r="X149" s="660"/>
      <c r="Y149" s="660"/>
      <c r="Z149" s="660"/>
      <c r="AA149" s="660"/>
      <c r="AB149" s="661"/>
      <c r="AC149" s="659" t="s">
        <v>651</v>
      </c>
      <c r="AD149" s="660"/>
      <c r="AE149" s="660"/>
      <c r="AF149" s="660"/>
      <c r="AG149" s="660"/>
      <c r="AH149" s="660"/>
      <c r="AI149" s="660"/>
      <c r="AJ149" s="660"/>
      <c r="AK149" s="660"/>
      <c r="AL149" s="660"/>
      <c r="AM149" s="660"/>
      <c r="AN149" s="660"/>
      <c r="AO149" s="660"/>
      <c r="AP149" s="660"/>
      <c r="AQ149" s="660"/>
      <c r="AR149" s="660"/>
      <c r="AS149" s="660"/>
      <c r="AT149" s="660"/>
      <c r="AU149" s="660"/>
      <c r="AV149" s="660"/>
      <c r="AW149" s="660"/>
      <c r="AX149" s="662"/>
    </row>
    <row r="150" spans="1:51" ht="24.75" customHeight="1" x14ac:dyDescent="0.15">
      <c r="A150" s="656"/>
      <c r="B150" s="657"/>
      <c r="C150" s="657"/>
      <c r="D150" s="657"/>
      <c r="E150" s="657"/>
      <c r="F150" s="658"/>
      <c r="G150" s="226" t="s">
        <v>15</v>
      </c>
      <c r="H150" s="663"/>
      <c r="I150" s="663"/>
      <c r="J150" s="663"/>
      <c r="K150" s="663"/>
      <c r="L150" s="664" t="s">
        <v>16</v>
      </c>
      <c r="M150" s="663"/>
      <c r="N150" s="663"/>
      <c r="O150" s="663"/>
      <c r="P150" s="663"/>
      <c r="Q150" s="663"/>
      <c r="R150" s="663"/>
      <c r="S150" s="663"/>
      <c r="T150" s="663"/>
      <c r="U150" s="663"/>
      <c r="V150" s="663"/>
      <c r="W150" s="663"/>
      <c r="X150" s="665"/>
      <c r="Y150" s="666" t="s">
        <v>17</v>
      </c>
      <c r="Z150" s="667"/>
      <c r="AA150" s="667"/>
      <c r="AB150" s="668"/>
      <c r="AC150" s="226" t="s">
        <v>15</v>
      </c>
      <c r="AD150" s="663"/>
      <c r="AE150" s="663"/>
      <c r="AF150" s="663"/>
      <c r="AG150" s="663"/>
      <c r="AH150" s="664" t="s">
        <v>16</v>
      </c>
      <c r="AI150" s="663"/>
      <c r="AJ150" s="663"/>
      <c r="AK150" s="663"/>
      <c r="AL150" s="663"/>
      <c r="AM150" s="663"/>
      <c r="AN150" s="663"/>
      <c r="AO150" s="663"/>
      <c r="AP150" s="663"/>
      <c r="AQ150" s="663"/>
      <c r="AR150" s="663"/>
      <c r="AS150" s="663"/>
      <c r="AT150" s="665"/>
      <c r="AU150" s="666" t="s">
        <v>17</v>
      </c>
      <c r="AV150" s="667"/>
      <c r="AW150" s="667"/>
      <c r="AX150" s="670"/>
    </row>
    <row r="151" spans="1:51" ht="24.75" customHeight="1" x14ac:dyDescent="0.15">
      <c r="A151" s="656"/>
      <c r="B151" s="657"/>
      <c r="C151" s="657"/>
      <c r="D151" s="657"/>
      <c r="E151" s="657"/>
      <c r="F151" s="658"/>
      <c r="G151" s="671" t="s">
        <v>658</v>
      </c>
      <c r="H151" s="672"/>
      <c r="I151" s="672"/>
      <c r="J151" s="672"/>
      <c r="K151" s="673"/>
      <c r="L151" s="674" t="s">
        <v>659</v>
      </c>
      <c r="M151" s="675"/>
      <c r="N151" s="675"/>
      <c r="O151" s="675"/>
      <c r="P151" s="675"/>
      <c r="Q151" s="675"/>
      <c r="R151" s="675"/>
      <c r="S151" s="675"/>
      <c r="T151" s="675"/>
      <c r="U151" s="675"/>
      <c r="V151" s="675"/>
      <c r="W151" s="675"/>
      <c r="X151" s="676"/>
      <c r="Y151" s="677">
        <v>217</v>
      </c>
      <c r="Z151" s="678"/>
      <c r="AA151" s="678"/>
      <c r="AB151" s="679"/>
      <c r="AC151" s="671" t="s">
        <v>660</v>
      </c>
      <c r="AD151" s="672"/>
      <c r="AE151" s="672"/>
      <c r="AF151" s="672"/>
      <c r="AG151" s="673"/>
      <c r="AH151" s="674" t="s">
        <v>661</v>
      </c>
      <c r="AI151" s="675"/>
      <c r="AJ151" s="675"/>
      <c r="AK151" s="675"/>
      <c r="AL151" s="675"/>
      <c r="AM151" s="675"/>
      <c r="AN151" s="675"/>
      <c r="AO151" s="675"/>
      <c r="AP151" s="675"/>
      <c r="AQ151" s="675"/>
      <c r="AR151" s="675"/>
      <c r="AS151" s="675"/>
      <c r="AT151" s="676"/>
      <c r="AU151" s="677">
        <v>12.4</v>
      </c>
      <c r="AV151" s="678"/>
      <c r="AW151" s="678"/>
      <c r="AX151" s="680"/>
    </row>
    <row r="152" spans="1:51" ht="24.75" customHeight="1" thickBot="1" x14ac:dyDescent="0.2">
      <c r="A152" s="656"/>
      <c r="B152" s="657"/>
      <c r="C152" s="657"/>
      <c r="D152" s="657"/>
      <c r="E152" s="657"/>
      <c r="F152" s="658"/>
      <c r="G152" s="681" t="s">
        <v>18</v>
      </c>
      <c r="H152" s="682"/>
      <c r="I152" s="682"/>
      <c r="J152" s="682"/>
      <c r="K152" s="682"/>
      <c r="L152" s="683"/>
      <c r="M152" s="684"/>
      <c r="N152" s="684"/>
      <c r="O152" s="684"/>
      <c r="P152" s="684"/>
      <c r="Q152" s="684"/>
      <c r="R152" s="684"/>
      <c r="S152" s="684"/>
      <c r="T152" s="684"/>
      <c r="U152" s="684"/>
      <c r="V152" s="684"/>
      <c r="W152" s="684"/>
      <c r="X152" s="685"/>
      <c r="Y152" s="686">
        <f>SUM(Y151:AB151)</f>
        <v>217</v>
      </c>
      <c r="Z152" s="687"/>
      <c r="AA152" s="687"/>
      <c r="AB152" s="688"/>
      <c r="AC152" s="681" t="s">
        <v>18</v>
      </c>
      <c r="AD152" s="682"/>
      <c r="AE152" s="682"/>
      <c r="AF152" s="682"/>
      <c r="AG152" s="682"/>
      <c r="AH152" s="683"/>
      <c r="AI152" s="684"/>
      <c r="AJ152" s="684"/>
      <c r="AK152" s="684"/>
      <c r="AL152" s="684"/>
      <c r="AM152" s="684"/>
      <c r="AN152" s="684"/>
      <c r="AO152" s="684"/>
      <c r="AP152" s="684"/>
      <c r="AQ152" s="684"/>
      <c r="AR152" s="684"/>
      <c r="AS152" s="684"/>
      <c r="AT152" s="685"/>
      <c r="AU152" s="686">
        <f>SUM(AU151:AX151)</f>
        <v>12.4</v>
      </c>
      <c r="AV152" s="687"/>
      <c r="AW152" s="687"/>
      <c r="AX152" s="689"/>
    </row>
    <row r="153" spans="1:51" ht="24.75" customHeight="1" x14ac:dyDescent="0.15">
      <c r="A153" s="656"/>
      <c r="B153" s="657"/>
      <c r="C153" s="657"/>
      <c r="D153" s="657"/>
      <c r="E153" s="657"/>
      <c r="F153" s="658"/>
      <c r="G153" s="659" t="s">
        <v>652</v>
      </c>
      <c r="H153" s="660"/>
      <c r="I153" s="660"/>
      <c r="J153" s="660"/>
      <c r="K153" s="660"/>
      <c r="L153" s="660"/>
      <c r="M153" s="660"/>
      <c r="N153" s="660"/>
      <c r="O153" s="660"/>
      <c r="P153" s="660"/>
      <c r="Q153" s="660"/>
      <c r="R153" s="660"/>
      <c r="S153" s="660"/>
      <c r="T153" s="660"/>
      <c r="U153" s="660"/>
      <c r="V153" s="660"/>
      <c r="W153" s="660"/>
      <c r="X153" s="660"/>
      <c r="Y153" s="660"/>
      <c r="Z153" s="660"/>
      <c r="AA153" s="660"/>
      <c r="AB153" s="661"/>
      <c r="AC153" s="659" t="s">
        <v>653</v>
      </c>
      <c r="AD153" s="660"/>
      <c r="AE153" s="660"/>
      <c r="AF153" s="660"/>
      <c r="AG153" s="660"/>
      <c r="AH153" s="660"/>
      <c r="AI153" s="660"/>
      <c r="AJ153" s="660"/>
      <c r="AK153" s="660"/>
      <c r="AL153" s="660"/>
      <c r="AM153" s="660"/>
      <c r="AN153" s="660"/>
      <c r="AO153" s="660"/>
      <c r="AP153" s="660"/>
      <c r="AQ153" s="660"/>
      <c r="AR153" s="660"/>
      <c r="AS153" s="660"/>
      <c r="AT153" s="660"/>
      <c r="AU153" s="660"/>
      <c r="AV153" s="660"/>
      <c r="AW153" s="660"/>
      <c r="AX153" s="662"/>
      <c r="AY153">
        <f>COUNTA($G$155,$AC$155)</f>
        <v>2</v>
      </c>
    </row>
    <row r="154" spans="1:51" ht="24.75" customHeight="1" x14ac:dyDescent="0.15">
      <c r="A154" s="656"/>
      <c r="B154" s="657"/>
      <c r="C154" s="657"/>
      <c r="D154" s="657"/>
      <c r="E154" s="657"/>
      <c r="F154" s="658"/>
      <c r="G154" s="226" t="s">
        <v>15</v>
      </c>
      <c r="H154" s="663"/>
      <c r="I154" s="663"/>
      <c r="J154" s="663"/>
      <c r="K154" s="663"/>
      <c r="L154" s="664" t="s">
        <v>16</v>
      </c>
      <c r="M154" s="663"/>
      <c r="N154" s="663"/>
      <c r="O154" s="663"/>
      <c r="P154" s="663"/>
      <c r="Q154" s="663"/>
      <c r="R154" s="663"/>
      <c r="S154" s="663"/>
      <c r="T154" s="663"/>
      <c r="U154" s="663"/>
      <c r="V154" s="663"/>
      <c r="W154" s="663"/>
      <c r="X154" s="665"/>
      <c r="Y154" s="666" t="s">
        <v>17</v>
      </c>
      <c r="Z154" s="667"/>
      <c r="AA154" s="667"/>
      <c r="AB154" s="668"/>
      <c r="AC154" s="226" t="s">
        <v>15</v>
      </c>
      <c r="AD154" s="663"/>
      <c r="AE154" s="663"/>
      <c r="AF154" s="663"/>
      <c r="AG154" s="663"/>
      <c r="AH154" s="664" t="s">
        <v>16</v>
      </c>
      <c r="AI154" s="663"/>
      <c r="AJ154" s="663"/>
      <c r="AK154" s="663"/>
      <c r="AL154" s="663"/>
      <c r="AM154" s="663"/>
      <c r="AN154" s="663"/>
      <c r="AO154" s="663"/>
      <c r="AP154" s="663"/>
      <c r="AQ154" s="663"/>
      <c r="AR154" s="663"/>
      <c r="AS154" s="663"/>
      <c r="AT154" s="665"/>
      <c r="AU154" s="666" t="s">
        <v>17</v>
      </c>
      <c r="AV154" s="667"/>
      <c r="AW154" s="667"/>
      <c r="AX154" s="670"/>
      <c r="AY154">
        <f>$AY$153</f>
        <v>2</v>
      </c>
    </row>
    <row r="155" spans="1:51" ht="24.75" customHeight="1" x14ac:dyDescent="0.15">
      <c r="A155" s="656"/>
      <c r="B155" s="657"/>
      <c r="C155" s="657"/>
      <c r="D155" s="657"/>
      <c r="E155" s="657"/>
      <c r="F155" s="658"/>
      <c r="G155" s="671" t="s">
        <v>660</v>
      </c>
      <c r="H155" s="672"/>
      <c r="I155" s="672"/>
      <c r="J155" s="672"/>
      <c r="K155" s="673"/>
      <c r="L155" s="674" t="s">
        <v>661</v>
      </c>
      <c r="M155" s="675"/>
      <c r="N155" s="675"/>
      <c r="O155" s="675"/>
      <c r="P155" s="675"/>
      <c r="Q155" s="675"/>
      <c r="R155" s="675"/>
      <c r="S155" s="675"/>
      <c r="T155" s="675"/>
      <c r="U155" s="675"/>
      <c r="V155" s="675"/>
      <c r="W155" s="675"/>
      <c r="X155" s="676"/>
      <c r="Y155" s="677">
        <v>1</v>
      </c>
      <c r="Z155" s="678"/>
      <c r="AA155" s="678"/>
      <c r="AB155" s="679"/>
      <c r="AC155" s="671" t="s">
        <v>660</v>
      </c>
      <c r="AD155" s="672"/>
      <c r="AE155" s="672"/>
      <c r="AF155" s="672"/>
      <c r="AG155" s="673"/>
      <c r="AH155" s="674" t="s">
        <v>662</v>
      </c>
      <c r="AI155" s="675"/>
      <c r="AJ155" s="675"/>
      <c r="AK155" s="675"/>
      <c r="AL155" s="675"/>
      <c r="AM155" s="675"/>
      <c r="AN155" s="675"/>
      <c r="AO155" s="675"/>
      <c r="AP155" s="675"/>
      <c r="AQ155" s="675"/>
      <c r="AR155" s="675"/>
      <c r="AS155" s="675"/>
      <c r="AT155" s="676"/>
      <c r="AU155" s="677">
        <v>88</v>
      </c>
      <c r="AV155" s="678"/>
      <c r="AW155" s="678"/>
      <c r="AX155" s="680"/>
      <c r="AY155">
        <f>$AY$153</f>
        <v>2</v>
      </c>
    </row>
    <row r="156" spans="1:51" ht="24.75" customHeight="1" thickBot="1" x14ac:dyDescent="0.2">
      <c r="A156" s="656"/>
      <c r="B156" s="657"/>
      <c r="C156" s="657"/>
      <c r="D156" s="657"/>
      <c r="E156" s="657"/>
      <c r="F156" s="658"/>
      <c r="G156" s="681" t="s">
        <v>18</v>
      </c>
      <c r="H156" s="682"/>
      <c r="I156" s="682"/>
      <c r="J156" s="682"/>
      <c r="K156" s="682"/>
      <c r="L156" s="683"/>
      <c r="M156" s="684"/>
      <c r="N156" s="684"/>
      <c r="O156" s="684"/>
      <c r="P156" s="684"/>
      <c r="Q156" s="684"/>
      <c r="R156" s="684"/>
      <c r="S156" s="684"/>
      <c r="T156" s="684"/>
      <c r="U156" s="684"/>
      <c r="V156" s="684"/>
      <c r="W156" s="684"/>
      <c r="X156" s="685"/>
      <c r="Y156" s="686">
        <f>SUM(Y155:AB155)</f>
        <v>1</v>
      </c>
      <c r="Z156" s="687"/>
      <c r="AA156" s="687"/>
      <c r="AB156" s="688"/>
      <c r="AC156" s="681" t="s">
        <v>18</v>
      </c>
      <c r="AD156" s="682"/>
      <c r="AE156" s="682"/>
      <c r="AF156" s="682"/>
      <c r="AG156" s="682"/>
      <c r="AH156" s="683"/>
      <c r="AI156" s="684"/>
      <c r="AJ156" s="684"/>
      <c r="AK156" s="684"/>
      <c r="AL156" s="684"/>
      <c r="AM156" s="684"/>
      <c r="AN156" s="684"/>
      <c r="AO156" s="684"/>
      <c r="AP156" s="684"/>
      <c r="AQ156" s="684"/>
      <c r="AR156" s="684"/>
      <c r="AS156" s="684"/>
      <c r="AT156" s="685"/>
      <c r="AU156" s="686">
        <f>SUM(AU155:AX155)</f>
        <v>88</v>
      </c>
      <c r="AV156" s="687"/>
      <c r="AW156" s="687"/>
      <c r="AX156" s="689"/>
      <c r="AY156">
        <f>$AY$153</f>
        <v>2</v>
      </c>
    </row>
    <row r="157" spans="1:51" ht="24.75" customHeight="1" x14ac:dyDescent="0.15">
      <c r="A157" s="656"/>
      <c r="B157" s="657"/>
      <c r="C157" s="657"/>
      <c r="D157" s="657"/>
      <c r="E157" s="657"/>
      <c r="F157" s="658"/>
      <c r="G157" s="659" t="s">
        <v>654</v>
      </c>
      <c r="H157" s="660"/>
      <c r="I157" s="660"/>
      <c r="J157" s="660"/>
      <c r="K157" s="660"/>
      <c r="L157" s="660"/>
      <c r="M157" s="660"/>
      <c r="N157" s="660"/>
      <c r="O157" s="660"/>
      <c r="P157" s="660"/>
      <c r="Q157" s="660"/>
      <c r="R157" s="660"/>
      <c r="S157" s="660"/>
      <c r="T157" s="660"/>
      <c r="U157" s="660"/>
      <c r="V157" s="660"/>
      <c r="W157" s="660"/>
      <c r="X157" s="660"/>
      <c r="Y157" s="660"/>
      <c r="Z157" s="660"/>
      <c r="AA157" s="660"/>
      <c r="AB157" s="661"/>
      <c r="AC157" s="659" t="s">
        <v>655</v>
      </c>
      <c r="AD157" s="660"/>
      <c r="AE157" s="660"/>
      <c r="AF157" s="660"/>
      <c r="AG157" s="660"/>
      <c r="AH157" s="660"/>
      <c r="AI157" s="660"/>
      <c r="AJ157" s="660"/>
      <c r="AK157" s="660"/>
      <c r="AL157" s="660"/>
      <c r="AM157" s="660"/>
      <c r="AN157" s="660"/>
      <c r="AO157" s="660"/>
      <c r="AP157" s="660"/>
      <c r="AQ157" s="660"/>
      <c r="AR157" s="660"/>
      <c r="AS157" s="660"/>
      <c r="AT157" s="660"/>
      <c r="AU157" s="660"/>
      <c r="AV157" s="660"/>
      <c r="AW157" s="660"/>
      <c r="AX157" s="662"/>
      <c r="AY157">
        <f>COUNTA($G$159,$AC$159)</f>
        <v>2</v>
      </c>
    </row>
    <row r="158" spans="1:51" ht="24.75" customHeight="1" x14ac:dyDescent="0.15">
      <c r="A158" s="656"/>
      <c r="B158" s="657"/>
      <c r="C158" s="657"/>
      <c r="D158" s="657"/>
      <c r="E158" s="657"/>
      <c r="F158" s="658"/>
      <c r="G158" s="226" t="s">
        <v>15</v>
      </c>
      <c r="H158" s="663"/>
      <c r="I158" s="663"/>
      <c r="J158" s="663"/>
      <c r="K158" s="663"/>
      <c r="L158" s="664" t="s">
        <v>16</v>
      </c>
      <c r="M158" s="663"/>
      <c r="N158" s="663"/>
      <c r="O158" s="663"/>
      <c r="P158" s="663"/>
      <c r="Q158" s="663"/>
      <c r="R158" s="663"/>
      <c r="S158" s="663"/>
      <c r="T158" s="663"/>
      <c r="U158" s="663"/>
      <c r="V158" s="663"/>
      <c r="W158" s="663"/>
      <c r="X158" s="665"/>
      <c r="Y158" s="666" t="s">
        <v>17</v>
      </c>
      <c r="Z158" s="667"/>
      <c r="AA158" s="667"/>
      <c r="AB158" s="668"/>
      <c r="AC158" s="226" t="s">
        <v>15</v>
      </c>
      <c r="AD158" s="663"/>
      <c r="AE158" s="663"/>
      <c r="AF158" s="663"/>
      <c r="AG158" s="663"/>
      <c r="AH158" s="664" t="s">
        <v>16</v>
      </c>
      <c r="AI158" s="663"/>
      <c r="AJ158" s="663"/>
      <c r="AK158" s="663"/>
      <c r="AL158" s="663"/>
      <c r="AM158" s="663"/>
      <c r="AN158" s="663"/>
      <c r="AO158" s="663"/>
      <c r="AP158" s="663"/>
      <c r="AQ158" s="663"/>
      <c r="AR158" s="663"/>
      <c r="AS158" s="663"/>
      <c r="AT158" s="665"/>
      <c r="AU158" s="666" t="s">
        <v>17</v>
      </c>
      <c r="AV158" s="667"/>
      <c r="AW158" s="667"/>
      <c r="AX158" s="670"/>
      <c r="AY158">
        <f>$AY$157</f>
        <v>2</v>
      </c>
    </row>
    <row r="159" spans="1:51" ht="24.75" customHeight="1" x14ac:dyDescent="0.15">
      <c r="A159" s="656"/>
      <c r="B159" s="657"/>
      <c r="C159" s="657"/>
      <c r="D159" s="657"/>
      <c r="E159" s="657"/>
      <c r="F159" s="658"/>
      <c r="G159" s="671" t="s">
        <v>660</v>
      </c>
      <c r="H159" s="672"/>
      <c r="I159" s="672"/>
      <c r="J159" s="672"/>
      <c r="K159" s="673"/>
      <c r="L159" s="674" t="s">
        <v>663</v>
      </c>
      <c r="M159" s="675"/>
      <c r="N159" s="675"/>
      <c r="O159" s="675"/>
      <c r="P159" s="675"/>
      <c r="Q159" s="675"/>
      <c r="R159" s="675"/>
      <c r="S159" s="675"/>
      <c r="T159" s="675"/>
      <c r="U159" s="675"/>
      <c r="V159" s="675"/>
      <c r="W159" s="675"/>
      <c r="X159" s="676"/>
      <c r="Y159" s="677">
        <v>1</v>
      </c>
      <c r="Z159" s="678"/>
      <c r="AA159" s="678"/>
      <c r="AB159" s="679"/>
      <c r="AC159" s="671" t="s">
        <v>660</v>
      </c>
      <c r="AD159" s="672"/>
      <c r="AE159" s="672"/>
      <c r="AF159" s="672"/>
      <c r="AG159" s="673"/>
      <c r="AH159" s="674" t="s">
        <v>664</v>
      </c>
      <c r="AI159" s="675"/>
      <c r="AJ159" s="675"/>
      <c r="AK159" s="675"/>
      <c r="AL159" s="675"/>
      <c r="AM159" s="675"/>
      <c r="AN159" s="675"/>
      <c r="AO159" s="675"/>
      <c r="AP159" s="675"/>
      <c r="AQ159" s="675"/>
      <c r="AR159" s="675"/>
      <c r="AS159" s="675"/>
      <c r="AT159" s="676"/>
      <c r="AU159" s="677">
        <v>0.8</v>
      </c>
      <c r="AV159" s="678"/>
      <c r="AW159" s="678"/>
      <c r="AX159" s="680"/>
      <c r="AY159">
        <f>$AY$157</f>
        <v>2</v>
      </c>
    </row>
    <row r="160" spans="1:51" ht="24.75" customHeight="1" thickBot="1" x14ac:dyDescent="0.2">
      <c r="A160" s="656"/>
      <c r="B160" s="657"/>
      <c r="C160" s="657"/>
      <c r="D160" s="657"/>
      <c r="E160" s="657"/>
      <c r="F160" s="658"/>
      <c r="G160" s="681" t="s">
        <v>18</v>
      </c>
      <c r="H160" s="682"/>
      <c r="I160" s="682"/>
      <c r="J160" s="682"/>
      <c r="K160" s="682"/>
      <c r="L160" s="683"/>
      <c r="M160" s="684"/>
      <c r="N160" s="684"/>
      <c r="O160" s="684"/>
      <c r="P160" s="684"/>
      <c r="Q160" s="684"/>
      <c r="R160" s="684"/>
      <c r="S160" s="684"/>
      <c r="T160" s="684"/>
      <c r="U160" s="684"/>
      <c r="V160" s="684"/>
      <c r="W160" s="684"/>
      <c r="X160" s="685"/>
      <c r="Y160" s="686">
        <f>SUM(Y159:AB159)</f>
        <v>1</v>
      </c>
      <c r="Z160" s="687"/>
      <c r="AA160" s="687"/>
      <c r="AB160" s="688"/>
      <c r="AC160" s="681" t="s">
        <v>18</v>
      </c>
      <c r="AD160" s="682"/>
      <c r="AE160" s="682"/>
      <c r="AF160" s="682"/>
      <c r="AG160" s="682"/>
      <c r="AH160" s="683"/>
      <c r="AI160" s="684"/>
      <c r="AJ160" s="684"/>
      <c r="AK160" s="684"/>
      <c r="AL160" s="684"/>
      <c r="AM160" s="684"/>
      <c r="AN160" s="684"/>
      <c r="AO160" s="684"/>
      <c r="AP160" s="684"/>
      <c r="AQ160" s="684"/>
      <c r="AR160" s="684"/>
      <c r="AS160" s="684"/>
      <c r="AT160" s="685"/>
      <c r="AU160" s="686">
        <f>SUM(AU159:AX159)</f>
        <v>0.8</v>
      </c>
      <c r="AV160" s="687"/>
      <c r="AW160" s="687"/>
      <c r="AX160" s="689"/>
      <c r="AY160">
        <f>$AY$157</f>
        <v>2</v>
      </c>
    </row>
    <row r="161" spans="1:51" ht="24.75" customHeight="1" x14ac:dyDescent="0.15">
      <c r="A161" s="656"/>
      <c r="B161" s="657"/>
      <c r="C161" s="657"/>
      <c r="D161" s="657"/>
      <c r="E161" s="657"/>
      <c r="F161" s="658"/>
      <c r="G161" s="659" t="s">
        <v>656</v>
      </c>
      <c r="H161" s="660"/>
      <c r="I161" s="660"/>
      <c r="J161" s="660"/>
      <c r="K161" s="660"/>
      <c r="L161" s="660"/>
      <c r="M161" s="660"/>
      <c r="N161" s="660"/>
      <c r="O161" s="660"/>
      <c r="P161" s="660"/>
      <c r="Q161" s="660"/>
      <c r="R161" s="660"/>
      <c r="S161" s="660"/>
      <c r="T161" s="660"/>
      <c r="U161" s="660"/>
      <c r="V161" s="660"/>
      <c r="W161" s="660"/>
      <c r="X161" s="660"/>
      <c r="Y161" s="660"/>
      <c r="Z161" s="660"/>
      <c r="AA161" s="660"/>
      <c r="AB161" s="661"/>
      <c r="AC161" s="659" t="s">
        <v>657</v>
      </c>
      <c r="AD161" s="660"/>
      <c r="AE161" s="660"/>
      <c r="AF161" s="660"/>
      <c r="AG161" s="660"/>
      <c r="AH161" s="660"/>
      <c r="AI161" s="660"/>
      <c r="AJ161" s="660"/>
      <c r="AK161" s="660"/>
      <c r="AL161" s="660"/>
      <c r="AM161" s="660"/>
      <c r="AN161" s="660"/>
      <c r="AO161" s="660"/>
      <c r="AP161" s="660"/>
      <c r="AQ161" s="660"/>
      <c r="AR161" s="660"/>
      <c r="AS161" s="660"/>
      <c r="AT161" s="660"/>
      <c r="AU161" s="660"/>
      <c r="AV161" s="660"/>
      <c r="AW161" s="660"/>
      <c r="AX161" s="662"/>
      <c r="AY161">
        <f>COUNTA($G$163,$AC$163)</f>
        <v>2</v>
      </c>
    </row>
    <row r="162" spans="1:51" ht="24.75" customHeight="1" x14ac:dyDescent="0.15">
      <c r="A162" s="656"/>
      <c r="B162" s="657"/>
      <c r="C162" s="657"/>
      <c r="D162" s="657"/>
      <c r="E162" s="657"/>
      <c r="F162" s="658"/>
      <c r="G162" s="226" t="s">
        <v>15</v>
      </c>
      <c r="H162" s="663"/>
      <c r="I162" s="663"/>
      <c r="J162" s="663"/>
      <c r="K162" s="663"/>
      <c r="L162" s="664" t="s">
        <v>16</v>
      </c>
      <c r="M162" s="663"/>
      <c r="N162" s="663"/>
      <c r="O162" s="663"/>
      <c r="P162" s="663"/>
      <c r="Q162" s="663"/>
      <c r="R162" s="663"/>
      <c r="S162" s="663"/>
      <c r="T162" s="663"/>
      <c r="U162" s="663"/>
      <c r="V162" s="663"/>
      <c r="W162" s="663"/>
      <c r="X162" s="665"/>
      <c r="Y162" s="666" t="s">
        <v>17</v>
      </c>
      <c r="Z162" s="667"/>
      <c r="AA162" s="667"/>
      <c r="AB162" s="668"/>
      <c r="AC162" s="226" t="s">
        <v>15</v>
      </c>
      <c r="AD162" s="663"/>
      <c r="AE162" s="663"/>
      <c r="AF162" s="663"/>
      <c r="AG162" s="663"/>
      <c r="AH162" s="664" t="s">
        <v>16</v>
      </c>
      <c r="AI162" s="663"/>
      <c r="AJ162" s="663"/>
      <c r="AK162" s="663"/>
      <c r="AL162" s="663"/>
      <c r="AM162" s="663"/>
      <c r="AN162" s="663"/>
      <c r="AO162" s="663"/>
      <c r="AP162" s="663"/>
      <c r="AQ162" s="663"/>
      <c r="AR162" s="663"/>
      <c r="AS162" s="663"/>
      <c r="AT162" s="665"/>
      <c r="AU162" s="666" t="s">
        <v>17</v>
      </c>
      <c r="AV162" s="667"/>
      <c r="AW162" s="667"/>
      <c r="AX162" s="670"/>
      <c r="AY162">
        <f>$AY$161</f>
        <v>2</v>
      </c>
    </row>
    <row r="163" spans="1:51" s="16" customFormat="1" ht="24.75" customHeight="1" x14ac:dyDescent="0.15">
      <c r="A163" s="656"/>
      <c r="B163" s="657"/>
      <c r="C163" s="657"/>
      <c r="D163" s="657"/>
      <c r="E163" s="657"/>
      <c r="F163" s="658"/>
      <c r="G163" s="671" t="s">
        <v>665</v>
      </c>
      <c r="H163" s="672"/>
      <c r="I163" s="672"/>
      <c r="J163" s="672"/>
      <c r="K163" s="673"/>
      <c r="L163" s="674" t="s">
        <v>666</v>
      </c>
      <c r="M163" s="675"/>
      <c r="N163" s="675"/>
      <c r="O163" s="675"/>
      <c r="P163" s="675"/>
      <c r="Q163" s="675"/>
      <c r="R163" s="675"/>
      <c r="S163" s="675"/>
      <c r="T163" s="675"/>
      <c r="U163" s="675"/>
      <c r="V163" s="675"/>
      <c r="W163" s="675"/>
      <c r="X163" s="676"/>
      <c r="Y163" s="677">
        <v>0.1</v>
      </c>
      <c r="Z163" s="678"/>
      <c r="AA163" s="678"/>
      <c r="AB163" s="679"/>
      <c r="AC163" s="671" t="s">
        <v>658</v>
      </c>
      <c r="AD163" s="672"/>
      <c r="AE163" s="672"/>
      <c r="AF163" s="672"/>
      <c r="AG163" s="673"/>
      <c r="AH163" s="674" t="s">
        <v>667</v>
      </c>
      <c r="AI163" s="675"/>
      <c r="AJ163" s="675"/>
      <c r="AK163" s="675"/>
      <c r="AL163" s="675"/>
      <c r="AM163" s="675"/>
      <c r="AN163" s="675"/>
      <c r="AO163" s="675"/>
      <c r="AP163" s="675"/>
      <c r="AQ163" s="675"/>
      <c r="AR163" s="675"/>
      <c r="AS163" s="675"/>
      <c r="AT163" s="676"/>
      <c r="AU163" s="677">
        <v>920</v>
      </c>
      <c r="AV163" s="678"/>
      <c r="AW163" s="678"/>
      <c r="AX163" s="679"/>
      <c r="AY163">
        <f>$AY$161</f>
        <v>2</v>
      </c>
    </row>
    <row r="164" spans="1:51" ht="24.75" customHeight="1" x14ac:dyDescent="0.15">
      <c r="A164" s="656"/>
      <c r="B164" s="657"/>
      <c r="C164" s="657"/>
      <c r="D164" s="657"/>
      <c r="E164" s="657"/>
      <c r="F164" s="658"/>
      <c r="G164" s="681" t="s">
        <v>18</v>
      </c>
      <c r="H164" s="682"/>
      <c r="I164" s="682"/>
      <c r="J164" s="682"/>
      <c r="K164" s="682"/>
      <c r="L164" s="683"/>
      <c r="M164" s="684"/>
      <c r="N164" s="684"/>
      <c r="O164" s="684"/>
      <c r="P164" s="684"/>
      <c r="Q164" s="684"/>
      <c r="R164" s="684"/>
      <c r="S164" s="684"/>
      <c r="T164" s="684"/>
      <c r="U164" s="684"/>
      <c r="V164" s="684"/>
      <c r="W164" s="684"/>
      <c r="X164" s="685"/>
      <c r="Y164" s="686">
        <f>SUM(Y163:AB163)</f>
        <v>0.1</v>
      </c>
      <c r="Z164" s="687"/>
      <c r="AA164" s="687"/>
      <c r="AB164" s="688"/>
      <c r="AC164" s="681" t="s">
        <v>18</v>
      </c>
      <c r="AD164" s="682"/>
      <c r="AE164" s="682"/>
      <c r="AF164" s="682"/>
      <c r="AG164" s="682"/>
      <c r="AH164" s="683"/>
      <c r="AI164" s="684"/>
      <c r="AJ164" s="684"/>
      <c r="AK164" s="684"/>
      <c r="AL164" s="684"/>
      <c r="AM164" s="684"/>
      <c r="AN164" s="684"/>
      <c r="AO164" s="684"/>
      <c r="AP164" s="684"/>
      <c r="AQ164" s="684"/>
      <c r="AR164" s="684"/>
      <c r="AS164" s="684"/>
      <c r="AT164" s="685"/>
      <c r="AU164" s="686">
        <f>SUM(AU163:AX163)</f>
        <v>920</v>
      </c>
      <c r="AV164" s="687"/>
      <c r="AW164" s="687"/>
      <c r="AX164" s="689"/>
      <c r="AY164">
        <f>$AY$161</f>
        <v>2</v>
      </c>
    </row>
    <row r="165" spans="1:51" ht="24.75" customHeight="1" thickBot="1" x14ac:dyDescent="0.2">
      <c r="A165" s="716" t="s">
        <v>547</v>
      </c>
      <c r="B165" s="717"/>
      <c r="C165" s="717"/>
      <c r="D165" s="717"/>
      <c r="E165" s="717"/>
      <c r="F165" s="717"/>
      <c r="G165" s="717"/>
      <c r="H165" s="717"/>
      <c r="I165" s="717"/>
      <c r="J165" s="717"/>
      <c r="K165" s="717"/>
      <c r="L165" s="717"/>
      <c r="M165" s="717"/>
      <c r="N165" s="717"/>
      <c r="O165" s="717"/>
      <c r="P165" s="717"/>
      <c r="Q165" s="717"/>
      <c r="R165" s="717"/>
      <c r="S165" s="717"/>
      <c r="T165" s="717"/>
      <c r="U165" s="717"/>
      <c r="V165" s="717"/>
      <c r="W165" s="717"/>
      <c r="X165" s="717"/>
      <c r="Y165" s="717"/>
      <c r="Z165" s="717"/>
      <c r="AA165" s="717"/>
      <c r="AB165" s="717"/>
      <c r="AC165" s="717"/>
      <c r="AD165" s="717"/>
      <c r="AE165" s="717"/>
      <c r="AF165" s="717"/>
      <c r="AG165" s="717"/>
      <c r="AH165" s="717"/>
      <c r="AI165" s="717"/>
      <c r="AJ165" s="717"/>
      <c r="AK165" s="718"/>
      <c r="AL165" s="719" t="s">
        <v>211</v>
      </c>
      <c r="AM165" s="720"/>
      <c r="AN165" s="720"/>
      <c r="AO165" s="84" t="s">
        <v>668</v>
      </c>
      <c r="AP165" s="21"/>
      <c r="AQ165" s="21"/>
      <c r="AR165" s="21"/>
      <c r="AS165" s="21"/>
      <c r="AT165" s="21"/>
      <c r="AU165" s="21"/>
      <c r="AV165" s="21"/>
      <c r="AW165" s="21"/>
      <c r="AX165" s="22"/>
      <c r="AY165">
        <f>COUNTIF($AO$165,"☑")</f>
        <v>1</v>
      </c>
    </row>
    <row r="166" spans="1:51" ht="24.75" customHeight="1" x14ac:dyDescent="0.15">
      <c r="A166" s="4"/>
      <c r="B166" s="4"/>
      <c r="C166" s="4"/>
      <c r="D166" s="4"/>
      <c r="E166" s="4"/>
      <c r="F166" s="4"/>
      <c r="G166" s="7"/>
      <c r="H166" s="7"/>
      <c r="I166" s="7"/>
      <c r="J166" s="7"/>
      <c r="K166" s="7"/>
      <c r="L166" s="3"/>
      <c r="M166" s="7"/>
      <c r="N166" s="7"/>
      <c r="O166" s="7"/>
      <c r="P166" s="7"/>
      <c r="Q166" s="7"/>
      <c r="R166" s="7"/>
      <c r="S166" s="7"/>
      <c r="T166" s="7"/>
      <c r="U166" s="7"/>
      <c r="V166" s="7"/>
      <c r="W166" s="7"/>
      <c r="X166" s="7"/>
      <c r="Y166" s="8"/>
      <c r="Z166" s="8"/>
      <c r="AA166" s="8"/>
      <c r="AB166" s="8"/>
      <c r="AC166" s="7"/>
      <c r="AD166" s="7"/>
      <c r="AE166" s="7"/>
      <c r="AF166" s="7"/>
      <c r="AG166" s="7"/>
      <c r="AH166" s="3"/>
      <c r="AI166" s="7"/>
      <c r="AJ166" s="7"/>
      <c r="AK166" s="7"/>
      <c r="AL166" s="7"/>
      <c r="AM166" s="7"/>
      <c r="AN166" s="7"/>
      <c r="AO166" s="7"/>
      <c r="AP166" s="7"/>
      <c r="AQ166" s="7"/>
      <c r="AR166" s="7"/>
      <c r="AS166" s="7"/>
      <c r="AT166" s="7"/>
      <c r="AU166" s="8"/>
      <c r="AV166" s="8"/>
      <c r="AW166" s="8"/>
      <c r="AX166" s="8"/>
    </row>
    <row r="167" spans="1:51" ht="24.75" customHeight="1" x14ac:dyDescent="0.15"/>
    <row r="168" spans="1:51" ht="24.75" customHeight="1" x14ac:dyDescent="0.15">
      <c r="A168" s="9"/>
      <c r="B168" s="1" t="s">
        <v>27</v>
      </c>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spans="1:51" ht="24.75" customHeight="1" x14ac:dyDescent="0.15">
      <c r="A169" s="9"/>
      <c r="B169" s="44" t="s">
        <v>220</v>
      </c>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spans="1:51" ht="59.25" customHeight="1" x14ac:dyDescent="0.15">
      <c r="A170" s="721"/>
      <c r="B170" s="721"/>
      <c r="C170" s="721" t="s">
        <v>24</v>
      </c>
      <c r="D170" s="721"/>
      <c r="E170" s="721"/>
      <c r="F170" s="721"/>
      <c r="G170" s="721"/>
      <c r="H170" s="721"/>
      <c r="I170" s="721"/>
      <c r="J170" s="722" t="s">
        <v>184</v>
      </c>
      <c r="K170" s="448"/>
      <c r="L170" s="448"/>
      <c r="M170" s="448"/>
      <c r="N170" s="448"/>
      <c r="O170" s="448"/>
      <c r="P170" s="411" t="s">
        <v>25</v>
      </c>
      <c r="Q170" s="411"/>
      <c r="R170" s="411"/>
      <c r="S170" s="411"/>
      <c r="T170" s="411"/>
      <c r="U170" s="411"/>
      <c r="V170" s="411"/>
      <c r="W170" s="411"/>
      <c r="X170" s="411"/>
      <c r="Y170" s="723" t="s">
        <v>183</v>
      </c>
      <c r="Z170" s="724"/>
      <c r="AA170" s="724"/>
      <c r="AB170" s="724"/>
      <c r="AC170" s="722" t="s">
        <v>210</v>
      </c>
      <c r="AD170" s="722"/>
      <c r="AE170" s="722"/>
      <c r="AF170" s="722"/>
      <c r="AG170" s="722"/>
      <c r="AH170" s="723" t="s">
        <v>225</v>
      </c>
      <c r="AI170" s="721"/>
      <c r="AJ170" s="721"/>
      <c r="AK170" s="721"/>
      <c r="AL170" s="721" t="s">
        <v>19</v>
      </c>
      <c r="AM170" s="721"/>
      <c r="AN170" s="721"/>
      <c r="AO170" s="725"/>
      <c r="AP170" s="690" t="s">
        <v>185</v>
      </c>
      <c r="AQ170" s="690"/>
      <c r="AR170" s="690"/>
      <c r="AS170" s="690"/>
      <c r="AT170" s="690"/>
      <c r="AU170" s="690"/>
      <c r="AV170" s="690"/>
      <c r="AW170" s="690"/>
      <c r="AX170" s="690"/>
    </row>
    <row r="171" spans="1:51" ht="30" customHeight="1" x14ac:dyDescent="0.15">
      <c r="A171" s="691">
        <v>1</v>
      </c>
      <c r="B171" s="691">
        <v>1</v>
      </c>
      <c r="C171" s="692" t="s">
        <v>684</v>
      </c>
      <c r="D171" s="693"/>
      <c r="E171" s="693"/>
      <c r="F171" s="693"/>
      <c r="G171" s="693"/>
      <c r="H171" s="693"/>
      <c r="I171" s="694"/>
      <c r="J171" s="695">
        <v>4011005003009</v>
      </c>
      <c r="K171" s="696"/>
      <c r="L171" s="696"/>
      <c r="M171" s="696"/>
      <c r="N171" s="696"/>
      <c r="O171" s="697"/>
      <c r="P171" s="698" t="s">
        <v>685</v>
      </c>
      <c r="Q171" s="699"/>
      <c r="R171" s="699"/>
      <c r="S171" s="699"/>
      <c r="T171" s="699"/>
      <c r="U171" s="699"/>
      <c r="V171" s="699"/>
      <c r="W171" s="699"/>
      <c r="X171" s="700"/>
      <c r="Y171" s="701">
        <v>217</v>
      </c>
      <c r="Z171" s="702"/>
      <c r="AA171" s="702"/>
      <c r="AB171" s="703"/>
      <c r="AC171" s="704" t="s">
        <v>674</v>
      </c>
      <c r="AD171" s="705"/>
      <c r="AE171" s="705"/>
      <c r="AF171" s="705"/>
      <c r="AG171" s="706"/>
      <c r="AH171" s="707">
        <v>1</v>
      </c>
      <c r="AI171" s="708"/>
      <c r="AJ171" s="708"/>
      <c r="AK171" s="709"/>
      <c r="AL171" s="710" t="s">
        <v>258</v>
      </c>
      <c r="AM171" s="711"/>
      <c r="AN171" s="711"/>
      <c r="AO171" s="712"/>
      <c r="AP171" s="713" t="s">
        <v>258</v>
      </c>
      <c r="AQ171" s="714"/>
      <c r="AR171" s="714"/>
      <c r="AS171" s="714"/>
      <c r="AT171" s="714"/>
      <c r="AU171" s="714"/>
      <c r="AV171" s="714"/>
      <c r="AW171" s="714"/>
      <c r="AX171" s="715"/>
    </row>
    <row r="172" spans="1:51" ht="24.75" customHeight="1" x14ac:dyDescent="0.15">
      <c r="A172" s="48"/>
      <c r="B172" s="48"/>
      <c r="C172" s="48"/>
      <c r="D172" s="48"/>
      <c r="E172" s="48"/>
      <c r="F172" s="48"/>
      <c r="G172" s="48"/>
      <c r="H172" s="48"/>
      <c r="I172" s="48"/>
      <c r="J172" s="49"/>
      <c r="K172" s="49"/>
      <c r="L172" s="49"/>
      <c r="M172" s="49"/>
      <c r="N172" s="49"/>
      <c r="O172" s="49"/>
      <c r="P172" s="50"/>
      <c r="Q172" s="50"/>
      <c r="R172" s="50"/>
      <c r="S172" s="50"/>
      <c r="T172" s="50"/>
      <c r="U172" s="50"/>
      <c r="V172" s="50"/>
      <c r="W172" s="50"/>
      <c r="X172" s="50"/>
      <c r="Y172" s="51"/>
      <c r="Z172" s="51"/>
      <c r="AA172" s="51"/>
      <c r="AB172" s="51"/>
      <c r="AC172" s="51"/>
      <c r="AD172" s="51"/>
      <c r="AE172" s="51"/>
      <c r="AF172" s="51"/>
      <c r="AG172" s="51"/>
      <c r="AH172" s="51"/>
      <c r="AI172" s="51"/>
      <c r="AJ172" s="51"/>
      <c r="AK172" s="51"/>
      <c r="AL172" s="51"/>
      <c r="AM172" s="51"/>
      <c r="AN172" s="51"/>
      <c r="AO172" s="51"/>
      <c r="AP172" s="50"/>
      <c r="AQ172" s="50"/>
      <c r="AR172" s="50"/>
      <c r="AS172" s="50"/>
      <c r="AT172" s="50"/>
      <c r="AU172" s="50"/>
      <c r="AV172" s="50"/>
      <c r="AW172" s="50"/>
      <c r="AX172" s="50"/>
      <c r="AY172">
        <f>COUNTA($C$175)</f>
        <v>1</v>
      </c>
    </row>
    <row r="173" spans="1:51" ht="24.75" customHeight="1" x14ac:dyDescent="0.15">
      <c r="A173" s="48"/>
      <c r="B173" s="52" t="s">
        <v>160</v>
      </c>
      <c r="C173" s="48"/>
      <c r="D173" s="48"/>
      <c r="E173" s="48"/>
      <c r="F173" s="48"/>
      <c r="G173" s="48"/>
      <c r="H173" s="48"/>
      <c r="I173" s="48"/>
      <c r="J173" s="48"/>
      <c r="K173" s="48"/>
      <c r="L173" s="48"/>
      <c r="M173" s="48"/>
      <c r="N173" s="48"/>
      <c r="O173" s="48"/>
      <c r="P173" s="53"/>
      <c r="Q173" s="53"/>
      <c r="R173" s="53"/>
      <c r="S173" s="53"/>
      <c r="T173" s="53"/>
      <c r="U173" s="53"/>
      <c r="V173" s="53"/>
      <c r="W173" s="53"/>
      <c r="X173" s="53"/>
      <c r="Y173" s="54"/>
      <c r="Z173" s="54"/>
      <c r="AA173" s="54"/>
      <c r="AB173" s="54"/>
      <c r="AC173" s="54"/>
      <c r="AD173" s="54"/>
      <c r="AE173" s="54"/>
      <c r="AF173" s="54"/>
      <c r="AG173" s="54"/>
      <c r="AH173" s="54"/>
      <c r="AI173" s="54"/>
      <c r="AJ173" s="54"/>
      <c r="AK173" s="54"/>
      <c r="AL173" s="54"/>
      <c r="AM173" s="54"/>
      <c r="AN173" s="54"/>
      <c r="AO173" s="54"/>
      <c r="AP173" s="53"/>
      <c r="AQ173" s="53"/>
      <c r="AR173" s="53"/>
      <c r="AS173" s="53"/>
      <c r="AT173" s="53"/>
      <c r="AU173" s="53"/>
      <c r="AV173" s="53"/>
      <c r="AW173" s="53"/>
      <c r="AX173" s="53"/>
      <c r="AY173">
        <f>$AY$172</f>
        <v>1</v>
      </c>
    </row>
    <row r="174" spans="1:51" ht="59.25" customHeight="1" x14ac:dyDescent="0.15">
      <c r="A174" s="721"/>
      <c r="B174" s="721"/>
      <c r="C174" s="721" t="s">
        <v>24</v>
      </c>
      <c r="D174" s="721"/>
      <c r="E174" s="721"/>
      <c r="F174" s="721"/>
      <c r="G174" s="721"/>
      <c r="H174" s="721"/>
      <c r="I174" s="721"/>
      <c r="J174" s="722" t="s">
        <v>184</v>
      </c>
      <c r="K174" s="448"/>
      <c r="L174" s="448"/>
      <c r="M174" s="448"/>
      <c r="N174" s="448"/>
      <c r="O174" s="448"/>
      <c r="P174" s="411" t="s">
        <v>25</v>
      </c>
      <c r="Q174" s="411"/>
      <c r="R174" s="411"/>
      <c r="S174" s="411"/>
      <c r="T174" s="411"/>
      <c r="U174" s="411"/>
      <c r="V174" s="411"/>
      <c r="W174" s="411"/>
      <c r="X174" s="411"/>
      <c r="Y174" s="723" t="s">
        <v>183</v>
      </c>
      <c r="Z174" s="724"/>
      <c r="AA174" s="724"/>
      <c r="AB174" s="724"/>
      <c r="AC174" s="722" t="s">
        <v>210</v>
      </c>
      <c r="AD174" s="722"/>
      <c r="AE174" s="722"/>
      <c r="AF174" s="722"/>
      <c r="AG174" s="722"/>
      <c r="AH174" s="723" t="s">
        <v>225</v>
      </c>
      <c r="AI174" s="721"/>
      <c r="AJ174" s="721"/>
      <c r="AK174" s="721"/>
      <c r="AL174" s="721" t="s">
        <v>19</v>
      </c>
      <c r="AM174" s="721"/>
      <c r="AN174" s="721"/>
      <c r="AO174" s="725"/>
      <c r="AP174" s="690" t="s">
        <v>185</v>
      </c>
      <c r="AQ174" s="690"/>
      <c r="AR174" s="690"/>
      <c r="AS174" s="690"/>
      <c r="AT174" s="690"/>
      <c r="AU174" s="690"/>
      <c r="AV174" s="690"/>
      <c r="AW174" s="690"/>
      <c r="AX174" s="690"/>
      <c r="AY174">
        <f>$AY$172</f>
        <v>1</v>
      </c>
    </row>
    <row r="175" spans="1:51" ht="48" customHeight="1" x14ac:dyDescent="0.15">
      <c r="A175" s="691">
        <v>1</v>
      </c>
      <c r="B175" s="691">
        <v>1</v>
      </c>
      <c r="C175" s="727" t="s">
        <v>686</v>
      </c>
      <c r="D175" s="728"/>
      <c r="E175" s="728"/>
      <c r="F175" s="728"/>
      <c r="G175" s="728"/>
      <c r="H175" s="728"/>
      <c r="I175" s="728"/>
      <c r="J175" s="729">
        <v>4010701026082</v>
      </c>
      <c r="K175" s="730"/>
      <c r="L175" s="730"/>
      <c r="M175" s="730"/>
      <c r="N175" s="730"/>
      <c r="O175" s="730"/>
      <c r="P175" s="731" t="s">
        <v>687</v>
      </c>
      <c r="Q175" s="732"/>
      <c r="R175" s="732"/>
      <c r="S175" s="732"/>
      <c r="T175" s="732"/>
      <c r="U175" s="732"/>
      <c r="V175" s="732"/>
      <c r="W175" s="732"/>
      <c r="X175" s="732"/>
      <c r="Y175" s="701">
        <v>12.4</v>
      </c>
      <c r="Z175" s="702"/>
      <c r="AA175" s="702"/>
      <c r="AB175" s="703"/>
      <c r="AC175" s="733" t="s">
        <v>228</v>
      </c>
      <c r="AD175" s="734"/>
      <c r="AE175" s="734"/>
      <c r="AF175" s="734"/>
      <c r="AG175" s="734"/>
      <c r="AH175" s="737">
        <v>3</v>
      </c>
      <c r="AI175" s="738"/>
      <c r="AJ175" s="738"/>
      <c r="AK175" s="738"/>
      <c r="AL175" s="710" t="s">
        <v>258</v>
      </c>
      <c r="AM175" s="711"/>
      <c r="AN175" s="711"/>
      <c r="AO175" s="712"/>
      <c r="AP175" s="726" t="s">
        <v>688</v>
      </c>
      <c r="AQ175" s="726"/>
      <c r="AR175" s="726"/>
      <c r="AS175" s="726"/>
      <c r="AT175" s="726"/>
      <c r="AU175" s="726"/>
      <c r="AV175" s="726"/>
      <c r="AW175" s="726"/>
      <c r="AX175" s="726"/>
      <c r="AY175">
        <f>$AY$172</f>
        <v>1</v>
      </c>
    </row>
    <row r="176" spans="1:51" ht="24.75" customHeight="1" x14ac:dyDescent="0.15">
      <c r="A176" s="55"/>
      <c r="B176" s="55"/>
      <c r="C176" s="55"/>
      <c r="D176" s="55"/>
      <c r="E176" s="55"/>
      <c r="F176" s="55"/>
      <c r="G176" s="55"/>
      <c r="H176" s="55"/>
      <c r="I176" s="55"/>
      <c r="J176" s="55"/>
      <c r="K176" s="55"/>
      <c r="L176" s="55"/>
      <c r="M176" s="55"/>
      <c r="N176" s="55"/>
      <c r="O176" s="55"/>
      <c r="P176" s="56"/>
      <c r="Q176" s="56"/>
      <c r="R176" s="56"/>
      <c r="S176" s="56"/>
      <c r="T176" s="56"/>
      <c r="U176" s="56"/>
      <c r="V176" s="56"/>
      <c r="W176" s="56"/>
      <c r="X176" s="56"/>
      <c r="Y176" s="57"/>
      <c r="Z176" s="57"/>
      <c r="AA176" s="57"/>
      <c r="AB176" s="57"/>
      <c r="AC176" s="57"/>
      <c r="AD176" s="57"/>
      <c r="AE176" s="57"/>
      <c r="AF176" s="57"/>
      <c r="AG176" s="57"/>
      <c r="AH176" s="57"/>
      <c r="AI176" s="57"/>
      <c r="AJ176" s="57"/>
      <c r="AK176" s="57"/>
      <c r="AL176" s="57"/>
      <c r="AM176" s="57"/>
      <c r="AN176" s="57"/>
      <c r="AO176" s="57"/>
      <c r="AP176" s="56"/>
      <c r="AQ176" s="56"/>
      <c r="AR176" s="56"/>
      <c r="AS176" s="56"/>
      <c r="AT176" s="56"/>
      <c r="AU176" s="56"/>
      <c r="AV176" s="56"/>
      <c r="AW176" s="56"/>
      <c r="AX176" s="56"/>
      <c r="AY176">
        <f>COUNTA($C$179)</f>
        <v>1</v>
      </c>
    </row>
    <row r="177" spans="1:51" ht="24.75" customHeight="1" x14ac:dyDescent="0.15">
      <c r="A177" s="48"/>
      <c r="B177" s="52" t="s">
        <v>202</v>
      </c>
      <c r="C177" s="48"/>
      <c r="D177" s="48"/>
      <c r="E177" s="48"/>
      <c r="F177" s="48"/>
      <c r="G177" s="48"/>
      <c r="H177" s="48"/>
      <c r="I177" s="48"/>
      <c r="J177" s="48"/>
      <c r="K177" s="48"/>
      <c r="L177" s="48"/>
      <c r="M177" s="48"/>
      <c r="N177" s="48"/>
      <c r="O177" s="48"/>
      <c r="P177" s="53"/>
      <c r="Q177" s="53"/>
      <c r="R177" s="53"/>
      <c r="S177" s="53"/>
      <c r="T177" s="53"/>
      <c r="U177" s="53"/>
      <c r="V177" s="53"/>
      <c r="W177" s="53"/>
      <c r="X177" s="53"/>
      <c r="Y177" s="54"/>
      <c r="Z177" s="54"/>
      <c r="AA177" s="54"/>
      <c r="AB177" s="54"/>
      <c r="AC177" s="54"/>
      <c r="AD177" s="54"/>
      <c r="AE177" s="54"/>
      <c r="AF177" s="54"/>
      <c r="AG177" s="54"/>
      <c r="AH177" s="54"/>
      <c r="AI177" s="54"/>
      <c r="AJ177" s="54"/>
      <c r="AK177" s="54"/>
      <c r="AL177" s="54"/>
      <c r="AM177" s="54"/>
      <c r="AN177" s="54"/>
      <c r="AO177" s="54"/>
      <c r="AP177" s="53"/>
      <c r="AQ177" s="53"/>
      <c r="AR177" s="53"/>
      <c r="AS177" s="53"/>
      <c r="AT177" s="53"/>
      <c r="AU177" s="53"/>
      <c r="AV177" s="53"/>
      <c r="AW177" s="53"/>
      <c r="AX177" s="53"/>
      <c r="AY177">
        <f>$AY$176</f>
        <v>1</v>
      </c>
    </row>
    <row r="178" spans="1:51" ht="59.25" customHeight="1" x14ac:dyDescent="0.15">
      <c r="A178" s="721"/>
      <c r="B178" s="721"/>
      <c r="C178" s="721" t="s">
        <v>24</v>
      </c>
      <c r="D178" s="721"/>
      <c r="E178" s="721"/>
      <c r="F178" s="721"/>
      <c r="G178" s="721"/>
      <c r="H178" s="721"/>
      <c r="I178" s="721"/>
      <c r="J178" s="722" t="s">
        <v>184</v>
      </c>
      <c r="K178" s="448"/>
      <c r="L178" s="448"/>
      <c r="M178" s="448"/>
      <c r="N178" s="448"/>
      <c r="O178" s="448"/>
      <c r="P178" s="411" t="s">
        <v>25</v>
      </c>
      <c r="Q178" s="411"/>
      <c r="R178" s="411"/>
      <c r="S178" s="411"/>
      <c r="T178" s="411"/>
      <c r="U178" s="411"/>
      <c r="V178" s="411"/>
      <c r="W178" s="411"/>
      <c r="X178" s="411"/>
      <c r="Y178" s="723" t="s">
        <v>183</v>
      </c>
      <c r="Z178" s="724"/>
      <c r="AA178" s="724"/>
      <c r="AB178" s="724"/>
      <c r="AC178" s="722" t="s">
        <v>210</v>
      </c>
      <c r="AD178" s="722"/>
      <c r="AE178" s="722"/>
      <c r="AF178" s="722"/>
      <c r="AG178" s="722"/>
      <c r="AH178" s="723" t="s">
        <v>225</v>
      </c>
      <c r="AI178" s="721"/>
      <c r="AJ178" s="721"/>
      <c r="AK178" s="721"/>
      <c r="AL178" s="721" t="s">
        <v>19</v>
      </c>
      <c r="AM178" s="721"/>
      <c r="AN178" s="721"/>
      <c r="AO178" s="725"/>
      <c r="AP178" s="690" t="s">
        <v>185</v>
      </c>
      <c r="AQ178" s="690"/>
      <c r="AR178" s="690"/>
      <c r="AS178" s="690"/>
      <c r="AT178" s="690"/>
      <c r="AU178" s="690"/>
      <c r="AV178" s="690"/>
      <c r="AW178" s="690"/>
      <c r="AX178" s="690"/>
      <c r="AY178">
        <f>$AY$176</f>
        <v>1</v>
      </c>
    </row>
    <row r="179" spans="1:51" ht="48" customHeight="1" x14ac:dyDescent="0.15">
      <c r="A179" s="691">
        <v>1</v>
      </c>
      <c r="B179" s="691">
        <v>1</v>
      </c>
      <c r="C179" s="727" t="s">
        <v>689</v>
      </c>
      <c r="D179" s="728"/>
      <c r="E179" s="728"/>
      <c r="F179" s="728"/>
      <c r="G179" s="728"/>
      <c r="H179" s="728"/>
      <c r="I179" s="728"/>
      <c r="J179" s="729">
        <v>6012701004917</v>
      </c>
      <c r="K179" s="730"/>
      <c r="L179" s="730"/>
      <c r="M179" s="730"/>
      <c r="N179" s="730"/>
      <c r="O179" s="730"/>
      <c r="P179" s="731" t="s">
        <v>690</v>
      </c>
      <c r="Q179" s="732"/>
      <c r="R179" s="732"/>
      <c r="S179" s="732"/>
      <c r="T179" s="732"/>
      <c r="U179" s="732"/>
      <c r="V179" s="732"/>
      <c r="W179" s="732"/>
      <c r="X179" s="732"/>
      <c r="Y179" s="701">
        <v>1</v>
      </c>
      <c r="Z179" s="702"/>
      <c r="AA179" s="702"/>
      <c r="AB179" s="703"/>
      <c r="AC179" s="733" t="s">
        <v>233</v>
      </c>
      <c r="AD179" s="734"/>
      <c r="AE179" s="734"/>
      <c r="AF179" s="734"/>
      <c r="AG179" s="734"/>
      <c r="AH179" s="737" t="s">
        <v>258</v>
      </c>
      <c r="AI179" s="738"/>
      <c r="AJ179" s="738"/>
      <c r="AK179" s="738"/>
      <c r="AL179" s="737" t="s">
        <v>258</v>
      </c>
      <c r="AM179" s="738"/>
      <c r="AN179" s="738"/>
      <c r="AO179" s="738"/>
      <c r="AP179" s="726" t="s">
        <v>258</v>
      </c>
      <c r="AQ179" s="726"/>
      <c r="AR179" s="726"/>
      <c r="AS179" s="726"/>
      <c r="AT179" s="726"/>
      <c r="AU179" s="726"/>
      <c r="AV179" s="726"/>
      <c r="AW179" s="726"/>
      <c r="AX179" s="726"/>
      <c r="AY179">
        <f>$AY$176</f>
        <v>1</v>
      </c>
    </row>
    <row r="180" spans="1:51" ht="30" customHeight="1" x14ac:dyDescent="0.15">
      <c r="A180" s="691">
        <v>2</v>
      </c>
      <c r="B180" s="691">
        <v>1</v>
      </c>
      <c r="C180" s="692" t="s">
        <v>691</v>
      </c>
      <c r="D180" s="693"/>
      <c r="E180" s="693"/>
      <c r="F180" s="693"/>
      <c r="G180" s="693"/>
      <c r="H180" s="693"/>
      <c r="I180" s="694"/>
      <c r="J180" s="695">
        <v>7010005002819</v>
      </c>
      <c r="K180" s="696"/>
      <c r="L180" s="696"/>
      <c r="M180" s="696"/>
      <c r="N180" s="696"/>
      <c r="O180" s="697"/>
      <c r="P180" s="698" t="s">
        <v>692</v>
      </c>
      <c r="Q180" s="699"/>
      <c r="R180" s="699"/>
      <c r="S180" s="699"/>
      <c r="T180" s="699"/>
      <c r="U180" s="699"/>
      <c r="V180" s="699"/>
      <c r="W180" s="699"/>
      <c r="X180" s="700"/>
      <c r="Y180" s="701">
        <v>0.5</v>
      </c>
      <c r="Z180" s="702"/>
      <c r="AA180" s="702"/>
      <c r="AB180" s="703"/>
      <c r="AC180" s="704" t="s">
        <v>233</v>
      </c>
      <c r="AD180" s="705"/>
      <c r="AE180" s="705"/>
      <c r="AF180" s="705"/>
      <c r="AG180" s="706"/>
      <c r="AH180" s="707" t="s">
        <v>258</v>
      </c>
      <c r="AI180" s="708"/>
      <c r="AJ180" s="708"/>
      <c r="AK180" s="709"/>
      <c r="AL180" s="707" t="s">
        <v>258</v>
      </c>
      <c r="AM180" s="708"/>
      <c r="AN180" s="708"/>
      <c r="AO180" s="709"/>
      <c r="AP180" s="713" t="s">
        <v>258</v>
      </c>
      <c r="AQ180" s="714"/>
      <c r="AR180" s="714"/>
      <c r="AS180" s="714"/>
      <c r="AT180" s="714"/>
      <c r="AU180" s="714"/>
      <c r="AV180" s="714"/>
      <c r="AW180" s="714"/>
      <c r="AX180" s="715"/>
      <c r="AY180">
        <f>COUNTA($C$180)</f>
        <v>1</v>
      </c>
    </row>
    <row r="181" spans="1:51" ht="48" customHeight="1" x14ac:dyDescent="0.15">
      <c r="A181" s="691">
        <v>3</v>
      </c>
      <c r="B181" s="691">
        <v>1</v>
      </c>
      <c r="C181" s="692" t="s">
        <v>693</v>
      </c>
      <c r="D181" s="693"/>
      <c r="E181" s="693"/>
      <c r="F181" s="693"/>
      <c r="G181" s="693"/>
      <c r="H181" s="693"/>
      <c r="I181" s="694"/>
      <c r="J181" s="695">
        <v>1010401144807</v>
      </c>
      <c r="K181" s="696"/>
      <c r="L181" s="696"/>
      <c r="M181" s="696"/>
      <c r="N181" s="696"/>
      <c r="O181" s="697"/>
      <c r="P181" s="698" t="s">
        <v>692</v>
      </c>
      <c r="Q181" s="699"/>
      <c r="R181" s="699"/>
      <c r="S181" s="699"/>
      <c r="T181" s="699"/>
      <c r="U181" s="699"/>
      <c r="V181" s="699"/>
      <c r="W181" s="699"/>
      <c r="X181" s="700"/>
      <c r="Y181" s="701">
        <v>0.1</v>
      </c>
      <c r="Z181" s="702"/>
      <c r="AA181" s="702"/>
      <c r="AB181" s="703"/>
      <c r="AC181" s="704" t="s">
        <v>233</v>
      </c>
      <c r="AD181" s="705"/>
      <c r="AE181" s="705"/>
      <c r="AF181" s="705"/>
      <c r="AG181" s="706"/>
      <c r="AH181" s="707" t="s">
        <v>258</v>
      </c>
      <c r="AI181" s="708"/>
      <c r="AJ181" s="708"/>
      <c r="AK181" s="709"/>
      <c r="AL181" s="707" t="s">
        <v>258</v>
      </c>
      <c r="AM181" s="708"/>
      <c r="AN181" s="708"/>
      <c r="AO181" s="709"/>
      <c r="AP181" s="713" t="s">
        <v>258</v>
      </c>
      <c r="AQ181" s="714"/>
      <c r="AR181" s="714"/>
      <c r="AS181" s="714"/>
      <c r="AT181" s="714"/>
      <c r="AU181" s="714"/>
      <c r="AV181" s="714"/>
      <c r="AW181" s="714"/>
      <c r="AX181" s="715"/>
      <c r="AY181">
        <f>COUNTA($C$181)</f>
        <v>1</v>
      </c>
    </row>
    <row r="182" spans="1:51" ht="30" customHeight="1" x14ac:dyDescent="0.15">
      <c r="A182" s="691">
        <v>4</v>
      </c>
      <c r="B182" s="691">
        <v>1</v>
      </c>
      <c r="C182" s="692" t="s">
        <v>694</v>
      </c>
      <c r="D182" s="693"/>
      <c r="E182" s="693"/>
      <c r="F182" s="693"/>
      <c r="G182" s="693"/>
      <c r="H182" s="693"/>
      <c r="I182" s="694"/>
      <c r="J182" s="695">
        <v>1010401109636</v>
      </c>
      <c r="K182" s="696"/>
      <c r="L182" s="696"/>
      <c r="M182" s="696"/>
      <c r="N182" s="696"/>
      <c r="O182" s="697"/>
      <c r="P182" s="698" t="s">
        <v>695</v>
      </c>
      <c r="Q182" s="699"/>
      <c r="R182" s="699"/>
      <c r="S182" s="699"/>
      <c r="T182" s="699"/>
      <c r="U182" s="699"/>
      <c r="V182" s="699"/>
      <c r="W182" s="699"/>
      <c r="X182" s="700"/>
      <c r="Y182" s="701">
        <v>0.1</v>
      </c>
      <c r="Z182" s="702"/>
      <c r="AA182" s="702"/>
      <c r="AB182" s="703"/>
      <c r="AC182" s="704" t="s">
        <v>233</v>
      </c>
      <c r="AD182" s="705"/>
      <c r="AE182" s="705"/>
      <c r="AF182" s="705"/>
      <c r="AG182" s="706"/>
      <c r="AH182" s="707" t="s">
        <v>258</v>
      </c>
      <c r="AI182" s="708"/>
      <c r="AJ182" s="708"/>
      <c r="AK182" s="709"/>
      <c r="AL182" s="707" t="s">
        <v>258</v>
      </c>
      <c r="AM182" s="708"/>
      <c r="AN182" s="708"/>
      <c r="AO182" s="709"/>
      <c r="AP182" s="713" t="s">
        <v>258</v>
      </c>
      <c r="AQ182" s="714"/>
      <c r="AR182" s="714"/>
      <c r="AS182" s="714"/>
      <c r="AT182" s="714"/>
      <c r="AU182" s="714"/>
      <c r="AV182" s="714"/>
      <c r="AW182" s="714"/>
      <c r="AX182" s="715"/>
      <c r="AY182">
        <f>COUNTA($C$182)</f>
        <v>1</v>
      </c>
    </row>
    <row r="183" spans="1:51" ht="24.75" customHeight="1" x14ac:dyDescent="0.15">
      <c r="A183" s="55"/>
      <c r="B183" s="55"/>
      <c r="C183" s="55"/>
      <c r="D183" s="55"/>
      <c r="E183" s="55"/>
      <c r="F183" s="55"/>
      <c r="G183" s="55"/>
      <c r="H183" s="55"/>
      <c r="I183" s="55"/>
      <c r="J183" s="55"/>
      <c r="K183" s="55"/>
      <c r="L183" s="55"/>
      <c r="M183" s="55"/>
      <c r="N183" s="55"/>
      <c r="O183" s="55"/>
      <c r="P183" s="56"/>
      <c r="Q183" s="56"/>
      <c r="R183" s="56"/>
      <c r="S183" s="56"/>
      <c r="T183" s="56"/>
      <c r="U183" s="56"/>
      <c r="V183" s="56"/>
      <c r="W183" s="56"/>
      <c r="X183" s="56"/>
      <c r="Y183" s="57"/>
      <c r="Z183" s="57"/>
      <c r="AA183" s="57"/>
      <c r="AB183" s="57"/>
      <c r="AC183" s="57"/>
      <c r="AD183" s="57"/>
      <c r="AE183" s="57"/>
      <c r="AF183" s="57"/>
      <c r="AG183" s="57"/>
      <c r="AH183" s="57"/>
      <c r="AI183" s="57"/>
      <c r="AJ183" s="57"/>
      <c r="AK183" s="57"/>
      <c r="AL183" s="57"/>
      <c r="AM183" s="57"/>
      <c r="AN183" s="57"/>
      <c r="AO183" s="57"/>
      <c r="AP183" s="56"/>
      <c r="AQ183" s="56"/>
      <c r="AR183" s="56"/>
      <c r="AS183" s="56"/>
      <c r="AT183" s="56"/>
      <c r="AU183" s="56"/>
      <c r="AV183" s="56"/>
      <c r="AW183" s="56"/>
      <c r="AX183" s="56"/>
      <c r="AY183">
        <f>COUNTA($C$186)</f>
        <v>1</v>
      </c>
    </row>
    <row r="184" spans="1:51" ht="24.75" customHeight="1" x14ac:dyDescent="0.15">
      <c r="A184" s="48"/>
      <c r="B184" s="52" t="s">
        <v>161</v>
      </c>
      <c r="C184" s="48"/>
      <c r="D184" s="48"/>
      <c r="E184" s="48"/>
      <c r="F184" s="48"/>
      <c r="G184" s="48"/>
      <c r="H184" s="48"/>
      <c r="I184" s="48"/>
      <c r="J184" s="48"/>
      <c r="K184" s="48"/>
      <c r="L184" s="48"/>
      <c r="M184" s="48"/>
      <c r="N184" s="48"/>
      <c r="O184" s="48"/>
      <c r="P184" s="53"/>
      <c r="Q184" s="53"/>
      <c r="R184" s="53"/>
      <c r="S184" s="53"/>
      <c r="T184" s="53"/>
      <c r="U184" s="53"/>
      <c r="V184" s="53"/>
      <c r="W184" s="53"/>
      <c r="X184" s="53"/>
      <c r="Y184" s="54"/>
      <c r="Z184" s="54"/>
      <c r="AA184" s="54"/>
      <c r="AB184" s="54"/>
      <c r="AC184" s="54"/>
      <c r="AD184" s="54"/>
      <c r="AE184" s="54"/>
      <c r="AF184" s="54"/>
      <c r="AG184" s="54"/>
      <c r="AH184" s="54"/>
      <c r="AI184" s="54"/>
      <c r="AJ184" s="54"/>
      <c r="AK184" s="54"/>
      <c r="AL184" s="54"/>
      <c r="AM184" s="54"/>
      <c r="AN184" s="54"/>
      <c r="AO184" s="54"/>
      <c r="AP184" s="53"/>
      <c r="AQ184" s="53"/>
      <c r="AR184" s="53"/>
      <c r="AS184" s="53"/>
      <c r="AT184" s="53"/>
      <c r="AU184" s="53"/>
      <c r="AV184" s="53"/>
      <c r="AW184" s="53"/>
      <c r="AX184" s="53"/>
      <c r="AY184">
        <f>$AY$183</f>
        <v>1</v>
      </c>
    </row>
    <row r="185" spans="1:51" ht="59.25" customHeight="1" x14ac:dyDescent="0.15">
      <c r="A185" s="721"/>
      <c r="B185" s="721"/>
      <c r="C185" s="721" t="s">
        <v>24</v>
      </c>
      <c r="D185" s="721"/>
      <c r="E185" s="721"/>
      <c r="F185" s="721"/>
      <c r="G185" s="721"/>
      <c r="H185" s="721"/>
      <c r="I185" s="721"/>
      <c r="J185" s="722" t="s">
        <v>184</v>
      </c>
      <c r="K185" s="448"/>
      <c r="L185" s="448"/>
      <c r="M185" s="448"/>
      <c r="N185" s="448"/>
      <c r="O185" s="448"/>
      <c r="P185" s="411" t="s">
        <v>25</v>
      </c>
      <c r="Q185" s="411"/>
      <c r="R185" s="411"/>
      <c r="S185" s="411"/>
      <c r="T185" s="411"/>
      <c r="U185" s="411"/>
      <c r="V185" s="411"/>
      <c r="W185" s="411"/>
      <c r="X185" s="411"/>
      <c r="Y185" s="723" t="s">
        <v>183</v>
      </c>
      <c r="Z185" s="724"/>
      <c r="AA185" s="724"/>
      <c r="AB185" s="724"/>
      <c r="AC185" s="722" t="s">
        <v>210</v>
      </c>
      <c r="AD185" s="722"/>
      <c r="AE185" s="722"/>
      <c r="AF185" s="722"/>
      <c r="AG185" s="722"/>
      <c r="AH185" s="723" t="s">
        <v>225</v>
      </c>
      <c r="AI185" s="721"/>
      <c r="AJ185" s="721"/>
      <c r="AK185" s="721"/>
      <c r="AL185" s="721" t="s">
        <v>19</v>
      </c>
      <c r="AM185" s="721"/>
      <c r="AN185" s="721"/>
      <c r="AO185" s="725"/>
      <c r="AP185" s="690" t="s">
        <v>185</v>
      </c>
      <c r="AQ185" s="690"/>
      <c r="AR185" s="690"/>
      <c r="AS185" s="690"/>
      <c r="AT185" s="690"/>
      <c r="AU185" s="690"/>
      <c r="AV185" s="690"/>
      <c r="AW185" s="690"/>
      <c r="AX185" s="690"/>
      <c r="AY185">
        <f>$AY$183</f>
        <v>1</v>
      </c>
    </row>
    <row r="186" spans="1:51" ht="48" customHeight="1" x14ac:dyDescent="0.15">
      <c r="A186" s="691">
        <v>1</v>
      </c>
      <c r="B186" s="691">
        <v>1</v>
      </c>
      <c r="C186" s="727" t="s">
        <v>696</v>
      </c>
      <c r="D186" s="728"/>
      <c r="E186" s="728"/>
      <c r="F186" s="728"/>
      <c r="G186" s="728"/>
      <c r="H186" s="728"/>
      <c r="I186" s="728"/>
      <c r="J186" s="729">
        <v>1010401023102</v>
      </c>
      <c r="K186" s="730"/>
      <c r="L186" s="730"/>
      <c r="M186" s="730"/>
      <c r="N186" s="730"/>
      <c r="O186" s="730"/>
      <c r="P186" s="731" t="s">
        <v>697</v>
      </c>
      <c r="Q186" s="732"/>
      <c r="R186" s="732"/>
      <c r="S186" s="732"/>
      <c r="T186" s="732"/>
      <c r="U186" s="732"/>
      <c r="V186" s="732"/>
      <c r="W186" s="732"/>
      <c r="X186" s="732"/>
      <c r="Y186" s="701">
        <v>88</v>
      </c>
      <c r="Z186" s="702"/>
      <c r="AA186" s="702"/>
      <c r="AB186" s="703"/>
      <c r="AC186" s="733" t="s">
        <v>228</v>
      </c>
      <c r="AD186" s="734"/>
      <c r="AE186" s="734"/>
      <c r="AF186" s="734"/>
      <c r="AG186" s="734"/>
      <c r="AH186" s="737">
        <v>1</v>
      </c>
      <c r="AI186" s="738"/>
      <c r="AJ186" s="738"/>
      <c r="AK186" s="738"/>
      <c r="AL186" s="710" t="s">
        <v>258</v>
      </c>
      <c r="AM186" s="711"/>
      <c r="AN186" s="711"/>
      <c r="AO186" s="712"/>
      <c r="AP186" s="726" t="s">
        <v>688</v>
      </c>
      <c r="AQ186" s="726"/>
      <c r="AR186" s="726"/>
      <c r="AS186" s="726"/>
      <c r="AT186" s="726"/>
      <c r="AU186" s="726"/>
      <c r="AV186" s="726"/>
      <c r="AW186" s="726"/>
      <c r="AX186" s="726"/>
      <c r="AY186">
        <f>$AY$183</f>
        <v>1</v>
      </c>
    </row>
    <row r="187" spans="1:51" ht="24.75" customHeight="1" x14ac:dyDescent="0.15">
      <c r="A187" s="55"/>
      <c r="B187" s="55"/>
      <c r="C187" s="55"/>
      <c r="D187" s="55"/>
      <c r="E187" s="55"/>
      <c r="F187" s="55"/>
      <c r="G187" s="55"/>
      <c r="H187" s="55"/>
      <c r="I187" s="55"/>
      <c r="J187" s="55"/>
      <c r="K187" s="55"/>
      <c r="L187" s="55"/>
      <c r="M187" s="55"/>
      <c r="N187" s="55"/>
      <c r="O187" s="55"/>
      <c r="P187" s="56"/>
      <c r="Q187" s="56"/>
      <c r="R187" s="56"/>
      <c r="S187" s="56"/>
      <c r="T187" s="56"/>
      <c r="U187" s="56"/>
      <c r="V187" s="56"/>
      <c r="W187" s="56"/>
      <c r="X187" s="56"/>
      <c r="Y187" s="57"/>
      <c r="Z187" s="57"/>
      <c r="AA187" s="57"/>
      <c r="AB187" s="57"/>
      <c r="AC187" s="57"/>
      <c r="AD187" s="57"/>
      <c r="AE187" s="57"/>
      <c r="AF187" s="57"/>
      <c r="AG187" s="57"/>
      <c r="AH187" s="57"/>
      <c r="AI187" s="57"/>
      <c r="AJ187" s="57"/>
      <c r="AK187" s="57"/>
      <c r="AL187" s="57"/>
      <c r="AM187" s="57"/>
      <c r="AN187" s="57"/>
      <c r="AO187" s="57"/>
      <c r="AP187" s="56"/>
      <c r="AQ187" s="56"/>
      <c r="AR187" s="56"/>
      <c r="AS187" s="56"/>
      <c r="AT187" s="56"/>
      <c r="AU187" s="56"/>
      <c r="AV187" s="56"/>
      <c r="AW187" s="56"/>
      <c r="AX187" s="56"/>
      <c r="AY187">
        <f>COUNTA($C$190)</f>
        <v>1</v>
      </c>
    </row>
    <row r="188" spans="1:51" ht="24.75" customHeight="1" x14ac:dyDescent="0.15">
      <c r="A188" s="48"/>
      <c r="B188" s="52" t="s">
        <v>162</v>
      </c>
      <c r="C188" s="48"/>
      <c r="D188" s="48"/>
      <c r="E188" s="48"/>
      <c r="F188" s="48"/>
      <c r="G188" s="48"/>
      <c r="H188" s="48"/>
      <c r="I188" s="48"/>
      <c r="J188" s="48"/>
      <c r="K188" s="48"/>
      <c r="L188" s="48"/>
      <c r="M188" s="48"/>
      <c r="N188" s="48"/>
      <c r="O188" s="48"/>
      <c r="P188" s="53"/>
      <c r="Q188" s="53"/>
      <c r="R188" s="53"/>
      <c r="S188" s="53"/>
      <c r="T188" s="53"/>
      <c r="U188" s="53"/>
      <c r="V188" s="53"/>
      <c r="W188" s="53"/>
      <c r="X188" s="53"/>
      <c r="Y188" s="54"/>
      <c r="Z188" s="54"/>
      <c r="AA188" s="54"/>
      <c r="AB188" s="54"/>
      <c r="AC188" s="54"/>
      <c r="AD188" s="54"/>
      <c r="AE188" s="54"/>
      <c r="AF188" s="54"/>
      <c r="AG188" s="54"/>
      <c r="AH188" s="54"/>
      <c r="AI188" s="54"/>
      <c r="AJ188" s="54"/>
      <c r="AK188" s="54"/>
      <c r="AL188" s="54"/>
      <c r="AM188" s="54"/>
      <c r="AN188" s="54"/>
      <c r="AO188" s="54"/>
      <c r="AP188" s="53"/>
      <c r="AQ188" s="53"/>
      <c r="AR188" s="53"/>
      <c r="AS188" s="53"/>
      <c r="AT188" s="53"/>
      <c r="AU188" s="53"/>
      <c r="AV188" s="53"/>
      <c r="AW188" s="53"/>
      <c r="AX188" s="53"/>
      <c r="AY188">
        <f>$AY$187</f>
        <v>1</v>
      </c>
    </row>
    <row r="189" spans="1:51" ht="59.25" customHeight="1" x14ac:dyDescent="0.15">
      <c r="A189" s="721"/>
      <c r="B189" s="721"/>
      <c r="C189" s="721" t="s">
        <v>24</v>
      </c>
      <c r="D189" s="721"/>
      <c r="E189" s="721"/>
      <c r="F189" s="721"/>
      <c r="G189" s="721"/>
      <c r="H189" s="721"/>
      <c r="I189" s="721"/>
      <c r="J189" s="722" t="s">
        <v>184</v>
      </c>
      <c r="K189" s="448"/>
      <c r="L189" s="448"/>
      <c r="M189" s="448"/>
      <c r="N189" s="448"/>
      <c r="O189" s="448"/>
      <c r="P189" s="411" t="s">
        <v>25</v>
      </c>
      <c r="Q189" s="411"/>
      <c r="R189" s="411"/>
      <c r="S189" s="411"/>
      <c r="T189" s="411"/>
      <c r="U189" s="411"/>
      <c r="V189" s="411"/>
      <c r="W189" s="411"/>
      <c r="X189" s="411"/>
      <c r="Y189" s="723" t="s">
        <v>183</v>
      </c>
      <c r="Z189" s="724"/>
      <c r="AA189" s="724"/>
      <c r="AB189" s="724"/>
      <c r="AC189" s="722" t="s">
        <v>210</v>
      </c>
      <c r="AD189" s="722"/>
      <c r="AE189" s="722"/>
      <c r="AF189" s="722"/>
      <c r="AG189" s="722"/>
      <c r="AH189" s="723" t="s">
        <v>225</v>
      </c>
      <c r="AI189" s="721"/>
      <c r="AJ189" s="721"/>
      <c r="AK189" s="721"/>
      <c r="AL189" s="721" t="s">
        <v>19</v>
      </c>
      <c r="AM189" s="721"/>
      <c r="AN189" s="721"/>
      <c r="AO189" s="725"/>
      <c r="AP189" s="690" t="s">
        <v>185</v>
      </c>
      <c r="AQ189" s="690"/>
      <c r="AR189" s="690"/>
      <c r="AS189" s="690"/>
      <c r="AT189" s="690"/>
      <c r="AU189" s="690"/>
      <c r="AV189" s="690"/>
      <c r="AW189" s="690"/>
      <c r="AX189" s="690"/>
      <c r="AY189">
        <f>$AY$187</f>
        <v>1</v>
      </c>
    </row>
    <row r="190" spans="1:51" ht="48" customHeight="1" x14ac:dyDescent="0.15">
      <c r="A190" s="691">
        <v>1</v>
      </c>
      <c r="B190" s="691">
        <v>1</v>
      </c>
      <c r="C190" s="727" t="s">
        <v>698</v>
      </c>
      <c r="D190" s="728"/>
      <c r="E190" s="728"/>
      <c r="F190" s="728"/>
      <c r="G190" s="728"/>
      <c r="H190" s="728"/>
      <c r="I190" s="728"/>
      <c r="J190" s="729">
        <v>9011101039249</v>
      </c>
      <c r="K190" s="730"/>
      <c r="L190" s="730"/>
      <c r="M190" s="730"/>
      <c r="N190" s="730"/>
      <c r="O190" s="730"/>
      <c r="P190" s="731" t="s">
        <v>699</v>
      </c>
      <c r="Q190" s="732"/>
      <c r="R190" s="732"/>
      <c r="S190" s="732"/>
      <c r="T190" s="732"/>
      <c r="U190" s="732"/>
      <c r="V190" s="732"/>
      <c r="W190" s="732"/>
      <c r="X190" s="732"/>
      <c r="Y190" s="701">
        <v>1</v>
      </c>
      <c r="Z190" s="702"/>
      <c r="AA190" s="702"/>
      <c r="AB190" s="703"/>
      <c r="AC190" s="733" t="s">
        <v>233</v>
      </c>
      <c r="AD190" s="734"/>
      <c r="AE190" s="734"/>
      <c r="AF190" s="734"/>
      <c r="AG190" s="734"/>
      <c r="AH190" s="737" t="s">
        <v>258</v>
      </c>
      <c r="AI190" s="738"/>
      <c r="AJ190" s="738"/>
      <c r="AK190" s="738"/>
      <c r="AL190" s="710" t="s">
        <v>258</v>
      </c>
      <c r="AM190" s="711"/>
      <c r="AN190" s="711"/>
      <c r="AO190" s="712"/>
      <c r="AP190" s="726" t="s">
        <v>258</v>
      </c>
      <c r="AQ190" s="726"/>
      <c r="AR190" s="726"/>
      <c r="AS190" s="726"/>
      <c r="AT190" s="726"/>
      <c r="AU190" s="726"/>
      <c r="AV190" s="726"/>
      <c r="AW190" s="726"/>
      <c r="AX190" s="726"/>
      <c r="AY190">
        <f>$AY$187</f>
        <v>1</v>
      </c>
    </row>
    <row r="191" spans="1:51" ht="24.75" customHeight="1" x14ac:dyDescent="0.15">
      <c r="A191" s="55"/>
      <c r="B191" s="55"/>
      <c r="C191" s="55"/>
      <c r="D191" s="55"/>
      <c r="E191" s="55"/>
      <c r="F191" s="55"/>
      <c r="G191" s="55"/>
      <c r="H191" s="55"/>
      <c r="I191" s="55"/>
      <c r="J191" s="55"/>
      <c r="K191" s="55"/>
      <c r="L191" s="55"/>
      <c r="M191" s="55"/>
      <c r="N191" s="55"/>
      <c r="O191" s="55"/>
      <c r="P191" s="56"/>
      <c r="Q191" s="56"/>
      <c r="R191" s="56"/>
      <c r="S191" s="56"/>
      <c r="T191" s="56"/>
      <c r="U191" s="56"/>
      <c r="V191" s="56"/>
      <c r="W191" s="56"/>
      <c r="X191" s="56"/>
      <c r="Y191" s="57"/>
      <c r="Z191" s="57"/>
      <c r="AA191" s="57"/>
      <c r="AB191" s="57"/>
      <c r="AC191" s="57"/>
      <c r="AD191" s="57"/>
      <c r="AE191" s="57"/>
      <c r="AF191" s="57"/>
      <c r="AG191" s="57"/>
      <c r="AH191" s="57"/>
      <c r="AI191" s="57"/>
      <c r="AJ191" s="57"/>
      <c r="AK191" s="57"/>
      <c r="AL191" s="57"/>
      <c r="AM191" s="57"/>
      <c r="AN191" s="57"/>
      <c r="AO191" s="57"/>
      <c r="AP191" s="56"/>
      <c r="AQ191" s="56"/>
      <c r="AR191" s="56"/>
      <c r="AS191" s="56"/>
      <c r="AT191" s="56"/>
      <c r="AU191" s="56"/>
      <c r="AV191" s="56"/>
      <c r="AW191" s="56"/>
      <c r="AX191" s="56"/>
      <c r="AY191">
        <f>COUNTA($C$194)</f>
        <v>1</v>
      </c>
    </row>
    <row r="192" spans="1:51" ht="24.75" customHeight="1" x14ac:dyDescent="0.15">
      <c r="A192" s="48"/>
      <c r="B192" s="52" t="s">
        <v>163</v>
      </c>
      <c r="C192" s="48"/>
      <c r="D192" s="48"/>
      <c r="E192" s="48"/>
      <c r="F192" s="48"/>
      <c r="G192" s="48"/>
      <c r="H192" s="48"/>
      <c r="I192" s="48"/>
      <c r="J192" s="48"/>
      <c r="K192" s="48"/>
      <c r="L192" s="48"/>
      <c r="M192" s="48"/>
      <c r="N192" s="48"/>
      <c r="O192" s="48"/>
      <c r="P192" s="53"/>
      <c r="Q192" s="53"/>
      <c r="R192" s="53"/>
      <c r="S192" s="53"/>
      <c r="T192" s="53"/>
      <c r="U192" s="53"/>
      <c r="V192" s="53"/>
      <c r="W192" s="53"/>
      <c r="X192" s="53"/>
      <c r="Y192" s="54"/>
      <c r="Z192" s="54"/>
      <c r="AA192" s="54"/>
      <c r="AB192" s="54"/>
      <c r="AC192" s="54"/>
      <c r="AD192" s="54"/>
      <c r="AE192" s="54"/>
      <c r="AF192" s="54"/>
      <c r="AG192" s="54"/>
      <c r="AH192" s="54"/>
      <c r="AI192" s="54"/>
      <c r="AJ192" s="54"/>
      <c r="AK192" s="54"/>
      <c r="AL192" s="54"/>
      <c r="AM192" s="54"/>
      <c r="AN192" s="54"/>
      <c r="AO192" s="54"/>
      <c r="AP192" s="53"/>
      <c r="AQ192" s="53"/>
      <c r="AR192" s="53"/>
      <c r="AS192" s="53"/>
      <c r="AT192" s="53"/>
      <c r="AU192" s="53"/>
      <c r="AV192" s="53"/>
      <c r="AW192" s="53"/>
      <c r="AX192" s="53"/>
      <c r="AY192">
        <f>$AY$191</f>
        <v>1</v>
      </c>
    </row>
    <row r="193" spans="1:51" ht="59.25" customHeight="1" x14ac:dyDescent="0.15">
      <c r="A193" s="721"/>
      <c r="B193" s="721"/>
      <c r="C193" s="721" t="s">
        <v>24</v>
      </c>
      <c r="D193" s="721"/>
      <c r="E193" s="721"/>
      <c r="F193" s="721"/>
      <c r="G193" s="721"/>
      <c r="H193" s="721"/>
      <c r="I193" s="721"/>
      <c r="J193" s="722" t="s">
        <v>184</v>
      </c>
      <c r="K193" s="448"/>
      <c r="L193" s="448"/>
      <c r="M193" s="448"/>
      <c r="N193" s="448"/>
      <c r="O193" s="448"/>
      <c r="P193" s="411" t="s">
        <v>25</v>
      </c>
      <c r="Q193" s="411"/>
      <c r="R193" s="411"/>
      <c r="S193" s="411"/>
      <c r="T193" s="411"/>
      <c r="U193" s="411"/>
      <c r="V193" s="411"/>
      <c r="W193" s="411"/>
      <c r="X193" s="411"/>
      <c r="Y193" s="723" t="s">
        <v>183</v>
      </c>
      <c r="Z193" s="724"/>
      <c r="AA193" s="724"/>
      <c r="AB193" s="724"/>
      <c r="AC193" s="722" t="s">
        <v>210</v>
      </c>
      <c r="AD193" s="722"/>
      <c r="AE193" s="722"/>
      <c r="AF193" s="722"/>
      <c r="AG193" s="722"/>
      <c r="AH193" s="723" t="s">
        <v>225</v>
      </c>
      <c r="AI193" s="721"/>
      <c r="AJ193" s="721"/>
      <c r="AK193" s="721"/>
      <c r="AL193" s="721" t="s">
        <v>19</v>
      </c>
      <c r="AM193" s="721"/>
      <c r="AN193" s="721"/>
      <c r="AO193" s="725"/>
      <c r="AP193" s="690" t="s">
        <v>185</v>
      </c>
      <c r="AQ193" s="690"/>
      <c r="AR193" s="690"/>
      <c r="AS193" s="690"/>
      <c r="AT193" s="690"/>
      <c r="AU193" s="690"/>
      <c r="AV193" s="690"/>
      <c r="AW193" s="690"/>
      <c r="AX193" s="690"/>
      <c r="AY193">
        <f>$AY$191</f>
        <v>1</v>
      </c>
    </row>
    <row r="194" spans="1:51" ht="48" customHeight="1" x14ac:dyDescent="0.15">
      <c r="A194" s="691">
        <v>1</v>
      </c>
      <c r="B194" s="691">
        <v>1</v>
      </c>
      <c r="C194" s="692" t="s">
        <v>698</v>
      </c>
      <c r="D194" s="739"/>
      <c r="E194" s="739"/>
      <c r="F194" s="739"/>
      <c r="G194" s="739"/>
      <c r="H194" s="739"/>
      <c r="I194" s="740"/>
      <c r="J194" s="729">
        <v>9011101039249</v>
      </c>
      <c r="K194" s="730"/>
      <c r="L194" s="730"/>
      <c r="M194" s="730"/>
      <c r="N194" s="730"/>
      <c r="O194" s="730"/>
      <c r="P194" s="698" t="s">
        <v>700</v>
      </c>
      <c r="Q194" s="741"/>
      <c r="R194" s="741"/>
      <c r="S194" s="741"/>
      <c r="T194" s="741"/>
      <c r="U194" s="741"/>
      <c r="V194" s="741"/>
      <c r="W194" s="741"/>
      <c r="X194" s="742"/>
      <c r="Y194" s="701">
        <v>0.8</v>
      </c>
      <c r="Z194" s="702"/>
      <c r="AA194" s="702"/>
      <c r="AB194" s="703"/>
      <c r="AC194" s="743" t="s">
        <v>233</v>
      </c>
      <c r="AD194" s="744"/>
      <c r="AE194" s="744"/>
      <c r="AF194" s="744"/>
      <c r="AG194" s="744"/>
      <c r="AH194" s="737" t="s">
        <v>258</v>
      </c>
      <c r="AI194" s="738"/>
      <c r="AJ194" s="738"/>
      <c r="AK194" s="738"/>
      <c r="AL194" s="710" t="s">
        <v>578</v>
      </c>
      <c r="AM194" s="711"/>
      <c r="AN194" s="711"/>
      <c r="AO194" s="712"/>
      <c r="AP194" s="726" t="s">
        <v>258</v>
      </c>
      <c r="AQ194" s="726"/>
      <c r="AR194" s="726"/>
      <c r="AS194" s="726"/>
      <c r="AT194" s="726"/>
      <c r="AU194" s="726"/>
      <c r="AV194" s="726"/>
      <c r="AW194" s="726"/>
      <c r="AX194" s="726"/>
      <c r="AY194">
        <f>$AY$191</f>
        <v>1</v>
      </c>
    </row>
    <row r="195" spans="1:51" ht="24.75" customHeight="1" x14ac:dyDescent="0.15">
      <c r="A195" s="55"/>
      <c r="B195" s="55"/>
      <c r="C195" s="55"/>
      <c r="D195" s="55"/>
      <c r="E195" s="55"/>
      <c r="F195" s="55"/>
      <c r="G195" s="55"/>
      <c r="H195" s="55"/>
      <c r="I195" s="55"/>
      <c r="J195" s="55"/>
      <c r="K195" s="55"/>
      <c r="L195" s="55"/>
      <c r="M195" s="55"/>
      <c r="N195" s="55"/>
      <c r="O195" s="55"/>
      <c r="P195" s="56"/>
      <c r="Q195" s="56"/>
      <c r="R195" s="56"/>
      <c r="S195" s="56"/>
      <c r="T195" s="56"/>
      <c r="U195" s="56"/>
      <c r="V195" s="56"/>
      <c r="W195" s="56"/>
      <c r="X195" s="56"/>
      <c r="Y195" s="57"/>
      <c r="Z195" s="57"/>
      <c r="AA195" s="57"/>
      <c r="AB195" s="57"/>
      <c r="AC195" s="57"/>
      <c r="AD195" s="57"/>
      <c r="AE195" s="57"/>
      <c r="AF195" s="57"/>
      <c r="AG195" s="57"/>
      <c r="AH195" s="57"/>
      <c r="AI195" s="57"/>
      <c r="AJ195" s="57"/>
      <c r="AK195" s="57"/>
      <c r="AL195" s="57"/>
      <c r="AM195" s="57"/>
      <c r="AN195" s="57"/>
      <c r="AO195" s="57"/>
      <c r="AP195" s="56"/>
      <c r="AQ195" s="56"/>
      <c r="AR195" s="56"/>
      <c r="AS195" s="56"/>
      <c r="AT195" s="56"/>
      <c r="AU195" s="56"/>
      <c r="AV195" s="56"/>
      <c r="AW195" s="56"/>
      <c r="AX195" s="56"/>
      <c r="AY195">
        <f>COUNTA($C$198)</f>
        <v>1</v>
      </c>
    </row>
    <row r="196" spans="1:51" ht="24.75" customHeight="1" x14ac:dyDescent="0.15">
      <c r="A196" s="48"/>
      <c r="B196" s="52" t="s">
        <v>164</v>
      </c>
      <c r="C196" s="48"/>
      <c r="D196" s="48"/>
      <c r="E196" s="48"/>
      <c r="F196" s="48"/>
      <c r="G196" s="48"/>
      <c r="H196" s="48"/>
      <c r="I196" s="48"/>
      <c r="J196" s="48"/>
      <c r="K196" s="48"/>
      <c r="L196" s="48"/>
      <c r="M196" s="48"/>
      <c r="N196" s="48"/>
      <c r="O196" s="48"/>
      <c r="P196" s="53"/>
      <c r="Q196" s="53"/>
      <c r="R196" s="53"/>
      <c r="S196" s="53"/>
      <c r="T196" s="53"/>
      <c r="U196" s="53"/>
      <c r="V196" s="53"/>
      <c r="W196" s="53"/>
      <c r="X196" s="53"/>
      <c r="Y196" s="54"/>
      <c r="Z196" s="54"/>
      <c r="AA196" s="54"/>
      <c r="AB196" s="54"/>
      <c r="AC196" s="54"/>
      <c r="AD196" s="54"/>
      <c r="AE196" s="54"/>
      <c r="AF196" s="54"/>
      <c r="AG196" s="54"/>
      <c r="AH196" s="54"/>
      <c r="AI196" s="54"/>
      <c r="AJ196" s="54"/>
      <c r="AK196" s="54"/>
      <c r="AL196" s="54"/>
      <c r="AM196" s="54"/>
      <c r="AN196" s="54"/>
      <c r="AO196" s="54"/>
      <c r="AP196" s="53"/>
      <c r="AQ196" s="53"/>
      <c r="AR196" s="53"/>
      <c r="AS196" s="53"/>
      <c r="AT196" s="53"/>
      <c r="AU196" s="53"/>
      <c r="AV196" s="53"/>
      <c r="AW196" s="53"/>
      <c r="AX196" s="53"/>
      <c r="AY196">
        <f>$AY$195</f>
        <v>1</v>
      </c>
    </row>
    <row r="197" spans="1:51" ht="59.25" customHeight="1" x14ac:dyDescent="0.15">
      <c r="A197" s="721"/>
      <c r="B197" s="721"/>
      <c r="C197" s="721" t="s">
        <v>24</v>
      </c>
      <c r="D197" s="721"/>
      <c r="E197" s="721"/>
      <c r="F197" s="721"/>
      <c r="G197" s="721"/>
      <c r="H197" s="721"/>
      <c r="I197" s="721"/>
      <c r="J197" s="722" t="s">
        <v>184</v>
      </c>
      <c r="K197" s="448"/>
      <c r="L197" s="448"/>
      <c r="M197" s="448"/>
      <c r="N197" s="448"/>
      <c r="O197" s="448"/>
      <c r="P197" s="411" t="s">
        <v>25</v>
      </c>
      <c r="Q197" s="411"/>
      <c r="R197" s="411"/>
      <c r="S197" s="411"/>
      <c r="T197" s="411"/>
      <c r="U197" s="411"/>
      <c r="V197" s="411"/>
      <c r="W197" s="411"/>
      <c r="X197" s="411"/>
      <c r="Y197" s="723" t="s">
        <v>183</v>
      </c>
      <c r="Z197" s="724"/>
      <c r="AA197" s="724"/>
      <c r="AB197" s="724"/>
      <c r="AC197" s="722" t="s">
        <v>210</v>
      </c>
      <c r="AD197" s="722"/>
      <c r="AE197" s="722"/>
      <c r="AF197" s="722"/>
      <c r="AG197" s="722"/>
      <c r="AH197" s="723" t="s">
        <v>225</v>
      </c>
      <c r="AI197" s="721"/>
      <c r="AJ197" s="721"/>
      <c r="AK197" s="721"/>
      <c r="AL197" s="721" t="s">
        <v>19</v>
      </c>
      <c r="AM197" s="721"/>
      <c r="AN197" s="721"/>
      <c r="AO197" s="725"/>
      <c r="AP197" s="690" t="s">
        <v>185</v>
      </c>
      <c r="AQ197" s="690"/>
      <c r="AR197" s="690"/>
      <c r="AS197" s="690"/>
      <c r="AT197" s="690"/>
      <c r="AU197" s="690"/>
      <c r="AV197" s="690"/>
      <c r="AW197" s="690"/>
      <c r="AX197" s="690"/>
      <c r="AY197">
        <f>$AY$195</f>
        <v>1</v>
      </c>
    </row>
    <row r="198" spans="1:51" ht="43.5" customHeight="1" x14ac:dyDescent="0.15">
      <c r="A198" s="691">
        <v>1</v>
      </c>
      <c r="B198" s="691">
        <v>1</v>
      </c>
      <c r="C198" s="727" t="s">
        <v>701</v>
      </c>
      <c r="D198" s="728"/>
      <c r="E198" s="728"/>
      <c r="F198" s="728"/>
      <c r="G198" s="728"/>
      <c r="H198" s="728"/>
      <c r="I198" s="728"/>
      <c r="J198" s="729">
        <v>2010501042661</v>
      </c>
      <c r="K198" s="730"/>
      <c r="L198" s="730"/>
      <c r="M198" s="730"/>
      <c r="N198" s="730"/>
      <c r="O198" s="730"/>
      <c r="P198" s="731" t="s">
        <v>666</v>
      </c>
      <c r="Q198" s="732"/>
      <c r="R198" s="732"/>
      <c r="S198" s="732"/>
      <c r="T198" s="732"/>
      <c r="U198" s="732"/>
      <c r="V198" s="732"/>
      <c r="W198" s="732"/>
      <c r="X198" s="732"/>
      <c r="Y198" s="701">
        <v>0.1</v>
      </c>
      <c r="Z198" s="702"/>
      <c r="AA198" s="702"/>
      <c r="AB198" s="703"/>
      <c r="AC198" s="733" t="s">
        <v>69</v>
      </c>
      <c r="AD198" s="734"/>
      <c r="AE198" s="734"/>
      <c r="AF198" s="734"/>
      <c r="AG198" s="734"/>
      <c r="AH198" s="737" t="s">
        <v>258</v>
      </c>
      <c r="AI198" s="738"/>
      <c r="AJ198" s="738"/>
      <c r="AK198" s="738"/>
      <c r="AL198" s="710" t="s">
        <v>578</v>
      </c>
      <c r="AM198" s="711"/>
      <c r="AN198" s="711"/>
      <c r="AO198" s="712"/>
      <c r="AP198" s="726" t="s">
        <v>258</v>
      </c>
      <c r="AQ198" s="726"/>
      <c r="AR198" s="726"/>
      <c r="AS198" s="726"/>
      <c r="AT198" s="726"/>
      <c r="AU198" s="726"/>
      <c r="AV198" s="726"/>
      <c r="AW198" s="726"/>
      <c r="AX198" s="726"/>
      <c r="AY198">
        <f>$AY$195</f>
        <v>1</v>
      </c>
    </row>
    <row r="199" spans="1:51" ht="24.75" customHeight="1" x14ac:dyDescent="0.15">
      <c r="A199" s="55"/>
      <c r="B199" s="55"/>
      <c r="C199" s="55"/>
      <c r="D199" s="55"/>
      <c r="E199" s="55"/>
      <c r="F199" s="55"/>
      <c r="G199" s="55"/>
      <c r="H199" s="55"/>
      <c r="I199" s="55"/>
      <c r="J199" s="55"/>
      <c r="K199" s="55"/>
      <c r="L199" s="55"/>
      <c r="M199" s="55"/>
      <c r="N199" s="55"/>
      <c r="O199" s="55"/>
      <c r="P199" s="56"/>
      <c r="Q199" s="56"/>
      <c r="R199" s="56"/>
      <c r="S199" s="56"/>
      <c r="T199" s="56"/>
      <c r="U199" s="56"/>
      <c r="V199" s="56"/>
      <c r="W199" s="56"/>
      <c r="X199" s="56"/>
      <c r="Y199" s="57"/>
      <c r="Z199" s="57"/>
      <c r="AA199" s="57"/>
      <c r="AB199" s="57"/>
      <c r="AC199" s="57"/>
      <c r="AD199" s="57"/>
      <c r="AE199" s="57"/>
      <c r="AF199" s="57"/>
      <c r="AG199" s="57"/>
      <c r="AH199" s="57"/>
      <c r="AI199" s="57"/>
      <c r="AJ199" s="57"/>
      <c r="AK199" s="57"/>
      <c r="AL199" s="57"/>
      <c r="AM199" s="57"/>
      <c r="AN199" s="57"/>
      <c r="AO199" s="57"/>
      <c r="AP199" s="56"/>
      <c r="AQ199" s="56"/>
      <c r="AR199" s="56"/>
      <c r="AS199" s="56"/>
      <c r="AT199" s="56"/>
      <c r="AU199" s="56"/>
      <c r="AV199" s="56"/>
      <c r="AW199" s="56"/>
      <c r="AX199" s="56"/>
      <c r="AY199">
        <f>COUNTA($C$202)</f>
        <v>1</v>
      </c>
    </row>
    <row r="200" spans="1:51" ht="24.75" customHeight="1" x14ac:dyDescent="0.15">
      <c r="A200" s="48"/>
      <c r="B200" s="52" t="s">
        <v>165</v>
      </c>
      <c r="C200" s="48"/>
      <c r="D200" s="48"/>
      <c r="E200" s="48"/>
      <c r="F200" s="48"/>
      <c r="G200" s="48"/>
      <c r="H200" s="48"/>
      <c r="I200" s="48"/>
      <c r="J200" s="48"/>
      <c r="K200" s="48"/>
      <c r="L200" s="48"/>
      <c r="M200" s="48"/>
      <c r="N200" s="48"/>
      <c r="O200" s="48"/>
      <c r="P200" s="53"/>
      <c r="Q200" s="53"/>
      <c r="R200" s="53"/>
      <c r="S200" s="53"/>
      <c r="T200" s="53"/>
      <c r="U200" s="53"/>
      <c r="V200" s="53"/>
      <c r="W200" s="53"/>
      <c r="X200" s="53"/>
      <c r="Y200" s="54"/>
      <c r="Z200" s="54"/>
      <c r="AA200" s="54"/>
      <c r="AB200" s="54"/>
      <c r="AC200" s="54"/>
      <c r="AD200" s="54"/>
      <c r="AE200" s="54"/>
      <c r="AF200" s="54"/>
      <c r="AG200" s="54"/>
      <c r="AH200" s="54"/>
      <c r="AI200" s="54"/>
      <c r="AJ200" s="54"/>
      <c r="AK200" s="54"/>
      <c r="AL200" s="54"/>
      <c r="AM200" s="54"/>
      <c r="AN200" s="54"/>
      <c r="AO200" s="54"/>
      <c r="AP200" s="53"/>
      <c r="AQ200" s="53"/>
      <c r="AR200" s="53"/>
      <c r="AS200" s="53"/>
      <c r="AT200" s="53"/>
      <c r="AU200" s="53"/>
      <c r="AV200" s="53"/>
      <c r="AW200" s="53"/>
      <c r="AX200" s="53"/>
      <c r="AY200">
        <f>$AY$199</f>
        <v>1</v>
      </c>
    </row>
    <row r="201" spans="1:51" ht="59.25" customHeight="1" x14ac:dyDescent="0.15">
      <c r="A201" s="721"/>
      <c r="B201" s="721"/>
      <c r="C201" s="721" t="s">
        <v>24</v>
      </c>
      <c r="D201" s="721"/>
      <c r="E201" s="721"/>
      <c r="F201" s="721"/>
      <c r="G201" s="721"/>
      <c r="H201" s="721"/>
      <c r="I201" s="721"/>
      <c r="J201" s="722" t="s">
        <v>184</v>
      </c>
      <c r="K201" s="448"/>
      <c r="L201" s="448"/>
      <c r="M201" s="448"/>
      <c r="N201" s="448"/>
      <c r="O201" s="448"/>
      <c r="P201" s="411" t="s">
        <v>25</v>
      </c>
      <c r="Q201" s="411"/>
      <c r="R201" s="411"/>
      <c r="S201" s="411"/>
      <c r="T201" s="411"/>
      <c r="U201" s="411"/>
      <c r="V201" s="411"/>
      <c r="W201" s="411"/>
      <c r="X201" s="411"/>
      <c r="Y201" s="723" t="s">
        <v>183</v>
      </c>
      <c r="Z201" s="724"/>
      <c r="AA201" s="724"/>
      <c r="AB201" s="724"/>
      <c r="AC201" s="722" t="s">
        <v>210</v>
      </c>
      <c r="AD201" s="722"/>
      <c r="AE201" s="722"/>
      <c r="AF201" s="722"/>
      <c r="AG201" s="722"/>
      <c r="AH201" s="723" t="s">
        <v>225</v>
      </c>
      <c r="AI201" s="721"/>
      <c r="AJ201" s="721"/>
      <c r="AK201" s="721"/>
      <c r="AL201" s="721" t="s">
        <v>19</v>
      </c>
      <c r="AM201" s="721"/>
      <c r="AN201" s="721"/>
      <c r="AO201" s="725"/>
      <c r="AP201" s="690" t="s">
        <v>185</v>
      </c>
      <c r="AQ201" s="690"/>
      <c r="AR201" s="690"/>
      <c r="AS201" s="690"/>
      <c r="AT201" s="690"/>
      <c r="AU201" s="690"/>
      <c r="AV201" s="690"/>
      <c r="AW201" s="690"/>
      <c r="AX201" s="690"/>
      <c r="AY201">
        <f>$AY$199</f>
        <v>1</v>
      </c>
    </row>
    <row r="202" spans="1:51" ht="30" customHeight="1" x14ac:dyDescent="0.15">
      <c r="A202" s="691">
        <v>1</v>
      </c>
      <c r="B202" s="691">
        <v>1</v>
      </c>
      <c r="C202" s="692" t="s">
        <v>696</v>
      </c>
      <c r="D202" s="739"/>
      <c r="E202" s="739"/>
      <c r="F202" s="739"/>
      <c r="G202" s="739"/>
      <c r="H202" s="739"/>
      <c r="I202" s="740"/>
      <c r="J202" s="695">
        <v>1010401023102</v>
      </c>
      <c r="K202" s="696"/>
      <c r="L202" s="696"/>
      <c r="M202" s="696"/>
      <c r="N202" s="696"/>
      <c r="O202" s="697"/>
      <c r="P202" s="731" t="s">
        <v>667</v>
      </c>
      <c r="Q202" s="732"/>
      <c r="R202" s="732"/>
      <c r="S202" s="732"/>
      <c r="T202" s="732"/>
      <c r="U202" s="732"/>
      <c r="V202" s="732"/>
      <c r="W202" s="732"/>
      <c r="X202" s="732"/>
      <c r="Y202" s="701">
        <v>920</v>
      </c>
      <c r="Z202" s="702"/>
      <c r="AA202" s="702"/>
      <c r="AB202" s="703"/>
      <c r="AC202" s="733" t="s">
        <v>674</v>
      </c>
      <c r="AD202" s="734"/>
      <c r="AE202" s="734"/>
      <c r="AF202" s="734"/>
      <c r="AG202" s="734"/>
      <c r="AH202" s="737">
        <v>1</v>
      </c>
      <c r="AI202" s="738"/>
      <c r="AJ202" s="738"/>
      <c r="AK202" s="738"/>
      <c r="AL202" s="710" t="s">
        <v>578</v>
      </c>
      <c r="AM202" s="711"/>
      <c r="AN202" s="711"/>
      <c r="AO202" s="712"/>
      <c r="AP202" s="713" t="s">
        <v>258</v>
      </c>
      <c r="AQ202" s="714"/>
      <c r="AR202" s="714"/>
      <c r="AS202" s="714"/>
      <c r="AT202" s="714"/>
      <c r="AU202" s="714"/>
      <c r="AV202" s="714"/>
      <c r="AW202" s="714"/>
      <c r="AX202" s="715"/>
      <c r="AY202">
        <f>$AY$199</f>
        <v>1</v>
      </c>
    </row>
    <row r="203" spans="1:51" ht="24.75" customHeight="1" x14ac:dyDescent="0.15">
      <c r="A203" s="745" t="s">
        <v>548</v>
      </c>
      <c r="B203" s="746"/>
      <c r="C203" s="746"/>
      <c r="D203" s="746"/>
      <c r="E203" s="746"/>
      <c r="F203" s="746"/>
      <c r="G203" s="746"/>
      <c r="H203" s="746"/>
      <c r="I203" s="746"/>
      <c r="J203" s="746"/>
      <c r="K203" s="746"/>
      <c r="L203" s="746"/>
      <c r="M203" s="746"/>
      <c r="N203" s="746"/>
      <c r="O203" s="746"/>
      <c r="P203" s="746"/>
      <c r="Q203" s="746"/>
      <c r="R203" s="746"/>
      <c r="S203" s="746"/>
      <c r="T203" s="746"/>
      <c r="U203" s="746"/>
      <c r="V203" s="746"/>
      <c r="W203" s="746"/>
      <c r="X203" s="746"/>
      <c r="Y203" s="746"/>
      <c r="Z203" s="746"/>
      <c r="AA203" s="746"/>
      <c r="AB203" s="746"/>
      <c r="AC203" s="746"/>
      <c r="AD203" s="746"/>
      <c r="AE203" s="746"/>
      <c r="AF203" s="746"/>
      <c r="AG203" s="746"/>
      <c r="AH203" s="746"/>
      <c r="AI203" s="746"/>
      <c r="AJ203" s="746"/>
      <c r="AK203" s="747"/>
      <c r="AL203" s="748" t="s">
        <v>211</v>
      </c>
      <c r="AM203" s="749"/>
      <c r="AN203" s="749"/>
      <c r="AO203" s="66" t="s">
        <v>668</v>
      </c>
      <c r="AP203" s="58"/>
      <c r="AQ203" s="58"/>
      <c r="AR203" s="58"/>
      <c r="AS203" s="58"/>
      <c r="AT203" s="58"/>
      <c r="AU203" s="58"/>
      <c r="AV203" s="58"/>
      <c r="AW203" s="58"/>
      <c r="AX203" s="59"/>
      <c r="AY203">
        <f>COUNTIF($AO$203,"☑")</f>
        <v>1</v>
      </c>
    </row>
  </sheetData>
  <sheetProtection formatRows="0"/>
  <dataConsolidate link="1"/>
  <mergeCells count="841">
    <mergeCell ref="P14:V14"/>
    <mergeCell ref="W14:AC14"/>
    <mergeCell ref="AD14:AJ14"/>
    <mergeCell ref="AK14:AQ14"/>
    <mergeCell ref="A203:AK203"/>
    <mergeCell ref="AL203:AN203"/>
    <mergeCell ref="AH202:AK202"/>
    <mergeCell ref="AL202:AO202"/>
    <mergeCell ref="AP202:AX202"/>
    <mergeCell ref="A202:B202"/>
    <mergeCell ref="C202:I202"/>
    <mergeCell ref="J202:O202"/>
    <mergeCell ref="P202:X202"/>
    <mergeCell ref="Y202:AB202"/>
    <mergeCell ref="AC202:AG202"/>
    <mergeCell ref="A201:B201"/>
    <mergeCell ref="C201:I201"/>
    <mergeCell ref="J201:O201"/>
    <mergeCell ref="P201:X201"/>
    <mergeCell ref="Y201:AB201"/>
    <mergeCell ref="AC201:AG201"/>
    <mergeCell ref="AH201:AK201"/>
    <mergeCell ref="AL201:AO201"/>
    <mergeCell ref="AP201:AX201"/>
    <mergeCell ref="AL198:AO198"/>
    <mergeCell ref="AP198:AX198"/>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4:AX194"/>
    <mergeCell ref="AL193:AO193"/>
    <mergeCell ref="AP193:AX193"/>
    <mergeCell ref="A194:B194"/>
    <mergeCell ref="C194:I194"/>
    <mergeCell ref="J194:O194"/>
    <mergeCell ref="P194:X194"/>
    <mergeCell ref="Y194:AB194"/>
    <mergeCell ref="AC194:AG194"/>
    <mergeCell ref="AH194:AK194"/>
    <mergeCell ref="AL194:AO194"/>
    <mergeCell ref="A193:B193"/>
    <mergeCell ref="C193:I193"/>
    <mergeCell ref="J193:O193"/>
    <mergeCell ref="P193:X193"/>
    <mergeCell ref="Y193:AB193"/>
    <mergeCell ref="AC193:AG193"/>
    <mergeCell ref="AH193:AK193"/>
    <mergeCell ref="AP189:AX189"/>
    <mergeCell ref="A190:B190"/>
    <mergeCell ref="C190:I190"/>
    <mergeCell ref="J190:O190"/>
    <mergeCell ref="P190:X190"/>
    <mergeCell ref="Y190:AB190"/>
    <mergeCell ref="AC190:AG190"/>
    <mergeCell ref="AH190:AK190"/>
    <mergeCell ref="AL190:AO190"/>
    <mergeCell ref="AP190:AX190"/>
    <mergeCell ref="A189:B189"/>
    <mergeCell ref="C189:I189"/>
    <mergeCell ref="J189:O189"/>
    <mergeCell ref="P189:X189"/>
    <mergeCell ref="Y189:AB189"/>
    <mergeCell ref="AC189:AG189"/>
    <mergeCell ref="AH189:AK189"/>
    <mergeCell ref="AL189:AO189"/>
    <mergeCell ref="AH186:AK186"/>
    <mergeCell ref="AL186:AO186"/>
    <mergeCell ref="AP186:AX186"/>
    <mergeCell ref="A186:B186"/>
    <mergeCell ref="C186:I186"/>
    <mergeCell ref="J186:O186"/>
    <mergeCell ref="P186:X186"/>
    <mergeCell ref="Y186:AB186"/>
    <mergeCell ref="AC186:AG186"/>
    <mergeCell ref="A185:B185"/>
    <mergeCell ref="C185:I185"/>
    <mergeCell ref="J185:O185"/>
    <mergeCell ref="P185:X185"/>
    <mergeCell ref="Y185:AB185"/>
    <mergeCell ref="AC185:AG185"/>
    <mergeCell ref="AH185:AK185"/>
    <mergeCell ref="AL185:AO185"/>
    <mergeCell ref="AP185:AX185"/>
    <mergeCell ref="AH182:AK182"/>
    <mergeCell ref="AL182:AO182"/>
    <mergeCell ref="AP182:AX182"/>
    <mergeCell ref="A182:B182"/>
    <mergeCell ref="C182:I182"/>
    <mergeCell ref="J182:O182"/>
    <mergeCell ref="P182:X182"/>
    <mergeCell ref="Y182:AB182"/>
    <mergeCell ref="AC182:AG182"/>
    <mergeCell ref="AP180:AX180"/>
    <mergeCell ref="A181:B181"/>
    <mergeCell ref="C181:I181"/>
    <mergeCell ref="J181:O181"/>
    <mergeCell ref="P181:X181"/>
    <mergeCell ref="Y181:AB181"/>
    <mergeCell ref="AC181:AG181"/>
    <mergeCell ref="AH181:AK181"/>
    <mergeCell ref="AL181:AO181"/>
    <mergeCell ref="AP181:AX181"/>
    <mergeCell ref="AL179:AO179"/>
    <mergeCell ref="AP179:AX179"/>
    <mergeCell ref="A180:B180"/>
    <mergeCell ref="C180:I180"/>
    <mergeCell ref="J180:O180"/>
    <mergeCell ref="P180:X180"/>
    <mergeCell ref="Y180:AB180"/>
    <mergeCell ref="AC180:AG180"/>
    <mergeCell ref="AH180:AK180"/>
    <mergeCell ref="AL180:AO180"/>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P175:AX175"/>
    <mergeCell ref="AL174:AO174"/>
    <mergeCell ref="AP174:AX174"/>
    <mergeCell ref="A175:B175"/>
    <mergeCell ref="C175:I175"/>
    <mergeCell ref="J175:O175"/>
    <mergeCell ref="P175:X175"/>
    <mergeCell ref="Y175:AB175"/>
    <mergeCell ref="AC175:AG175"/>
    <mergeCell ref="AH175:AK175"/>
    <mergeCell ref="AL175:AO175"/>
    <mergeCell ref="A174:B174"/>
    <mergeCell ref="C174:I174"/>
    <mergeCell ref="J174:O174"/>
    <mergeCell ref="P174:X174"/>
    <mergeCell ref="Y174:AB174"/>
    <mergeCell ref="AC174:AG174"/>
    <mergeCell ref="AH174:AK174"/>
    <mergeCell ref="AP170:AX170"/>
    <mergeCell ref="A171:B171"/>
    <mergeCell ref="C171:I171"/>
    <mergeCell ref="J171:O171"/>
    <mergeCell ref="P171:X171"/>
    <mergeCell ref="Y171:AB171"/>
    <mergeCell ref="AC171:AG171"/>
    <mergeCell ref="AH171:AK171"/>
    <mergeCell ref="AL171:AO171"/>
    <mergeCell ref="AP171:AX171"/>
    <mergeCell ref="A165:AK165"/>
    <mergeCell ref="AL165:AN165"/>
    <mergeCell ref="A170:B170"/>
    <mergeCell ref="C170:I170"/>
    <mergeCell ref="J170:O170"/>
    <mergeCell ref="P170:X170"/>
    <mergeCell ref="Y170:AB170"/>
    <mergeCell ref="AC170:AG170"/>
    <mergeCell ref="AH170:AK170"/>
    <mergeCell ref="AL170:AO170"/>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1:AB161"/>
    <mergeCell ref="AC161:AX161"/>
    <mergeCell ref="G162:K162"/>
    <mergeCell ref="L162:X162"/>
    <mergeCell ref="Y162:AB162"/>
    <mergeCell ref="AC162:AG162"/>
    <mergeCell ref="AH162:AT162"/>
    <mergeCell ref="AU162:AX162"/>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3:AB153"/>
    <mergeCell ref="AC153:AX153"/>
    <mergeCell ref="G154:K154"/>
    <mergeCell ref="L154:X154"/>
    <mergeCell ref="Y154:AB154"/>
    <mergeCell ref="AC154:AG154"/>
    <mergeCell ref="AH154:AT154"/>
    <mergeCell ref="AU154:AX154"/>
    <mergeCell ref="G152:K152"/>
    <mergeCell ref="L152:X152"/>
    <mergeCell ref="Y152:AB152"/>
    <mergeCell ref="AC152:AG152"/>
    <mergeCell ref="AH152:AT152"/>
    <mergeCell ref="AU152:AX152"/>
    <mergeCell ref="AC150:AG150"/>
    <mergeCell ref="AH150:AT150"/>
    <mergeCell ref="AU150:AX150"/>
    <mergeCell ref="G151:K151"/>
    <mergeCell ref="L151:X151"/>
    <mergeCell ref="Y151:AB151"/>
    <mergeCell ref="AC151:AG151"/>
    <mergeCell ref="AH151:AT151"/>
    <mergeCell ref="AU151:AX151"/>
    <mergeCell ref="AQ118:AS118"/>
    <mergeCell ref="AT118:AU118"/>
    <mergeCell ref="AV118:AW118"/>
    <mergeCell ref="A119:F148"/>
    <mergeCell ref="A149:F164"/>
    <mergeCell ref="G149:AB149"/>
    <mergeCell ref="AC149:AX149"/>
    <mergeCell ref="G150:K150"/>
    <mergeCell ref="L150:X150"/>
    <mergeCell ref="Y150:AB150"/>
    <mergeCell ref="AC118:AD118"/>
    <mergeCell ref="AE118:AG118"/>
    <mergeCell ref="AH118:AI118"/>
    <mergeCell ref="AJ118:AL118"/>
    <mergeCell ref="AM118:AN118"/>
    <mergeCell ref="AO118:AP118"/>
    <mergeCell ref="O118:P118"/>
    <mergeCell ref="Q118:R118"/>
    <mergeCell ref="S118:U118"/>
    <mergeCell ref="V118:W118"/>
    <mergeCell ref="X118:Z118"/>
    <mergeCell ref="AA118:AB118"/>
    <mergeCell ref="AJ117:AK117"/>
    <mergeCell ref="AM117:AN117"/>
    <mergeCell ref="AO117:AP117"/>
    <mergeCell ref="AR117:AS117"/>
    <mergeCell ref="AU117:AV117"/>
    <mergeCell ref="A118:D118"/>
    <mergeCell ref="E118:F118"/>
    <mergeCell ref="G118:I118"/>
    <mergeCell ref="J118:K118"/>
    <mergeCell ref="L118:N118"/>
    <mergeCell ref="Q117:S117"/>
    <mergeCell ref="U117:V117"/>
    <mergeCell ref="X117:Y117"/>
    <mergeCell ref="AA117:AB117"/>
    <mergeCell ref="AC117:AE117"/>
    <mergeCell ref="AG117:AH117"/>
    <mergeCell ref="AJ116:AK116"/>
    <mergeCell ref="AM116:AN116"/>
    <mergeCell ref="AO116:AP116"/>
    <mergeCell ref="AR116:AS116"/>
    <mergeCell ref="AU116:AV116"/>
    <mergeCell ref="A117:D117"/>
    <mergeCell ref="E117:G117"/>
    <mergeCell ref="I117:J117"/>
    <mergeCell ref="L117:M117"/>
    <mergeCell ref="O117:P117"/>
    <mergeCell ref="Q116:S116"/>
    <mergeCell ref="U116:V116"/>
    <mergeCell ref="X116:Y116"/>
    <mergeCell ref="AA116:AB116"/>
    <mergeCell ref="AC116:AE116"/>
    <mergeCell ref="AG116:AH116"/>
    <mergeCell ref="A115:D115"/>
    <mergeCell ref="E115:P115"/>
    <mergeCell ref="Q115:AB115"/>
    <mergeCell ref="AC115:AN115"/>
    <mergeCell ref="AO115:AX115"/>
    <mergeCell ref="A116:D116"/>
    <mergeCell ref="E116:G116"/>
    <mergeCell ref="I116:J116"/>
    <mergeCell ref="L116:M116"/>
    <mergeCell ref="O116:P116"/>
    <mergeCell ref="A113:D113"/>
    <mergeCell ref="E113:P113"/>
    <mergeCell ref="Q113:AB113"/>
    <mergeCell ref="AC113:AN113"/>
    <mergeCell ref="AO113:AX113"/>
    <mergeCell ref="A114:D114"/>
    <mergeCell ref="E114:P114"/>
    <mergeCell ref="Q114:AB114"/>
    <mergeCell ref="AC114:AN114"/>
    <mergeCell ref="AO114:AX114"/>
    <mergeCell ref="A111:D111"/>
    <mergeCell ref="E111:P111"/>
    <mergeCell ref="Q111:AB111"/>
    <mergeCell ref="AC111:AN111"/>
    <mergeCell ref="AO111:AX111"/>
    <mergeCell ref="A112:D112"/>
    <mergeCell ref="E112:P112"/>
    <mergeCell ref="Q112:AB112"/>
    <mergeCell ref="AC112:AN112"/>
    <mergeCell ref="AO112:AX112"/>
    <mergeCell ref="A109:D109"/>
    <mergeCell ref="E109:P109"/>
    <mergeCell ref="Q109:AB109"/>
    <mergeCell ref="AC109:AN109"/>
    <mergeCell ref="AO109:AX109"/>
    <mergeCell ref="A110:D110"/>
    <mergeCell ref="E110:P110"/>
    <mergeCell ref="Q110:AB110"/>
    <mergeCell ref="AC110:AN110"/>
    <mergeCell ref="AO110:AX110"/>
    <mergeCell ref="E103:G103"/>
    <mergeCell ref="H103:I103"/>
    <mergeCell ref="J103:L103"/>
    <mergeCell ref="M103:N103"/>
    <mergeCell ref="O103:AF103"/>
    <mergeCell ref="O101:AF101"/>
    <mergeCell ref="C102:D102"/>
    <mergeCell ref="E102:G102"/>
    <mergeCell ref="H102:I102"/>
    <mergeCell ref="J102:L102"/>
    <mergeCell ref="M102:N102"/>
    <mergeCell ref="O102:AF102"/>
    <mergeCell ref="A105:AX105"/>
    <mergeCell ref="A106:AX106"/>
    <mergeCell ref="A107:AX107"/>
    <mergeCell ref="A108:D108"/>
    <mergeCell ref="E108:P108"/>
    <mergeCell ref="Q108:AB108"/>
    <mergeCell ref="AC108:AN108"/>
    <mergeCell ref="AO108:AX108"/>
    <mergeCell ref="C101:D101"/>
    <mergeCell ref="E101:G101"/>
    <mergeCell ref="H101:I101"/>
    <mergeCell ref="J101:L101"/>
    <mergeCell ref="M101:N101"/>
    <mergeCell ref="C97:AC97"/>
    <mergeCell ref="AD97:AF97"/>
    <mergeCell ref="AG97:AX97"/>
    <mergeCell ref="A98:B104"/>
    <mergeCell ref="C98:AC98"/>
    <mergeCell ref="AD98:AF98"/>
    <mergeCell ref="AG98:AX104"/>
    <mergeCell ref="C99:N99"/>
    <mergeCell ref="O99:AF99"/>
    <mergeCell ref="C100:D100"/>
    <mergeCell ref="A94:B97"/>
    <mergeCell ref="C94:AC94"/>
    <mergeCell ref="AD94:AF94"/>
    <mergeCell ref="AG94:AX94"/>
    <mergeCell ref="C95:AC95"/>
    <mergeCell ref="AD95:AF95"/>
    <mergeCell ref="AG95:AX95"/>
    <mergeCell ref="C96:AC96"/>
    <mergeCell ref="AD96:AF96"/>
    <mergeCell ref="AG96:AX96"/>
    <mergeCell ref="C104:D104"/>
    <mergeCell ref="E104:G104"/>
    <mergeCell ref="H104:I104"/>
    <mergeCell ref="J104:L104"/>
    <mergeCell ref="M104:N104"/>
    <mergeCell ref="O104:AF104"/>
    <mergeCell ref="C103:D103"/>
    <mergeCell ref="C90:AC90"/>
    <mergeCell ref="AD90:AF90"/>
    <mergeCell ref="AG90:AX90"/>
    <mergeCell ref="C91:AC91"/>
    <mergeCell ref="AD91:AF91"/>
    <mergeCell ref="AG91:AX91"/>
    <mergeCell ref="C88:AC88"/>
    <mergeCell ref="AD88:AF88"/>
    <mergeCell ref="AG88:AX88"/>
    <mergeCell ref="C89:AC89"/>
    <mergeCell ref="AD89:AF89"/>
    <mergeCell ref="AG89:AX89"/>
    <mergeCell ref="E100:G100"/>
    <mergeCell ref="H100:I100"/>
    <mergeCell ref="J100:L100"/>
    <mergeCell ref="M100:N100"/>
    <mergeCell ref="O100:AF100"/>
    <mergeCell ref="AD85:AF85"/>
    <mergeCell ref="E86:AC86"/>
    <mergeCell ref="AD86:AF86"/>
    <mergeCell ref="C87:AC87"/>
    <mergeCell ref="AD87:AF87"/>
    <mergeCell ref="AG87:AX87"/>
    <mergeCell ref="AG82:AX82"/>
    <mergeCell ref="C83:AC83"/>
    <mergeCell ref="AD83:AF83"/>
    <mergeCell ref="AG83:AX83"/>
    <mergeCell ref="A84:B93"/>
    <mergeCell ref="C84:AC84"/>
    <mergeCell ref="AD84:AF84"/>
    <mergeCell ref="AG84:AX86"/>
    <mergeCell ref="C85:D86"/>
    <mergeCell ref="E85:AC85"/>
    <mergeCell ref="A79:AX79"/>
    <mergeCell ref="C80:AC80"/>
    <mergeCell ref="AD80:AF80"/>
    <mergeCell ref="AG80:AX80"/>
    <mergeCell ref="A81:B83"/>
    <mergeCell ref="C81:AC81"/>
    <mergeCell ref="AD81:AF81"/>
    <mergeCell ref="AG81:AX81"/>
    <mergeCell ref="C82:AC82"/>
    <mergeCell ref="AD82:AF82"/>
    <mergeCell ref="C92:AC92"/>
    <mergeCell ref="AD92:AF92"/>
    <mergeCell ref="AG92:AX92"/>
    <mergeCell ref="C93:AC93"/>
    <mergeCell ref="AD93:AF93"/>
    <mergeCell ref="AG93:AX93"/>
    <mergeCell ref="C76:D78"/>
    <mergeCell ref="E76:F78"/>
    <mergeCell ref="G76:I76"/>
    <mergeCell ref="J76:T76"/>
    <mergeCell ref="U76:AX76"/>
    <mergeCell ref="G77:T77"/>
    <mergeCell ref="U77:AX77"/>
    <mergeCell ref="G78:T78"/>
    <mergeCell ref="U78:AX78"/>
    <mergeCell ref="A73:B78"/>
    <mergeCell ref="C73:D75"/>
    <mergeCell ref="E73:F73"/>
    <mergeCell ref="G73:AX73"/>
    <mergeCell ref="E74:F75"/>
    <mergeCell ref="G74:V75"/>
    <mergeCell ref="W74:AA74"/>
    <mergeCell ref="AB74:AX74"/>
    <mergeCell ref="W75:AA75"/>
    <mergeCell ref="AB75:AX75"/>
    <mergeCell ref="A71:F72"/>
    <mergeCell ref="G71:AX72"/>
    <mergeCell ref="AI70:AL70"/>
    <mergeCell ref="AM70:AP70"/>
    <mergeCell ref="AQ70:AT70"/>
    <mergeCell ref="AU70:AX70"/>
    <mergeCell ref="AE68:AH68"/>
    <mergeCell ref="AI68:AL68"/>
    <mergeCell ref="AM68:AP68"/>
    <mergeCell ref="AQ68:AT68"/>
    <mergeCell ref="AU68:AX68"/>
    <mergeCell ref="Y69:AA69"/>
    <mergeCell ref="AB69:AD69"/>
    <mergeCell ref="AE69:AH69"/>
    <mergeCell ref="AI69:AL69"/>
    <mergeCell ref="AM69:AP69"/>
    <mergeCell ref="A63:F65"/>
    <mergeCell ref="G63:X63"/>
    <mergeCell ref="Y63:AA63"/>
    <mergeCell ref="AB63:AD63"/>
    <mergeCell ref="AE63:AH63"/>
    <mergeCell ref="AI63:AL63"/>
    <mergeCell ref="AM63:AP63"/>
    <mergeCell ref="AQ63:AX63"/>
    <mergeCell ref="G64:X65"/>
    <mergeCell ref="AI66:AL67"/>
    <mergeCell ref="AM66:AP67"/>
    <mergeCell ref="AQ66:AT66"/>
    <mergeCell ref="AU66:AX66"/>
    <mergeCell ref="AQ67:AR67"/>
    <mergeCell ref="AS67:AT67"/>
    <mergeCell ref="AU67:AV67"/>
    <mergeCell ref="AW67:AX67"/>
    <mergeCell ref="A66:F70"/>
    <mergeCell ref="G66:O67"/>
    <mergeCell ref="P66:X67"/>
    <mergeCell ref="Y66:AA67"/>
    <mergeCell ref="AB66:AD67"/>
    <mergeCell ref="AE66:AH67"/>
    <mergeCell ref="G68:O70"/>
    <mergeCell ref="P68:X70"/>
    <mergeCell ref="Y68:AA68"/>
    <mergeCell ref="AB68:AD68"/>
    <mergeCell ref="AQ69:AT69"/>
    <mergeCell ref="AU69:AX69"/>
    <mergeCell ref="Y70:AA70"/>
    <mergeCell ref="AB70:AD70"/>
    <mergeCell ref="AE70:AH70"/>
    <mergeCell ref="G61:O62"/>
    <mergeCell ref="P61:X62"/>
    <mergeCell ref="Y61:AA61"/>
    <mergeCell ref="AB61:AD61"/>
    <mergeCell ref="AE61:AH61"/>
    <mergeCell ref="Y65:AA65"/>
    <mergeCell ref="AB65:AD65"/>
    <mergeCell ref="AE65:AH65"/>
    <mergeCell ref="AI65:AL65"/>
    <mergeCell ref="AM65:AP65"/>
    <mergeCell ref="AQ65:AX65"/>
    <mergeCell ref="Y64:AA64"/>
    <mergeCell ref="AB64:AD64"/>
    <mergeCell ref="AE64:AH64"/>
    <mergeCell ref="AI64:AL64"/>
    <mergeCell ref="AM64:AP64"/>
    <mergeCell ref="AQ64:AX64"/>
    <mergeCell ref="AU62:AX62"/>
    <mergeCell ref="AI61:AL61"/>
    <mergeCell ref="AM61:AP61"/>
    <mergeCell ref="AQ61:AT61"/>
    <mergeCell ref="AU61:AX61"/>
    <mergeCell ref="Y62:AA62"/>
    <mergeCell ref="AB62:AD62"/>
    <mergeCell ref="AE62:AH62"/>
    <mergeCell ref="AI62:AL62"/>
    <mergeCell ref="AM62:AP62"/>
    <mergeCell ref="AQ62:AT62"/>
    <mergeCell ref="AE60:AH60"/>
    <mergeCell ref="AI60:AL60"/>
    <mergeCell ref="AM60:AP60"/>
    <mergeCell ref="AQ60:AT60"/>
    <mergeCell ref="AU60:AX60"/>
    <mergeCell ref="A59:F59"/>
    <mergeCell ref="G59:AX59"/>
    <mergeCell ref="A60:F62"/>
    <mergeCell ref="G60:O60"/>
    <mergeCell ref="P60:X60"/>
    <mergeCell ref="Y60:AA60"/>
    <mergeCell ref="AB60:AD60"/>
    <mergeCell ref="A57:F58"/>
    <mergeCell ref="G57:AX58"/>
    <mergeCell ref="AI56:AL56"/>
    <mergeCell ref="AM56:AP56"/>
    <mergeCell ref="AQ56:AT56"/>
    <mergeCell ref="AU56:AX56"/>
    <mergeCell ref="AE54:AH54"/>
    <mergeCell ref="AI54:AL54"/>
    <mergeCell ref="AM54:AP54"/>
    <mergeCell ref="AQ54:AT54"/>
    <mergeCell ref="AU54:AX54"/>
    <mergeCell ref="Y55:AA55"/>
    <mergeCell ref="AB55:AD55"/>
    <mergeCell ref="AE55:AH55"/>
    <mergeCell ref="AI55:AL55"/>
    <mergeCell ref="AM55:AP55"/>
    <mergeCell ref="A49:F51"/>
    <mergeCell ref="G49:X49"/>
    <mergeCell ref="Y49:AA49"/>
    <mergeCell ref="AB49:AD49"/>
    <mergeCell ref="AE49:AH49"/>
    <mergeCell ref="AI49:AL49"/>
    <mergeCell ref="AM49:AP49"/>
    <mergeCell ref="AQ49:AX49"/>
    <mergeCell ref="G50:X51"/>
    <mergeCell ref="AI52:AL53"/>
    <mergeCell ref="AM52:AP53"/>
    <mergeCell ref="AQ52:AT52"/>
    <mergeCell ref="AU52:AX52"/>
    <mergeCell ref="AQ53:AR53"/>
    <mergeCell ref="AS53:AT53"/>
    <mergeCell ref="AU53:AV53"/>
    <mergeCell ref="AW53:AX53"/>
    <mergeCell ref="A52:F56"/>
    <mergeCell ref="G52:O53"/>
    <mergeCell ref="P52:X53"/>
    <mergeCell ref="Y52:AA53"/>
    <mergeCell ref="AB52:AD53"/>
    <mergeCell ref="AE52:AH53"/>
    <mergeCell ref="G54:O56"/>
    <mergeCell ref="P54:X56"/>
    <mergeCell ref="Y54:AA54"/>
    <mergeCell ref="AB54:AD54"/>
    <mergeCell ref="AQ55:AT55"/>
    <mergeCell ref="AU55:AX55"/>
    <mergeCell ref="Y56:AA56"/>
    <mergeCell ref="AB56:AD56"/>
    <mergeCell ref="AE56:AH56"/>
    <mergeCell ref="G47:O48"/>
    <mergeCell ref="P47:X48"/>
    <mergeCell ref="Y47:AA47"/>
    <mergeCell ref="AB47:AD47"/>
    <mergeCell ref="AE47:AH47"/>
    <mergeCell ref="Y51:AA51"/>
    <mergeCell ref="AB51:AD51"/>
    <mergeCell ref="AE51:AH51"/>
    <mergeCell ref="AI51:AL51"/>
    <mergeCell ref="AM51:AP51"/>
    <mergeCell ref="AQ51:AX51"/>
    <mergeCell ref="Y50:AA50"/>
    <mergeCell ref="AB50:AD50"/>
    <mergeCell ref="AE50:AH50"/>
    <mergeCell ref="AI50:AL50"/>
    <mergeCell ref="AM50:AP50"/>
    <mergeCell ref="AQ50:AX50"/>
    <mergeCell ref="AU48:AX48"/>
    <mergeCell ref="AI47:AL47"/>
    <mergeCell ref="AM47:AP47"/>
    <mergeCell ref="AQ47:AT47"/>
    <mergeCell ref="AU47:AX47"/>
    <mergeCell ref="Y48:AA48"/>
    <mergeCell ref="AB48:AD48"/>
    <mergeCell ref="AE48:AH48"/>
    <mergeCell ref="AI48:AL48"/>
    <mergeCell ref="AM48:AP48"/>
    <mergeCell ref="AQ48:AT48"/>
    <mergeCell ref="AE46:AH46"/>
    <mergeCell ref="AI46:AL46"/>
    <mergeCell ref="AM46:AP46"/>
    <mergeCell ref="AQ46:AT46"/>
    <mergeCell ref="AU46:AX46"/>
    <mergeCell ref="A45:F45"/>
    <mergeCell ref="G45:AX45"/>
    <mergeCell ref="A46:F48"/>
    <mergeCell ref="G46:O46"/>
    <mergeCell ref="P46:X46"/>
    <mergeCell ref="Y46:AA46"/>
    <mergeCell ref="AB46:AD46"/>
    <mergeCell ref="A43:F44"/>
    <mergeCell ref="G43:AX44"/>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30:V30 W24">
    <cfRule type="expression" dxfId="285" priority="1055">
      <formula>IF(RIGHT(TEXT(P15,"0.#"),1)=".",FALSE,TRUE)</formula>
    </cfRule>
    <cfRule type="expression" dxfId="284" priority="1056">
      <formula>IF(RIGHT(TEXT(P15,"0.#"),1)=".",TRUE,FALSE)</formula>
    </cfRule>
  </conditionalFormatting>
  <conditionalFormatting sqref="P19:AQ19">
    <cfRule type="expression" dxfId="283" priority="1053">
      <formula>IF(RIGHT(TEXT(P19,"0.#"),1)=".",FALSE,TRUE)</formula>
    </cfRule>
    <cfRule type="expression" dxfId="282" priority="1054">
      <formula>IF(RIGHT(TEXT(P19,"0.#"),1)=".",TRUE,FALSE)</formula>
    </cfRule>
  </conditionalFormatting>
  <conditionalFormatting sqref="Y152">
    <cfRule type="expression" dxfId="281" priority="1049">
      <formula>IF(RIGHT(TEXT(Y152,"0.#"),1)=".",FALSE,TRUE)</formula>
    </cfRule>
    <cfRule type="expression" dxfId="280" priority="1050">
      <formula>IF(RIGHT(TEXT(Y152,"0.#"),1)=".",TRUE,FALSE)</formula>
    </cfRule>
  </conditionalFormatting>
  <conditionalFormatting sqref="AU152">
    <cfRule type="expression" dxfId="279" priority="1037">
      <formula>IF(RIGHT(TEXT(AU152,"0.#"),1)=".",FALSE,TRUE)</formula>
    </cfRule>
    <cfRule type="expression" dxfId="278" priority="1038">
      <formula>IF(RIGHT(TEXT(AU152,"0.#"),1)=".",TRUE,FALSE)</formula>
    </cfRule>
  </conditionalFormatting>
  <conditionalFormatting sqref="Y164 Y160 Y156">
    <cfRule type="expression" dxfId="277" priority="1031">
      <formula>IF(RIGHT(TEXT(Y156,"0.#"),1)=".",FALSE,TRUE)</formula>
    </cfRule>
    <cfRule type="expression" dxfId="276" priority="1032">
      <formula>IF(RIGHT(TEXT(Y156,"0.#"),1)=".",TRUE,FALSE)</formula>
    </cfRule>
  </conditionalFormatting>
  <conditionalFormatting sqref="AU164 AU160 AU156">
    <cfRule type="expression" dxfId="275" priority="1025">
      <formula>IF(RIGHT(TEXT(AU156,"0.#"),1)=".",FALSE,TRUE)</formula>
    </cfRule>
    <cfRule type="expression" dxfId="274" priority="1026">
      <formula>IF(RIGHT(TEXT(AU156,"0.#"),1)=".",TRUE,FALSE)</formula>
    </cfRule>
  </conditionalFormatting>
  <conditionalFormatting sqref="P24">
    <cfRule type="expression" dxfId="273" priority="963">
      <formula>IF(RIGHT(TEXT(P24,"0.#"),1)=".",FALSE,TRUE)</formula>
    </cfRule>
    <cfRule type="expression" dxfId="272" priority="964">
      <formula>IF(RIGHT(TEXT(P24,"0.#"),1)=".",TRUE,FALSE)</formula>
    </cfRule>
  </conditionalFormatting>
  <conditionalFormatting sqref="P25:P28">
    <cfRule type="expression" dxfId="271" priority="961">
      <formula>IF(RIGHT(TEXT(P25,"0.#"),1)=".",FALSE,TRUE)</formula>
    </cfRule>
    <cfRule type="expression" dxfId="270" priority="962">
      <formula>IF(RIGHT(TEXT(P25,"0.#"),1)=".",TRUE,FALSE)</formula>
    </cfRule>
  </conditionalFormatting>
  <conditionalFormatting sqref="P29">
    <cfRule type="expression" dxfId="269" priority="959">
      <formula>IF(RIGHT(TEXT(P29,"0.#"),1)=".",FALSE,TRUE)</formula>
    </cfRule>
    <cfRule type="expression" dxfId="268" priority="960">
      <formula>IF(RIGHT(TEXT(P29,"0.#"),1)=".",TRUE,FALSE)</formula>
    </cfRule>
  </conditionalFormatting>
  <conditionalFormatting sqref="P14:AQ14">
    <cfRule type="expression" dxfId="267" priority="249">
      <formula>IF(RIGHT(TEXT(P14,"0.#"),1)=".",FALSE,TRUE)</formula>
    </cfRule>
    <cfRule type="expression" dxfId="266" priority="250">
      <formula>IF(RIGHT(TEXT(P14,"0.#"),1)=".",TRUE,FALSE)</formula>
    </cfRule>
  </conditionalFormatting>
  <conditionalFormatting sqref="P13:AQ13">
    <cfRule type="expression" dxfId="265" priority="247">
      <formula>IF(RIGHT(TEXT(P13,"0.#"),1)=".",FALSE,TRUE)</formula>
    </cfRule>
    <cfRule type="expression" dxfId="264" priority="248">
      <formula>IF(RIGHT(TEXT(P13,"0.#"),1)=".",TRUE,FALSE)</formula>
    </cfRule>
  </conditionalFormatting>
  <conditionalFormatting sqref="P17:AQ18">
    <cfRule type="expression" dxfId="263" priority="245">
      <formula>IF(RIGHT(TEXT(P17,"0.#"),1)=".",FALSE,TRUE)</formula>
    </cfRule>
    <cfRule type="expression" dxfId="262" priority="246">
      <formula>IF(RIGHT(TEXT(P17,"0.#"),1)=".",TRUE,FALSE)</formula>
    </cfRule>
  </conditionalFormatting>
  <conditionalFormatting sqref="P16:AQ16">
    <cfRule type="expression" dxfId="261" priority="243">
      <formula>IF(RIGHT(TEXT(P16,"0.#"),1)=".",FALSE,TRUE)</formula>
    </cfRule>
    <cfRule type="expression" dxfId="260" priority="244">
      <formula>IF(RIGHT(TEXT(P16,"0.#"),1)=".",TRUE,FALSE)</formula>
    </cfRule>
  </conditionalFormatting>
  <conditionalFormatting sqref="P20:AJ20">
    <cfRule type="expression" dxfId="259" priority="241">
      <formula>IF(RIGHT(TEXT(P20,"0.#"),1)=".",FALSE,TRUE)</formula>
    </cfRule>
    <cfRule type="expression" dxfId="258" priority="242">
      <formula>IF(RIGHT(TEXT(P20,"0.#"),1)=".",TRUE,FALSE)</formula>
    </cfRule>
  </conditionalFormatting>
  <conditionalFormatting sqref="AM36">
    <cfRule type="expression" dxfId="257" priority="235">
      <formula>IF(RIGHT(TEXT(AM36,"0.#"),1)=".",FALSE,TRUE)</formula>
    </cfRule>
    <cfRule type="expression" dxfId="256" priority="236">
      <formula>IF(RIGHT(TEXT(AM36,"0.#"),1)=".",TRUE,FALSE)</formula>
    </cfRule>
  </conditionalFormatting>
  <conditionalFormatting sqref="AE37 AM37">
    <cfRule type="expression" dxfId="255" priority="233">
      <formula>IF(RIGHT(TEXT(AE37,"0.#"),1)=".",FALSE,TRUE)</formula>
    </cfRule>
    <cfRule type="expression" dxfId="254" priority="234">
      <formula>IF(RIGHT(TEXT(AE37,"0.#"),1)=".",TRUE,FALSE)</formula>
    </cfRule>
  </conditionalFormatting>
  <conditionalFormatting sqref="AI37">
    <cfRule type="expression" dxfId="253" priority="231">
      <formula>IF(RIGHT(TEXT(AI37,"0.#"),1)=".",FALSE,TRUE)</formula>
    </cfRule>
    <cfRule type="expression" dxfId="252" priority="232">
      <formula>IF(RIGHT(TEXT(AI37,"0.#"),1)=".",TRUE,FALSE)</formula>
    </cfRule>
  </conditionalFormatting>
  <conditionalFormatting sqref="AQ37">
    <cfRule type="expression" dxfId="251" priority="229">
      <formula>IF(RIGHT(TEXT(AQ37,"0.#"),1)=".",FALSE,TRUE)</formula>
    </cfRule>
    <cfRule type="expression" dxfId="250" priority="230">
      <formula>IF(RIGHT(TEXT(AQ37,"0.#"),1)=".",TRUE,FALSE)</formula>
    </cfRule>
  </conditionalFormatting>
  <conditionalFormatting sqref="AE36 AQ36">
    <cfRule type="expression" dxfId="249" priority="239">
      <formula>IF(RIGHT(TEXT(AE36,"0.#"),1)=".",FALSE,TRUE)</formula>
    </cfRule>
    <cfRule type="expression" dxfId="248" priority="240">
      <formula>IF(RIGHT(TEXT(AE36,"0.#"),1)=".",TRUE,FALSE)</formula>
    </cfRule>
  </conditionalFormatting>
  <conditionalFormatting sqref="AI36">
    <cfRule type="expression" dxfId="247" priority="237">
      <formula>IF(RIGHT(TEXT(AI36,"0.#"),1)=".",FALSE,TRUE)</formula>
    </cfRule>
    <cfRule type="expression" dxfId="246" priority="238">
      <formula>IF(RIGHT(TEXT(AI36,"0.#"),1)=".",TRUE,FALSE)</formula>
    </cfRule>
  </conditionalFormatting>
  <conditionalFormatting sqref="AE33 AQ33">
    <cfRule type="expression" dxfId="245" priority="227">
      <formula>IF(RIGHT(TEXT(AE33,"0.#"),1)=".",FALSE,TRUE)</formula>
    </cfRule>
    <cfRule type="expression" dxfId="244" priority="228">
      <formula>IF(RIGHT(TEXT(AE33,"0.#"),1)=".",TRUE,FALSE)</formula>
    </cfRule>
  </conditionalFormatting>
  <conditionalFormatting sqref="AI33">
    <cfRule type="expression" dxfId="243" priority="225">
      <formula>IF(RIGHT(TEXT(AI33,"0.#"),1)=".",FALSE,TRUE)</formula>
    </cfRule>
    <cfRule type="expression" dxfId="242" priority="226">
      <formula>IF(RIGHT(TEXT(AI33,"0.#"),1)=".",TRUE,FALSE)</formula>
    </cfRule>
  </conditionalFormatting>
  <conditionalFormatting sqref="AM33">
    <cfRule type="expression" dxfId="241" priority="223">
      <formula>IF(RIGHT(TEXT(AM33,"0.#"),1)=".",FALSE,TRUE)</formula>
    </cfRule>
    <cfRule type="expression" dxfId="240" priority="224">
      <formula>IF(RIGHT(TEXT(AM33,"0.#"),1)=".",TRUE,FALSE)</formula>
    </cfRule>
  </conditionalFormatting>
  <conditionalFormatting sqref="AE34">
    <cfRule type="expression" dxfId="239" priority="221">
      <formula>IF(RIGHT(TEXT(AE34,"0.#"),1)=".",FALSE,TRUE)</formula>
    </cfRule>
    <cfRule type="expression" dxfId="238" priority="222">
      <formula>IF(RIGHT(TEXT(AE34,"0.#"),1)=".",TRUE,FALSE)</formula>
    </cfRule>
  </conditionalFormatting>
  <conditionalFormatting sqref="AI34">
    <cfRule type="expression" dxfId="237" priority="219">
      <formula>IF(RIGHT(TEXT(AI34,"0.#"),1)=".",FALSE,TRUE)</formula>
    </cfRule>
    <cfRule type="expression" dxfId="236" priority="220">
      <formula>IF(RIGHT(TEXT(AI34,"0.#"),1)=".",TRUE,FALSE)</formula>
    </cfRule>
  </conditionalFormatting>
  <conditionalFormatting sqref="AM34">
    <cfRule type="expression" dxfId="235" priority="217">
      <formula>IF(RIGHT(TEXT(AM34,"0.#"),1)=".",FALSE,TRUE)</formula>
    </cfRule>
    <cfRule type="expression" dxfId="234" priority="218">
      <formula>IF(RIGHT(TEXT(AM34,"0.#"),1)=".",TRUE,FALSE)</formula>
    </cfRule>
  </conditionalFormatting>
  <conditionalFormatting sqref="AQ34">
    <cfRule type="expression" dxfId="233" priority="215">
      <formula>IF(RIGHT(TEXT(AQ34,"0.#"),1)=".",FALSE,TRUE)</formula>
    </cfRule>
    <cfRule type="expression" dxfId="232" priority="216">
      <formula>IF(RIGHT(TEXT(AQ34,"0.#"),1)=".",TRUE,FALSE)</formula>
    </cfRule>
  </conditionalFormatting>
  <conditionalFormatting sqref="AU33">
    <cfRule type="expression" dxfId="231" priority="213">
      <formula>IF(RIGHT(TEXT(AU33,"0.#"),1)=".",FALSE,TRUE)</formula>
    </cfRule>
    <cfRule type="expression" dxfId="230" priority="214">
      <formula>IF(RIGHT(TEXT(AU33,"0.#"),1)=".",TRUE,FALSE)</formula>
    </cfRule>
  </conditionalFormatting>
  <conditionalFormatting sqref="AU34">
    <cfRule type="expression" dxfId="229" priority="211">
      <formula>IF(RIGHT(TEXT(AU34,"0.#"),1)=".",FALSE,TRUE)</formula>
    </cfRule>
    <cfRule type="expression" dxfId="228" priority="212">
      <formula>IF(RIGHT(TEXT(AU34,"0.#"),1)=".",TRUE,FALSE)</formula>
    </cfRule>
  </conditionalFormatting>
  <conditionalFormatting sqref="AE40">
    <cfRule type="expression" dxfId="227" priority="209">
      <formula>IF(RIGHT(TEXT(AE40,"0.#"),1)=".",FALSE,TRUE)</formula>
    </cfRule>
    <cfRule type="expression" dxfId="226" priority="210">
      <formula>IF(RIGHT(TEXT(AE40,"0.#"),1)=".",TRUE,FALSE)</formula>
    </cfRule>
  </conditionalFormatting>
  <conditionalFormatting sqref="AQ40:AQ41">
    <cfRule type="expression" dxfId="225" priority="199">
      <formula>IF(RIGHT(TEXT(AQ40,"0.#"),1)=".",FALSE,TRUE)</formula>
    </cfRule>
    <cfRule type="expression" dxfId="224" priority="200">
      <formula>IF(RIGHT(TEXT(AQ40,"0.#"),1)=".",TRUE,FALSE)</formula>
    </cfRule>
  </conditionalFormatting>
  <conditionalFormatting sqref="AU40:AU41">
    <cfRule type="expression" dxfId="223" priority="197">
      <formula>IF(RIGHT(TEXT(AU40,"0.#"),1)=".",FALSE,TRUE)</formula>
    </cfRule>
    <cfRule type="expression" dxfId="222" priority="198">
      <formula>IF(RIGHT(TEXT(AU40,"0.#"),1)=".",TRUE,FALSE)</formula>
    </cfRule>
  </conditionalFormatting>
  <conditionalFormatting sqref="AE41">
    <cfRule type="expression" dxfId="221" priority="207">
      <formula>IF(RIGHT(TEXT(AE41,"0.#"),1)=".",FALSE,TRUE)</formula>
    </cfRule>
    <cfRule type="expression" dxfId="220" priority="208">
      <formula>IF(RIGHT(TEXT(AE41,"0.#"),1)=".",TRUE,FALSE)</formula>
    </cfRule>
  </conditionalFormatting>
  <conditionalFormatting sqref="AM40">
    <cfRule type="expression" dxfId="219" priority="201">
      <formula>IF(RIGHT(TEXT(AM40,"0.#"),1)=".",FALSE,TRUE)</formula>
    </cfRule>
    <cfRule type="expression" dxfId="218" priority="202">
      <formula>IF(RIGHT(TEXT(AM40,"0.#"),1)=".",TRUE,FALSE)</formula>
    </cfRule>
  </conditionalFormatting>
  <conditionalFormatting sqref="AI40">
    <cfRule type="expression" dxfId="217" priority="203">
      <formula>IF(RIGHT(TEXT(AI40,"0.#"),1)=".",FALSE,TRUE)</formula>
    </cfRule>
    <cfRule type="expression" dxfId="216" priority="204">
      <formula>IF(RIGHT(TEXT(AI40,"0.#"),1)=".",TRUE,FALSE)</formula>
    </cfRule>
  </conditionalFormatting>
  <conditionalFormatting sqref="AI41">
    <cfRule type="expression" dxfId="215" priority="205">
      <formula>IF(RIGHT(TEXT(AI41,"0.#"),1)=".",FALSE,TRUE)</formula>
    </cfRule>
    <cfRule type="expression" dxfId="214" priority="206">
      <formula>IF(RIGHT(TEXT(AI41,"0.#"),1)=".",TRUE,FALSE)</formula>
    </cfRule>
  </conditionalFormatting>
  <conditionalFormatting sqref="AM41">
    <cfRule type="expression" dxfId="213" priority="195">
      <formula>IF(RIGHT(TEXT(AM41,"0.#"),1)=".",FALSE,TRUE)</formula>
    </cfRule>
    <cfRule type="expression" dxfId="212" priority="196">
      <formula>IF(RIGHT(TEXT(AM41,"0.#"),1)=".",TRUE,FALSE)</formula>
    </cfRule>
  </conditionalFormatting>
  <conditionalFormatting sqref="AQ42">
    <cfRule type="expression" dxfId="211" priority="189">
      <formula>IF(RIGHT(TEXT(AQ42,"0.#"),1)=".",FALSE,TRUE)</formula>
    </cfRule>
    <cfRule type="expression" dxfId="210" priority="190">
      <formula>IF(RIGHT(TEXT(AQ42,"0.#"),1)=".",TRUE,FALSE)</formula>
    </cfRule>
  </conditionalFormatting>
  <conditionalFormatting sqref="AU42">
    <cfRule type="expression" dxfId="209" priority="187">
      <formula>IF(RIGHT(TEXT(AU42,"0.#"),1)=".",FALSE,TRUE)</formula>
    </cfRule>
    <cfRule type="expression" dxfId="208" priority="188">
      <formula>IF(RIGHT(TEXT(AU42,"0.#"),1)=".",TRUE,FALSE)</formula>
    </cfRule>
  </conditionalFormatting>
  <conditionalFormatting sqref="AI42">
    <cfRule type="expression" dxfId="207" priority="191">
      <formula>IF(RIGHT(TEXT(AI42,"0.#"),1)=".",FALSE,TRUE)</formula>
    </cfRule>
    <cfRule type="expression" dxfId="206" priority="192">
      <formula>IF(RIGHT(TEXT(AI42,"0.#"),1)=".",TRUE,FALSE)</formula>
    </cfRule>
  </conditionalFormatting>
  <conditionalFormatting sqref="AE42">
    <cfRule type="expression" dxfId="205" priority="193">
      <formula>IF(RIGHT(TEXT(AE42,"0.#"),1)=".",FALSE,TRUE)</formula>
    </cfRule>
    <cfRule type="expression" dxfId="204" priority="194">
      <formula>IF(RIGHT(TEXT(AE42,"0.#"),1)=".",TRUE,FALSE)</formula>
    </cfRule>
  </conditionalFormatting>
  <conditionalFormatting sqref="AM42">
    <cfRule type="expression" dxfId="203" priority="185">
      <formula>IF(RIGHT(TEXT(AM42,"0.#"),1)=".",FALSE,TRUE)</formula>
    </cfRule>
    <cfRule type="expression" dxfId="202" priority="186">
      <formula>IF(RIGHT(TEXT(AM42,"0.#"),1)=".",TRUE,FALSE)</formula>
    </cfRule>
  </conditionalFormatting>
  <conditionalFormatting sqref="AE47 AQ47">
    <cfRule type="expression" dxfId="201" priority="183">
      <formula>IF(RIGHT(TEXT(AE47,"0.#"),1)=".",FALSE,TRUE)</formula>
    </cfRule>
    <cfRule type="expression" dxfId="200" priority="184">
      <formula>IF(RIGHT(TEXT(AE47,"0.#"),1)=".",TRUE,FALSE)</formula>
    </cfRule>
  </conditionalFormatting>
  <conditionalFormatting sqref="AI47">
    <cfRule type="expression" dxfId="199" priority="181">
      <formula>IF(RIGHT(TEXT(AI47,"0.#"),1)=".",FALSE,TRUE)</formula>
    </cfRule>
    <cfRule type="expression" dxfId="198" priority="182">
      <formula>IF(RIGHT(TEXT(AI47,"0.#"),1)=".",TRUE,FALSE)</formula>
    </cfRule>
  </conditionalFormatting>
  <conditionalFormatting sqref="AM47">
    <cfRule type="expression" dxfId="197" priority="179">
      <formula>IF(RIGHT(TEXT(AM47,"0.#"),1)=".",FALSE,TRUE)</formula>
    </cfRule>
    <cfRule type="expression" dxfId="196" priority="180">
      <formula>IF(RIGHT(TEXT(AM47,"0.#"),1)=".",TRUE,FALSE)</formula>
    </cfRule>
  </conditionalFormatting>
  <conditionalFormatting sqref="AE48">
    <cfRule type="expression" dxfId="195" priority="177">
      <formula>IF(RIGHT(TEXT(AE48,"0.#"),1)=".",FALSE,TRUE)</formula>
    </cfRule>
    <cfRule type="expression" dxfId="194" priority="178">
      <formula>IF(RIGHT(TEXT(AE48,"0.#"),1)=".",TRUE,FALSE)</formula>
    </cfRule>
  </conditionalFormatting>
  <conditionalFormatting sqref="AI48">
    <cfRule type="expression" dxfId="193" priority="175">
      <formula>IF(RIGHT(TEXT(AI48,"0.#"),1)=".",FALSE,TRUE)</formula>
    </cfRule>
    <cfRule type="expression" dxfId="192" priority="176">
      <formula>IF(RIGHT(TEXT(AI48,"0.#"),1)=".",TRUE,FALSE)</formula>
    </cfRule>
  </conditionalFormatting>
  <conditionalFormatting sqref="AM48">
    <cfRule type="expression" dxfId="191" priority="173">
      <formula>IF(RIGHT(TEXT(AM48,"0.#"),1)=".",FALSE,TRUE)</formula>
    </cfRule>
    <cfRule type="expression" dxfId="190" priority="174">
      <formula>IF(RIGHT(TEXT(AM48,"0.#"),1)=".",TRUE,FALSE)</formula>
    </cfRule>
  </conditionalFormatting>
  <conditionalFormatting sqref="AQ48">
    <cfRule type="expression" dxfId="189" priority="171">
      <formula>IF(RIGHT(TEXT(AQ48,"0.#"),1)=".",FALSE,TRUE)</formula>
    </cfRule>
    <cfRule type="expression" dxfId="188" priority="172">
      <formula>IF(RIGHT(TEXT(AQ48,"0.#"),1)=".",TRUE,FALSE)</formula>
    </cfRule>
  </conditionalFormatting>
  <conditionalFormatting sqref="AU47">
    <cfRule type="expression" dxfId="187" priority="169">
      <formula>IF(RIGHT(TEXT(AU47,"0.#"),1)=".",FALSE,TRUE)</formula>
    </cfRule>
    <cfRule type="expression" dxfId="186" priority="170">
      <formula>IF(RIGHT(TEXT(AU47,"0.#"),1)=".",TRUE,FALSE)</formula>
    </cfRule>
  </conditionalFormatting>
  <conditionalFormatting sqref="AU48">
    <cfRule type="expression" dxfId="185" priority="167">
      <formula>IF(RIGHT(TEXT(AU48,"0.#"),1)=".",FALSE,TRUE)</formula>
    </cfRule>
    <cfRule type="expression" dxfId="184" priority="168">
      <formula>IF(RIGHT(TEXT(AU48,"0.#"),1)=".",TRUE,FALSE)</formula>
    </cfRule>
  </conditionalFormatting>
  <conditionalFormatting sqref="AM50">
    <cfRule type="expression" dxfId="183" priority="161">
      <formula>IF(RIGHT(TEXT(AM50,"0.#"),1)=".",FALSE,TRUE)</formula>
    </cfRule>
    <cfRule type="expression" dxfId="182" priority="162">
      <formula>IF(RIGHT(TEXT(AM50,"0.#"),1)=".",TRUE,FALSE)</formula>
    </cfRule>
  </conditionalFormatting>
  <conditionalFormatting sqref="AE51 AM51">
    <cfRule type="expression" dxfId="181" priority="159">
      <formula>IF(RIGHT(TEXT(AE51,"0.#"),1)=".",FALSE,TRUE)</formula>
    </cfRule>
    <cfRule type="expression" dxfId="180" priority="160">
      <formula>IF(RIGHT(TEXT(AE51,"0.#"),1)=".",TRUE,FALSE)</formula>
    </cfRule>
  </conditionalFormatting>
  <conditionalFormatting sqref="AI51">
    <cfRule type="expression" dxfId="179" priority="157">
      <formula>IF(RIGHT(TEXT(AI51,"0.#"),1)=".",FALSE,TRUE)</formula>
    </cfRule>
    <cfRule type="expression" dxfId="178" priority="158">
      <formula>IF(RIGHT(TEXT(AI51,"0.#"),1)=".",TRUE,FALSE)</formula>
    </cfRule>
  </conditionalFormatting>
  <conditionalFormatting sqref="AQ51">
    <cfRule type="expression" dxfId="177" priority="155">
      <formula>IF(RIGHT(TEXT(AQ51,"0.#"),1)=".",FALSE,TRUE)</formula>
    </cfRule>
    <cfRule type="expression" dxfId="176" priority="156">
      <formula>IF(RIGHT(TEXT(AQ51,"0.#"),1)=".",TRUE,FALSE)</formula>
    </cfRule>
  </conditionalFormatting>
  <conditionalFormatting sqref="AE50 AQ50">
    <cfRule type="expression" dxfId="175" priority="165">
      <formula>IF(RIGHT(TEXT(AE50,"0.#"),1)=".",FALSE,TRUE)</formula>
    </cfRule>
    <cfRule type="expression" dxfId="174" priority="166">
      <formula>IF(RIGHT(TEXT(AE50,"0.#"),1)=".",TRUE,FALSE)</formula>
    </cfRule>
  </conditionalFormatting>
  <conditionalFormatting sqref="AI50">
    <cfRule type="expression" dxfId="173" priority="163">
      <formula>IF(RIGHT(TEXT(AI50,"0.#"),1)=".",FALSE,TRUE)</formula>
    </cfRule>
    <cfRule type="expression" dxfId="172" priority="164">
      <formula>IF(RIGHT(TEXT(AI50,"0.#"),1)=".",TRUE,FALSE)</formula>
    </cfRule>
  </conditionalFormatting>
  <conditionalFormatting sqref="AE54">
    <cfRule type="expression" dxfId="171" priority="153">
      <formula>IF(RIGHT(TEXT(AE54,"0.#"),1)=".",FALSE,TRUE)</formula>
    </cfRule>
    <cfRule type="expression" dxfId="170" priority="154">
      <formula>IF(RIGHT(TEXT(AE54,"0.#"),1)=".",TRUE,FALSE)</formula>
    </cfRule>
  </conditionalFormatting>
  <conditionalFormatting sqref="AI54">
    <cfRule type="expression" dxfId="169" priority="151">
      <formula>IF(RIGHT(TEXT(AI54,"0.#"),1)=".",FALSE,TRUE)</formula>
    </cfRule>
    <cfRule type="expression" dxfId="168" priority="152">
      <formula>IF(RIGHT(TEXT(AI54,"0.#"),1)=".",TRUE,FALSE)</formula>
    </cfRule>
  </conditionalFormatting>
  <conditionalFormatting sqref="AM54">
    <cfRule type="expression" dxfId="167" priority="149">
      <formula>IF(RIGHT(TEXT(AM54,"0.#"),1)=".",FALSE,TRUE)</formula>
    </cfRule>
    <cfRule type="expression" dxfId="166" priority="150">
      <formula>IF(RIGHT(TEXT(AM54,"0.#"),1)=".",TRUE,FALSE)</formula>
    </cfRule>
  </conditionalFormatting>
  <conditionalFormatting sqref="AQ54">
    <cfRule type="expression" dxfId="165" priority="147">
      <formula>IF(RIGHT(TEXT(AQ54,"0.#"),1)=".",FALSE,TRUE)</formula>
    </cfRule>
    <cfRule type="expression" dxfId="164" priority="148">
      <formula>IF(RIGHT(TEXT(AQ54,"0.#"),1)=".",TRUE,FALSE)</formula>
    </cfRule>
  </conditionalFormatting>
  <conditionalFormatting sqref="AU54">
    <cfRule type="expression" dxfId="163" priority="145">
      <formula>IF(RIGHT(TEXT(AU54,"0.#"),1)=".",FALSE,TRUE)</formula>
    </cfRule>
    <cfRule type="expression" dxfId="162" priority="146">
      <formula>IF(RIGHT(TEXT(AU54,"0.#"),1)=".",TRUE,FALSE)</formula>
    </cfRule>
  </conditionalFormatting>
  <conditionalFormatting sqref="AE55">
    <cfRule type="expression" dxfId="161" priority="143">
      <formula>IF(RIGHT(TEXT(AE55,"0.#"),1)=".",FALSE,TRUE)</formula>
    </cfRule>
    <cfRule type="expression" dxfId="160" priority="144">
      <formula>IF(RIGHT(TEXT(AE55,"0.#"),1)=".",TRUE,FALSE)</formula>
    </cfRule>
  </conditionalFormatting>
  <conditionalFormatting sqref="AI55">
    <cfRule type="expression" dxfId="159" priority="141">
      <formula>IF(RIGHT(TEXT(AI55,"0.#"),1)=".",FALSE,TRUE)</formula>
    </cfRule>
    <cfRule type="expression" dxfId="158" priority="142">
      <formula>IF(RIGHT(TEXT(AI55,"0.#"),1)=".",TRUE,FALSE)</formula>
    </cfRule>
  </conditionalFormatting>
  <conditionalFormatting sqref="AM55">
    <cfRule type="expression" dxfId="157" priority="139">
      <formula>IF(RIGHT(TEXT(AM55,"0.#"),1)=".",FALSE,TRUE)</formula>
    </cfRule>
    <cfRule type="expression" dxfId="156" priority="140">
      <formula>IF(RIGHT(TEXT(AM55,"0.#"),1)=".",TRUE,FALSE)</formula>
    </cfRule>
  </conditionalFormatting>
  <conditionalFormatting sqref="AQ55">
    <cfRule type="expression" dxfId="155" priority="137">
      <formula>IF(RIGHT(TEXT(AQ55,"0.#"),1)=".",FALSE,TRUE)</formula>
    </cfRule>
    <cfRule type="expression" dxfId="154" priority="138">
      <formula>IF(RIGHT(TEXT(AQ55,"0.#"),1)=".",TRUE,FALSE)</formula>
    </cfRule>
  </conditionalFormatting>
  <conditionalFormatting sqref="AU55">
    <cfRule type="expression" dxfId="153" priority="135">
      <formula>IF(RIGHT(TEXT(AU55,"0.#"),1)=".",FALSE,TRUE)</formula>
    </cfRule>
    <cfRule type="expression" dxfId="152" priority="136">
      <formula>IF(RIGHT(TEXT(AU55,"0.#"),1)=".",TRUE,FALSE)</formula>
    </cfRule>
  </conditionalFormatting>
  <conditionalFormatting sqref="AM56">
    <cfRule type="expression" dxfId="151" priority="129">
      <formula>IF(RIGHT(TEXT(AM56,"0.#"),1)=".",FALSE,TRUE)</formula>
    </cfRule>
    <cfRule type="expression" dxfId="150" priority="130">
      <formula>IF(RIGHT(TEXT(AM56,"0.#"),1)=".",TRUE,FALSE)</formula>
    </cfRule>
  </conditionalFormatting>
  <conditionalFormatting sqref="AE56">
    <cfRule type="expression" dxfId="149" priority="133">
      <formula>IF(RIGHT(TEXT(AE56,"0.#"),1)=".",FALSE,TRUE)</formula>
    </cfRule>
    <cfRule type="expression" dxfId="148" priority="134">
      <formula>IF(RIGHT(TEXT(AE56,"0.#"),1)=".",TRUE,FALSE)</formula>
    </cfRule>
  </conditionalFormatting>
  <conditionalFormatting sqref="AI56">
    <cfRule type="expression" dxfId="147" priority="131">
      <formula>IF(RIGHT(TEXT(AI56,"0.#"),1)=".",FALSE,TRUE)</formula>
    </cfRule>
    <cfRule type="expression" dxfId="146" priority="132">
      <formula>IF(RIGHT(TEXT(AI56,"0.#"),1)=".",TRUE,FALSE)</formula>
    </cfRule>
  </conditionalFormatting>
  <conditionalFormatting sqref="AQ56">
    <cfRule type="expression" dxfId="145" priority="127">
      <formula>IF(RIGHT(TEXT(AQ56,"0.#"),1)=".",FALSE,TRUE)</formula>
    </cfRule>
    <cfRule type="expression" dxfId="144" priority="128">
      <formula>IF(RIGHT(TEXT(AQ56,"0.#"),1)=".",TRUE,FALSE)</formula>
    </cfRule>
  </conditionalFormatting>
  <conditionalFormatting sqref="AU56">
    <cfRule type="expression" dxfId="143" priority="125">
      <formula>IF(RIGHT(TEXT(AU56,"0.#"),1)=".",FALSE,TRUE)</formula>
    </cfRule>
    <cfRule type="expression" dxfId="142" priority="126">
      <formula>IF(RIGHT(TEXT(AU56,"0.#"),1)=".",TRUE,FALSE)</formula>
    </cfRule>
  </conditionalFormatting>
  <conditionalFormatting sqref="AE62">
    <cfRule type="expression" dxfId="141" priority="107">
      <formula>IF(RIGHT(TEXT(AE62,"0.#"),1)=".",FALSE,TRUE)</formula>
    </cfRule>
    <cfRule type="expression" dxfId="140" priority="108">
      <formula>IF(RIGHT(TEXT(AE62,"0.#"),1)=".",TRUE,FALSE)</formula>
    </cfRule>
  </conditionalFormatting>
  <conditionalFormatting sqref="AI62">
    <cfRule type="expression" dxfId="139" priority="105">
      <formula>IF(RIGHT(TEXT(AI62,"0.#"),1)=".",FALSE,TRUE)</formula>
    </cfRule>
    <cfRule type="expression" dxfId="138" priority="106">
      <formula>IF(RIGHT(TEXT(AI62,"0.#"),1)=".",TRUE,FALSE)</formula>
    </cfRule>
  </conditionalFormatting>
  <conditionalFormatting sqref="AM62">
    <cfRule type="expression" dxfId="137" priority="111">
      <formula>IF(RIGHT(TEXT(AM62,"0.#"),1)=".",FALSE,TRUE)</formula>
    </cfRule>
    <cfRule type="expression" dxfId="136" priority="112">
      <formula>IF(RIGHT(TEXT(AM62,"0.#"),1)=".",TRUE,FALSE)</formula>
    </cfRule>
  </conditionalFormatting>
  <conditionalFormatting sqref="AQ62">
    <cfRule type="expression" dxfId="135" priority="109">
      <formula>IF(RIGHT(TEXT(AQ62,"0.#"),1)=".",FALSE,TRUE)</formula>
    </cfRule>
    <cfRule type="expression" dxfId="134" priority="110">
      <formula>IF(RIGHT(TEXT(AQ62,"0.#"),1)=".",TRUE,FALSE)</formula>
    </cfRule>
  </conditionalFormatting>
  <conditionalFormatting sqref="AU61">
    <cfRule type="expression" dxfId="133" priority="123">
      <formula>IF(RIGHT(TEXT(AU61,"0.#"),1)=".",FALSE,TRUE)</formula>
    </cfRule>
    <cfRule type="expression" dxfId="132" priority="124">
      <formula>IF(RIGHT(TEXT(AU61,"0.#"),1)=".",TRUE,FALSE)</formula>
    </cfRule>
  </conditionalFormatting>
  <conditionalFormatting sqref="AU62">
    <cfRule type="expression" dxfId="131" priority="121">
      <formula>IF(RIGHT(TEXT(AU62,"0.#"),1)=".",FALSE,TRUE)</formula>
    </cfRule>
    <cfRule type="expression" dxfId="130" priority="122">
      <formula>IF(RIGHT(TEXT(AU62,"0.#"),1)=".",TRUE,FALSE)</formula>
    </cfRule>
  </conditionalFormatting>
  <conditionalFormatting sqref="AQ61">
    <cfRule type="expression" dxfId="129" priority="119">
      <formula>IF(RIGHT(TEXT(AQ61,"0.#"),1)=".",FALSE,TRUE)</formula>
    </cfRule>
    <cfRule type="expression" dxfId="128" priority="120">
      <formula>IF(RIGHT(TEXT(AQ61,"0.#"),1)=".",TRUE,FALSE)</formula>
    </cfRule>
  </conditionalFormatting>
  <conditionalFormatting sqref="AM61">
    <cfRule type="expression" dxfId="127" priority="117">
      <formula>IF(RIGHT(TEXT(AM61,"0.#"),1)=".",FALSE,TRUE)</formula>
    </cfRule>
    <cfRule type="expression" dxfId="126" priority="118">
      <formula>IF(RIGHT(TEXT(AM61,"0.#"),1)=".",TRUE,FALSE)</formula>
    </cfRule>
  </conditionalFormatting>
  <conditionalFormatting sqref="AE61">
    <cfRule type="expression" dxfId="125" priority="115">
      <formula>IF(RIGHT(TEXT(AE61,"0.#"),1)=".",FALSE,TRUE)</formula>
    </cfRule>
    <cfRule type="expression" dxfId="124" priority="116">
      <formula>IF(RIGHT(TEXT(AE61,"0.#"),1)=".",TRUE,FALSE)</formula>
    </cfRule>
  </conditionalFormatting>
  <conditionalFormatting sqref="AI61">
    <cfRule type="expression" dxfId="123" priority="113">
      <formula>IF(RIGHT(TEXT(AI61,"0.#"),1)=".",FALSE,TRUE)</formula>
    </cfRule>
    <cfRule type="expression" dxfId="122" priority="114">
      <formula>IF(RIGHT(TEXT(AI61,"0.#"),1)=".",TRUE,FALSE)</formula>
    </cfRule>
  </conditionalFormatting>
  <conditionalFormatting sqref="AM64">
    <cfRule type="expression" dxfId="121" priority="99">
      <formula>IF(RIGHT(TEXT(AM64,"0.#"),1)=".",FALSE,TRUE)</formula>
    </cfRule>
    <cfRule type="expression" dxfId="120" priority="100">
      <formula>IF(RIGHT(TEXT(AM64,"0.#"),1)=".",TRUE,FALSE)</formula>
    </cfRule>
  </conditionalFormatting>
  <conditionalFormatting sqref="AE64 AQ64">
    <cfRule type="expression" dxfId="119" priority="103">
      <formula>IF(RIGHT(TEXT(AE64,"0.#"),1)=".",FALSE,TRUE)</formula>
    </cfRule>
    <cfRule type="expression" dxfId="118" priority="104">
      <formula>IF(RIGHT(TEXT(AE64,"0.#"),1)=".",TRUE,FALSE)</formula>
    </cfRule>
  </conditionalFormatting>
  <conditionalFormatting sqref="AI64">
    <cfRule type="expression" dxfId="117" priority="101">
      <formula>IF(RIGHT(TEXT(AI64,"0.#"),1)=".",FALSE,TRUE)</formula>
    </cfRule>
    <cfRule type="expression" dxfId="116" priority="102">
      <formula>IF(RIGHT(TEXT(AI64,"0.#"),1)=".",TRUE,FALSE)</formula>
    </cfRule>
  </conditionalFormatting>
  <conditionalFormatting sqref="AE65 AM65">
    <cfRule type="expression" dxfId="115" priority="97">
      <formula>IF(RIGHT(TEXT(AE65,"0.#"),1)=".",FALSE,TRUE)</formula>
    </cfRule>
    <cfRule type="expression" dxfId="114" priority="98">
      <formula>IF(RIGHT(TEXT(AE65,"0.#"),1)=".",TRUE,FALSE)</formula>
    </cfRule>
  </conditionalFormatting>
  <conditionalFormatting sqref="AI65">
    <cfRule type="expression" dxfId="113" priority="95">
      <formula>IF(RIGHT(TEXT(AI65,"0.#"),1)=".",FALSE,TRUE)</formula>
    </cfRule>
    <cfRule type="expression" dxfId="112" priority="96">
      <formula>IF(RIGHT(TEXT(AI65,"0.#"),1)=".",TRUE,FALSE)</formula>
    </cfRule>
  </conditionalFormatting>
  <conditionalFormatting sqref="AQ65">
    <cfRule type="expression" dxfId="111" priority="93">
      <formula>IF(RIGHT(TEXT(AQ65,"0.#"),1)=".",FALSE,TRUE)</formula>
    </cfRule>
    <cfRule type="expression" dxfId="110" priority="94">
      <formula>IF(RIGHT(TEXT(AQ65,"0.#"),1)=".",TRUE,FALSE)</formula>
    </cfRule>
  </conditionalFormatting>
  <conditionalFormatting sqref="AE68">
    <cfRule type="expression" dxfId="109" priority="91">
      <formula>IF(RIGHT(TEXT(AE68,"0.#"),1)=".",FALSE,TRUE)</formula>
    </cfRule>
    <cfRule type="expression" dxfId="108" priority="92">
      <formula>IF(RIGHT(TEXT(AE68,"0.#"),1)=".",TRUE,FALSE)</formula>
    </cfRule>
  </conditionalFormatting>
  <conditionalFormatting sqref="AI68">
    <cfRule type="expression" dxfId="107" priority="89">
      <formula>IF(RIGHT(TEXT(AI68,"0.#"),1)=".",FALSE,TRUE)</formula>
    </cfRule>
    <cfRule type="expression" dxfId="106" priority="90">
      <formula>IF(RIGHT(TEXT(AI68,"0.#"),1)=".",TRUE,FALSE)</formula>
    </cfRule>
  </conditionalFormatting>
  <conditionalFormatting sqref="AM68">
    <cfRule type="expression" dxfId="105" priority="87">
      <formula>IF(RIGHT(TEXT(AM68,"0.#"),1)=".",FALSE,TRUE)</formula>
    </cfRule>
    <cfRule type="expression" dxfId="104" priority="88">
      <formula>IF(RIGHT(TEXT(AM68,"0.#"),1)=".",TRUE,FALSE)</formula>
    </cfRule>
  </conditionalFormatting>
  <conditionalFormatting sqref="AQ68">
    <cfRule type="expression" dxfId="103" priority="85">
      <formula>IF(RIGHT(TEXT(AQ68,"0.#"),1)=".",FALSE,TRUE)</formula>
    </cfRule>
    <cfRule type="expression" dxfId="102" priority="86">
      <formula>IF(RIGHT(TEXT(AQ68,"0.#"),1)=".",TRUE,FALSE)</formula>
    </cfRule>
  </conditionalFormatting>
  <conditionalFormatting sqref="AU68">
    <cfRule type="expression" dxfId="101" priority="83">
      <formula>IF(RIGHT(TEXT(AU68,"0.#"),1)=".",FALSE,TRUE)</formula>
    </cfRule>
    <cfRule type="expression" dxfId="100" priority="84">
      <formula>IF(RIGHT(TEXT(AU68,"0.#"),1)=".",TRUE,FALSE)</formula>
    </cfRule>
  </conditionalFormatting>
  <conditionalFormatting sqref="AE69">
    <cfRule type="expression" dxfId="99" priority="81">
      <formula>IF(RIGHT(TEXT(AE69,"0.#"),1)=".",FALSE,TRUE)</formula>
    </cfRule>
    <cfRule type="expression" dxfId="98" priority="82">
      <formula>IF(RIGHT(TEXT(AE69,"0.#"),1)=".",TRUE,FALSE)</formula>
    </cfRule>
  </conditionalFormatting>
  <conditionalFormatting sqref="AI69">
    <cfRule type="expression" dxfId="97" priority="79">
      <formula>IF(RIGHT(TEXT(AI69,"0.#"),1)=".",FALSE,TRUE)</formula>
    </cfRule>
    <cfRule type="expression" dxfId="96" priority="80">
      <formula>IF(RIGHT(TEXT(AI69,"0.#"),1)=".",TRUE,FALSE)</formula>
    </cfRule>
  </conditionalFormatting>
  <conditionalFormatting sqref="AM69">
    <cfRule type="expression" dxfId="95" priority="77">
      <formula>IF(RIGHT(TEXT(AM69,"0.#"),1)=".",FALSE,TRUE)</formula>
    </cfRule>
    <cfRule type="expression" dxfId="94" priority="78">
      <formula>IF(RIGHT(TEXT(AM69,"0.#"),1)=".",TRUE,FALSE)</formula>
    </cfRule>
  </conditionalFormatting>
  <conditionalFormatting sqref="AQ69">
    <cfRule type="expression" dxfId="93" priority="75">
      <formula>IF(RIGHT(TEXT(AQ69,"0.#"),1)=".",FALSE,TRUE)</formula>
    </cfRule>
    <cfRule type="expression" dxfId="92" priority="76">
      <formula>IF(RIGHT(TEXT(AQ69,"0.#"),1)=".",TRUE,FALSE)</formula>
    </cfRule>
  </conditionalFormatting>
  <conditionalFormatting sqref="AU69">
    <cfRule type="expression" dxfId="91" priority="73">
      <formula>IF(RIGHT(TEXT(AU69,"0.#"),1)=".",FALSE,TRUE)</formula>
    </cfRule>
    <cfRule type="expression" dxfId="90" priority="74">
      <formula>IF(RIGHT(TEXT(AU69,"0.#"),1)=".",TRUE,FALSE)</formula>
    </cfRule>
  </conditionalFormatting>
  <conditionalFormatting sqref="AM70">
    <cfRule type="expression" dxfId="89" priority="67">
      <formula>IF(RIGHT(TEXT(AM70,"0.#"),1)=".",FALSE,TRUE)</formula>
    </cfRule>
    <cfRule type="expression" dxfId="88" priority="68">
      <formula>IF(RIGHT(TEXT(AM70,"0.#"),1)=".",TRUE,FALSE)</formula>
    </cfRule>
  </conditionalFormatting>
  <conditionalFormatting sqref="AE70">
    <cfRule type="expression" dxfId="87" priority="71">
      <formula>IF(RIGHT(TEXT(AE70,"0.#"),1)=".",FALSE,TRUE)</formula>
    </cfRule>
    <cfRule type="expression" dxfId="86" priority="72">
      <formula>IF(RIGHT(TEXT(AE70,"0.#"),1)=".",TRUE,FALSE)</formula>
    </cfRule>
  </conditionalFormatting>
  <conditionalFormatting sqref="AI70">
    <cfRule type="expression" dxfId="85" priority="69">
      <formula>IF(RIGHT(TEXT(AI70,"0.#"),1)=".",FALSE,TRUE)</formula>
    </cfRule>
    <cfRule type="expression" dxfId="84" priority="70">
      <formula>IF(RIGHT(TEXT(AI70,"0.#"),1)=".",TRUE,FALSE)</formula>
    </cfRule>
  </conditionalFormatting>
  <conditionalFormatting sqref="AQ70">
    <cfRule type="expression" dxfId="83" priority="65">
      <formula>IF(RIGHT(TEXT(AQ70,"0.#"),1)=".",FALSE,TRUE)</formula>
    </cfRule>
    <cfRule type="expression" dxfId="82" priority="66">
      <formula>IF(RIGHT(TEXT(AQ70,"0.#"),1)=".",TRUE,FALSE)</formula>
    </cfRule>
  </conditionalFormatting>
  <conditionalFormatting sqref="AU70">
    <cfRule type="expression" dxfId="81" priority="63">
      <formula>IF(RIGHT(TEXT(AU70,"0.#"),1)=".",FALSE,TRUE)</formula>
    </cfRule>
    <cfRule type="expression" dxfId="80" priority="64">
      <formula>IF(RIGHT(TEXT(AU70,"0.#"),1)=".",TRUE,FALSE)</formula>
    </cfRule>
  </conditionalFormatting>
  <conditionalFormatting sqref="Y151">
    <cfRule type="expression" dxfId="79" priority="61">
      <formula>IF(RIGHT(TEXT(Y151,"0.#"),1)=".",FALSE,TRUE)</formula>
    </cfRule>
    <cfRule type="expression" dxfId="78" priority="62">
      <formula>IF(RIGHT(TEXT(Y151,"0.#"),1)=".",TRUE,FALSE)</formula>
    </cfRule>
  </conditionalFormatting>
  <conditionalFormatting sqref="AU151">
    <cfRule type="expression" dxfId="77" priority="59">
      <formula>IF(RIGHT(TEXT(AU151,"0.#"),1)=".",FALSE,TRUE)</formula>
    </cfRule>
    <cfRule type="expression" dxfId="76" priority="60">
      <formula>IF(RIGHT(TEXT(AU151,"0.#"),1)=".",TRUE,FALSE)</formula>
    </cfRule>
  </conditionalFormatting>
  <conditionalFormatting sqref="Y155">
    <cfRule type="expression" dxfId="75" priority="57">
      <formula>IF(RIGHT(TEXT(Y155,"0.#"),1)=".",FALSE,TRUE)</formula>
    </cfRule>
    <cfRule type="expression" dxfId="74" priority="58">
      <formula>IF(RIGHT(TEXT(Y155,"0.#"),1)=".",TRUE,FALSE)</formula>
    </cfRule>
  </conditionalFormatting>
  <conditionalFormatting sqref="AU155">
    <cfRule type="expression" dxfId="73" priority="55">
      <formula>IF(RIGHT(TEXT(AU155,"0.#"),1)=".",FALSE,TRUE)</formula>
    </cfRule>
    <cfRule type="expression" dxfId="72" priority="56">
      <formula>IF(RIGHT(TEXT(AU155,"0.#"),1)=".",TRUE,FALSE)</formula>
    </cfRule>
  </conditionalFormatting>
  <conditionalFormatting sqref="Y159">
    <cfRule type="expression" dxfId="71" priority="53">
      <formula>IF(RIGHT(TEXT(Y159,"0.#"),1)=".",FALSE,TRUE)</formula>
    </cfRule>
    <cfRule type="expression" dxfId="70" priority="54">
      <formula>IF(RIGHT(TEXT(Y159,"0.#"),1)=".",TRUE,FALSE)</formula>
    </cfRule>
  </conditionalFormatting>
  <conditionalFormatting sqref="AU159">
    <cfRule type="expression" dxfId="69" priority="51">
      <formula>IF(RIGHT(TEXT(AU159,"0.#"),1)=".",FALSE,TRUE)</formula>
    </cfRule>
    <cfRule type="expression" dxfId="68" priority="52">
      <formula>IF(RIGHT(TEXT(AU159,"0.#"),1)=".",TRUE,FALSE)</formula>
    </cfRule>
  </conditionalFormatting>
  <conditionalFormatting sqref="Y163">
    <cfRule type="expression" dxfId="67" priority="49">
      <formula>IF(RIGHT(TEXT(Y163,"0.#"),1)=".",FALSE,TRUE)</formula>
    </cfRule>
    <cfRule type="expression" dxfId="66" priority="50">
      <formula>IF(RIGHT(TEXT(Y163,"0.#"),1)=".",TRUE,FALSE)</formula>
    </cfRule>
  </conditionalFormatting>
  <conditionalFormatting sqref="AU163">
    <cfRule type="expression" dxfId="65" priority="47">
      <formula>IF(RIGHT(TEXT(AU163,"0.#"),1)=".",FALSE,TRUE)</formula>
    </cfRule>
    <cfRule type="expression" dxfId="64" priority="48">
      <formula>IF(RIGHT(TEXT(AU163,"0.#"),1)=".",TRUE,FALSE)</formula>
    </cfRule>
  </conditionalFormatting>
  <conditionalFormatting sqref="AL171:AO171">
    <cfRule type="expression" dxfId="63" priority="43">
      <formula>IF(AND(AL171&gt;=0, RIGHT(TEXT(AL171,"0.#"),1)&lt;&gt;"."),TRUE,FALSE)</formula>
    </cfRule>
    <cfRule type="expression" dxfId="62" priority="44">
      <formula>IF(AND(AL171&gt;=0, RIGHT(TEXT(AL171,"0.#"),1)="."),TRUE,FALSE)</formula>
    </cfRule>
    <cfRule type="expression" dxfId="61" priority="45">
      <formula>IF(AND(AL171&lt;0, RIGHT(TEXT(AL171,"0.#"),1)&lt;&gt;"."),TRUE,FALSE)</formula>
    </cfRule>
    <cfRule type="expression" dxfId="60" priority="46">
      <formula>IF(AND(AL171&lt;0, RIGHT(TEXT(AL171,"0.#"),1)="."),TRUE,FALSE)</formula>
    </cfRule>
  </conditionalFormatting>
  <conditionalFormatting sqref="Y171">
    <cfRule type="expression" dxfId="59" priority="41">
      <formula>IF(RIGHT(TEXT(Y171,"0.#"),1)=".",FALSE,TRUE)</formula>
    </cfRule>
    <cfRule type="expression" dxfId="58" priority="42">
      <formula>IF(RIGHT(TEXT(Y171,"0.#"),1)=".",TRUE,FALSE)</formula>
    </cfRule>
  </conditionalFormatting>
  <conditionalFormatting sqref="Y175">
    <cfRule type="expression" dxfId="57" priority="35">
      <formula>IF(RIGHT(TEXT(Y175,"0.#"),1)=".",FALSE,TRUE)</formula>
    </cfRule>
    <cfRule type="expression" dxfId="56" priority="36">
      <formula>IF(RIGHT(TEXT(Y175,"0.#"),1)=".",TRUE,FALSE)</formula>
    </cfRule>
  </conditionalFormatting>
  <conditionalFormatting sqref="AL175:AO175">
    <cfRule type="expression" dxfId="55" priority="37">
      <formula>IF(AND(AL175&gt;=0, RIGHT(TEXT(AL175,"0.#"),1)&lt;&gt;"."),TRUE,FALSE)</formula>
    </cfRule>
    <cfRule type="expression" dxfId="54" priority="38">
      <formula>IF(AND(AL175&gt;=0, RIGHT(TEXT(AL175,"0.#"),1)="."),TRUE,FALSE)</formula>
    </cfRule>
    <cfRule type="expression" dxfId="53" priority="39">
      <formula>IF(AND(AL175&lt;0, RIGHT(TEXT(AL175,"0.#"),1)&lt;&gt;"."),TRUE,FALSE)</formula>
    </cfRule>
    <cfRule type="expression" dxfId="52" priority="40">
      <formula>IF(AND(AL175&lt;0, RIGHT(TEXT(AL175,"0.#"),1)="."),TRUE,FALSE)</formula>
    </cfRule>
  </conditionalFormatting>
  <conditionalFormatting sqref="Y181:Y182">
    <cfRule type="expression" dxfId="51" priority="33">
      <formula>IF(RIGHT(TEXT(Y181,"0.#"),1)=".",FALSE,TRUE)</formula>
    </cfRule>
    <cfRule type="expression" dxfId="50" priority="34">
      <formula>IF(RIGHT(TEXT(Y181,"0.#"),1)=".",TRUE,FALSE)</formula>
    </cfRule>
  </conditionalFormatting>
  <conditionalFormatting sqref="Y179:Y181">
    <cfRule type="expression" dxfId="49" priority="31">
      <formula>IF(RIGHT(TEXT(Y179,"0.#"),1)=".",FALSE,TRUE)</formula>
    </cfRule>
    <cfRule type="expression" dxfId="48" priority="32">
      <formula>IF(RIGHT(TEXT(Y179,"0.#"),1)=".",TRUE,FALSE)</formula>
    </cfRule>
  </conditionalFormatting>
  <conditionalFormatting sqref="Y186">
    <cfRule type="expression" dxfId="47" priority="25">
      <formula>IF(RIGHT(TEXT(Y186,"0.#"),1)=".",FALSE,TRUE)</formula>
    </cfRule>
    <cfRule type="expression" dxfId="46" priority="26">
      <formula>IF(RIGHT(TEXT(Y186,"0.#"),1)=".",TRUE,FALSE)</formula>
    </cfRule>
  </conditionalFormatting>
  <conditionalFormatting sqref="AL186:AO186">
    <cfRule type="expression" dxfId="45" priority="27">
      <formula>IF(AND(AL186&gt;=0, RIGHT(TEXT(AL186,"0.#"),1)&lt;&gt;"."),TRUE,FALSE)</formula>
    </cfRule>
    <cfRule type="expression" dxfId="44" priority="28">
      <formula>IF(AND(AL186&gt;=0, RIGHT(TEXT(AL186,"0.#"),1)="."),TRUE,FALSE)</formula>
    </cfRule>
    <cfRule type="expression" dxfId="43" priority="29">
      <formula>IF(AND(AL186&lt;0, RIGHT(TEXT(AL186,"0.#"),1)&lt;&gt;"."),TRUE,FALSE)</formula>
    </cfRule>
    <cfRule type="expression" dxfId="42" priority="30">
      <formula>IF(AND(AL186&lt;0, RIGHT(TEXT(AL186,"0.#"),1)="."),TRUE,FALSE)</formula>
    </cfRule>
  </conditionalFormatting>
  <conditionalFormatting sqref="Y190">
    <cfRule type="expression" dxfId="41" priority="19">
      <formula>IF(RIGHT(TEXT(Y190,"0.#"),1)=".",FALSE,TRUE)</formula>
    </cfRule>
    <cfRule type="expression" dxfId="40" priority="20">
      <formula>IF(RIGHT(TEXT(Y190,"0.#"),1)=".",TRUE,FALSE)</formula>
    </cfRule>
  </conditionalFormatting>
  <conditionalFormatting sqref="AL190:AO190">
    <cfRule type="expression" dxfId="39" priority="21">
      <formula>IF(AND(AL190&gt;=0, RIGHT(TEXT(AL190,"0.#"),1)&lt;&gt;"."),TRUE,FALSE)</formula>
    </cfRule>
    <cfRule type="expression" dxfId="38" priority="22">
      <formula>IF(AND(AL190&gt;=0, RIGHT(TEXT(AL190,"0.#"),1)="."),TRUE,FALSE)</formula>
    </cfRule>
    <cfRule type="expression" dxfId="37" priority="23">
      <formula>IF(AND(AL190&lt;0, RIGHT(TEXT(AL190,"0.#"),1)&lt;&gt;"."),TRUE,FALSE)</formula>
    </cfRule>
    <cfRule type="expression" dxfId="36" priority="24">
      <formula>IF(AND(AL190&lt;0, RIGHT(TEXT(AL190,"0.#"),1)="."),TRUE,FALSE)</formula>
    </cfRule>
  </conditionalFormatting>
  <conditionalFormatting sqref="Y194">
    <cfRule type="expression" dxfId="35" priority="17">
      <formula>IF(RIGHT(TEXT(Y194,"0.#"),1)=".",FALSE,TRUE)</formula>
    </cfRule>
    <cfRule type="expression" dxfId="34" priority="18">
      <formula>IF(RIGHT(TEXT(Y194,"0.#"),1)=".",TRUE,FALSE)</formula>
    </cfRule>
  </conditionalFormatting>
  <conditionalFormatting sqref="AL194:AO194">
    <cfRule type="expression" dxfId="33" priority="13">
      <formula>IF(AND(AL194&gt;=0, RIGHT(TEXT(AL194,"0.#"),1)&lt;&gt;"."),TRUE,FALSE)</formula>
    </cfRule>
    <cfRule type="expression" dxfId="32" priority="14">
      <formula>IF(AND(AL194&gt;=0, RIGHT(TEXT(AL194,"0.#"),1)="."),TRUE,FALSE)</formula>
    </cfRule>
    <cfRule type="expression" dxfId="31" priority="15">
      <formula>IF(AND(AL194&lt;0, RIGHT(TEXT(AL194,"0.#"),1)&lt;&gt;"."),TRUE,FALSE)</formula>
    </cfRule>
    <cfRule type="expression" dxfId="30" priority="16">
      <formula>IF(AND(AL194&lt;0, RIGHT(TEXT(AL194,"0.#"),1)="."),TRUE,FALSE)</formula>
    </cfRule>
  </conditionalFormatting>
  <conditionalFormatting sqref="AL198:AO198">
    <cfRule type="expression" dxfId="29" priority="9">
      <formula>IF(AND(AL198&gt;=0, RIGHT(TEXT(AL198,"0.#"),1)&lt;&gt;"."),TRUE,FALSE)</formula>
    </cfRule>
    <cfRule type="expression" dxfId="28" priority="10">
      <formula>IF(AND(AL198&gt;=0, RIGHT(TEXT(AL198,"0.#"),1)="."),TRUE,FALSE)</formula>
    </cfRule>
    <cfRule type="expression" dxfId="27" priority="11">
      <formula>IF(AND(AL198&lt;0, RIGHT(TEXT(AL198,"0.#"),1)&lt;&gt;"."),TRUE,FALSE)</formula>
    </cfRule>
    <cfRule type="expression" dxfId="26" priority="12">
      <formula>IF(AND(AL198&lt;0, RIGHT(TEXT(AL198,"0.#"),1)="."),TRUE,FALSE)</formula>
    </cfRule>
  </conditionalFormatting>
  <conditionalFormatting sqref="Y198">
    <cfRule type="expression" dxfId="25" priority="7">
      <formula>IF(RIGHT(TEXT(Y198,"0.#"),1)=".",FALSE,TRUE)</formula>
    </cfRule>
    <cfRule type="expression" dxfId="24" priority="8">
      <formula>IF(RIGHT(TEXT(Y198,"0.#"),1)=".",TRUE,FALSE)</formula>
    </cfRule>
  </conditionalFormatting>
  <conditionalFormatting sqref="Y202">
    <cfRule type="expression" dxfId="23" priority="5">
      <formula>IF(RIGHT(TEXT(Y202,"0.#"),1)=".",FALSE,TRUE)</formula>
    </cfRule>
    <cfRule type="expression" dxfId="22" priority="6">
      <formula>IF(RIGHT(TEXT(Y202,"0.#"),1)=".",TRUE,FALSE)</formula>
    </cfRule>
  </conditionalFormatting>
  <conditionalFormatting sqref="AL202:AO202">
    <cfRule type="expression" dxfId="21" priority="1">
      <formula>IF(AND(AL202&gt;=0, RIGHT(TEXT(AL202,"0.#"),1)&lt;&gt;"."),TRUE,FALSE)</formula>
    </cfRule>
    <cfRule type="expression" dxfId="20" priority="2">
      <formula>IF(AND(AL202&gt;=0, RIGHT(TEXT(AL202,"0.#"),1)="."),TRUE,FALSE)</formula>
    </cfRule>
    <cfRule type="expression" dxfId="19" priority="3">
      <formula>IF(AND(AL202&lt;0, RIGHT(TEXT(AL202,"0.#"),1)&lt;&gt;"."),TRUE,FALSE)</formula>
    </cfRule>
    <cfRule type="expression" dxfId="18" priority="4">
      <formula>IF(AND(AL202&lt;0, RIGHT(TEXT(AL202,"0.#"),1)="."),TRUE,FALSE)</formula>
    </cfRule>
  </conditionalFormatting>
  <dataValidations count="15">
    <dataValidation type="custom" allowBlank="1" showInputMessage="1" showErrorMessage="1" errorTitle="法人番号チェック" error="法人番号は13桁の数字で入力してください。" sqref="J202:O202 J198:O198 J194:O194 J190:O190 J186:O186 J179:O182 J175:O175 J171:O171">
      <formula1>OR(J171="-",AND(LEN(J171)=13,IFERROR(SEARCH("-",J171),"")="",IFERROR(SEARCH(".",J171),"")="",ISNUMBER(J171)))</formula1>
    </dataValidation>
    <dataValidation type="list" allowBlank="1" showInputMessage="1" showErrorMessage="1" sqref="Q118:R118 AO118:AP118 AC118:AD118">
      <formula1>#REF!</formula1>
    </dataValidation>
    <dataValidation type="custom" imeMode="disabled" allowBlank="1" showInputMessage="1" showErrorMessage="1" sqref="AY24 P13:AQ19 P20:AJ20 Y151:AB151 AU151:AX151 Y155:AB155 AU155:AX155 Y159:AB159 AU159:AX159 Y163:AB163 AU163:AX163 Y171:AB171 AL171:AO171 Y175:AB175 AL175:AO175 Y179:AB182 AL179:AO182 Y186:AB186 AL186:AO186 Y190:AB190 AL190:AO190 Y194:AB194 AL194:AO194 Y198:AB198 AL198:AO198 Y202:AB202 AL202:AO202 AQ39:AR39 AU39:AX39 AE40:AX42 AE50:AX50 AE33:AX34 AE61:AX62 AE36:AX36 AE64:AX64 AQ53:AR53 AU53:AX53 AE54:AX56 AQ67:AR67 AU67:AX67 AE68:AX70 AE47:AX48 P24:V30 W24">
      <formula1>OR(ISNUMBER(P13), P13="-")</formula1>
    </dataValidation>
    <dataValidation type="list" allowBlank="1" showInputMessage="1" showErrorMessage="1" sqref="H100:I104">
      <formula1>T事業番号</formula1>
    </dataValidation>
    <dataValidation type="list" allowBlank="1" showInputMessage="1" showErrorMessage="1" sqref="S5:X5">
      <formula1>T終了年度</formula1>
    </dataValidation>
    <dataValidation type="list" allowBlank="1" showInputMessage="1" showErrorMessage="1" sqref="AO165 AO203">
      <formula1>"　, ☑"</formula1>
    </dataValidation>
    <dataValidation type="list" allowBlank="1" showInputMessage="1" showErrorMessage="1" error="プルダウンリストから選択してください。" sqref="AD81:AF84 AD87:AD98 AE87:AF91 AE93:AF98">
      <formula1>"○,△,×,‐"</formula1>
    </dataValidation>
    <dataValidation type="list" allowBlank="1" showInputMessage="1" showErrorMessage="1" error="プルダウンリストから選択してください。" sqref="AD85:AF86">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71:AK171 AH175:AK175 AH179:AK182 AH186:AK186 AH190:AK190 AH194:AK194 AH198:AK198 AH202:AK202">
      <formula1>OR(AND(MOD(IF(ISNUMBER(AH171), AH171, 0.5),1)=0, 0&lt;=AH171), AH171="-")</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116:AK117 X116:Y117 AJ118 L116:L118 M116:M117 X118 AU116:AV117 J100:J104">
      <formula1>0</formula1>
      <formula2>9999</formula2>
    </dataValidation>
    <dataValidation type="whole" allowBlank="1" showInputMessage="1" showErrorMessage="1" sqref="O116:P117 AX116:AX118 AA116:AB117 AM116:AN11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7" max="16383" man="1"/>
    <brk id="78" max="16383" man="1"/>
    <brk id="106" max="16383" man="1"/>
    <brk id="133" max="16383" man="1"/>
    <brk id="166"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S118:U118 AJ2:AM2 E100:G104 AE118:AG118 G118:I118 AQ118:AS118</xm:sqref>
        </x14:dataValidation>
        <x14:dataValidation type="list" allowBlank="1" showInputMessage="1" showErrorMessage="1">
          <x14:formula1>
            <xm:f>入力規則等!$U$49</xm:f>
          </x14:formula1>
          <xm:sqref>C100:D104</xm:sqref>
        </x14:dataValidation>
        <x14:dataValidation type="list" allowBlank="1" showInputMessage="1" showErrorMessage="1">
          <x14:formula1>
            <xm:f>入力規則等!$U$56:$U$58</xm:f>
          </x14:formula1>
          <xm:sqref>J118:K118 AT118:AU118 AH118:AI118 V118:W118</xm:sqref>
        </x14:dataValidation>
        <x14:dataValidation type="list" allowBlank="1" showInputMessage="1" showErrorMessage="1">
          <x14:formula1>
            <xm:f>入力規則等!$U$48</xm:f>
          </x14:formula1>
          <xm:sqref>E118:F118</xm:sqref>
        </x14:dataValidation>
        <x14:dataValidation type="list" allowBlank="1" showInputMessage="1" showErrorMessage="1">
          <x14:formula1>
            <xm:f>入力規則等!$W$2:$W$24</xm:f>
          </x14:formula1>
          <xm:sqref>AO116:AP117 Q116:S117 AC116:AE117 E116:G117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J76:T76</xm:sqref>
        </x14:dataValidation>
        <x14:dataValidation type="list" allowBlank="1" showInputMessage="1" showErrorMessage="1">
          <x14:formula1>
            <xm:f>入力規則等!$AG$2:$AG$13</xm:f>
          </x14:formula1>
          <xm:sqref>AC171:AG171 AC175:AG175 AC179:AG182 AC186:AG186 AC190:AG190 AC194:AG194 AC198:AG198 AC202:AG202</xm:sqref>
        </x14:dataValidation>
        <x14:dataValidation type="list" allowBlank="1" showInputMessage="1" showErrorMessage="1">
          <x14:formula1>
            <xm:f>入力規則等!$U$40:$U$42</xm:f>
          </x14:formula1>
          <xm:sqref>AG116:AH116 U116:V116 I116:J116 AR116:AS116</xm:sqref>
        </x14:dataValidation>
        <x14:dataValidation type="list" allowBlank="1" showInputMessage="1" showErrorMessage="1">
          <x14:formula1>
            <xm:f>入力規則等!$U$7:$U$9</xm:f>
          </x14:formula1>
          <xm:sqref>U117:V117 I117:J117 AG117:AH117 AR117:AS117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72</v>
      </c>
      <c r="B1" s="25" t="s">
        <v>73</v>
      </c>
      <c r="F1" s="26" t="s">
        <v>4</v>
      </c>
      <c r="G1" s="26" t="s">
        <v>62</v>
      </c>
      <c r="K1" s="27" t="s">
        <v>90</v>
      </c>
      <c r="L1" s="25" t="s">
        <v>73</v>
      </c>
      <c r="O1" s="13"/>
      <c r="P1" s="26" t="s">
        <v>5</v>
      </c>
      <c r="Q1" s="26" t="s">
        <v>62</v>
      </c>
      <c r="T1" s="13"/>
      <c r="U1" s="29" t="s">
        <v>153</v>
      </c>
      <c r="W1" s="29" t="s">
        <v>152</v>
      </c>
      <c r="Y1" s="29" t="s">
        <v>70</v>
      </c>
      <c r="Z1" s="29" t="s">
        <v>391</v>
      </c>
      <c r="AA1" s="29" t="s">
        <v>71</v>
      </c>
      <c r="AB1" s="29" t="s">
        <v>392</v>
      </c>
      <c r="AC1" s="29" t="s">
        <v>31</v>
      </c>
      <c r="AD1" s="28"/>
      <c r="AE1" s="29" t="s">
        <v>43</v>
      </c>
      <c r="AF1" s="30"/>
      <c r="AG1" s="45" t="s">
        <v>170</v>
      </c>
      <c r="AI1" s="45" t="s">
        <v>173</v>
      </c>
      <c r="AK1" s="45" t="s">
        <v>178</v>
      </c>
      <c r="AM1" s="68"/>
      <c r="AN1" s="68"/>
      <c r="AP1" s="28" t="s">
        <v>218</v>
      </c>
    </row>
    <row r="2" spans="1:42" ht="13.5" customHeight="1" x14ac:dyDescent="0.15">
      <c r="A2" s="14" t="s">
        <v>74</v>
      </c>
      <c r="B2" s="15"/>
      <c r="C2" s="13" t="str">
        <f>IF(B2="","",A2)</f>
        <v/>
      </c>
      <c r="D2" s="13" t="str">
        <f>IF(C2="","",IF(D1&lt;&gt;"",CONCATENATE(D1,"、",C2),C2))</f>
        <v/>
      </c>
      <c r="F2" s="12" t="s">
        <v>61</v>
      </c>
      <c r="G2" s="17" t="s">
        <v>577</v>
      </c>
      <c r="H2" s="13" t="str">
        <f>IF(G2="","",F2)</f>
        <v>一般会計</v>
      </c>
      <c r="I2" s="13" t="str">
        <f>IF(H2="","",IF(I1&lt;&gt;"",CONCATENATE(I1,"、",H2),H2))</f>
        <v>一般会計</v>
      </c>
      <c r="K2" s="14" t="s">
        <v>91</v>
      </c>
      <c r="L2" s="15"/>
      <c r="M2" s="13" t="str">
        <f>IF(L2="","",K2)</f>
        <v/>
      </c>
      <c r="N2" s="13" t="str">
        <f>IF(M2="","",IF(N1&lt;&gt;"",CONCATENATE(N1,"、",M2),M2))</f>
        <v/>
      </c>
      <c r="O2" s="13"/>
      <c r="P2" s="12" t="s">
        <v>63</v>
      </c>
      <c r="Q2" s="17"/>
      <c r="R2" s="13" t="str">
        <f>IF(Q2="","",P2)</f>
        <v/>
      </c>
      <c r="S2" s="13" t="str">
        <f>IF(R2="","",IF(S1&lt;&gt;"",CONCATENATE(S1,"、",R2),R2))</f>
        <v/>
      </c>
      <c r="T2" s="13"/>
      <c r="U2" s="83">
        <v>21</v>
      </c>
      <c r="W2" s="32" t="s">
        <v>158</v>
      </c>
      <c r="Y2" s="32" t="s">
        <v>57</v>
      </c>
      <c r="Z2" s="32" t="s">
        <v>57</v>
      </c>
      <c r="AA2" s="76" t="s">
        <v>261</v>
      </c>
      <c r="AB2" s="76" t="s">
        <v>486</v>
      </c>
      <c r="AC2" s="77" t="s">
        <v>123</v>
      </c>
      <c r="AD2" s="28"/>
      <c r="AE2" s="37" t="s">
        <v>154</v>
      </c>
      <c r="AF2" s="30"/>
      <c r="AG2" s="46" t="s">
        <v>227</v>
      </c>
      <c r="AI2" s="45" t="s">
        <v>258</v>
      </c>
      <c r="AK2" s="45" t="s">
        <v>179</v>
      </c>
      <c r="AM2" s="68"/>
      <c r="AN2" s="68"/>
      <c r="AP2" s="46" t="s">
        <v>227</v>
      </c>
    </row>
    <row r="3" spans="1:42" ht="13.5" customHeight="1" x14ac:dyDescent="0.15">
      <c r="A3" s="14" t="s">
        <v>75</v>
      </c>
      <c r="B3" s="15"/>
      <c r="C3" s="13" t="str">
        <f t="shared" ref="C3:C11" si="0">IF(B3="","",A3)</f>
        <v/>
      </c>
      <c r="D3" s="13" t="str">
        <f>IF(C3="",D2,IF(D2&lt;&gt;"",CONCATENATE(D2,"、",C3),C3))</f>
        <v/>
      </c>
      <c r="F3" s="18" t="s">
        <v>100</v>
      </c>
      <c r="G3" s="17"/>
      <c r="H3" s="13" t="str">
        <f t="shared" ref="H3:H37" si="1">IF(G3="","",F3)</f>
        <v/>
      </c>
      <c r="I3" s="13" t="str">
        <f>IF(H3="",I2,IF(I2&lt;&gt;"",CONCATENATE(I2,"、",H3),H3))</f>
        <v>一般会計</v>
      </c>
      <c r="K3" s="14" t="s">
        <v>92</v>
      </c>
      <c r="L3" s="15"/>
      <c r="M3" s="13" t="str">
        <f t="shared" ref="M3:M11" si="2">IF(L3="","",K3)</f>
        <v/>
      </c>
      <c r="N3" s="13" t="str">
        <f>IF(M3="",N2,IF(N2&lt;&gt;"",CONCATENATE(N2,"、",M3),M3))</f>
        <v/>
      </c>
      <c r="O3" s="13"/>
      <c r="P3" s="12" t="s">
        <v>64</v>
      </c>
      <c r="Q3" s="17" t="s">
        <v>577</v>
      </c>
      <c r="R3" s="13" t="str">
        <f t="shared" ref="R3:R8" si="3">IF(Q3="","",P3)</f>
        <v>委託・請負</v>
      </c>
      <c r="S3" s="13" t="str">
        <f t="shared" ref="S3:S8" si="4">IF(R3="",S2,IF(S2&lt;&gt;"",CONCATENATE(S2,"、",R3),R3))</f>
        <v>委託・請負</v>
      </c>
      <c r="T3" s="13"/>
      <c r="U3" s="32" t="s">
        <v>517</v>
      </c>
      <c r="W3" s="32" t="s">
        <v>133</v>
      </c>
      <c r="Y3" s="32" t="s">
        <v>58</v>
      </c>
      <c r="Z3" s="32" t="s">
        <v>393</v>
      </c>
      <c r="AA3" s="76" t="s">
        <v>359</v>
      </c>
      <c r="AB3" s="76" t="s">
        <v>487</v>
      </c>
      <c r="AC3" s="77" t="s">
        <v>124</v>
      </c>
      <c r="AD3" s="28"/>
      <c r="AE3" s="37" t="s">
        <v>155</v>
      </c>
      <c r="AF3" s="30"/>
      <c r="AG3" s="46" t="s">
        <v>228</v>
      </c>
      <c r="AI3" s="45" t="s">
        <v>172</v>
      </c>
      <c r="AK3" s="45" t="str">
        <f>CHAR(CODE(AK2)+1)</f>
        <v>B</v>
      </c>
      <c r="AM3" s="68"/>
      <c r="AN3" s="68"/>
      <c r="AP3" s="46" t="s">
        <v>228</v>
      </c>
    </row>
    <row r="4" spans="1:42" ht="13.5" customHeight="1" x14ac:dyDescent="0.15">
      <c r="A4" s="14" t="s">
        <v>76</v>
      </c>
      <c r="B4" s="15"/>
      <c r="C4" s="13" t="str">
        <f t="shared" si="0"/>
        <v/>
      </c>
      <c r="D4" s="13" t="str">
        <f>IF(C4="",D3,IF(D3&lt;&gt;"",CONCATENATE(D3,"、",C4),C4))</f>
        <v/>
      </c>
      <c r="F4" s="18" t="s">
        <v>101</v>
      </c>
      <c r="G4" s="17"/>
      <c r="H4" s="13" t="str">
        <f t="shared" si="1"/>
        <v/>
      </c>
      <c r="I4" s="13" t="str">
        <f t="shared" ref="I4:I37" si="5">IF(H4="",I3,IF(I3&lt;&gt;"",CONCATENATE(I3,"、",H4),H4))</f>
        <v>一般会計</v>
      </c>
      <c r="K4" s="14" t="s">
        <v>93</v>
      </c>
      <c r="L4" s="15"/>
      <c r="M4" s="13" t="str">
        <f t="shared" si="2"/>
        <v/>
      </c>
      <c r="N4" s="13" t="str">
        <f t="shared" ref="N4:N11" si="6">IF(M4="",N3,IF(N3&lt;&gt;"",CONCATENATE(N3,"、",M4),M4))</f>
        <v/>
      </c>
      <c r="O4" s="13"/>
      <c r="P4" s="12" t="s">
        <v>65</v>
      </c>
      <c r="Q4" s="17" t="s">
        <v>577</v>
      </c>
      <c r="R4" s="13" t="str">
        <f t="shared" si="3"/>
        <v>補助</v>
      </c>
      <c r="S4" s="13" t="str">
        <f t="shared" si="4"/>
        <v>委託・請負、補助</v>
      </c>
      <c r="T4" s="13"/>
      <c r="U4" s="32" t="s">
        <v>566</v>
      </c>
      <c r="W4" s="32" t="s">
        <v>134</v>
      </c>
      <c r="Y4" s="32" t="s">
        <v>266</v>
      </c>
      <c r="Z4" s="32" t="s">
        <v>394</v>
      </c>
      <c r="AA4" s="76" t="s">
        <v>360</v>
      </c>
      <c r="AB4" s="76" t="s">
        <v>488</v>
      </c>
      <c r="AC4" s="76" t="s">
        <v>125</v>
      </c>
      <c r="AD4" s="28"/>
      <c r="AE4" s="37" t="s">
        <v>156</v>
      </c>
      <c r="AF4" s="30"/>
      <c r="AG4" s="46" t="s">
        <v>229</v>
      </c>
      <c r="AI4" s="45" t="s">
        <v>174</v>
      </c>
      <c r="AK4" s="45" t="str">
        <f t="shared" ref="AK4:AK49" si="7">CHAR(CODE(AK3)+1)</f>
        <v>C</v>
      </c>
      <c r="AM4" s="68"/>
      <c r="AN4" s="68"/>
      <c r="AP4" s="46" t="s">
        <v>229</v>
      </c>
    </row>
    <row r="5" spans="1:42" ht="13.5" customHeight="1" x14ac:dyDescent="0.15">
      <c r="A5" s="14" t="s">
        <v>77</v>
      </c>
      <c r="B5" s="15"/>
      <c r="C5" s="13" t="str">
        <f t="shared" si="0"/>
        <v/>
      </c>
      <c r="D5" s="13" t="str">
        <f>IF(C5="",D4,IF(D4&lt;&gt;"",CONCATENATE(D4,"、",C5),C5))</f>
        <v/>
      </c>
      <c r="F5" s="18" t="s">
        <v>102</v>
      </c>
      <c r="G5" s="17"/>
      <c r="H5" s="13" t="str">
        <f t="shared" si="1"/>
        <v/>
      </c>
      <c r="I5" s="13" t="str">
        <f t="shared" si="5"/>
        <v>一般会計</v>
      </c>
      <c r="K5" s="14" t="s">
        <v>94</v>
      </c>
      <c r="L5" s="15"/>
      <c r="M5" s="13" t="str">
        <f t="shared" si="2"/>
        <v/>
      </c>
      <c r="N5" s="13" t="str">
        <f t="shared" si="6"/>
        <v/>
      </c>
      <c r="O5" s="13"/>
      <c r="P5" s="12" t="s">
        <v>66</v>
      </c>
      <c r="Q5" s="17"/>
      <c r="R5" s="13" t="str">
        <f t="shared" si="3"/>
        <v/>
      </c>
      <c r="S5" s="13" t="str">
        <f t="shared" si="4"/>
        <v>委託・請負、補助</v>
      </c>
      <c r="T5" s="13"/>
      <c r="W5" s="32" t="s">
        <v>541</v>
      </c>
      <c r="Y5" s="32" t="s">
        <v>267</v>
      </c>
      <c r="Z5" s="32" t="s">
        <v>395</v>
      </c>
      <c r="AA5" s="76" t="s">
        <v>361</v>
      </c>
      <c r="AB5" s="76" t="s">
        <v>489</v>
      </c>
      <c r="AC5" s="76" t="s">
        <v>157</v>
      </c>
      <c r="AD5" s="31"/>
      <c r="AE5" s="37" t="s">
        <v>239</v>
      </c>
      <c r="AF5" s="30"/>
      <c r="AG5" s="46" t="s">
        <v>230</v>
      </c>
      <c r="AI5" s="45" t="s">
        <v>264</v>
      </c>
      <c r="AK5" s="45" t="str">
        <f t="shared" si="7"/>
        <v>D</v>
      </c>
      <c r="AP5" s="46" t="s">
        <v>230</v>
      </c>
    </row>
    <row r="6" spans="1:42" ht="13.5" customHeight="1" x14ac:dyDescent="0.15">
      <c r="A6" s="14" t="s">
        <v>78</v>
      </c>
      <c r="B6" s="15"/>
      <c r="C6" s="13" t="str">
        <f t="shared" si="0"/>
        <v/>
      </c>
      <c r="D6" s="13" t="str">
        <f t="shared" ref="D6:D21" si="8">IF(C6="",D5,IF(D5&lt;&gt;"",CONCATENATE(D5,"、",C6),C6))</f>
        <v/>
      </c>
      <c r="F6" s="18" t="s">
        <v>103</v>
      </c>
      <c r="G6" s="17"/>
      <c r="H6" s="13" t="str">
        <f t="shared" si="1"/>
        <v/>
      </c>
      <c r="I6" s="13" t="str">
        <f t="shared" si="5"/>
        <v>一般会計</v>
      </c>
      <c r="K6" s="14" t="s">
        <v>95</v>
      </c>
      <c r="L6" s="15"/>
      <c r="M6" s="13" t="str">
        <f t="shared" si="2"/>
        <v/>
      </c>
      <c r="N6" s="13" t="str">
        <f t="shared" si="6"/>
        <v/>
      </c>
      <c r="O6" s="13"/>
      <c r="P6" s="12" t="s">
        <v>67</v>
      </c>
      <c r="Q6" s="17"/>
      <c r="R6" s="13" t="str">
        <f t="shared" si="3"/>
        <v/>
      </c>
      <c r="S6" s="13" t="str">
        <f t="shared" si="4"/>
        <v>委託・請負、補助</v>
      </c>
      <c r="T6" s="13"/>
      <c r="U6" s="32" t="s">
        <v>241</v>
      </c>
      <c r="W6" s="32" t="s">
        <v>543</v>
      </c>
      <c r="Y6" s="32" t="s">
        <v>268</v>
      </c>
      <c r="Z6" s="32" t="s">
        <v>396</v>
      </c>
      <c r="AA6" s="76" t="s">
        <v>362</v>
      </c>
      <c r="AB6" s="76" t="s">
        <v>490</v>
      </c>
      <c r="AC6" s="76" t="s">
        <v>126</v>
      </c>
      <c r="AD6" s="31"/>
      <c r="AE6" s="37" t="s">
        <v>237</v>
      </c>
      <c r="AF6" s="30"/>
      <c r="AG6" s="46" t="s">
        <v>231</v>
      </c>
      <c r="AI6" s="45" t="s">
        <v>265</v>
      </c>
      <c r="AK6" s="45" t="str">
        <f>CHAR(CODE(AK5)+1)</f>
        <v>E</v>
      </c>
      <c r="AP6" s="46" t="s">
        <v>231</v>
      </c>
    </row>
    <row r="7" spans="1:42" ht="13.5" customHeight="1" x14ac:dyDescent="0.15">
      <c r="A7" s="14" t="s">
        <v>79</v>
      </c>
      <c r="B7" s="15"/>
      <c r="C7" s="13" t="str">
        <f t="shared" si="0"/>
        <v/>
      </c>
      <c r="D7" s="13" t="str">
        <f t="shared" si="8"/>
        <v/>
      </c>
      <c r="F7" s="18" t="s">
        <v>186</v>
      </c>
      <c r="G7" s="17"/>
      <c r="H7" s="13" t="str">
        <f t="shared" si="1"/>
        <v/>
      </c>
      <c r="I7" s="13" t="str">
        <f t="shared" si="5"/>
        <v>一般会計</v>
      </c>
      <c r="K7" s="14" t="s">
        <v>96</v>
      </c>
      <c r="L7" s="15"/>
      <c r="M7" s="13" t="str">
        <f t="shared" si="2"/>
        <v/>
      </c>
      <c r="N7" s="13" t="str">
        <f t="shared" si="6"/>
        <v/>
      </c>
      <c r="O7" s="13"/>
      <c r="P7" s="12" t="s">
        <v>68</v>
      </c>
      <c r="Q7" s="17"/>
      <c r="R7" s="13" t="str">
        <f t="shared" si="3"/>
        <v/>
      </c>
      <c r="S7" s="13" t="str">
        <f t="shared" si="4"/>
        <v>委託・請負、補助</v>
      </c>
      <c r="T7" s="13"/>
      <c r="U7" s="32"/>
      <c r="W7" s="32" t="s">
        <v>135</v>
      </c>
      <c r="Y7" s="32" t="s">
        <v>269</v>
      </c>
      <c r="Z7" s="32" t="s">
        <v>397</v>
      </c>
      <c r="AA7" s="76" t="s">
        <v>363</v>
      </c>
      <c r="AB7" s="76" t="s">
        <v>491</v>
      </c>
      <c r="AC7" s="31"/>
      <c r="AD7" s="31"/>
      <c r="AE7" s="32" t="s">
        <v>126</v>
      </c>
      <c r="AF7" s="30"/>
      <c r="AG7" s="46" t="s">
        <v>232</v>
      </c>
      <c r="AH7" s="71"/>
      <c r="AI7" s="46" t="s">
        <v>254</v>
      </c>
      <c r="AK7" s="45" t="str">
        <f>CHAR(CODE(AK6)+1)</f>
        <v>F</v>
      </c>
      <c r="AP7" s="46" t="s">
        <v>232</v>
      </c>
    </row>
    <row r="8" spans="1:42" ht="13.5" customHeight="1" x14ac:dyDescent="0.15">
      <c r="A8" s="14" t="s">
        <v>80</v>
      </c>
      <c r="B8" s="15"/>
      <c r="C8" s="13" t="str">
        <f t="shared" si="0"/>
        <v/>
      </c>
      <c r="D8" s="13" t="str">
        <f t="shared" si="8"/>
        <v/>
      </c>
      <c r="F8" s="18" t="s">
        <v>104</v>
      </c>
      <c r="G8" s="17"/>
      <c r="H8" s="13" t="str">
        <f t="shared" si="1"/>
        <v/>
      </c>
      <c r="I8" s="13" t="str">
        <f t="shared" si="5"/>
        <v>一般会計</v>
      </c>
      <c r="K8" s="14" t="s">
        <v>97</v>
      </c>
      <c r="L8" s="15"/>
      <c r="M8" s="13" t="str">
        <f t="shared" si="2"/>
        <v/>
      </c>
      <c r="N8" s="13" t="str">
        <f t="shared" si="6"/>
        <v/>
      </c>
      <c r="O8" s="13"/>
      <c r="P8" s="12" t="s">
        <v>69</v>
      </c>
      <c r="Q8" s="17"/>
      <c r="R8" s="13" t="str">
        <f t="shared" si="3"/>
        <v/>
      </c>
      <c r="S8" s="13" t="str">
        <f t="shared" si="4"/>
        <v>委託・請負、補助</v>
      </c>
      <c r="T8" s="13"/>
      <c r="U8" s="32" t="s">
        <v>262</v>
      </c>
      <c r="W8" s="32" t="s">
        <v>136</v>
      </c>
      <c r="Y8" s="32" t="s">
        <v>270</v>
      </c>
      <c r="Z8" s="32" t="s">
        <v>398</v>
      </c>
      <c r="AA8" s="76" t="s">
        <v>364</v>
      </c>
      <c r="AB8" s="76" t="s">
        <v>492</v>
      </c>
      <c r="AC8" s="31"/>
      <c r="AD8" s="31"/>
      <c r="AE8" s="31"/>
      <c r="AF8" s="30"/>
      <c r="AG8" s="46" t="s">
        <v>233</v>
      </c>
      <c r="AI8" s="45" t="s">
        <v>255</v>
      </c>
      <c r="AK8" s="45" t="str">
        <f t="shared" si="7"/>
        <v>G</v>
      </c>
      <c r="AP8" s="46" t="s">
        <v>233</v>
      </c>
    </row>
    <row r="9" spans="1:42" ht="13.5" customHeight="1" x14ac:dyDescent="0.15">
      <c r="A9" s="14" t="s">
        <v>81</v>
      </c>
      <c r="B9" s="15"/>
      <c r="C9" s="13" t="str">
        <f t="shared" si="0"/>
        <v/>
      </c>
      <c r="D9" s="13" t="str">
        <f t="shared" si="8"/>
        <v/>
      </c>
      <c r="F9" s="18" t="s">
        <v>187</v>
      </c>
      <c r="G9" s="17"/>
      <c r="H9" s="13" t="str">
        <f t="shared" si="1"/>
        <v/>
      </c>
      <c r="I9" s="13" t="str">
        <f t="shared" si="5"/>
        <v>一般会計</v>
      </c>
      <c r="K9" s="14" t="s">
        <v>98</v>
      </c>
      <c r="L9" s="15"/>
      <c r="M9" s="13" t="str">
        <f t="shared" si="2"/>
        <v/>
      </c>
      <c r="N9" s="13" t="str">
        <f t="shared" si="6"/>
        <v/>
      </c>
      <c r="O9" s="13"/>
      <c r="P9" s="13"/>
      <c r="Q9" s="19"/>
      <c r="T9" s="13"/>
      <c r="U9" s="32" t="s">
        <v>263</v>
      </c>
      <c r="W9" s="32" t="s">
        <v>137</v>
      </c>
      <c r="Y9" s="32" t="s">
        <v>271</v>
      </c>
      <c r="Z9" s="32" t="s">
        <v>399</v>
      </c>
      <c r="AA9" s="76" t="s">
        <v>365</v>
      </c>
      <c r="AB9" s="76" t="s">
        <v>493</v>
      </c>
      <c r="AC9" s="31"/>
      <c r="AD9" s="31"/>
      <c r="AE9" s="31"/>
      <c r="AF9" s="30"/>
      <c r="AG9" s="46" t="s">
        <v>234</v>
      </c>
      <c r="AI9" s="67"/>
      <c r="AK9" s="45" t="str">
        <f t="shared" si="7"/>
        <v>H</v>
      </c>
      <c r="AP9" s="46" t="s">
        <v>234</v>
      </c>
    </row>
    <row r="10" spans="1:42" ht="13.5" customHeight="1" x14ac:dyDescent="0.15">
      <c r="A10" s="14" t="s">
        <v>206</v>
      </c>
      <c r="B10" s="15"/>
      <c r="C10" s="13" t="str">
        <f t="shared" si="0"/>
        <v/>
      </c>
      <c r="D10" s="13" t="str">
        <f t="shared" si="8"/>
        <v/>
      </c>
      <c r="F10" s="18" t="s">
        <v>105</v>
      </c>
      <c r="G10" s="17"/>
      <c r="H10" s="13" t="str">
        <f t="shared" si="1"/>
        <v/>
      </c>
      <c r="I10" s="13" t="str">
        <f t="shared" si="5"/>
        <v>一般会計</v>
      </c>
      <c r="K10" s="14" t="s">
        <v>207</v>
      </c>
      <c r="L10" s="15"/>
      <c r="M10" s="13" t="str">
        <f t="shared" si="2"/>
        <v/>
      </c>
      <c r="N10" s="13" t="str">
        <f t="shared" si="6"/>
        <v/>
      </c>
      <c r="O10" s="13"/>
      <c r="P10" s="13" t="str">
        <f>S8</f>
        <v>委託・請負、補助</v>
      </c>
      <c r="Q10" s="19"/>
      <c r="T10" s="13"/>
      <c r="W10" s="32" t="s">
        <v>138</v>
      </c>
      <c r="Y10" s="32" t="s">
        <v>272</v>
      </c>
      <c r="Z10" s="32" t="s">
        <v>400</v>
      </c>
      <c r="AA10" s="76" t="s">
        <v>366</v>
      </c>
      <c r="AB10" s="76" t="s">
        <v>494</v>
      </c>
      <c r="AC10" s="31"/>
      <c r="AD10" s="31"/>
      <c r="AE10" s="31"/>
      <c r="AF10" s="30"/>
      <c r="AG10" s="46" t="s">
        <v>221</v>
      </c>
      <c r="AK10" s="45" t="str">
        <f t="shared" si="7"/>
        <v>I</v>
      </c>
      <c r="AP10" s="45" t="s">
        <v>219</v>
      </c>
    </row>
    <row r="11" spans="1:42" ht="13.5" customHeight="1" x14ac:dyDescent="0.15">
      <c r="A11" s="14" t="s">
        <v>82</v>
      </c>
      <c r="B11" s="15"/>
      <c r="C11" s="13" t="str">
        <f t="shared" si="0"/>
        <v/>
      </c>
      <c r="D11" s="13" t="str">
        <f t="shared" si="8"/>
        <v/>
      </c>
      <c r="F11" s="18" t="s">
        <v>106</v>
      </c>
      <c r="G11" s="17"/>
      <c r="H11" s="13" t="str">
        <f t="shared" si="1"/>
        <v/>
      </c>
      <c r="I11" s="13" t="str">
        <f t="shared" si="5"/>
        <v>一般会計</v>
      </c>
      <c r="K11" s="14" t="s">
        <v>99</v>
      </c>
      <c r="L11" s="15" t="s">
        <v>577</v>
      </c>
      <c r="M11" s="13" t="str">
        <f t="shared" si="2"/>
        <v>その他の事項経費</v>
      </c>
      <c r="N11" s="13" t="str">
        <f t="shared" si="6"/>
        <v>その他の事項経費</v>
      </c>
      <c r="O11" s="13"/>
      <c r="P11" s="13"/>
      <c r="Q11" s="19"/>
      <c r="T11" s="13"/>
      <c r="W11" s="32" t="s">
        <v>563</v>
      </c>
      <c r="Y11" s="32" t="s">
        <v>273</v>
      </c>
      <c r="Z11" s="32" t="s">
        <v>401</v>
      </c>
      <c r="AA11" s="76" t="s">
        <v>367</v>
      </c>
      <c r="AB11" s="76" t="s">
        <v>495</v>
      </c>
      <c r="AC11" s="31"/>
      <c r="AD11" s="31"/>
      <c r="AE11" s="31"/>
      <c r="AF11" s="30"/>
      <c r="AG11" s="45" t="s">
        <v>224</v>
      </c>
      <c r="AK11" s="45" t="str">
        <f t="shared" si="7"/>
        <v>J</v>
      </c>
    </row>
    <row r="12" spans="1:42" ht="13.5" customHeight="1" x14ac:dyDescent="0.15">
      <c r="A12" s="14" t="s">
        <v>83</v>
      </c>
      <c r="B12" s="15"/>
      <c r="C12" s="13" t="str">
        <f t="shared" ref="C12:C23" si="9">IF(B12="","",A12)</f>
        <v/>
      </c>
      <c r="D12" s="13" t="str">
        <f t="shared" si="8"/>
        <v/>
      </c>
      <c r="F12" s="18" t="s">
        <v>107</v>
      </c>
      <c r="G12" s="17"/>
      <c r="H12" s="13" t="str">
        <f t="shared" si="1"/>
        <v/>
      </c>
      <c r="I12" s="13" t="str">
        <f t="shared" si="5"/>
        <v>一般会計</v>
      </c>
      <c r="K12" s="13"/>
      <c r="L12" s="13"/>
      <c r="O12" s="13"/>
      <c r="P12" s="13"/>
      <c r="Q12" s="19"/>
      <c r="T12" s="13"/>
      <c r="U12" s="29" t="s">
        <v>518</v>
      </c>
      <c r="W12" s="32" t="s">
        <v>139</v>
      </c>
      <c r="Y12" s="32" t="s">
        <v>274</v>
      </c>
      <c r="Z12" s="32" t="s">
        <v>402</v>
      </c>
      <c r="AA12" s="76" t="s">
        <v>368</v>
      </c>
      <c r="AB12" s="76" t="s">
        <v>496</v>
      </c>
      <c r="AC12" s="31"/>
      <c r="AD12" s="31"/>
      <c r="AE12" s="31"/>
      <c r="AF12" s="30"/>
      <c r="AG12" s="45" t="s">
        <v>222</v>
      </c>
      <c r="AK12" s="45" t="str">
        <f t="shared" si="7"/>
        <v>K</v>
      </c>
    </row>
    <row r="13" spans="1:42" ht="13.5" customHeight="1" x14ac:dyDescent="0.15">
      <c r="A13" s="14" t="s">
        <v>84</v>
      </c>
      <c r="B13" s="15"/>
      <c r="C13" s="13" t="str">
        <f t="shared" si="9"/>
        <v/>
      </c>
      <c r="D13" s="13" t="str">
        <f t="shared" si="8"/>
        <v/>
      </c>
      <c r="F13" s="18" t="s">
        <v>108</v>
      </c>
      <c r="G13" s="17"/>
      <c r="H13" s="13" t="str">
        <f t="shared" si="1"/>
        <v/>
      </c>
      <c r="I13" s="13" t="str">
        <f t="shared" si="5"/>
        <v>一般会計</v>
      </c>
      <c r="K13" s="13" t="str">
        <f>N11</f>
        <v>その他の事項経費</v>
      </c>
      <c r="L13" s="13"/>
      <c r="O13" s="13"/>
      <c r="P13" s="13"/>
      <c r="Q13" s="19"/>
      <c r="T13" s="13"/>
      <c r="U13" s="32" t="s">
        <v>158</v>
      </c>
      <c r="W13" s="32" t="s">
        <v>140</v>
      </c>
      <c r="Y13" s="32" t="s">
        <v>275</v>
      </c>
      <c r="Z13" s="32" t="s">
        <v>403</v>
      </c>
      <c r="AA13" s="76" t="s">
        <v>369</v>
      </c>
      <c r="AB13" s="76" t="s">
        <v>497</v>
      </c>
      <c r="AC13" s="31"/>
      <c r="AD13" s="31"/>
      <c r="AE13" s="31"/>
      <c r="AF13" s="30"/>
      <c r="AG13" s="45" t="s">
        <v>223</v>
      </c>
      <c r="AK13" s="45" t="str">
        <f t="shared" si="7"/>
        <v>L</v>
      </c>
    </row>
    <row r="14" spans="1:42" ht="13.5" customHeight="1" x14ac:dyDescent="0.15">
      <c r="A14" s="14" t="s">
        <v>85</v>
      </c>
      <c r="B14" s="15"/>
      <c r="C14" s="13" t="str">
        <f t="shared" si="9"/>
        <v/>
      </c>
      <c r="D14" s="13" t="str">
        <f t="shared" si="8"/>
        <v/>
      </c>
      <c r="F14" s="18" t="s">
        <v>109</v>
      </c>
      <c r="G14" s="17"/>
      <c r="H14" s="13" t="str">
        <f t="shared" si="1"/>
        <v/>
      </c>
      <c r="I14" s="13" t="str">
        <f t="shared" si="5"/>
        <v>一般会計</v>
      </c>
      <c r="K14" s="13"/>
      <c r="L14" s="13"/>
      <c r="O14" s="13"/>
      <c r="P14" s="13"/>
      <c r="Q14" s="19"/>
      <c r="T14" s="13"/>
      <c r="U14" s="32" t="s">
        <v>519</v>
      </c>
      <c r="W14" s="32" t="s">
        <v>141</v>
      </c>
      <c r="Y14" s="32" t="s">
        <v>276</v>
      </c>
      <c r="Z14" s="32" t="s">
        <v>404</v>
      </c>
      <c r="AA14" s="76" t="s">
        <v>370</v>
      </c>
      <c r="AB14" s="76" t="s">
        <v>498</v>
      </c>
      <c r="AC14" s="31"/>
      <c r="AD14" s="31"/>
      <c r="AE14" s="31"/>
      <c r="AF14" s="30"/>
      <c r="AG14" s="67"/>
      <c r="AK14" s="45" t="str">
        <f t="shared" si="7"/>
        <v>M</v>
      </c>
    </row>
    <row r="15" spans="1:42" ht="13.5" customHeight="1" x14ac:dyDescent="0.15">
      <c r="A15" s="14" t="s">
        <v>86</v>
      </c>
      <c r="B15" s="15"/>
      <c r="C15" s="13" t="str">
        <f t="shared" si="9"/>
        <v/>
      </c>
      <c r="D15" s="13" t="str">
        <f t="shared" si="8"/>
        <v/>
      </c>
      <c r="F15" s="18" t="s">
        <v>110</v>
      </c>
      <c r="G15" s="17"/>
      <c r="H15" s="13" t="str">
        <f t="shared" si="1"/>
        <v/>
      </c>
      <c r="I15" s="13" t="str">
        <f t="shared" si="5"/>
        <v>一般会計</v>
      </c>
      <c r="K15" s="13"/>
      <c r="L15" s="13"/>
      <c r="O15" s="13"/>
      <c r="P15" s="13"/>
      <c r="Q15" s="19"/>
      <c r="T15" s="13"/>
      <c r="U15" s="32" t="s">
        <v>520</v>
      </c>
      <c r="W15" s="32" t="s">
        <v>142</v>
      </c>
      <c r="Y15" s="32" t="s">
        <v>277</v>
      </c>
      <c r="Z15" s="32" t="s">
        <v>405</v>
      </c>
      <c r="AA15" s="76" t="s">
        <v>371</v>
      </c>
      <c r="AB15" s="76" t="s">
        <v>499</v>
      </c>
      <c r="AC15" s="31"/>
      <c r="AD15" s="31"/>
      <c r="AE15" s="31"/>
      <c r="AF15" s="30"/>
      <c r="AG15" s="68"/>
      <c r="AK15" s="45" t="str">
        <f t="shared" si="7"/>
        <v>N</v>
      </c>
    </row>
    <row r="16" spans="1:42" ht="13.5" customHeight="1" x14ac:dyDescent="0.15">
      <c r="A16" s="14" t="s">
        <v>87</v>
      </c>
      <c r="B16" s="15"/>
      <c r="C16" s="13" t="str">
        <f t="shared" si="9"/>
        <v/>
      </c>
      <c r="D16" s="13" t="str">
        <f t="shared" si="8"/>
        <v/>
      </c>
      <c r="F16" s="18" t="s">
        <v>111</v>
      </c>
      <c r="G16" s="17"/>
      <c r="H16" s="13" t="str">
        <f t="shared" si="1"/>
        <v/>
      </c>
      <c r="I16" s="13" t="str">
        <f t="shared" si="5"/>
        <v>一般会計</v>
      </c>
      <c r="K16" s="13"/>
      <c r="L16" s="13"/>
      <c r="O16" s="13"/>
      <c r="P16" s="13"/>
      <c r="Q16" s="19"/>
      <c r="T16" s="13"/>
      <c r="U16" s="32" t="s">
        <v>521</v>
      </c>
      <c r="W16" s="32" t="s">
        <v>143</v>
      </c>
      <c r="Y16" s="32" t="s">
        <v>278</v>
      </c>
      <c r="Z16" s="32" t="s">
        <v>406</v>
      </c>
      <c r="AA16" s="76" t="s">
        <v>372</v>
      </c>
      <c r="AB16" s="76" t="s">
        <v>500</v>
      </c>
      <c r="AC16" s="31"/>
      <c r="AD16" s="31"/>
      <c r="AE16" s="31"/>
      <c r="AF16" s="30"/>
      <c r="AG16" s="68"/>
      <c r="AK16" s="45" t="str">
        <f t="shared" si="7"/>
        <v>O</v>
      </c>
    </row>
    <row r="17" spans="1:37" ht="13.5" customHeight="1" x14ac:dyDescent="0.15">
      <c r="A17" s="14" t="s">
        <v>88</v>
      </c>
      <c r="B17" s="15"/>
      <c r="C17" s="13" t="str">
        <f t="shared" si="9"/>
        <v/>
      </c>
      <c r="D17" s="13" t="str">
        <f t="shared" si="8"/>
        <v/>
      </c>
      <c r="F17" s="18" t="s">
        <v>112</v>
      </c>
      <c r="G17" s="17"/>
      <c r="H17" s="13" t="str">
        <f t="shared" si="1"/>
        <v/>
      </c>
      <c r="I17" s="13" t="str">
        <f t="shared" si="5"/>
        <v>一般会計</v>
      </c>
      <c r="K17" s="13"/>
      <c r="L17" s="13"/>
      <c r="O17" s="13"/>
      <c r="P17" s="13"/>
      <c r="Q17" s="19"/>
      <c r="T17" s="13"/>
      <c r="U17" s="32" t="s">
        <v>539</v>
      </c>
      <c r="W17" s="32" t="s">
        <v>144</v>
      </c>
      <c r="Y17" s="32" t="s">
        <v>279</v>
      </c>
      <c r="Z17" s="32" t="s">
        <v>407</v>
      </c>
      <c r="AA17" s="76" t="s">
        <v>373</v>
      </c>
      <c r="AB17" s="76" t="s">
        <v>501</v>
      </c>
      <c r="AC17" s="31"/>
      <c r="AD17" s="31"/>
      <c r="AE17" s="31"/>
      <c r="AF17" s="30"/>
      <c r="AG17" s="68"/>
      <c r="AK17" s="45" t="str">
        <f t="shared" si="7"/>
        <v>P</v>
      </c>
    </row>
    <row r="18" spans="1:37" ht="13.5" customHeight="1" x14ac:dyDescent="0.15">
      <c r="A18" s="14" t="s">
        <v>89</v>
      </c>
      <c r="B18" s="15"/>
      <c r="C18" s="13" t="str">
        <f t="shared" si="9"/>
        <v/>
      </c>
      <c r="D18" s="13" t="str">
        <f t="shared" si="8"/>
        <v/>
      </c>
      <c r="F18" s="18" t="s">
        <v>113</v>
      </c>
      <c r="G18" s="17"/>
      <c r="H18" s="13" t="str">
        <f t="shared" si="1"/>
        <v/>
      </c>
      <c r="I18" s="13" t="str">
        <f t="shared" si="5"/>
        <v>一般会計</v>
      </c>
      <c r="K18" s="13"/>
      <c r="L18" s="13"/>
      <c r="O18" s="13"/>
      <c r="P18" s="13"/>
      <c r="Q18" s="19"/>
      <c r="T18" s="13"/>
      <c r="U18" s="32" t="s">
        <v>522</v>
      </c>
      <c r="W18" s="32" t="s">
        <v>145</v>
      </c>
      <c r="Y18" s="32" t="s">
        <v>280</v>
      </c>
      <c r="Z18" s="32" t="s">
        <v>408</v>
      </c>
      <c r="AA18" s="76" t="s">
        <v>374</v>
      </c>
      <c r="AB18" s="76" t="s">
        <v>502</v>
      </c>
      <c r="AC18" s="31"/>
      <c r="AD18" s="31"/>
      <c r="AE18" s="31"/>
      <c r="AF18" s="30"/>
      <c r="AK18" s="45" t="str">
        <f t="shared" si="7"/>
        <v>Q</v>
      </c>
    </row>
    <row r="19" spans="1:37" ht="13.5" customHeight="1" x14ac:dyDescent="0.15">
      <c r="A19" s="14" t="s">
        <v>197</v>
      </c>
      <c r="B19" s="15"/>
      <c r="C19" s="13" t="str">
        <f t="shared" si="9"/>
        <v/>
      </c>
      <c r="D19" s="13" t="str">
        <f t="shared" si="8"/>
        <v/>
      </c>
      <c r="F19" s="18" t="s">
        <v>114</v>
      </c>
      <c r="G19" s="17"/>
      <c r="H19" s="13" t="str">
        <f t="shared" si="1"/>
        <v/>
      </c>
      <c r="I19" s="13" t="str">
        <f t="shared" si="5"/>
        <v>一般会計</v>
      </c>
      <c r="K19" s="13"/>
      <c r="L19" s="13"/>
      <c r="O19" s="13"/>
      <c r="P19" s="13"/>
      <c r="Q19" s="19"/>
      <c r="T19" s="13"/>
      <c r="U19" s="32" t="s">
        <v>523</v>
      </c>
      <c r="W19" s="32" t="s">
        <v>146</v>
      </c>
      <c r="Y19" s="32" t="s">
        <v>281</v>
      </c>
      <c r="Z19" s="32" t="s">
        <v>409</v>
      </c>
      <c r="AA19" s="76" t="s">
        <v>375</v>
      </c>
      <c r="AB19" s="76" t="s">
        <v>503</v>
      </c>
      <c r="AC19" s="31"/>
      <c r="AD19" s="31"/>
      <c r="AE19" s="31"/>
      <c r="AF19" s="30"/>
      <c r="AK19" s="45" t="str">
        <f t="shared" si="7"/>
        <v>R</v>
      </c>
    </row>
    <row r="20" spans="1:37" ht="13.5" customHeight="1" x14ac:dyDescent="0.15">
      <c r="A20" s="14" t="s">
        <v>198</v>
      </c>
      <c r="B20" s="15" t="s">
        <v>577</v>
      </c>
      <c r="C20" s="13" t="str">
        <f t="shared" si="9"/>
        <v>地方創生</v>
      </c>
      <c r="D20" s="13" t="str">
        <f t="shared" si="8"/>
        <v>地方創生</v>
      </c>
      <c r="F20" s="18" t="s">
        <v>196</v>
      </c>
      <c r="G20" s="17"/>
      <c r="H20" s="13" t="str">
        <f t="shared" si="1"/>
        <v/>
      </c>
      <c r="I20" s="13" t="str">
        <f t="shared" si="5"/>
        <v>一般会計</v>
      </c>
      <c r="K20" s="13"/>
      <c r="L20" s="13"/>
      <c r="O20" s="13"/>
      <c r="P20" s="13"/>
      <c r="Q20" s="19"/>
      <c r="T20" s="13"/>
      <c r="U20" s="32" t="s">
        <v>524</v>
      </c>
      <c r="W20" s="32" t="s">
        <v>147</v>
      </c>
      <c r="Y20" s="32" t="s">
        <v>282</v>
      </c>
      <c r="Z20" s="32" t="s">
        <v>410</v>
      </c>
      <c r="AA20" s="76" t="s">
        <v>376</v>
      </c>
      <c r="AB20" s="76" t="s">
        <v>504</v>
      </c>
      <c r="AC20" s="31"/>
      <c r="AD20" s="31"/>
      <c r="AE20" s="31"/>
      <c r="AF20" s="30"/>
      <c r="AK20" s="45" t="str">
        <f t="shared" si="7"/>
        <v>S</v>
      </c>
    </row>
    <row r="21" spans="1:37" ht="13.5" customHeight="1" x14ac:dyDescent="0.15">
      <c r="A21" s="14" t="s">
        <v>199</v>
      </c>
      <c r="B21" s="15"/>
      <c r="C21" s="13" t="str">
        <f t="shared" si="9"/>
        <v/>
      </c>
      <c r="D21" s="13" t="str">
        <f t="shared" si="8"/>
        <v>地方創生</v>
      </c>
      <c r="F21" s="18" t="s">
        <v>115</v>
      </c>
      <c r="G21" s="17"/>
      <c r="H21" s="13" t="str">
        <f t="shared" si="1"/>
        <v/>
      </c>
      <c r="I21" s="13" t="str">
        <f t="shared" si="5"/>
        <v>一般会計</v>
      </c>
      <c r="K21" s="13"/>
      <c r="L21" s="13"/>
      <c r="O21" s="13"/>
      <c r="P21" s="13"/>
      <c r="Q21" s="19"/>
      <c r="T21" s="13"/>
      <c r="U21" s="32" t="s">
        <v>525</v>
      </c>
      <c r="W21" s="32" t="s">
        <v>148</v>
      </c>
      <c r="Y21" s="32" t="s">
        <v>283</v>
      </c>
      <c r="Z21" s="32" t="s">
        <v>411</v>
      </c>
      <c r="AA21" s="76" t="s">
        <v>377</v>
      </c>
      <c r="AB21" s="76" t="s">
        <v>505</v>
      </c>
      <c r="AC21" s="31"/>
      <c r="AD21" s="31"/>
      <c r="AE21" s="31"/>
      <c r="AF21" s="30"/>
      <c r="AK21" s="45" t="str">
        <f t="shared" si="7"/>
        <v>T</v>
      </c>
    </row>
    <row r="22" spans="1:37" ht="13.5" customHeight="1" x14ac:dyDescent="0.15">
      <c r="A22" s="14" t="s">
        <v>200</v>
      </c>
      <c r="B22" s="15"/>
      <c r="C22" s="13" t="str">
        <f t="shared" si="9"/>
        <v/>
      </c>
      <c r="D22" s="13" t="str">
        <f>IF(C22="",D21,IF(D21&lt;&gt;"",CONCATENATE(D21,"、",C22),C22))</f>
        <v>地方創生</v>
      </c>
      <c r="F22" s="18" t="s">
        <v>116</v>
      </c>
      <c r="G22" s="17"/>
      <c r="H22" s="13" t="str">
        <f t="shared" si="1"/>
        <v/>
      </c>
      <c r="I22" s="13" t="str">
        <f t="shared" si="5"/>
        <v>一般会計</v>
      </c>
      <c r="K22" s="13"/>
      <c r="L22" s="13"/>
      <c r="O22" s="13"/>
      <c r="P22" s="13"/>
      <c r="Q22" s="19"/>
      <c r="T22" s="13"/>
      <c r="U22" s="32" t="s">
        <v>565</v>
      </c>
      <c r="W22" s="32" t="s">
        <v>149</v>
      </c>
      <c r="Y22" s="32" t="s">
        <v>284</v>
      </c>
      <c r="Z22" s="32" t="s">
        <v>412</v>
      </c>
      <c r="AA22" s="76" t="s">
        <v>378</v>
      </c>
      <c r="AB22" s="76" t="s">
        <v>506</v>
      </c>
      <c r="AC22" s="31"/>
      <c r="AD22" s="31"/>
      <c r="AE22" s="31"/>
      <c r="AF22" s="30"/>
      <c r="AK22" s="45" t="str">
        <f t="shared" si="7"/>
        <v>U</v>
      </c>
    </row>
    <row r="23" spans="1:37" ht="13.5" customHeight="1" x14ac:dyDescent="0.15">
      <c r="A23" s="74" t="s">
        <v>256</v>
      </c>
      <c r="B23" s="15"/>
      <c r="C23" s="13" t="str">
        <f t="shared" si="9"/>
        <v/>
      </c>
      <c r="D23" s="13" t="str">
        <f>IF(C23="",D22,IF(D22&lt;&gt;"",CONCATENATE(D22,"、",C23),C23))</f>
        <v>地方創生</v>
      </c>
      <c r="F23" s="18" t="s">
        <v>117</v>
      </c>
      <c r="G23" s="17"/>
      <c r="H23" s="13" t="str">
        <f t="shared" si="1"/>
        <v/>
      </c>
      <c r="I23" s="13" t="str">
        <f t="shared" si="5"/>
        <v>一般会計</v>
      </c>
      <c r="K23" s="13"/>
      <c r="L23" s="13"/>
      <c r="O23" s="13"/>
      <c r="P23" s="13"/>
      <c r="Q23" s="19"/>
      <c r="T23" s="13"/>
      <c r="U23" s="32" t="s">
        <v>526</v>
      </c>
      <c r="W23" s="32" t="s">
        <v>150</v>
      </c>
      <c r="Y23" s="32" t="s">
        <v>285</v>
      </c>
      <c r="Z23" s="32" t="s">
        <v>413</v>
      </c>
      <c r="AA23" s="76" t="s">
        <v>379</v>
      </c>
      <c r="AB23" s="76" t="s">
        <v>507</v>
      </c>
      <c r="AC23" s="31"/>
      <c r="AD23" s="31"/>
      <c r="AE23" s="31"/>
      <c r="AF23" s="30"/>
      <c r="AK23" s="45" t="str">
        <f t="shared" si="7"/>
        <v>V</v>
      </c>
    </row>
    <row r="24" spans="1:37" ht="13.5" customHeight="1" x14ac:dyDescent="0.15">
      <c r="A24" s="86"/>
      <c r="B24" s="72"/>
      <c r="F24" s="18" t="s">
        <v>259</v>
      </c>
      <c r="G24" s="17"/>
      <c r="H24" s="13" t="str">
        <f t="shared" si="1"/>
        <v/>
      </c>
      <c r="I24" s="13" t="str">
        <f t="shared" si="5"/>
        <v>一般会計</v>
      </c>
      <c r="K24" s="13"/>
      <c r="L24" s="13"/>
      <c r="O24" s="13"/>
      <c r="P24" s="13"/>
      <c r="Q24" s="19"/>
      <c r="T24" s="13"/>
      <c r="U24" s="32" t="s">
        <v>527</v>
      </c>
      <c r="W24" s="32" t="s">
        <v>151</v>
      </c>
      <c r="Y24" s="32" t="s">
        <v>286</v>
      </c>
      <c r="Z24" s="32" t="s">
        <v>414</v>
      </c>
      <c r="AA24" s="76" t="s">
        <v>380</v>
      </c>
      <c r="AB24" s="76" t="s">
        <v>508</v>
      </c>
      <c r="AC24" s="31"/>
      <c r="AD24" s="31"/>
      <c r="AE24" s="31"/>
      <c r="AF24" s="30"/>
      <c r="AK24" s="45" t="str">
        <f>CHAR(CODE(AK23)+1)</f>
        <v>W</v>
      </c>
    </row>
    <row r="25" spans="1:37" ht="13.5" customHeight="1" x14ac:dyDescent="0.15">
      <c r="A25" s="73"/>
      <c r="B25" s="72"/>
      <c r="F25" s="18" t="s">
        <v>118</v>
      </c>
      <c r="G25" s="17"/>
      <c r="H25" s="13" t="str">
        <f t="shared" si="1"/>
        <v/>
      </c>
      <c r="I25" s="13" t="str">
        <f t="shared" si="5"/>
        <v>一般会計</v>
      </c>
      <c r="K25" s="13"/>
      <c r="L25" s="13"/>
      <c r="O25" s="13"/>
      <c r="P25" s="13"/>
      <c r="Q25" s="19"/>
      <c r="T25" s="13"/>
      <c r="U25" s="32" t="s">
        <v>528</v>
      </c>
      <c r="W25" s="65"/>
      <c r="Y25" s="32" t="s">
        <v>287</v>
      </c>
      <c r="Z25" s="32" t="s">
        <v>415</v>
      </c>
      <c r="AA25" s="76" t="s">
        <v>381</v>
      </c>
      <c r="AB25" s="76" t="s">
        <v>509</v>
      </c>
      <c r="AC25" s="31"/>
      <c r="AD25" s="31"/>
      <c r="AE25" s="31"/>
      <c r="AF25" s="30"/>
      <c r="AK25" s="45" t="str">
        <f t="shared" si="7"/>
        <v>X</v>
      </c>
    </row>
    <row r="26" spans="1:37" ht="13.5" customHeight="1" x14ac:dyDescent="0.15">
      <c r="A26" s="73"/>
      <c r="B26" s="72"/>
      <c r="F26" s="18" t="s">
        <v>119</v>
      </c>
      <c r="G26" s="17"/>
      <c r="H26" s="13" t="str">
        <f t="shared" si="1"/>
        <v/>
      </c>
      <c r="I26" s="13" t="str">
        <f t="shared" si="5"/>
        <v>一般会計</v>
      </c>
      <c r="K26" s="13"/>
      <c r="L26" s="13"/>
      <c r="O26" s="13"/>
      <c r="P26" s="13"/>
      <c r="Q26" s="19"/>
      <c r="T26" s="13"/>
      <c r="U26" s="32" t="s">
        <v>529</v>
      </c>
      <c r="Y26" s="32" t="s">
        <v>288</v>
      </c>
      <c r="Z26" s="32" t="s">
        <v>416</v>
      </c>
      <c r="AA26" s="76" t="s">
        <v>382</v>
      </c>
      <c r="AB26" s="76" t="s">
        <v>510</v>
      </c>
      <c r="AC26" s="31"/>
      <c r="AD26" s="31"/>
      <c r="AE26" s="31"/>
      <c r="AF26" s="30"/>
      <c r="AK26" s="45" t="str">
        <f t="shared" si="7"/>
        <v>Y</v>
      </c>
    </row>
    <row r="27" spans="1:37" ht="13.5" customHeight="1" x14ac:dyDescent="0.15">
      <c r="A27" s="13" t="str">
        <f>IF(D23="", "-", D23)</f>
        <v>地方創生</v>
      </c>
      <c r="B27" s="13"/>
      <c r="F27" s="18" t="s">
        <v>120</v>
      </c>
      <c r="G27" s="17"/>
      <c r="H27" s="13" t="str">
        <f t="shared" si="1"/>
        <v/>
      </c>
      <c r="I27" s="13" t="str">
        <f t="shared" si="5"/>
        <v>一般会計</v>
      </c>
      <c r="K27" s="13"/>
      <c r="L27" s="13"/>
      <c r="O27" s="13"/>
      <c r="P27" s="13"/>
      <c r="Q27" s="19"/>
      <c r="T27" s="13"/>
      <c r="U27" s="32" t="s">
        <v>530</v>
      </c>
      <c r="Y27" s="32" t="s">
        <v>289</v>
      </c>
      <c r="Z27" s="32" t="s">
        <v>417</v>
      </c>
      <c r="AA27" s="76" t="s">
        <v>383</v>
      </c>
      <c r="AB27" s="76" t="s">
        <v>511</v>
      </c>
      <c r="AC27" s="31"/>
      <c r="AD27" s="31"/>
      <c r="AE27" s="31"/>
      <c r="AF27" s="30"/>
      <c r="AK27" s="45" t="str">
        <f>CHAR(CODE(AK26)+1)</f>
        <v>Z</v>
      </c>
    </row>
    <row r="28" spans="1:37" ht="13.5" customHeight="1" x14ac:dyDescent="0.15">
      <c r="B28" s="13"/>
      <c r="F28" s="18" t="s">
        <v>121</v>
      </c>
      <c r="G28" s="17"/>
      <c r="H28" s="13" t="str">
        <f t="shared" si="1"/>
        <v/>
      </c>
      <c r="I28" s="13" t="str">
        <f t="shared" si="5"/>
        <v>一般会計</v>
      </c>
      <c r="K28" s="13"/>
      <c r="L28" s="13"/>
      <c r="O28" s="13"/>
      <c r="P28" s="13"/>
      <c r="Q28" s="19"/>
      <c r="T28" s="13"/>
      <c r="U28" s="32" t="s">
        <v>531</v>
      </c>
      <c r="Y28" s="32" t="s">
        <v>290</v>
      </c>
      <c r="Z28" s="32" t="s">
        <v>418</v>
      </c>
      <c r="AA28" s="76" t="s">
        <v>384</v>
      </c>
      <c r="AB28" s="76" t="s">
        <v>512</v>
      </c>
      <c r="AC28" s="31"/>
      <c r="AD28" s="31"/>
      <c r="AE28" s="31"/>
      <c r="AF28" s="30"/>
      <c r="AK28" s="45" t="s">
        <v>180</v>
      </c>
    </row>
    <row r="29" spans="1:37" ht="13.5" customHeight="1" x14ac:dyDescent="0.15">
      <c r="A29" s="13"/>
      <c r="B29" s="13"/>
      <c r="F29" s="18" t="s">
        <v>188</v>
      </c>
      <c r="G29" s="17"/>
      <c r="H29" s="13" t="str">
        <f t="shared" si="1"/>
        <v/>
      </c>
      <c r="I29" s="13" t="str">
        <f t="shared" si="5"/>
        <v>一般会計</v>
      </c>
      <c r="K29" s="13"/>
      <c r="L29" s="13"/>
      <c r="O29" s="13"/>
      <c r="P29" s="13"/>
      <c r="Q29" s="19"/>
      <c r="T29" s="13"/>
      <c r="U29" s="32" t="s">
        <v>532</v>
      </c>
      <c r="Y29" s="32" t="s">
        <v>291</v>
      </c>
      <c r="Z29" s="32" t="s">
        <v>419</v>
      </c>
      <c r="AA29" s="76" t="s">
        <v>385</v>
      </c>
      <c r="AB29" s="76" t="s">
        <v>513</v>
      </c>
      <c r="AC29" s="31"/>
      <c r="AD29" s="31"/>
      <c r="AE29" s="31"/>
      <c r="AF29" s="30"/>
      <c r="AK29" s="45" t="str">
        <f t="shared" si="7"/>
        <v>b</v>
      </c>
    </row>
    <row r="30" spans="1:37" ht="13.5" customHeight="1" x14ac:dyDescent="0.15">
      <c r="A30" s="13"/>
      <c r="B30" s="13"/>
      <c r="F30" s="18" t="s">
        <v>189</v>
      </c>
      <c r="G30" s="17"/>
      <c r="H30" s="13" t="str">
        <f t="shared" si="1"/>
        <v/>
      </c>
      <c r="I30" s="13" t="str">
        <f t="shared" si="5"/>
        <v>一般会計</v>
      </c>
      <c r="K30" s="13"/>
      <c r="L30" s="13"/>
      <c r="O30" s="13"/>
      <c r="P30" s="13"/>
      <c r="Q30" s="19"/>
      <c r="T30" s="13"/>
      <c r="U30" s="32" t="s">
        <v>533</v>
      </c>
      <c r="Y30" s="32" t="s">
        <v>292</v>
      </c>
      <c r="Z30" s="32" t="s">
        <v>420</v>
      </c>
      <c r="AA30" s="76" t="s">
        <v>386</v>
      </c>
      <c r="AB30" s="76" t="s">
        <v>514</v>
      </c>
      <c r="AC30" s="31"/>
      <c r="AD30" s="31"/>
      <c r="AE30" s="31"/>
      <c r="AF30" s="30"/>
      <c r="AK30" s="45" t="str">
        <f t="shared" si="7"/>
        <v>c</v>
      </c>
    </row>
    <row r="31" spans="1:37" ht="13.5" customHeight="1" x14ac:dyDescent="0.15">
      <c r="A31" s="13"/>
      <c r="B31" s="13"/>
      <c r="F31" s="18" t="s">
        <v>190</v>
      </c>
      <c r="G31" s="17"/>
      <c r="H31" s="13" t="str">
        <f t="shared" si="1"/>
        <v/>
      </c>
      <c r="I31" s="13" t="str">
        <f t="shared" si="5"/>
        <v>一般会計</v>
      </c>
      <c r="K31" s="13"/>
      <c r="L31" s="13"/>
      <c r="O31" s="13"/>
      <c r="P31" s="13"/>
      <c r="Q31" s="19"/>
      <c r="T31" s="13"/>
      <c r="U31" s="32" t="s">
        <v>534</v>
      </c>
      <c r="Y31" s="32" t="s">
        <v>293</v>
      </c>
      <c r="Z31" s="32" t="s">
        <v>421</v>
      </c>
      <c r="AA31" s="76" t="s">
        <v>387</v>
      </c>
      <c r="AB31" s="76" t="s">
        <v>515</v>
      </c>
      <c r="AC31" s="31"/>
      <c r="AD31" s="31"/>
      <c r="AE31" s="31"/>
      <c r="AF31" s="30"/>
      <c r="AK31" s="45" t="str">
        <f t="shared" si="7"/>
        <v>d</v>
      </c>
    </row>
    <row r="32" spans="1:37" ht="13.5" customHeight="1" x14ac:dyDescent="0.15">
      <c r="A32" s="13"/>
      <c r="B32" s="13"/>
      <c r="F32" s="18" t="s">
        <v>191</v>
      </c>
      <c r="G32" s="17"/>
      <c r="H32" s="13" t="str">
        <f t="shared" si="1"/>
        <v/>
      </c>
      <c r="I32" s="13" t="str">
        <f t="shared" si="5"/>
        <v>一般会計</v>
      </c>
      <c r="K32" s="13"/>
      <c r="L32" s="13"/>
      <c r="O32" s="13"/>
      <c r="P32" s="13"/>
      <c r="Q32" s="19"/>
      <c r="T32" s="13"/>
      <c r="U32" s="32" t="s">
        <v>535</v>
      </c>
      <c r="Y32" s="32" t="s">
        <v>294</v>
      </c>
      <c r="Z32" s="32" t="s">
        <v>422</v>
      </c>
      <c r="AA32" s="76" t="s">
        <v>59</v>
      </c>
      <c r="AB32" s="76" t="s">
        <v>59</v>
      </c>
      <c r="AC32" s="31"/>
      <c r="AD32" s="31"/>
      <c r="AE32" s="31"/>
      <c r="AF32" s="30"/>
      <c r="AK32" s="45" t="str">
        <f t="shared" si="7"/>
        <v>e</v>
      </c>
    </row>
    <row r="33" spans="1:37" ht="13.5" customHeight="1" x14ac:dyDescent="0.15">
      <c r="A33" s="13"/>
      <c r="B33" s="13"/>
      <c r="F33" s="18" t="s">
        <v>192</v>
      </c>
      <c r="G33" s="17"/>
      <c r="H33" s="13" t="str">
        <f t="shared" si="1"/>
        <v/>
      </c>
      <c r="I33" s="13" t="str">
        <f t="shared" si="5"/>
        <v>一般会計</v>
      </c>
      <c r="K33" s="13"/>
      <c r="L33" s="13"/>
      <c r="O33" s="13"/>
      <c r="P33" s="13"/>
      <c r="Q33" s="19"/>
      <c r="T33" s="13"/>
      <c r="U33" s="32" t="s">
        <v>536</v>
      </c>
      <c r="Y33" s="32" t="s">
        <v>295</v>
      </c>
      <c r="Z33" s="32" t="s">
        <v>423</v>
      </c>
      <c r="AA33" s="65"/>
      <c r="AB33" s="31"/>
      <c r="AC33" s="31"/>
      <c r="AD33" s="31"/>
      <c r="AE33" s="31"/>
      <c r="AF33" s="30"/>
      <c r="AK33" s="45" t="str">
        <f t="shared" si="7"/>
        <v>f</v>
      </c>
    </row>
    <row r="34" spans="1:37" ht="13.5" customHeight="1" x14ac:dyDescent="0.15">
      <c r="A34" s="13"/>
      <c r="B34" s="13"/>
      <c r="F34" s="18" t="s">
        <v>193</v>
      </c>
      <c r="G34" s="17"/>
      <c r="H34" s="13" t="str">
        <f t="shared" si="1"/>
        <v/>
      </c>
      <c r="I34" s="13" t="str">
        <f t="shared" si="5"/>
        <v>一般会計</v>
      </c>
      <c r="K34" s="13"/>
      <c r="L34" s="13"/>
      <c r="O34" s="13"/>
      <c r="P34" s="13"/>
      <c r="Q34" s="19"/>
      <c r="T34" s="13"/>
      <c r="U34" s="32" t="s">
        <v>537</v>
      </c>
      <c r="Y34" s="32" t="s">
        <v>296</v>
      </c>
      <c r="Z34" s="32" t="s">
        <v>424</v>
      </c>
      <c r="AB34" s="31"/>
      <c r="AC34" s="31"/>
      <c r="AD34" s="31"/>
      <c r="AE34" s="31"/>
      <c r="AF34" s="30"/>
      <c r="AK34" s="45" t="str">
        <f t="shared" si="7"/>
        <v>g</v>
      </c>
    </row>
    <row r="35" spans="1:37" ht="13.5" customHeight="1" x14ac:dyDescent="0.15">
      <c r="A35" s="13"/>
      <c r="B35" s="13"/>
      <c r="F35" s="18" t="s">
        <v>194</v>
      </c>
      <c r="G35" s="17"/>
      <c r="H35" s="13" t="str">
        <f t="shared" si="1"/>
        <v/>
      </c>
      <c r="I35" s="13" t="str">
        <f t="shared" si="5"/>
        <v>一般会計</v>
      </c>
      <c r="K35" s="13"/>
      <c r="L35" s="13"/>
      <c r="O35" s="13"/>
      <c r="P35" s="13"/>
      <c r="Q35" s="19"/>
      <c r="T35" s="13"/>
      <c r="U35" s="32" t="s">
        <v>538</v>
      </c>
      <c r="Y35" s="32" t="s">
        <v>297</v>
      </c>
      <c r="Z35" s="32" t="s">
        <v>425</v>
      </c>
      <c r="AC35" s="31"/>
      <c r="AF35" s="30"/>
      <c r="AK35" s="45" t="str">
        <f t="shared" si="7"/>
        <v>h</v>
      </c>
    </row>
    <row r="36" spans="1:37" ht="13.5" customHeight="1" x14ac:dyDescent="0.15">
      <c r="A36" s="13"/>
      <c r="B36" s="13"/>
      <c r="F36" s="18" t="s">
        <v>195</v>
      </c>
      <c r="G36" s="17"/>
      <c r="H36" s="13" t="str">
        <f t="shared" si="1"/>
        <v/>
      </c>
      <c r="I36" s="13" t="str">
        <f t="shared" si="5"/>
        <v>一般会計</v>
      </c>
      <c r="K36" s="13"/>
      <c r="L36" s="13"/>
      <c r="O36" s="13"/>
      <c r="P36" s="13"/>
      <c r="Q36" s="19"/>
      <c r="T36" s="13"/>
      <c r="Y36" s="32" t="s">
        <v>298</v>
      </c>
      <c r="Z36" s="32" t="s">
        <v>426</v>
      </c>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299</v>
      </c>
      <c r="Z37" s="32" t="s">
        <v>427</v>
      </c>
      <c r="AF37" s="30"/>
      <c r="AK37" s="45" t="str">
        <f t="shared" si="7"/>
        <v>j</v>
      </c>
    </row>
    <row r="38" spans="1:37" x14ac:dyDescent="0.15">
      <c r="A38" s="13"/>
      <c r="B38" s="13"/>
      <c r="F38" s="13"/>
      <c r="G38" s="19"/>
      <c r="K38" s="13"/>
      <c r="L38" s="13"/>
      <c r="O38" s="13"/>
      <c r="P38" s="13"/>
      <c r="Q38" s="19"/>
      <c r="T38" s="13"/>
      <c r="Y38" s="32" t="s">
        <v>300</v>
      </c>
      <c r="Z38" s="32" t="s">
        <v>428</v>
      </c>
      <c r="AF38" s="30"/>
      <c r="AK38" s="45" t="str">
        <f t="shared" si="7"/>
        <v>k</v>
      </c>
    </row>
    <row r="39" spans="1:37" x14ac:dyDescent="0.15">
      <c r="A39" s="13"/>
      <c r="B39" s="13"/>
      <c r="F39" s="13" t="str">
        <f>I37</f>
        <v>一般会計</v>
      </c>
      <c r="G39" s="19"/>
      <c r="K39" s="13"/>
      <c r="L39" s="13"/>
      <c r="O39" s="13"/>
      <c r="P39" s="13"/>
      <c r="Q39" s="19"/>
      <c r="T39" s="13"/>
      <c r="U39" s="32" t="s">
        <v>540</v>
      </c>
      <c r="Y39" s="32" t="s">
        <v>301</v>
      </c>
      <c r="Z39" s="32" t="s">
        <v>429</v>
      </c>
      <c r="AF39" s="30"/>
      <c r="AK39" s="45" t="str">
        <f t="shared" si="7"/>
        <v>l</v>
      </c>
    </row>
    <row r="40" spans="1:37" x14ac:dyDescent="0.15">
      <c r="A40" s="13"/>
      <c r="B40" s="13"/>
      <c r="F40" s="13"/>
      <c r="G40" s="19"/>
      <c r="K40" s="13"/>
      <c r="L40" s="13"/>
      <c r="O40" s="13"/>
      <c r="P40" s="13"/>
      <c r="Q40" s="19"/>
      <c r="T40" s="13"/>
      <c r="U40" s="32"/>
      <c r="Y40" s="32" t="s">
        <v>302</v>
      </c>
      <c r="Z40" s="32" t="s">
        <v>430</v>
      </c>
      <c r="AF40" s="30"/>
      <c r="AK40" s="45" t="str">
        <f t="shared" si="7"/>
        <v>m</v>
      </c>
    </row>
    <row r="41" spans="1:37" x14ac:dyDescent="0.15">
      <c r="A41" s="13"/>
      <c r="B41" s="13"/>
      <c r="F41" s="13"/>
      <c r="G41" s="19"/>
      <c r="K41" s="13"/>
      <c r="L41" s="13"/>
      <c r="O41" s="13"/>
      <c r="P41" s="13"/>
      <c r="Q41" s="19"/>
      <c r="T41" s="13"/>
      <c r="U41" s="32" t="s">
        <v>242</v>
      </c>
      <c r="Y41" s="32" t="s">
        <v>303</v>
      </c>
      <c r="Z41" s="32" t="s">
        <v>431</v>
      </c>
      <c r="AF41" s="30"/>
      <c r="AK41" s="45" t="str">
        <f t="shared" si="7"/>
        <v>n</v>
      </c>
    </row>
    <row r="42" spans="1:37" x14ac:dyDescent="0.15">
      <c r="A42" s="13"/>
      <c r="B42" s="13"/>
      <c r="F42" s="13"/>
      <c r="G42" s="19"/>
      <c r="K42" s="13"/>
      <c r="L42" s="13"/>
      <c r="O42" s="13"/>
      <c r="P42" s="13"/>
      <c r="Q42" s="19"/>
      <c r="T42" s="13"/>
      <c r="U42" s="32" t="s">
        <v>252</v>
      </c>
      <c r="Y42" s="32" t="s">
        <v>304</v>
      </c>
      <c r="Z42" s="32" t="s">
        <v>432</v>
      </c>
      <c r="AF42" s="30"/>
      <c r="AK42" s="45" t="str">
        <f t="shared" si="7"/>
        <v>o</v>
      </c>
    </row>
    <row r="43" spans="1:37" x14ac:dyDescent="0.15">
      <c r="A43" s="13"/>
      <c r="B43" s="13"/>
      <c r="F43" s="13"/>
      <c r="G43" s="19"/>
      <c r="K43" s="13"/>
      <c r="L43" s="13"/>
      <c r="O43" s="13"/>
      <c r="P43" s="13"/>
      <c r="Q43" s="19"/>
      <c r="T43" s="13"/>
      <c r="Y43" s="32" t="s">
        <v>305</v>
      </c>
      <c r="Z43" s="32" t="s">
        <v>433</v>
      </c>
      <c r="AF43" s="30"/>
      <c r="AK43" s="45" t="str">
        <f t="shared" si="7"/>
        <v>p</v>
      </c>
    </row>
    <row r="44" spans="1:37" x14ac:dyDescent="0.15">
      <c r="A44" s="13"/>
      <c r="B44" s="13"/>
      <c r="F44" s="13"/>
      <c r="G44" s="19"/>
      <c r="K44" s="13"/>
      <c r="L44" s="13"/>
      <c r="O44" s="13"/>
      <c r="P44" s="13"/>
      <c r="Q44" s="19"/>
      <c r="T44" s="13"/>
      <c r="Y44" s="32" t="s">
        <v>306</v>
      </c>
      <c r="Z44" s="32" t="s">
        <v>434</v>
      </c>
      <c r="AF44" s="30"/>
      <c r="AK44" s="45" t="str">
        <f t="shared" si="7"/>
        <v>q</v>
      </c>
    </row>
    <row r="45" spans="1:37" x14ac:dyDescent="0.15">
      <c r="A45" s="13"/>
      <c r="B45" s="13"/>
      <c r="F45" s="13"/>
      <c r="G45" s="19"/>
      <c r="K45" s="13"/>
      <c r="L45" s="13"/>
      <c r="O45" s="13"/>
      <c r="P45" s="13"/>
      <c r="Q45" s="19"/>
      <c r="T45" s="13"/>
      <c r="U45" s="29" t="s">
        <v>153</v>
      </c>
      <c r="Y45" s="32" t="s">
        <v>307</v>
      </c>
      <c r="Z45" s="32" t="s">
        <v>435</v>
      </c>
      <c r="AF45" s="30"/>
      <c r="AK45" s="45" t="str">
        <f t="shared" si="7"/>
        <v>r</v>
      </c>
    </row>
    <row r="46" spans="1:37" x14ac:dyDescent="0.15">
      <c r="A46" s="13"/>
      <c r="B46" s="13"/>
      <c r="F46" s="13"/>
      <c r="G46" s="19"/>
      <c r="K46" s="13"/>
      <c r="L46" s="13"/>
      <c r="O46" s="13"/>
      <c r="P46" s="13"/>
      <c r="Q46" s="19"/>
      <c r="T46" s="13"/>
      <c r="U46" s="83" t="s">
        <v>564</v>
      </c>
      <c r="Y46" s="32" t="s">
        <v>308</v>
      </c>
      <c r="Z46" s="32" t="s">
        <v>436</v>
      </c>
      <c r="AF46" s="30"/>
      <c r="AK46" s="45" t="str">
        <f t="shared" si="7"/>
        <v>s</v>
      </c>
    </row>
    <row r="47" spans="1:37" x14ac:dyDescent="0.15">
      <c r="A47" s="13"/>
      <c r="B47" s="13"/>
      <c r="F47" s="13"/>
      <c r="G47" s="19"/>
      <c r="K47" s="13"/>
      <c r="L47" s="13"/>
      <c r="O47" s="13"/>
      <c r="P47" s="13"/>
      <c r="Q47" s="19"/>
      <c r="T47" s="13"/>
      <c r="Y47" s="32" t="s">
        <v>309</v>
      </c>
      <c r="Z47" s="32" t="s">
        <v>437</v>
      </c>
      <c r="AF47" s="30"/>
      <c r="AK47" s="45" t="str">
        <f t="shared" si="7"/>
        <v>t</v>
      </c>
    </row>
    <row r="48" spans="1:37" x14ac:dyDescent="0.15">
      <c r="A48" s="13"/>
      <c r="B48" s="13"/>
      <c r="F48" s="13"/>
      <c r="G48" s="19"/>
      <c r="K48" s="13"/>
      <c r="L48" s="13"/>
      <c r="O48" s="13"/>
      <c r="P48" s="13"/>
      <c r="Q48" s="19"/>
      <c r="T48" s="13"/>
      <c r="U48" s="83">
        <v>2021</v>
      </c>
      <c r="Y48" s="32" t="s">
        <v>310</v>
      </c>
      <c r="Z48" s="32" t="s">
        <v>438</v>
      </c>
      <c r="AF48" s="30"/>
      <c r="AK48" s="45" t="str">
        <f t="shared" si="7"/>
        <v>u</v>
      </c>
    </row>
    <row r="49" spans="1:37" x14ac:dyDescent="0.15">
      <c r="A49" s="13"/>
      <c r="B49" s="13"/>
      <c r="F49" s="13"/>
      <c r="G49" s="19"/>
      <c r="K49" s="13"/>
      <c r="L49" s="13"/>
      <c r="O49" s="13"/>
      <c r="P49" s="13"/>
      <c r="Q49" s="19"/>
      <c r="T49" s="13"/>
      <c r="U49" s="83">
        <v>2022</v>
      </c>
      <c r="Y49" s="32" t="s">
        <v>311</v>
      </c>
      <c r="Z49" s="32" t="s">
        <v>439</v>
      </c>
      <c r="AF49" s="30"/>
      <c r="AK49" s="45" t="str">
        <f t="shared" si="7"/>
        <v>v</v>
      </c>
    </row>
    <row r="50" spans="1:37" x14ac:dyDescent="0.15">
      <c r="A50" s="13"/>
      <c r="B50" s="13"/>
      <c r="F50" s="13"/>
      <c r="G50" s="19"/>
      <c r="K50" s="13"/>
      <c r="L50" s="13"/>
      <c r="O50" s="13"/>
      <c r="P50" s="13"/>
      <c r="Q50" s="19"/>
      <c r="T50" s="13"/>
      <c r="U50" s="83">
        <v>2023</v>
      </c>
      <c r="Y50" s="32" t="s">
        <v>312</v>
      </c>
      <c r="Z50" s="32" t="s">
        <v>440</v>
      </c>
      <c r="AF50" s="30"/>
    </row>
    <row r="51" spans="1:37" x14ac:dyDescent="0.15">
      <c r="A51" s="13"/>
      <c r="B51" s="13"/>
      <c r="F51" s="13"/>
      <c r="G51" s="19"/>
      <c r="K51" s="13"/>
      <c r="L51" s="13"/>
      <c r="O51" s="13"/>
      <c r="P51" s="13"/>
      <c r="Q51" s="19"/>
      <c r="T51" s="13"/>
      <c r="U51" s="83">
        <v>2024</v>
      </c>
      <c r="Y51" s="32" t="s">
        <v>313</v>
      </c>
      <c r="Z51" s="32" t="s">
        <v>441</v>
      </c>
      <c r="AF51" s="30"/>
    </row>
    <row r="52" spans="1:37" x14ac:dyDescent="0.15">
      <c r="A52" s="13"/>
      <c r="B52" s="13"/>
      <c r="F52" s="13"/>
      <c r="G52" s="19"/>
      <c r="K52" s="13"/>
      <c r="L52" s="13"/>
      <c r="O52" s="13"/>
      <c r="P52" s="13"/>
      <c r="Q52" s="19"/>
      <c r="T52" s="13"/>
      <c r="U52" s="83">
        <v>2025</v>
      </c>
      <c r="Y52" s="32" t="s">
        <v>314</v>
      </c>
      <c r="Z52" s="32" t="s">
        <v>442</v>
      </c>
      <c r="AF52" s="30"/>
    </row>
    <row r="53" spans="1:37" x14ac:dyDescent="0.15">
      <c r="A53" s="13"/>
      <c r="B53" s="13"/>
      <c r="F53" s="13"/>
      <c r="G53" s="19"/>
      <c r="K53" s="13"/>
      <c r="L53" s="13"/>
      <c r="O53" s="13"/>
      <c r="P53" s="13"/>
      <c r="Q53" s="19"/>
      <c r="T53" s="13"/>
      <c r="U53" s="83">
        <v>2026</v>
      </c>
      <c r="Y53" s="32" t="s">
        <v>315</v>
      </c>
      <c r="Z53" s="32" t="s">
        <v>443</v>
      </c>
      <c r="AF53" s="30"/>
    </row>
    <row r="54" spans="1:37" x14ac:dyDescent="0.15">
      <c r="A54" s="13"/>
      <c r="B54" s="13"/>
      <c r="F54" s="13"/>
      <c r="G54" s="19"/>
      <c r="K54" s="13"/>
      <c r="L54" s="13"/>
      <c r="O54" s="13"/>
      <c r="P54" s="20"/>
      <c r="Q54" s="19"/>
      <c r="T54" s="13"/>
      <c r="Y54" s="32" t="s">
        <v>316</v>
      </c>
      <c r="Z54" s="32" t="s">
        <v>444</v>
      </c>
      <c r="AF54" s="30"/>
    </row>
    <row r="55" spans="1:37" x14ac:dyDescent="0.15">
      <c r="A55" s="13"/>
      <c r="B55" s="13"/>
      <c r="F55" s="13"/>
      <c r="G55" s="19"/>
      <c r="K55" s="13"/>
      <c r="L55" s="13"/>
      <c r="O55" s="13"/>
      <c r="P55" s="13"/>
      <c r="Q55" s="19"/>
      <c r="T55" s="13"/>
      <c r="Y55" s="32" t="s">
        <v>317</v>
      </c>
      <c r="Z55" s="32" t="s">
        <v>445</v>
      </c>
      <c r="AF55" s="30"/>
    </row>
    <row r="56" spans="1:37" x14ac:dyDescent="0.15">
      <c r="A56" s="13"/>
      <c r="B56" s="13"/>
      <c r="F56" s="13"/>
      <c r="G56" s="19"/>
      <c r="K56" s="13"/>
      <c r="L56" s="13"/>
      <c r="O56" s="13"/>
      <c r="P56" s="13"/>
      <c r="Q56" s="19"/>
      <c r="T56" s="13"/>
      <c r="U56" s="83">
        <v>20</v>
      </c>
      <c r="Y56" s="32" t="s">
        <v>318</v>
      </c>
      <c r="Z56" s="32" t="s">
        <v>446</v>
      </c>
      <c r="AF56" s="30"/>
    </row>
    <row r="57" spans="1:37" x14ac:dyDescent="0.15">
      <c r="A57" s="13"/>
      <c r="B57" s="13"/>
      <c r="F57" s="13"/>
      <c r="G57" s="19"/>
      <c r="K57" s="13"/>
      <c r="L57" s="13"/>
      <c r="O57" s="13"/>
      <c r="P57" s="13"/>
      <c r="Q57" s="19"/>
      <c r="T57" s="13"/>
      <c r="U57" s="32" t="s">
        <v>516</v>
      </c>
      <c r="Y57" s="32" t="s">
        <v>319</v>
      </c>
      <c r="Z57" s="32" t="s">
        <v>447</v>
      </c>
      <c r="AF57" s="30"/>
    </row>
    <row r="58" spans="1:37" x14ac:dyDescent="0.15">
      <c r="A58" s="13"/>
      <c r="B58" s="13"/>
      <c r="F58" s="13"/>
      <c r="G58" s="19"/>
      <c r="K58" s="13"/>
      <c r="L58" s="13"/>
      <c r="O58" s="13"/>
      <c r="P58" s="13"/>
      <c r="Q58" s="19"/>
      <c r="T58" s="13"/>
      <c r="U58" s="32" t="s">
        <v>517</v>
      </c>
      <c r="Y58" s="32" t="s">
        <v>320</v>
      </c>
      <c r="Z58" s="32" t="s">
        <v>448</v>
      </c>
      <c r="AF58" s="30"/>
    </row>
    <row r="59" spans="1:37" x14ac:dyDescent="0.15">
      <c r="A59" s="13"/>
      <c r="B59" s="13"/>
      <c r="F59" s="13"/>
      <c r="G59" s="19"/>
      <c r="K59" s="13"/>
      <c r="L59" s="13"/>
      <c r="O59" s="13"/>
      <c r="P59" s="13"/>
      <c r="Q59" s="19"/>
      <c r="T59" s="13"/>
      <c r="Y59" s="32" t="s">
        <v>321</v>
      </c>
      <c r="Z59" s="32" t="s">
        <v>449</v>
      </c>
      <c r="AF59" s="30"/>
    </row>
    <row r="60" spans="1:37" x14ac:dyDescent="0.15">
      <c r="A60" s="13"/>
      <c r="B60" s="13"/>
      <c r="F60" s="13"/>
      <c r="G60" s="19"/>
      <c r="K60" s="13"/>
      <c r="L60" s="13"/>
      <c r="O60" s="13"/>
      <c r="P60" s="13"/>
      <c r="Q60" s="19"/>
      <c r="T60" s="13"/>
      <c r="Y60" s="32" t="s">
        <v>322</v>
      </c>
      <c r="Z60" s="32" t="s">
        <v>450</v>
      </c>
      <c r="AF60" s="30"/>
    </row>
    <row r="61" spans="1:37" x14ac:dyDescent="0.15">
      <c r="A61" s="13"/>
      <c r="B61" s="13"/>
      <c r="F61" s="13"/>
      <c r="G61" s="19"/>
      <c r="K61" s="13"/>
      <c r="L61" s="13"/>
      <c r="O61" s="13"/>
      <c r="P61" s="13"/>
      <c r="Q61" s="19"/>
      <c r="T61" s="13"/>
      <c r="Y61" s="32" t="s">
        <v>323</v>
      </c>
      <c r="Z61" s="32" t="s">
        <v>451</v>
      </c>
      <c r="AF61" s="30"/>
    </row>
    <row r="62" spans="1:37" x14ac:dyDescent="0.15">
      <c r="A62" s="13"/>
      <c r="B62" s="13"/>
      <c r="F62" s="13"/>
      <c r="G62" s="19"/>
      <c r="K62" s="13"/>
      <c r="L62" s="13"/>
      <c r="O62" s="13"/>
      <c r="P62" s="13"/>
      <c r="Q62" s="19"/>
      <c r="T62" s="13"/>
      <c r="Y62" s="32" t="s">
        <v>324</v>
      </c>
      <c r="Z62" s="32" t="s">
        <v>452</v>
      </c>
      <c r="AF62" s="30"/>
    </row>
    <row r="63" spans="1:37" x14ac:dyDescent="0.15">
      <c r="A63" s="13"/>
      <c r="B63" s="13"/>
      <c r="F63" s="13"/>
      <c r="G63" s="19"/>
      <c r="K63" s="13"/>
      <c r="L63" s="13"/>
      <c r="O63" s="13"/>
      <c r="P63" s="13"/>
      <c r="Q63" s="19"/>
      <c r="T63" s="13"/>
      <c r="Y63" s="32" t="s">
        <v>325</v>
      </c>
      <c r="Z63" s="32" t="s">
        <v>453</v>
      </c>
      <c r="AF63" s="30"/>
    </row>
    <row r="64" spans="1:37" x14ac:dyDescent="0.15">
      <c r="A64" s="13"/>
      <c r="B64" s="13"/>
      <c r="F64" s="13"/>
      <c r="G64" s="19"/>
      <c r="K64" s="13"/>
      <c r="L64" s="13"/>
      <c r="O64" s="13"/>
      <c r="P64" s="13"/>
      <c r="Q64" s="19"/>
      <c r="T64" s="13"/>
      <c r="Y64" s="32" t="s">
        <v>326</v>
      </c>
      <c r="Z64" s="32" t="s">
        <v>454</v>
      </c>
      <c r="AF64" s="30"/>
    </row>
    <row r="65" spans="1:32" x14ac:dyDescent="0.15">
      <c r="A65" s="13"/>
      <c r="B65" s="13"/>
      <c r="F65" s="13"/>
      <c r="G65" s="19"/>
      <c r="K65" s="13"/>
      <c r="L65" s="13"/>
      <c r="O65" s="13"/>
      <c r="P65" s="13"/>
      <c r="Q65" s="19"/>
      <c r="T65" s="13"/>
      <c r="Y65" s="32" t="s">
        <v>327</v>
      </c>
      <c r="Z65" s="32" t="s">
        <v>455</v>
      </c>
      <c r="AF65" s="30"/>
    </row>
    <row r="66" spans="1:32" x14ac:dyDescent="0.15">
      <c r="A66" s="13"/>
      <c r="B66" s="13"/>
      <c r="F66" s="13"/>
      <c r="G66" s="19"/>
      <c r="K66" s="13"/>
      <c r="L66" s="13"/>
      <c r="O66" s="13"/>
      <c r="P66" s="13"/>
      <c r="Q66" s="19"/>
      <c r="T66" s="13"/>
      <c r="Y66" s="32" t="s">
        <v>60</v>
      </c>
      <c r="Z66" s="32" t="s">
        <v>456</v>
      </c>
      <c r="AF66" s="30"/>
    </row>
    <row r="67" spans="1:32" x14ac:dyDescent="0.15">
      <c r="A67" s="13"/>
      <c r="B67" s="13"/>
      <c r="F67" s="13"/>
      <c r="G67" s="19"/>
      <c r="K67" s="13"/>
      <c r="L67" s="13"/>
      <c r="O67" s="13"/>
      <c r="P67" s="13"/>
      <c r="Q67" s="19"/>
      <c r="T67" s="13"/>
      <c r="Y67" s="32" t="s">
        <v>328</v>
      </c>
      <c r="Z67" s="32" t="s">
        <v>457</v>
      </c>
      <c r="AF67" s="30"/>
    </row>
    <row r="68" spans="1:32" x14ac:dyDescent="0.15">
      <c r="A68" s="13"/>
      <c r="B68" s="13"/>
      <c r="F68" s="13"/>
      <c r="G68" s="19"/>
      <c r="K68" s="13"/>
      <c r="L68" s="13"/>
      <c r="O68" s="13"/>
      <c r="P68" s="13"/>
      <c r="Q68" s="19"/>
      <c r="T68" s="13"/>
      <c r="Y68" s="32" t="s">
        <v>329</v>
      </c>
      <c r="Z68" s="32" t="s">
        <v>458</v>
      </c>
      <c r="AF68" s="30"/>
    </row>
    <row r="69" spans="1:32" x14ac:dyDescent="0.15">
      <c r="A69" s="13"/>
      <c r="B69" s="13"/>
      <c r="F69" s="13"/>
      <c r="G69" s="19"/>
      <c r="K69" s="13"/>
      <c r="L69" s="13"/>
      <c r="O69" s="13"/>
      <c r="P69" s="13"/>
      <c r="Q69" s="19"/>
      <c r="T69" s="13"/>
      <c r="Y69" s="32" t="s">
        <v>330</v>
      </c>
      <c r="Z69" s="32" t="s">
        <v>459</v>
      </c>
      <c r="AF69" s="30"/>
    </row>
    <row r="70" spans="1:32" x14ac:dyDescent="0.15">
      <c r="A70" s="13"/>
      <c r="B70" s="13"/>
      <c r="Y70" s="32" t="s">
        <v>331</v>
      </c>
      <c r="Z70" s="32" t="s">
        <v>460</v>
      </c>
    </row>
    <row r="71" spans="1:32" x14ac:dyDescent="0.15">
      <c r="Y71" s="32" t="s">
        <v>332</v>
      </c>
      <c r="Z71" s="32" t="s">
        <v>461</v>
      </c>
    </row>
    <row r="72" spans="1:32" x14ac:dyDescent="0.15">
      <c r="Y72" s="32" t="s">
        <v>333</v>
      </c>
      <c r="Z72" s="32" t="s">
        <v>462</v>
      </c>
    </row>
    <row r="73" spans="1:32" x14ac:dyDescent="0.15">
      <c r="Y73" s="32" t="s">
        <v>334</v>
      </c>
      <c r="Z73" s="32" t="s">
        <v>463</v>
      </c>
    </row>
    <row r="74" spans="1:32" x14ac:dyDescent="0.15">
      <c r="Y74" s="32" t="s">
        <v>335</v>
      </c>
      <c r="Z74" s="32" t="s">
        <v>464</v>
      </c>
    </row>
    <row r="75" spans="1:32" x14ac:dyDescent="0.15">
      <c r="Y75" s="32" t="s">
        <v>336</v>
      </c>
      <c r="Z75" s="32" t="s">
        <v>465</v>
      </c>
    </row>
    <row r="76" spans="1:32" x14ac:dyDescent="0.15">
      <c r="Y76" s="32" t="s">
        <v>337</v>
      </c>
      <c r="Z76" s="32" t="s">
        <v>466</v>
      </c>
    </row>
    <row r="77" spans="1:32" x14ac:dyDescent="0.15">
      <c r="Y77" s="32" t="s">
        <v>338</v>
      </c>
      <c r="Z77" s="32" t="s">
        <v>467</v>
      </c>
    </row>
    <row r="78" spans="1:32" x14ac:dyDescent="0.15">
      <c r="Y78" s="32" t="s">
        <v>339</v>
      </c>
      <c r="Z78" s="32" t="s">
        <v>468</v>
      </c>
    </row>
    <row r="79" spans="1:32" x14ac:dyDescent="0.15">
      <c r="Y79" s="32" t="s">
        <v>340</v>
      </c>
      <c r="Z79" s="32" t="s">
        <v>469</v>
      </c>
    </row>
    <row r="80" spans="1:32" x14ac:dyDescent="0.15">
      <c r="Y80" s="32" t="s">
        <v>341</v>
      </c>
      <c r="Z80" s="32" t="s">
        <v>470</v>
      </c>
    </row>
    <row r="81" spans="25:26" x14ac:dyDescent="0.15">
      <c r="Y81" s="32" t="s">
        <v>342</v>
      </c>
      <c r="Z81" s="32" t="s">
        <v>471</v>
      </c>
    </row>
    <row r="82" spans="25:26" x14ac:dyDescent="0.15">
      <c r="Y82" s="32" t="s">
        <v>343</v>
      </c>
      <c r="Z82" s="32" t="s">
        <v>472</v>
      </c>
    </row>
    <row r="83" spans="25:26" x14ac:dyDescent="0.15">
      <c r="Y83" s="32" t="s">
        <v>344</v>
      </c>
      <c r="Z83" s="32" t="s">
        <v>473</v>
      </c>
    </row>
    <row r="84" spans="25:26" x14ac:dyDescent="0.15">
      <c r="Y84" s="32" t="s">
        <v>345</v>
      </c>
      <c r="Z84" s="32" t="s">
        <v>474</v>
      </c>
    </row>
    <row r="85" spans="25:26" x14ac:dyDescent="0.15">
      <c r="Y85" s="32" t="s">
        <v>346</v>
      </c>
      <c r="Z85" s="32" t="s">
        <v>475</v>
      </c>
    </row>
    <row r="86" spans="25:26" x14ac:dyDescent="0.15">
      <c r="Y86" s="32" t="s">
        <v>347</v>
      </c>
      <c r="Z86" s="32" t="s">
        <v>476</v>
      </c>
    </row>
    <row r="87" spans="25:26" x14ac:dyDescent="0.15">
      <c r="Y87" s="32" t="s">
        <v>348</v>
      </c>
      <c r="Z87" s="32" t="s">
        <v>477</v>
      </c>
    </row>
    <row r="88" spans="25:26" x14ac:dyDescent="0.15">
      <c r="Y88" s="32" t="s">
        <v>349</v>
      </c>
      <c r="Z88" s="32" t="s">
        <v>478</v>
      </c>
    </row>
    <row r="89" spans="25:26" x14ac:dyDescent="0.15">
      <c r="Y89" s="32" t="s">
        <v>350</v>
      </c>
      <c r="Z89" s="32" t="s">
        <v>479</v>
      </c>
    </row>
    <row r="90" spans="25:26" x14ac:dyDescent="0.15">
      <c r="Y90" s="32" t="s">
        <v>351</v>
      </c>
      <c r="Z90" s="32" t="s">
        <v>480</v>
      </c>
    </row>
    <row r="91" spans="25:26" x14ac:dyDescent="0.15">
      <c r="Y91" s="32" t="s">
        <v>352</v>
      </c>
      <c r="Z91" s="32" t="s">
        <v>481</v>
      </c>
    </row>
    <row r="92" spans="25:26" x14ac:dyDescent="0.15">
      <c r="Y92" s="32" t="s">
        <v>353</v>
      </c>
      <c r="Z92" s="32" t="s">
        <v>482</v>
      </c>
    </row>
    <row r="93" spans="25:26" x14ac:dyDescent="0.15">
      <c r="Y93" s="32" t="s">
        <v>354</v>
      </c>
      <c r="Z93" s="32" t="s">
        <v>483</v>
      </c>
    </row>
    <row r="94" spans="25:26" x14ac:dyDescent="0.15">
      <c r="Y94" s="32" t="s">
        <v>355</v>
      </c>
      <c r="Z94" s="32" t="s">
        <v>484</v>
      </c>
    </row>
    <row r="95" spans="25:26" x14ac:dyDescent="0.15">
      <c r="Y95" s="32" t="s">
        <v>356</v>
      </c>
      <c r="Z95" s="32" t="s">
        <v>485</v>
      </c>
    </row>
    <row r="96" spans="25:26" x14ac:dyDescent="0.15">
      <c r="Y96" s="32" t="s">
        <v>260</v>
      </c>
      <c r="Z96" s="32" t="s">
        <v>486</v>
      </c>
    </row>
    <row r="97" spans="25:26" x14ac:dyDescent="0.15">
      <c r="Y97" s="32" t="s">
        <v>357</v>
      </c>
      <c r="Z97" s="32" t="s">
        <v>487</v>
      </c>
    </row>
    <row r="98" spans="25:26" x14ac:dyDescent="0.15">
      <c r="Y98" s="32" t="s">
        <v>358</v>
      </c>
      <c r="Z98" s="32" t="s">
        <v>488</v>
      </c>
    </row>
    <row r="99" spans="25:26" x14ac:dyDescent="0.15">
      <c r="Y99" s="32" t="s">
        <v>388</v>
      </c>
      <c r="Z99" s="32" t="s">
        <v>489</v>
      </c>
    </row>
    <row r="100" spans="25:26" x14ac:dyDescent="0.15">
      <c r="Y100" s="32" t="s">
        <v>567</v>
      </c>
      <c r="Z100" s="32" t="s">
        <v>490</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14"/>
  <sheetViews>
    <sheetView view="pageBreakPreview" zoomScaleNormal="75" zoomScaleSheetLayoutView="10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750" t="s">
        <v>26</v>
      </c>
      <c r="B2" s="751"/>
      <c r="C2" s="751"/>
      <c r="D2" s="751"/>
      <c r="E2" s="751"/>
      <c r="F2" s="752"/>
      <c r="G2" s="659" t="s">
        <v>669</v>
      </c>
      <c r="H2" s="660"/>
      <c r="I2" s="660"/>
      <c r="J2" s="660"/>
      <c r="K2" s="660"/>
      <c r="L2" s="660"/>
      <c r="M2" s="660"/>
      <c r="N2" s="660"/>
      <c r="O2" s="660"/>
      <c r="P2" s="660"/>
      <c r="Q2" s="660"/>
      <c r="R2" s="660"/>
      <c r="S2" s="660"/>
      <c r="T2" s="660"/>
      <c r="U2" s="660"/>
      <c r="V2" s="660"/>
      <c r="W2" s="660"/>
      <c r="X2" s="660"/>
      <c r="Y2" s="660"/>
      <c r="Z2" s="660"/>
      <c r="AA2" s="660"/>
      <c r="AB2" s="661"/>
      <c r="AC2" s="659" t="s">
        <v>226</v>
      </c>
      <c r="AD2" s="756"/>
      <c r="AE2" s="756"/>
      <c r="AF2" s="756"/>
      <c r="AG2" s="756"/>
      <c r="AH2" s="756"/>
      <c r="AI2" s="756"/>
      <c r="AJ2" s="756"/>
      <c r="AK2" s="756"/>
      <c r="AL2" s="756"/>
      <c r="AM2" s="756"/>
      <c r="AN2" s="756"/>
      <c r="AO2" s="756"/>
      <c r="AP2" s="756"/>
      <c r="AQ2" s="756"/>
      <c r="AR2" s="756"/>
      <c r="AS2" s="756"/>
      <c r="AT2" s="756"/>
      <c r="AU2" s="756"/>
      <c r="AV2" s="756"/>
      <c r="AW2" s="756"/>
      <c r="AX2" s="757"/>
      <c r="AY2">
        <f>COUNTA($G$4,$AC$4)</f>
        <v>1</v>
      </c>
    </row>
    <row r="3" spans="1:51" ht="24.75" customHeight="1" x14ac:dyDescent="0.15">
      <c r="A3" s="753"/>
      <c r="B3" s="754"/>
      <c r="C3" s="754"/>
      <c r="D3" s="754"/>
      <c r="E3" s="754"/>
      <c r="F3" s="755"/>
      <c r="G3" s="226" t="s">
        <v>15</v>
      </c>
      <c r="H3" s="663"/>
      <c r="I3" s="663"/>
      <c r="J3" s="663"/>
      <c r="K3" s="663"/>
      <c r="L3" s="664" t="s">
        <v>16</v>
      </c>
      <c r="M3" s="663"/>
      <c r="N3" s="663"/>
      <c r="O3" s="663"/>
      <c r="P3" s="663"/>
      <c r="Q3" s="663"/>
      <c r="R3" s="663"/>
      <c r="S3" s="663"/>
      <c r="T3" s="663"/>
      <c r="U3" s="663"/>
      <c r="V3" s="663"/>
      <c r="W3" s="663"/>
      <c r="X3" s="665"/>
      <c r="Y3" s="666" t="s">
        <v>17</v>
      </c>
      <c r="Z3" s="667"/>
      <c r="AA3" s="667"/>
      <c r="AB3" s="668"/>
      <c r="AC3" s="226" t="s">
        <v>15</v>
      </c>
      <c r="AD3" s="663"/>
      <c r="AE3" s="663"/>
      <c r="AF3" s="663"/>
      <c r="AG3" s="663"/>
      <c r="AH3" s="664" t="s">
        <v>16</v>
      </c>
      <c r="AI3" s="663"/>
      <c r="AJ3" s="663"/>
      <c r="AK3" s="663"/>
      <c r="AL3" s="663"/>
      <c r="AM3" s="663"/>
      <c r="AN3" s="663"/>
      <c r="AO3" s="663"/>
      <c r="AP3" s="663"/>
      <c r="AQ3" s="663"/>
      <c r="AR3" s="663"/>
      <c r="AS3" s="663"/>
      <c r="AT3" s="665"/>
      <c r="AU3" s="666" t="s">
        <v>17</v>
      </c>
      <c r="AV3" s="667"/>
      <c r="AW3" s="667"/>
      <c r="AX3" s="670"/>
      <c r="AY3" s="34">
        <f>$AY$2</f>
        <v>1</v>
      </c>
    </row>
    <row r="4" spans="1:51" ht="24.75" customHeight="1" x14ac:dyDescent="0.15">
      <c r="A4" s="753"/>
      <c r="B4" s="754"/>
      <c r="C4" s="754"/>
      <c r="D4" s="754"/>
      <c r="E4" s="754"/>
      <c r="F4" s="755"/>
      <c r="G4" s="671" t="s">
        <v>670</v>
      </c>
      <c r="H4" s="672"/>
      <c r="I4" s="672"/>
      <c r="J4" s="672"/>
      <c r="K4" s="673"/>
      <c r="L4" s="674" t="s">
        <v>671</v>
      </c>
      <c r="M4" s="675"/>
      <c r="N4" s="675"/>
      <c r="O4" s="675"/>
      <c r="P4" s="675"/>
      <c r="Q4" s="675"/>
      <c r="R4" s="675"/>
      <c r="S4" s="675"/>
      <c r="T4" s="675"/>
      <c r="U4" s="675"/>
      <c r="V4" s="675"/>
      <c r="W4" s="675"/>
      <c r="X4" s="676"/>
      <c r="Y4" s="677">
        <v>71</v>
      </c>
      <c r="Z4" s="678"/>
      <c r="AA4" s="678"/>
      <c r="AB4" s="679"/>
      <c r="AC4" s="671"/>
      <c r="AD4" s="672"/>
      <c r="AE4" s="672"/>
      <c r="AF4" s="672"/>
      <c r="AG4" s="673"/>
      <c r="AH4" s="674"/>
      <c r="AI4" s="675"/>
      <c r="AJ4" s="675"/>
      <c r="AK4" s="675"/>
      <c r="AL4" s="675"/>
      <c r="AM4" s="675"/>
      <c r="AN4" s="675"/>
      <c r="AO4" s="675"/>
      <c r="AP4" s="675"/>
      <c r="AQ4" s="675"/>
      <c r="AR4" s="675"/>
      <c r="AS4" s="675"/>
      <c r="AT4" s="676"/>
      <c r="AU4" s="677"/>
      <c r="AV4" s="678"/>
      <c r="AW4" s="678"/>
      <c r="AX4" s="680"/>
      <c r="AY4" s="34">
        <f t="shared" ref="AY4:AY14" si="0">$AY$2</f>
        <v>1</v>
      </c>
    </row>
    <row r="5" spans="1:51" ht="24.75" customHeight="1" x14ac:dyDescent="0.15">
      <c r="A5" s="753"/>
      <c r="B5" s="754"/>
      <c r="C5" s="754"/>
      <c r="D5" s="754"/>
      <c r="E5" s="754"/>
      <c r="F5" s="755"/>
      <c r="G5" s="644"/>
      <c r="H5" s="645"/>
      <c r="I5" s="645"/>
      <c r="J5" s="645"/>
      <c r="K5" s="646"/>
      <c r="L5" s="638"/>
      <c r="M5" s="639"/>
      <c r="N5" s="639"/>
      <c r="O5" s="639"/>
      <c r="P5" s="639"/>
      <c r="Q5" s="639"/>
      <c r="R5" s="639"/>
      <c r="S5" s="639"/>
      <c r="T5" s="639"/>
      <c r="U5" s="639"/>
      <c r="V5" s="639"/>
      <c r="W5" s="639"/>
      <c r="X5" s="640"/>
      <c r="Y5" s="641"/>
      <c r="Z5" s="642"/>
      <c r="AA5" s="642"/>
      <c r="AB5" s="643"/>
      <c r="AC5" s="644"/>
      <c r="AD5" s="645"/>
      <c r="AE5" s="645"/>
      <c r="AF5" s="645"/>
      <c r="AG5" s="646"/>
      <c r="AH5" s="638"/>
      <c r="AI5" s="639"/>
      <c r="AJ5" s="639"/>
      <c r="AK5" s="639"/>
      <c r="AL5" s="639"/>
      <c r="AM5" s="639"/>
      <c r="AN5" s="639"/>
      <c r="AO5" s="639"/>
      <c r="AP5" s="639"/>
      <c r="AQ5" s="639"/>
      <c r="AR5" s="639"/>
      <c r="AS5" s="639"/>
      <c r="AT5" s="640"/>
      <c r="AU5" s="641"/>
      <c r="AV5" s="642"/>
      <c r="AW5" s="642"/>
      <c r="AX5" s="647"/>
      <c r="AY5" s="34">
        <f t="shared" si="0"/>
        <v>1</v>
      </c>
    </row>
    <row r="6" spans="1:51" ht="24.75" customHeight="1" x14ac:dyDescent="0.15">
      <c r="A6" s="753"/>
      <c r="B6" s="754"/>
      <c r="C6" s="754"/>
      <c r="D6" s="754"/>
      <c r="E6" s="754"/>
      <c r="F6" s="755"/>
      <c r="G6" s="644"/>
      <c r="H6" s="645"/>
      <c r="I6" s="645"/>
      <c r="J6" s="645"/>
      <c r="K6" s="646"/>
      <c r="L6" s="638"/>
      <c r="M6" s="639"/>
      <c r="N6" s="639"/>
      <c r="O6" s="639"/>
      <c r="P6" s="639"/>
      <c r="Q6" s="639"/>
      <c r="R6" s="639"/>
      <c r="S6" s="639"/>
      <c r="T6" s="639"/>
      <c r="U6" s="639"/>
      <c r="V6" s="639"/>
      <c r="W6" s="639"/>
      <c r="X6" s="640"/>
      <c r="Y6" s="641"/>
      <c r="Z6" s="642"/>
      <c r="AA6" s="642"/>
      <c r="AB6" s="643"/>
      <c r="AC6" s="644"/>
      <c r="AD6" s="645"/>
      <c r="AE6" s="645"/>
      <c r="AF6" s="645"/>
      <c r="AG6" s="646"/>
      <c r="AH6" s="638"/>
      <c r="AI6" s="639"/>
      <c r="AJ6" s="639"/>
      <c r="AK6" s="639"/>
      <c r="AL6" s="639"/>
      <c r="AM6" s="639"/>
      <c r="AN6" s="639"/>
      <c r="AO6" s="639"/>
      <c r="AP6" s="639"/>
      <c r="AQ6" s="639"/>
      <c r="AR6" s="639"/>
      <c r="AS6" s="639"/>
      <c r="AT6" s="640"/>
      <c r="AU6" s="641"/>
      <c r="AV6" s="642"/>
      <c r="AW6" s="642"/>
      <c r="AX6" s="647"/>
      <c r="AY6" s="34">
        <f t="shared" si="0"/>
        <v>1</v>
      </c>
    </row>
    <row r="7" spans="1:51" ht="24.75" customHeight="1" x14ac:dyDescent="0.15">
      <c r="A7" s="753"/>
      <c r="B7" s="754"/>
      <c r="C7" s="754"/>
      <c r="D7" s="754"/>
      <c r="E7" s="754"/>
      <c r="F7" s="755"/>
      <c r="G7" s="644"/>
      <c r="H7" s="645"/>
      <c r="I7" s="645"/>
      <c r="J7" s="645"/>
      <c r="K7" s="646"/>
      <c r="L7" s="638"/>
      <c r="M7" s="639"/>
      <c r="N7" s="639"/>
      <c r="O7" s="639"/>
      <c r="P7" s="639"/>
      <c r="Q7" s="639"/>
      <c r="R7" s="639"/>
      <c r="S7" s="639"/>
      <c r="T7" s="639"/>
      <c r="U7" s="639"/>
      <c r="V7" s="639"/>
      <c r="W7" s="639"/>
      <c r="X7" s="640"/>
      <c r="Y7" s="641"/>
      <c r="Z7" s="642"/>
      <c r="AA7" s="642"/>
      <c r="AB7" s="643"/>
      <c r="AC7" s="644"/>
      <c r="AD7" s="645"/>
      <c r="AE7" s="645"/>
      <c r="AF7" s="645"/>
      <c r="AG7" s="646"/>
      <c r="AH7" s="638"/>
      <c r="AI7" s="639"/>
      <c r="AJ7" s="639"/>
      <c r="AK7" s="639"/>
      <c r="AL7" s="639"/>
      <c r="AM7" s="639"/>
      <c r="AN7" s="639"/>
      <c r="AO7" s="639"/>
      <c r="AP7" s="639"/>
      <c r="AQ7" s="639"/>
      <c r="AR7" s="639"/>
      <c r="AS7" s="639"/>
      <c r="AT7" s="640"/>
      <c r="AU7" s="641"/>
      <c r="AV7" s="642"/>
      <c r="AW7" s="642"/>
      <c r="AX7" s="647"/>
      <c r="AY7" s="34">
        <f t="shared" si="0"/>
        <v>1</v>
      </c>
    </row>
    <row r="8" spans="1:51" ht="24.75" customHeight="1" x14ac:dyDescent="0.15">
      <c r="A8" s="753"/>
      <c r="B8" s="754"/>
      <c r="C8" s="754"/>
      <c r="D8" s="754"/>
      <c r="E8" s="754"/>
      <c r="F8" s="755"/>
      <c r="G8" s="644"/>
      <c r="H8" s="645"/>
      <c r="I8" s="645"/>
      <c r="J8" s="645"/>
      <c r="K8" s="646"/>
      <c r="L8" s="638"/>
      <c r="M8" s="639"/>
      <c r="N8" s="639"/>
      <c r="O8" s="639"/>
      <c r="P8" s="639"/>
      <c r="Q8" s="639"/>
      <c r="R8" s="639"/>
      <c r="S8" s="639"/>
      <c r="T8" s="639"/>
      <c r="U8" s="639"/>
      <c r="V8" s="639"/>
      <c r="W8" s="639"/>
      <c r="X8" s="640"/>
      <c r="Y8" s="641"/>
      <c r="Z8" s="642"/>
      <c r="AA8" s="642"/>
      <c r="AB8" s="643"/>
      <c r="AC8" s="644"/>
      <c r="AD8" s="645"/>
      <c r="AE8" s="645"/>
      <c r="AF8" s="645"/>
      <c r="AG8" s="646"/>
      <c r="AH8" s="638"/>
      <c r="AI8" s="639"/>
      <c r="AJ8" s="639"/>
      <c r="AK8" s="639"/>
      <c r="AL8" s="639"/>
      <c r="AM8" s="639"/>
      <c r="AN8" s="639"/>
      <c r="AO8" s="639"/>
      <c r="AP8" s="639"/>
      <c r="AQ8" s="639"/>
      <c r="AR8" s="639"/>
      <c r="AS8" s="639"/>
      <c r="AT8" s="640"/>
      <c r="AU8" s="641"/>
      <c r="AV8" s="642"/>
      <c r="AW8" s="642"/>
      <c r="AX8" s="647"/>
      <c r="AY8" s="34">
        <f t="shared" si="0"/>
        <v>1</v>
      </c>
    </row>
    <row r="9" spans="1:51" ht="24.75" customHeight="1" x14ac:dyDescent="0.15">
      <c r="A9" s="753"/>
      <c r="B9" s="754"/>
      <c r="C9" s="754"/>
      <c r="D9" s="754"/>
      <c r="E9" s="754"/>
      <c r="F9" s="755"/>
      <c r="G9" s="644"/>
      <c r="H9" s="645"/>
      <c r="I9" s="645"/>
      <c r="J9" s="645"/>
      <c r="K9" s="646"/>
      <c r="L9" s="638"/>
      <c r="M9" s="639"/>
      <c r="N9" s="639"/>
      <c r="O9" s="639"/>
      <c r="P9" s="639"/>
      <c r="Q9" s="639"/>
      <c r="R9" s="639"/>
      <c r="S9" s="639"/>
      <c r="T9" s="639"/>
      <c r="U9" s="639"/>
      <c r="V9" s="639"/>
      <c r="W9" s="639"/>
      <c r="X9" s="640"/>
      <c r="Y9" s="641"/>
      <c r="Z9" s="642"/>
      <c r="AA9" s="642"/>
      <c r="AB9" s="643"/>
      <c r="AC9" s="644"/>
      <c r="AD9" s="645"/>
      <c r="AE9" s="645"/>
      <c r="AF9" s="645"/>
      <c r="AG9" s="646"/>
      <c r="AH9" s="638"/>
      <c r="AI9" s="639"/>
      <c r="AJ9" s="639"/>
      <c r="AK9" s="639"/>
      <c r="AL9" s="639"/>
      <c r="AM9" s="639"/>
      <c r="AN9" s="639"/>
      <c r="AO9" s="639"/>
      <c r="AP9" s="639"/>
      <c r="AQ9" s="639"/>
      <c r="AR9" s="639"/>
      <c r="AS9" s="639"/>
      <c r="AT9" s="640"/>
      <c r="AU9" s="641"/>
      <c r="AV9" s="642"/>
      <c r="AW9" s="642"/>
      <c r="AX9" s="647"/>
      <c r="AY9" s="34">
        <f t="shared" si="0"/>
        <v>1</v>
      </c>
    </row>
    <row r="10" spans="1:51" ht="24.75" customHeight="1" x14ac:dyDescent="0.15">
      <c r="A10" s="753"/>
      <c r="B10" s="754"/>
      <c r="C10" s="754"/>
      <c r="D10" s="754"/>
      <c r="E10" s="754"/>
      <c r="F10" s="755"/>
      <c r="G10" s="644"/>
      <c r="H10" s="645"/>
      <c r="I10" s="645"/>
      <c r="J10" s="645"/>
      <c r="K10" s="646"/>
      <c r="L10" s="638"/>
      <c r="M10" s="639"/>
      <c r="N10" s="639"/>
      <c r="O10" s="639"/>
      <c r="P10" s="639"/>
      <c r="Q10" s="639"/>
      <c r="R10" s="639"/>
      <c r="S10" s="639"/>
      <c r="T10" s="639"/>
      <c r="U10" s="639"/>
      <c r="V10" s="639"/>
      <c r="W10" s="639"/>
      <c r="X10" s="640"/>
      <c r="Y10" s="641"/>
      <c r="Z10" s="642"/>
      <c r="AA10" s="642"/>
      <c r="AB10" s="643"/>
      <c r="AC10" s="644"/>
      <c r="AD10" s="645"/>
      <c r="AE10" s="645"/>
      <c r="AF10" s="645"/>
      <c r="AG10" s="646"/>
      <c r="AH10" s="638"/>
      <c r="AI10" s="639"/>
      <c r="AJ10" s="639"/>
      <c r="AK10" s="639"/>
      <c r="AL10" s="639"/>
      <c r="AM10" s="639"/>
      <c r="AN10" s="639"/>
      <c r="AO10" s="639"/>
      <c r="AP10" s="639"/>
      <c r="AQ10" s="639"/>
      <c r="AR10" s="639"/>
      <c r="AS10" s="639"/>
      <c r="AT10" s="640"/>
      <c r="AU10" s="641"/>
      <c r="AV10" s="642"/>
      <c r="AW10" s="642"/>
      <c r="AX10" s="647"/>
      <c r="AY10" s="34">
        <f t="shared" si="0"/>
        <v>1</v>
      </c>
    </row>
    <row r="11" spans="1:51" ht="24.75" customHeight="1" x14ac:dyDescent="0.15">
      <c r="A11" s="753"/>
      <c r="B11" s="754"/>
      <c r="C11" s="754"/>
      <c r="D11" s="754"/>
      <c r="E11" s="754"/>
      <c r="F11" s="755"/>
      <c r="G11" s="644"/>
      <c r="H11" s="645"/>
      <c r="I11" s="645"/>
      <c r="J11" s="645"/>
      <c r="K11" s="646"/>
      <c r="L11" s="638"/>
      <c r="M11" s="639"/>
      <c r="N11" s="639"/>
      <c r="O11" s="639"/>
      <c r="P11" s="639"/>
      <c r="Q11" s="639"/>
      <c r="R11" s="639"/>
      <c r="S11" s="639"/>
      <c r="T11" s="639"/>
      <c r="U11" s="639"/>
      <c r="V11" s="639"/>
      <c r="W11" s="639"/>
      <c r="X11" s="640"/>
      <c r="Y11" s="641"/>
      <c r="Z11" s="642"/>
      <c r="AA11" s="642"/>
      <c r="AB11" s="643"/>
      <c r="AC11" s="644"/>
      <c r="AD11" s="645"/>
      <c r="AE11" s="645"/>
      <c r="AF11" s="645"/>
      <c r="AG11" s="646"/>
      <c r="AH11" s="638"/>
      <c r="AI11" s="639"/>
      <c r="AJ11" s="639"/>
      <c r="AK11" s="639"/>
      <c r="AL11" s="639"/>
      <c r="AM11" s="639"/>
      <c r="AN11" s="639"/>
      <c r="AO11" s="639"/>
      <c r="AP11" s="639"/>
      <c r="AQ11" s="639"/>
      <c r="AR11" s="639"/>
      <c r="AS11" s="639"/>
      <c r="AT11" s="640"/>
      <c r="AU11" s="641"/>
      <c r="AV11" s="642"/>
      <c r="AW11" s="642"/>
      <c r="AX11" s="647"/>
      <c r="AY11" s="34">
        <f t="shared" si="0"/>
        <v>1</v>
      </c>
    </row>
    <row r="12" spans="1:51" ht="24.75" customHeight="1" x14ac:dyDescent="0.15">
      <c r="A12" s="753"/>
      <c r="B12" s="754"/>
      <c r="C12" s="754"/>
      <c r="D12" s="754"/>
      <c r="E12" s="754"/>
      <c r="F12" s="755"/>
      <c r="G12" s="644"/>
      <c r="H12" s="645"/>
      <c r="I12" s="645"/>
      <c r="J12" s="645"/>
      <c r="K12" s="646"/>
      <c r="L12" s="638"/>
      <c r="M12" s="639"/>
      <c r="N12" s="639"/>
      <c r="O12" s="639"/>
      <c r="P12" s="639"/>
      <c r="Q12" s="639"/>
      <c r="R12" s="639"/>
      <c r="S12" s="639"/>
      <c r="T12" s="639"/>
      <c r="U12" s="639"/>
      <c r="V12" s="639"/>
      <c r="W12" s="639"/>
      <c r="X12" s="640"/>
      <c r="Y12" s="641"/>
      <c r="Z12" s="642"/>
      <c r="AA12" s="642"/>
      <c r="AB12" s="643"/>
      <c r="AC12" s="644"/>
      <c r="AD12" s="645"/>
      <c r="AE12" s="645"/>
      <c r="AF12" s="645"/>
      <c r="AG12" s="646"/>
      <c r="AH12" s="638"/>
      <c r="AI12" s="639"/>
      <c r="AJ12" s="639"/>
      <c r="AK12" s="639"/>
      <c r="AL12" s="639"/>
      <c r="AM12" s="639"/>
      <c r="AN12" s="639"/>
      <c r="AO12" s="639"/>
      <c r="AP12" s="639"/>
      <c r="AQ12" s="639"/>
      <c r="AR12" s="639"/>
      <c r="AS12" s="639"/>
      <c r="AT12" s="640"/>
      <c r="AU12" s="641"/>
      <c r="AV12" s="642"/>
      <c r="AW12" s="642"/>
      <c r="AX12" s="647"/>
      <c r="AY12" s="34">
        <f t="shared" si="0"/>
        <v>1</v>
      </c>
    </row>
    <row r="13" spans="1:51" ht="24.75" customHeight="1" x14ac:dyDescent="0.15">
      <c r="A13" s="753"/>
      <c r="B13" s="754"/>
      <c r="C13" s="754"/>
      <c r="D13" s="754"/>
      <c r="E13" s="754"/>
      <c r="F13" s="755"/>
      <c r="G13" s="644"/>
      <c r="H13" s="645"/>
      <c r="I13" s="645"/>
      <c r="J13" s="645"/>
      <c r="K13" s="646"/>
      <c r="L13" s="638"/>
      <c r="M13" s="639"/>
      <c r="N13" s="639"/>
      <c r="O13" s="639"/>
      <c r="P13" s="639"/>
      <c r="Q13" s="639"/>
      <c r="R13" s="639"/>
      <c r="S13" s="639"/>
      <c r="T13" s="639"/>
      <c r="U13" s="639"/>
      <c r="V13" s="639"/>
      <c r="W13" s="639"/>
      <c r="X13" s="640"/>
      <c r="Y13" s="641"/>
      <c r="Z13" s="642"/>
      <c r="AA13" s="642"/>
      <c r="AB13" s="643"/>
      <c r="AC13" s="644"/>
      <c r="AD13" s="645"/>
      <c r="AE13" s="645"/>
      <c r="AF13" s="645"/>
      <c r="AG13" s="646"/>
      <c r="AH13" s="638"/>
      <c r="AI13" s="639"/>
      <c r="AJ13" s="639"/>
      <c r="AK13" s="639"/>
      <c r="AL13" s="639"/>
      <c r="AM13" s="639"/>
      <c r="AN13" s="639"/>
      <c r="AO13" s="639"/>
      <c r="AP13" s="639"/>
      <c r="AQ13" s="639"/>
      <c r="AR13" s="639"/>
      <c r="AS13" s="639"/>
      <c r="AT13" s="640"/>
      <c r="AU13" s="641"/>
      <c r="AV13" s="642"/>
      <c r="AW13" s="642"/>
      <c r="AX13" s="647"/>
      <c r="AY13" s="34">
        <f t="shared" si="0"/>
        <v>1</v>
      </c>
    </row>
    <row r="14" spans="1:51" ht="24.75" customHeight="1" x14ac:dyDescent="0.15">
      <c r="A14" s="753"/>
      <c r="B14" s="754"/>
      <c r="C14" s="754"/>
      <c r="D14" s="754"/>
      <c r="E14" s="754"/>
      <c r="F14" s="755"/>
      <c r="G14" s="681" t="s">
        <v>18</v>
      </c>
      <c r="H14" s="682"/>
      <c r="I14" s="682"/>
      <c r="J14" s="682"/>
      <c r="K14" s="682"/>
      <c r="L14" s="683"/>
      <c r="M14" s="684"/>
      <c r="N14" s="684"/>
      <c r="O14" s="684"/>
      <c r="P14" s="684"/>
      <c r="Q14" s="684"/>
      <c r="R14" s="684"/>
      <c r="S14" s="684"/>
      <c r="T14" s="684"/>
      <c r="U14" s="684"/>
      <c r="V14" s="684"/>
      <c r="W14" s="684"/>
      <c r="X14" s="685"/>
      <c r="Y14" s="686">
        <f>SUM(Y4:AB13)</f>
        <v>71</v>
      </c>
      <c r="Z14" s="687"/>
      <c r="AA14" s="687"/>
      <c r="AB14" s="688"/>
      <c r="AC14" s="681" t="s">
        <v>18</v>
      </c>
      <c r="AD14" s="682"/>
      <c r="AE14" s="682"/>
      <c r="AF14" s="682"/>
      <c r="AG14" s="682"/>
      <c r="AH14" s="683"/>
      <c r="AI14" s="684"/>
      <c r="AJ14" s="684"/>
      <c r="AK14" s="684"/>
      <c r="AL14" s="684"/>
      <c r="AM14" s="684"/>
      <c r="AN14" s="684"/>
      <c r="AO14" s="684"/>
      <c r="AP14" s="684"/>
      <c r="AQ14" s="684"/>
      <c r="AR14" s="684"/>
      <c r="AS14" s="684"/>
      <c r="AT14" s="685"/>
      <c r="AU14" s="686">
        <f>SUM(AU4:AX13)</f>
        <v>0</v>
      </c>
      <c r="AV14" s="687"/>
      <c r="AW14" s="687"/>
      <c r="AX14" s="689"/>
      <c r="AY14" s="34">
        <f t="shared" si="0"/>
        <v>1</v>
      </c>
    </row>
  </sheetData>
  <sheetProtection formatRows="0"/>
  <mergeCells count="75">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14"/>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17" priority="271">
      <formula>IF(RIGHT(TEXT(Y5,"0.#"),1)=".",FALSE,TRUE)</formula>
    </cfRule>
    <cfRule type="expression" dxfId="16" priority="272">
      <formula>IF(RIGHT(TEXT(Y5,"0.#"),1)=".",TRUE,FALSE)</formula>
    </cfRule>
  </conditionalFormatting>
  <conditionalFormatting sqref="Y14">
    <cfRule type="expression" dxfId="15" priority="269">
      <formula>IF(RIGHT(TEXT(Y14,"0.#"),1)=".",FALSE,TRUE)</formula>
    </cfRule>
    <cfRule type="expression" dxfId="14" priority="270">
      <formula>IF(RIGHT(TEXT(Y14,"0.#"),1)=".",TRUE,FALSE)</formula>
    </cfRule>
  </conditionalFormatting>
  <conditionalFormatting sqref="Y6:Y13 Y4">
    <cfRule type="expression" dxfId="13" priority="267">
      <formula>IF(RIGHT(TEXT(Y4,"0.#"),1)=".",FALSE,TRUE)</formula>
    </cfRule>
    <cfRule type="expression" dxfId="12" priority="268">
      <formula>IF(RIGHT(TEXT(Y4,"0.#"),1)=".",TRUE,FALSE)</formula>
    </cfRule>
  </conditionalFormatting>
  <conditionalFormatting sqref="AU5">
    <cfRule type="expression" dxfId="11" priority="265">
      <formula>IF(RIGHT(TEXT(AU5,"0.#"),1)=".",FALSE,TRUE)</formula>
    </cfRule>
    <cfRule type="expression" dxfId="10" priority="266">
      <formula>IF(RIGHT(TEXT(AU5,"0.#"),1)=".",TRUE,FALSE)</formula>
    </cfRule>
  </conditionalFormatting>
  <conditionalFormatting sqref="AU14">
    <cfRule type="expression" dxfId="9" priority="263">
      <formula>IF(RIGHT(TEXT(AU14,"0.#"),1)=".",FALSE,TRUE)</formula>
    </cfRule>
    <cfRule type="expression" dxfId="8" priority="264">
      <formula>IF(RIGHT(TEXT(AU14,"0.#"),1)=".",TRUE,FALSE)</formula>
    </cfRule>
  </conditionalFormatting>
  <conditionalFormatting sqref="AU6:AU13 AU4">
    <cfRule type="expression" dxfId="7" priority="261">
      <formula>IF(RIGHT(TEXT(AU4,"0.#"),1)=".",FALSE,TRUE)</formula>
    </cfRule>
    <cfRule type="expression" dxfId="6" priority="262">
      <formula>IF(RIGHT(TEXT(AU4,"0.#"),1)=".",TRUE,FALSE)</formula>
    </cfRule>
  </conditionalFormatting>
  <dataValidations count="1">
    <dataValidation type="custom" imeMode="disabled" allowBlank="1" showInputMessage="1" showErrorMessage="1" sqref="Y4:AB13 AU4:AX13">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0" customWidth="1"/>
    <col min="34" max="37" width="3.5" style="60" customWidth="1"/>
    <col min="38" max="41" width="2.625" style="60" customWidth="1"/>
    <col min="42" max="50" width="3.125" style="6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61"/>
      <c r="Q1" s="61"/>
      <c r="R1" s="61"/>
      <c r="S1" s="61"/>
      <c r="T1" s="61"/>
      <c r="U1" s="61"/>
      <c r="V1" s="61"/>
      <c r="W1" s="61"/>
      <c r="X1" s="61"/>
      <c r="Y1" s="62"/>
      <c r="Z1" s="62"/>
      <c r="AA1" s="62"/>
      <c r="AB1" s="62"/>
      <c r="AC1" s="62"/>
      <c r="AD1" s="62"/>
      <c r="AE1" s="62"/>
      <c r="AF1" s="62"/>
      <c r="AG1" s="62"/>
      <c r="AH1" s="62"/>
      <c r="AI1" s="62"/>
      <c r="AJ1" s="62"/>
      <c r="AK1" s="62"/>
      <c r="AL1" s="62"/>
      <c r="AM1" s="62"/>
      <c r="AN1" s="62"/>
      <c r="AO1" s="62"/>
      <c r="AP1" s="63"/>
      <c r="AQ1" s="63"/>
      <c r="AR1" s="63"/>
      <c r="AS1" s="63"/>
      <c r="AT1" s="63"/>
      <c r="AU1" s="63"/>
      <c r="AV1" s="63"/>
      <c r="AW1" s="64"/>
    </row>
    <row r="2" spans="1:51" x14ac:dyDescent="0.15">
      <c r="A2" s="9"/>
      <c r="B2" s="44" t="s">
        <v>203</v>
      </c>
      <c r="C2" s="48"/>
      <c r="D2" s="48"/>
      <c r="E2" s="48"/>
      <c r="F2" s="48"/>
      <c r="G2" s="48"/>
      <c r="H2" s="48"/>
      <c r="I2" s="48"/>
      <c r="J2" s="48"/>
      <c r="K2" s="48"/>
      <c r="L2" s="48"/>
      <c r="M2" s="48"/>
      <c r="N2" s="48"/>
      <c r="O2" s="48"/>
      <c r="P2" s="53"/>
      <c r="Q2" s="53"/>
      <c r="R2" s="53"/>
      <c r="S2" s="53"/>
      <c r="T2" s="53"/>
      <c r="U2" s="53"/>
      <c r="V2" s="53"/>
      <c r="W2" s="53"/>
      <c r="X2" s="53"/>
      <c r="Y2" s="54"/>
      <c r="Z2" s="54"/>
      <c r="AA2" s="54"/>
      <c r="AB2" s="54"/>
      <c r="AC2" s="54"/>
      <c r="AD2" s="54"/>
      <c r="AE2" s="54"/>
      <c r="AF2" s="54"/>
      <c r="AG2" s="54"/>
      <c r="AH2" s="54"/>
      <c r="AI2" s="54"/>
      <c r="AJ2" s="54"/>
      <c r="AK2" s="54"/>
      <c r="AL2" s="54"/>
      <c r="AM2" s="54"/>
      <c r="AN2" s="54"/>
      <c r="AO2" s="54"/>
      <c r="AP2" s="53"/>
      <c r="AQ2" s="53"/>
      <c r="AR2" s="53"/>
      <c r="AS2" s="53"/>
      <c r="AT2" s="53"/>
      <c r="AU2" s="53"/>
      <c r="AV2" s="53"/>
      <c r="AW2" s="53"/>
      <c r="AX2" s="53"/>
      <c r="AY2">
        <f>COUNTA($C$4)</f>
        <v>1</v>
      </c>
    </row>
    <row r="3" spans="1:51" customFormat="1" ht="59.25" customHeight="1" x14ac:dyDescent="0.15">
      <c r="A3" s="721"/>
      <c r="B3" s="721"/>
      <c r="C3" s="721" t="s">
        <v>24</v>
      </c>
      <c r="D3" s="721"/>
      <c r="E3" s="721"/>
      <c r="F3" s="721"/>
      <c r="G3" s="721"/>
      <c r="H3" s="721"/>
      <c r="I3" s="721"/>
      <c r="J3" s="760" t="s">
        <v>184</v>
      </c>
      <c r="K3" s="761"/>
      <c r="L3" s="761"/>
      <c r="M3" s="761"/>
      <c r="N3" s="761"/>
      <c r="O3" s="761"/>
      <c r="P3" s="411" t="s">
        <v>25</v>
      </c>
      <c r="Q3" s="411"/>
      <c r="R3" s="411"/>
      <c r="S3" s="411"/>
      <c r="T3" s="411"/>
      <c r="U3" s="411"/>
      <c r="V3" s="411"/>
      <c r="W3" s="411"/>
      <c r="X3" s="411"/>
      <c r="Y3" s="723" t="s">
        <v>216</v>
      </c>
      <c r="Z3" s="724"/>
      <c r="AA3" s="724"/>
      <c r="AB3" s="724"/>
      <c r="AC3" s="760" t="s">
        <v>210</v>
      </c>
      <c r="AD3" s="760"/>
      <c r="AE3" s="760"/>
      <c r="AF3" s="760"/>
      <c r="AG3" s="760"/>
      <c r="AH3" s="723" t="s">
        <v>177</v>
      </c>
      <c r="AI3" s="721"/>
      <c r="AJ3" s="721"/>
      <c r="AK3" s="721"/>
      <c r="AL3" s="721" t="s">
        <v>19</v>
      </c>
      <c r="AM3" s="721"/>
      <c r="AN3" s="721"/>
      <c r="AO3" s="725"/>
      <c r="AP3" s="759" t="s">
        <v>185</v>
      </c>
      <c r="AQ3" s="759"/>
      <c r="AR3" s="759"/>
      <c r="AS3" s="759"/>
      <c r="AT3" s="759"/>
      <c r="AU3" s="759"/>
      <c r="AV3" s="759"/>
      <c r="AW3" s="759"/>
      <c r="AX3" s="759"/>
      <c r="AY3">
        <f>$AY$2</f>
        <v>1</v>
      </c>
    </row>
    <row r="4" spans="1:51" ht="26.25" customHeight="1" x14ac:dyDescent="0.15">
      <c r="A4" s="762">
        <v>1</v>
      </c>
      <c r="B4" s="762">
        <v>1</v>
      </c>
      <c r="C4" s="727" t="s">
        <v>672</v>
      </c>
      <c r="D4" s="728"/>
      <c r="E4" s="728"/>
      <c r="F4" s="728"/>
      <c r="G4" s="728"/>
      <c r="H4" s="728"/>
      <c r="I4" s="728"/>
      <c r="J4" s="729">
        <v>6250001017822</v>
      </c>
      <c r="K4" s="730"/>
      <c r="L4" s="730"/>
      <c r="M4" s="730"/>
      <c r="N4" s="730"/>
      <c r="O4" s="730"/>
      <c r="P4" s="731" t="s">
        <v>673</v>
      </c>
      <c r="Q4" s="732"/>
      <c r="R4" s="732"/>
      <c r="S4" s="732"/>
      <c r="T4" s="732"/>
      <c r="U4" s="732"/>
      <c r="V4" s="732"/>
      <c r="W4" s="732"/>
      <c r="X4" s="732"/>
      <c r="Y4" s="701">
        <v>71</v>
      </c>
      <c r="Z4" s="702"/>
      <c r="AA4" s="702"/>
      <c r="AB4" s="703"/>
      <c r="AC4" s="758" t="s">
        <v>674</v>
      </c>
      <c r="AD4" s="758"/>
      <c r="AE4" s="758"/>
      <c r="AF4" s="758"/>
      <c r="AG4" s="758"/>
      <c r="AH4" s="735" t="s">
        <v>258</v>
      </c>
      <c r="AI4" s="736"/>
      <c r="AJ4" s="736"/>
      <c r="AK4" s="736"/>
      <c r="AL4" s="710" t="s">
        <v>258</v>
      </c>
      <c r="AM4" s="711"/>
      <c r="AN4" s="711"/>
      <c r="AO4" s="712"/>
      <c r="AP4" s="726" t="s">
        <v>258</v>
      </c>
      <c r="AQ4" s="726"/>
      <c r="AR4" s="726"/>
      <c r="AS4" s="726"/>
      <c r="AT4" s="726"/>
      <c r="AU4" s="726"/>
      <c r="AV4" s="726"/>
      <c r="AW4" s="726"/>
      <c r="AX4" s="726"/>
      <c r="AY4">
        <f>$AY$2</f>
        <v>1</v>
      </c>
    </row>
    <row r="5" spans="1:51" ht="26.25" customHeight="1" x14ac:dyDescent="0.15">
      <c r="A5" s="762">
        <v>2</v>
      </c>
      <c r="B5" s="762">
        <v>1</v>
      </c>
      <c r="C5" s="727" t="s">
        <v>675</v>
      </c>
      <c r="D5" s="728"/>
      <c r="E5" s="728"/>
      <c r="F5" s="728"/>
      <c r="G5" s="728"/>
      <c r="H5" s="728"/>
      <c r="I5" s="728"/>
      <c r="J5" s="729">
        <v>8430001075073</v>
      </c>
      <c r="K5" s="730"/>
      <c r="L5" s="730"/>
      <c r="M5" s="730"/>
      <c r="N5" s="730"/>
      <c r="O5" s="730"/>
      <c r="P5" s="731" t="s">
        <v>673</v>
      </c>
      <c r="Q5" s="732"/>
      <c r="R5" s="732"/>
      <c r="S5" s="732"/>
      <c r="T5" s="732"/>
      <c r="U5" s="732"/>
      <c r="V5" s="732"/>
      <c r="W5" s="732"/>
      <c r="X5" s="732"/>
      <c r="Y5" s="701">
        <v>55</v>
      </c>
      <c r="Z5" s="702"/>
      <c r="AA5" s="702"/>
      <c r="AB5" s="703"/>
      <c r="AC5" s="758" t="s">
        <v>674</v>
      </c>
      <c r="AD5" s="758"/>
      <c r="AE5" s="758"/>
      <c r="AF5" s="758"/>
      <c r="AG5" s="758"/>
      <c r="AH5" s="735" t="s">
        <v>258</v>
      </c>
      <c r="AI5" s="736"/>
      <c r="AJ5" s="736"/>
      <c r="AK5" s="736"/>
      <c r="AL5" s="710" t="s">
        <v>258</v>
      </c>
      <c r="AM5" s="711"/>
      <c r="AN5" s="711"/>
      <c r="AO5" s="712"/>
      <c r="AP5" s="726" t="s">
        <v>258</v>
      </c>
      <c r="AQ5" s="726"/>
      <c r="AR5" s="726"/>
      <c r="AS5" s="726"/>
      <c r="AT5" s="726"/>
      <c r="AU5" s="726"/>
      <c r="AV5" s="726"/>
      <c r="AW5" s="726"/>
      <c r="AX5" s="726"/>
      <c r="AY5">
        <f>COUNTA($C$5)</f>
        <v>1</v>
      </c>
    </row>
    <row r="6" spans="1:51" ht="26.25" customHeight="1" x14ac:dyDescent="0.15">
      <c r="A6" s="762">
        <v>3</v>
      </c>
      <c r="B6" s="762">
        <v>1</v>
      </c>
      <c r="C6" s="727" t="s">
        <v>676</v>
      </c>
      <c r="D6" s="728"/>
      <c r="E6" s="728"/>
      <c r="F6" s="728"/>
      <c r="G6" s="728"/>
      <c r="H6" s="728"/>
      <c r="I6" s="728"/>
      <c r="J6" s="729">
        <v>8120001144082</v>
      </c>
      <c r="K6" s="730"/>
      <c r="L6" s="730"/>
      <c r="M6" s="730"/>
      <c r="N6" s="730"/>
      <c r="O6" s="730"/>
      <c r="P6" s="731" t="s">
        <v>673</v>
      </c>
      <c r="Q6" s="732"/>
      <c r="R6" s="732"/>
      <c r="S6" s="732"/>
      <c r="T6" s="732"/>
      <c r="U6" s="732"/>
      <c r="V6" s="732"/>
      <c r="W6" s="732"/>
      <c r="X6" s="732"/>
      <c r="Y6" s="701">
        <v>40</v>
      </c>
      <c r="Z6" s="702"/>
      <c r="AA6" s="702"/>
      <c r="AB6" s="703"/>
      <c r="AC6" s="758" t="s">
        <v>674</v>
      </c>
      <c r="AD6" s="758"/>
      <c r="AE6" s="758"/>
      <c r="AF6" s="758"/>
      <c r="AG6" s="758"/>
      <c r="AH6" s="735" t="s">
        <v>258</v>
      </c>
      <c r="AI6" s="736"/>
      <c r="AJ6" s="736"/>
      <c r="AK6" s="736"/>
      <c r="AL6" s="710" t="s">
        <v>258</v>
      </c>
      <c r="AM6" s="711"/>
      <c r="AN6" s="711"/>
      <c r="AO6" s="712"/>
      <c r="AP6" s="726" t="s">
        <v>258</v>
      </c>
      <c r="AQ6" s="726"/>
      <c r="AR6" s="726"/>
      <c r="AS6" s="726"/>
      <c r="AT6" s="726"/>
      <c r="AU6" s="726"/>
      <c r="AV6" s="726"/>
      <c r="AW6" s="726"/>
      <c r="AX6" s="726"/>
      <c r="AY6">
        <f>COUNTA($C$6)</f>
        <v>1</v>
      </c>
    </row>
    <row r="7" spans="1:51" ht="26.25" customHeight="1" x14ac:dyDescent="0.15">
      <c r="A7" s="762">
        <v>4</v>
      </c>
      <c r="B7" s="762">
        <v>1</v>
      </c>
      <c r="C7" s="727" t="s">
        <v>677</v>
      </c>
      <c r="D7" s="728"/>
      <c r="E7" s="728"/>
      <c r="F7" s="728"/>
      <c r="G7" s="728"/>
      <c r="H7" s="728"/>
      <c r="I7" s="728"/>
      <c r="J7" s="729">
        <v>8180001036398</v>
      </c>
      <c r="K7" s="730"/>
      <c r="L7" s="730"/>
      <c r="M7" s="730"/>
      <c r="N7" s="730"/>
      <c r="O7" s="730"/>
      <c r="P7" s="731" t="s">
        <v>673</v>
      </c>
      <c r="Q7" s="732"/>
      <c r="R7" s="732"/>
      <c r="S7" s="732"/>
      <c r="T7" s="732"/>
      <c r="U7" s="732"/>
      <c r="V7" s="732"/>
      <c r="W7" s="732"/>
      <c r="X7" s="732"/>
      <c r="Y7" s="701">
        <v>34</v>
      </c>
      <c r="Z7" s="702"/>
      <c r="AA7" s="702"/>
      <c r="AB7" s="703"/>
      <c r="AC7" s="758" t="s">
        <v>674</v>
      </c>
      <c r="AD7" s="758"/>
      <c r="AE7" s="758"/>
      <c r="AF7" s="758"/>
      <c r="AG7" s="758"/>
      <c r="AH7" s="735" t="s">
        <v>258</v>
      </c>
      <c r="AI7" s="736"/>
      <c r="AJ7" s="736"/>
      <c r="AK7" s="736"/>
      <c r="AL7" s="710" t="s">
        <v>258</v>
      </c>
      <c r="AM7" s="711"/>
      <c r="AN7" s="711"/>
      <c r="AO7" s="712"/>
      <c r="AP7" s="726" t="s">
        <v>258</v>
      </c>
      <c r="AQ7" s="726"/>
      <c r="AR7" s="726"/>
      <c r="AS7" s="726"/>
      <c r="AT7" s="726"/>
      <c r="AU7" s="726"/>
      <c r="AV7" s="726"/>
      <c r="AW7" s="726"/>
      <c r="AX7" s="726"/>
      <c r="AY7">
        <f>COUNTA($C$7)</f>
        <v>1</v>
      </c>
    </row>
    <row r="8" spans="1:51" ht="26.25" customHeight="1" x14ac:dyDescent="0.15">
      <c r="A8" s="762">
        <v>5</v>
      </c>
      <c r="B8" s="762">
        <v>1</v>
      </c>
      <c r="C8" s="727" t="s">
        <v>678</v>
      </c>
      <c r="D8" s="728"/>
      <c r="E8" s="728"/>
      <c r="F8" s="728"/>
      <c r="G8" s="728"/>
      <c r="H8" s="728"/>
      <c r="I8" s="728"/>
      <c r="J8" s="729">
        <v>9060001000002</v>
      </c>
      <c r="K8" s="730"/>
      <c r="L8" s="730"/>
      <c r="M8" s="730"/>
      <c r="N8" s="730"/>
      <c r="O8" s="730"/>
      <c r="P8" s="731" t="s">
        <v>673</v>
      </c>
      <c r="Q8" s="732"/>
      <c r="R8" s="732"/>
      <c r="S8" s="732"/>
      <c r="T8" s="732"/>
      <c r="U8" s="732"/>
      <c r="V8" s="732"/>
      <c r="W8" s="732"/>
      <c r="X8" s="732"/>
      <c r="Y8" s="701">
        <v>32</v>
      </c>
      <c r="Z8" s="702"/>
      <c r="AA8" s="702"/>
      <c r="AB8" s="703"/>
      <c r="AC8" s="758" t="s">
        <v>674</v>
      </c>
      <c r="AD8" s="758"/>
      <c r="AE8" s="758"/>
      <c r="AF8" s="758"/>
      <c r="AG8" s="758"/>
      <c r="AH8" s="735" t="s">
        <v>258</v>
      </c>
      <c r="AI8" s="736"/>
      <c r="AJ8" s="736"/>
      <c r="AK8" s="736"/>
      <c r="AL8" s="710" t="s">
        <v>258</v>
      </c>
      <c r="AM8" s="711"/>
      <c r="AN8" s="711"/>
      <c r="AO8" s="712"/>
      <c r="AP8" s="726" t="s">
        <v>258</v>
      </c>
      <c r="AQ8" s="726"/>
      <c r="AR8" s="726"/>
      <c r="AS8" s="726"/>
      <c r="AT8" s="726"/>
      <c r="AU8" s="726"/>
      <c r="AV8" s="726"/>
      <c r="AW8" s="726"/>
      <c r="AX8" s="726"/>
      <c r="AY8">
        <f>COUNTA($C$8)</f>
        <v>1</v>
      </c>
    </row>
    <row r="9" spans="1:51" ht="26.25" customHeight="1" x14ac:dyDescent="0.15">
      <c r="A9" s="762">
        <v>6</v>
      </c>
      <c r="B9" s="762">
        <v>1</v>
      </c>
      <c r="C9" s="727" t="s">
        <v>679</v>
      </c>
      <c r="D9" s="728"/>
      <c r="E9" s="728"/>
      <c r="F9" s="728"/>
      <c r="G9" s="728"/>
      <c r="H9" s="728"/>
      <c r="I9" s="728"/>
      <c r="J9" s="729">
        <v>7020001008645</v>
      </c>
      <c r="K9" s="730"/>
      <c r="L9" s="730"/>
      <c r="M9" s="730"/>
      <c r="N9" s="730"/>
      <c r="O9" s="730"/>
      <c r="P9" s="731" t="s">
        <v>673</v>
      </c>
      <c r="Q9" s="732"/>
      <c r="R9" s="732"/>
      <c r="S9" s="732"/>
      <c r="T9" s="732"/>
      <c r="U9" s="732"/>
      <c r="V9" s="732"/>
      <c r="W9" s="732"/>
      <c r="X9" s="732"/>
      <c r="Y9" s="701">
        <v>29</v>
      </c>
      <c r="Z9" s="702"/>
      <c r="AA9" s="702"/>
      <c r="AB9" s="703"/>
      <c r="AC9" s="758" t="s">
        <v>674</v>
      </c>
      <c r="AD9" s="758"/>
      <c r="AE9" s="758"/>
      <c r="AF9" s="758"/>
      <c r="AG9" s="758"/>
      <c r="AH9" s="735" t="s">
        <v>258</v>
      </c>
      <c r="AI9" s="736"/>
      <c r="AJ9" s="736"/>
      <c r="AK9" s="736"/>
      <c r="AL9" s="710" t="s">
        <v>258</v>
      </c>
      <c r="AM9" s="711"/>
      <c r="AN9" s="711"/>
      <c r="AO9" s="712"/>
      <c r="AP9" s="726" t="s">
        <v>258</v>
      </c>
      <c r="AQ9" s="726"/>
      <c r="AR9" s="726"/>
      <c r="AS9" s="726"/>
      <c r="AT9" s="726"/>
      <c r="AU9" s="726"/>
      <c r="AV9" s="726"/>
      <c r="AW9" s="726"/>
      <c r="AX9" s="726"/>
      <c r="AY9">
        <f>COUNTA($C$9)</f>
        <v>1</v>
      </c>
    </row>
    <row r="10" spans="1:51" ht="26.25" customHeight="1" x14ac:dyDescent="0.15">
      <c r="A10" s="762">
        <v>7</v>
      </c>
      <c r="B10" s="762">
        <v>1</v>
      </c>
      <c r="C10" s="727" t="s">
        <v>680</v>
      </c>
      <c r="D10" s="728"/>
      <c r="E10" s="728"/>
      <c r="F10" s="728"/>
      <c r="G10" s="728"/>
      <c r="H10" s="728"/>
      <c r="I10" s="728"/>
      <c r="J10" s="729">
        <v>5240001012809</v>
      </c>
      <c r="K10" s="730"/>
      <c r="L10" s="730"/>
      <c r="M10" s="730"/>
      <c r="N10" s="730"/>
      <c r="O10" s="730"/>
      <c r="P10" s="731" t="s">
        <v>673</v>
      </c>
      <c r="Q10" s="732"/>
      <c r="R10" s="732"/>
      <c r="S10" s="732"/>
      <c r="T10" s="732"/>
      <c r="U10" s="732"/>
      <c r="V10" s="732"/>
      <c r="W10" s="732"/>
      <c r="X10" s="732"/>
      <c r="Y10" s="701">
        <v>27</v>
      </c>
      <c r="Z10" s="702"/>
      <c r="AA10" s="702"/>
      <c r="AB10" s="703"/>
      <c r="AC10" s="758" t="s">
        <v>674</v>
      </c>
      <c r="AD10" s="758"/>
      <c r="AE10" s="758"/>
      <c r="AF10" s="758"/>
      <c r="AG10" s="758"/>
      <c r="AH10" s="735" t="s">
        <v>258</v>
      </c>
      <c r="AI10" s="736"/>
      <c r="AJ10" s="736"/>
      <c r="AK10" s="736"/>
      <c r="AL10" s="710" t="s">
        <v>258</v>
      </c>
      <c r="AM10" s="711"/>
      <c r="AN10" s="711"/>
      <c r="AO10" s="712"/>
      <c r="AP10" s="726" t="s">
        <v>258</v>
      </c>
      <c r="AQ10" s="726"/>
      <c r="AR10" s="726"/>
      <c r="AS10" s="726"/>
      <c r="AT10" s="726"/>
      <c r="AU10" s="726"/>
      <c r="AV10" s="726"/>
      <c r="AW10" s="726"/>
      <c r="AX10" s="726"/>
      <c r="AY10">
        <f>COUNTA($C$10)</f>
        <v>1</v>
      </c>
    </row>
    <row r="11" spans="1:51" ht="26.25" customHeight="1" x14ac:dyDescent="0.15">
      <c r="A11" s="762">
        <v>8</v>
      </c>
      <c r="B11" s="762">
        <v>1</v>
      </c>
      <c r="C11" s="727" t="s">
        <v>681</v>
      </c>
      <c r="D11" s="728"/>
      <c r="E11" s="728"/>
      <c r="F11" s="728"/>
      <c r="G11" s="728"/>
      <c r="H11" s="728"/>
      <c r="I11" s="728"/>
      <c r="J11" s="729">
        <v>2400001014980</v>
      </c>
      <c r="K11" s="730"/>
      <c r="L11" s="730"/>
      <c r="M11" s="730"/>
      <c r="N11" s="730"/>
      <c r="O11" s="730"/>
      <c r="P11" s="731" t="s">
        <v>673</v>
      </c>
      <c r="Q11" s="732"/>
      <c r="R11" s="732"/>
      <c r="S11" s="732"/>
      <c r="T11" s="732"/>
      <c r="U11" s="732"/>
      <c r="V11" s="732"/>
      <c r="W11" s="732"/>
      <c r="X11" s="732"/>
      <c r="Y11" s="701">
        <v>27</v>
      </c>
      <c r="Z11" s="702"/>
      <c r="AA11" s="702"/>
      <c r="AB11" s="703"/>
      <c r="AC11" s="758" t="s">
        <v>674</v>
      </c>
      <c r="AD11" s="758"/>
      <c r="AE11" s="758"/>
      <c r="AF11" s="758"/>
      <c r="AG11" s="758"/>
      <c r="AH11" s="735" t="s">
        <v>258</v>
      </c>
      <c r="AI11" s="736"/>
      <c r="AJ11" s="736"/>
      <c r="AK11" s="736"/>
      <c r="AL11" s="710" t="s">
        <v>258</v>
      </c>
      <c r="AM11" s="711"/>
      <c r="AN11" s="711"/>
      <c r="AO11" s="712"/>
      <c r="AP11" s="726" t="s">
        <v>258</v>
      </c>
      <c r="AQ11" s="726"/>
      <c r="AR11" s="726"/>
      <c r="AS11" s="726"/>
      <c r="AT11" s="726"/>
      <c r="AU11" s="726"/>
      <c r="AV11" s="726"/>
      <c r="AW11" s="726"/>
      <c r="AX11" s="726"/>
      <c r="AY11">
        <f>COUNTA($C$11)</f>
        <v>1</v>
      </c>
    </row>
    <row r="12" spans="1:51" ht="26.25" customHeight="1" x14ac:dyDescent="0.15">
      <c r="A12" s="762">
        <v>9</v>
      </c>
      <c r="B12" s="762">
        <v>1</v>
      </c>
      <c r="C12" s="727" t="s">
        <v>682</v>
      </c>
      <c r="D12" s="728"/>
      <c r="E12" s="728"/>
      <c r="F12" s="728"/>
      <c r="G12" s="728"/>
      <c r="H12" s="728"/>
      <c r="I12" s="728"/>
      <c r="J12" s="729">
        <v>4200001013530</v>
      </c>
      <c r="K12" s="730"/>
      <c r="L12" s="730"/>
      <c r="M12" s="730"/>
      <c r="N12" s="730"/>
      <c r="O12" s="730"/>
      <c r="P12" s="731" t="s">
        <v>673</v>
      </c>
      <c r="Q12" s="732"/>
      <c r="R12" s="732"/>
      <c r="S12" s="732"/>
      <c r="T12" s="732"/>
      <c r="U12" s="732"/>
      <c r="V12" s="732"/>
      <c r="W12" s="732"/>
      <c r="X12" s="732"/>
      <c r="Y12" s="701">
        <v>25</v>
      </c>
      <c r="Z12" s="702"/>
      <c r="AA12" s="702"/>
      <c r="AB12" s="703"/>
      <c r="AC12" s="758" t="s">
        <v>674</v>
      </c>
      <c r="AD12" s="758"/>
      <c r="AE12" s="758"/>
      <c r="AF12" s="758"/>
      <c r="AG12" s="758"/>
      <c r="AH12" s="735" t="s">
        <v>258</v>
      </c>
      <c r="AI12" s="736"/>
      <c r="AJ12" s="736"/>
      <c r="AK12" s="736"/>
      <c r="AL12" s="710" t="s">
        <v>258</v>
      </c>
      <c r="AM12" s="711"/>
      <c r="AN12" s="711"/>
      <c r="AO12" s="712"/>
      <c r="AP12" s="726" t="s">
        <v>258</v>
      </c>
      <c r="AQ12" s="726"/>
      <c r="AR12" s="726"/>
      <c r="AS12" s="726"/>
      <c r="AT12" s="726"/>
      <c r="AU12" s="726"/>
      <c r="AV12" s="726"/>
      <c r="AW12" s="726"/>
      <c r="AX12" s="726"/>
      <c r="AY12">
        <f>COUNTA($C$12)</f>
        <v>1</v>
      </c>
    </row>
    <row r="13" spans="1:51" ht="26.25" customHeight="1" x14ac:dyDescent="0.15">
      <c r="A13" s="762">
        <v>10</v>
      </c>
      <c r="B13" s="762">
        <v>1</v>
      </c>
      <c r="C13" s="727" t="s">
        <v>683</v>
      </c>
      <c r="D13" s="728"/>
      <c r="E13" s="728"/>
      <c r="F13" s="728"/>
      <c r="G13" s="728"/>
      <c r="H13" s="728"/>
      <c r="I13" s="728"/>
      <c r="J13" s="729">
        <v>1230001002946</v>
      </c>
      <c r="K13" s="730"/>
      <c r="L13" s="730"/>
      <c r="M13" s="730"/>
      <c r="N13" s="730"/>
      <c r="O13" s="730"/>
      <c r="P13" s="731" t="s">
        <v>673</v>
      </c>
      <c r="Q13" s="732"/>
      <c r="R13" s="732"/>
      <c r="S13" s="732"/>
      <c r="T13" s="732"/>
      <c r="U13" s="732"/>
      <c r="V13" s="732"/>
      <c r="W13" s="732"/>
      <c r="X13" s="732"/>
      <c r="Y13" s="701">
        <v>23</v>
      </c>
      <c r="Z13" s="702"/>
      <c r="AA13" s="702"/>
      <c r="AB13" s="703"/>
      <c r="AC13" s="758" t="s">
        <v>674</v>
      </c>
      <c r="AD13" s="758"/>
      <c r="AE13" s="758"/>
      <c r="AF13" s="758"/>
      <c r="AG13" s="758"/>
      <c r="AH13" s="735" t="s">
        <v>258</v>
      </c>
      <c r="AI13" s="736"/>
      <c r="AJ13" s="736"/>
      <c r="AK13" s="736"/>
      <c r="AL13" s="710" t="s">
        <v>258</v>
      </c>
      <c r="AM13" s="711"/>
      <c r="AN13" s="711"/>
      <c r="AO13" s="712"/>
      <c r="AP13" s="726" t="s">
        <v>258</v>
      </c>
      <c r="AQ13" s="726"/>
      <c r="AR13" s="726"/>
      <c r="AS13" s="726"/>
      <c r="AT13" s="726"/>
      <c r="AU13" s="726"/>
      <c r="AV13" s="726"/>
      <c r="AW13" s="726"/>
      <c r="AX13" s="726"/>
      <c r="AY13">
        <f>COUNTA($C$13)</f>
        <v>1</v>
      </c>
    </row>
  </sheetData>
  <sheetProtection formatRows="0"/>
  <mergeCells count="99">
    <mergeCell ref="A13:B13"/>
    <mergeCell ref="C13:I13"/>
    <mergeCell ref="J13:O13"/>
    <mergeCell ref="P13:X13"/>
    <mergeCell ref="Y13:AB13"/>
    <mergeCell ref="AC13:AG13"/>
    <mergeCell ref="AH13:AK13"/>
    <mergeCell ref="AL13:AO13"/>
    <mergeCell ref="AP13:AX1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s>
  <phoneticPr fontId="6"/>
  <conditionalFormatting sqref="AL4:AO13">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4:AL13 Y4:AB13">
      <formula1>OR(ISNUMBER(Y4), Y4="-")</formula1>
    </dataValidation>
    <dataValidation type="custom" imeMode="disabled" allowBlank="1" showInputMessage="1" showErrorMessage="1" sqref="AH4:AK13">
      <formula1>OR(AND(MOD(IF(ISNUMBER(AH4), AH4, 0.5),1)=0, 0&lt;=AH4), AH4="-")</formula1>
    </dataValidation>
    <dataValidation type="custom" allowBlank="1" showInputMessage="1" showErrorMessage="1" errorTitle="法人番号チェック" error="法人番号は13桁の数字で入力してください。" sqref="J4:O1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補正予算レビューシート</vt:lpstr>
      <vt:lpstr>入力規則等</vt:lpstr>
      <vt:lpstr>別紙2</vt:lpstr>
      <vt:lpstr>別紙3</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2022-12-04T15:38:02Z</dcterms:created>
  <dcterms:modified xsi:type="dcterms:W3CDTF">2022-12-04T15:41:37Z</dcterms:modified>
</cp:coreProperties>
</file>