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31" i="13" l="1"/>
  <c r="AY133" i="13" s="1"/>
  <c r="AU124" i="13"/>
  <c r="Y124" i="13"/>
  <c r="AW94" i="13"/>
  <c r="AT94" i="13"/>
  <c r="AQ94" i="13"/>
  <c r="AL94" i="13"/>
  <c r="AI94" i="13"/>
  <c r="AF94" i="13"/>
  <c r="Z94" i="13"/>
  <c r="W94" i="13"/>
  <c r="T94" i="13"/>
  <c r="N94" i="13"/>
  <c r="AY55" i="13"/>
  <c r="AY63" i="13" s="1"/>
  <c r="AY52" i="13"/>
  <c r="AY54" i="13" s="1"/>
  <c r="AY49" i="13"/>
  <c r="AY50" i="13" s="1"/>
  <c r="AY48" i="13"/>
  <c r="AY38" i="13"/>
  <c r="AY46" i="13" s="1"/>
  <c r="AD19" i="13"/>
  <c r="AD21" i="13" s="1"/>
  <c r="W19" i="13"/>
  <c r="W21" i="13" s="1"/>
  <c r="P19" i="13"/>
  <c r="P21" i="13" s="1"/>
  <c r="AV2" i="13"/>
  <c r="AY47" i="13" l="1"/>
  <c r="AY39" i="13"/>
  <c r="AY43" i="13"/>
  <c r="AY53" i="13"/>
  <c r="AY41" i="13"/>
  <c r="AY45" i="13"/>
  <c r="AY134" i="13"/>
  <c r="AY132" i="13"/>
  <c r="AY58" i="13"/>
  <c r="AY62" i="13"/>
  <c r="AY56" i="13"/>
  <c r="AY60" i="13"/>
  <c r="AY64" i="13"/>
  <c r="AY51" i="13"/>
  <c r="AY40" i="13"/>
  <c r="AY42" i="13"/>
  <c r="AY44" i="13"/>
  <c r="AY57" i="13"/>
  <c r="AY59" i="13"/>
  <c r="AY61"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<sst xmlns="http://schemas.openxmlformats.org/spreadsheetml/2006/main" count="799" uniqueCount="604">
  <si>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</si>
  <si>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</si>
  <si>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</si>
  <si>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</si>
  <si>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</si>
  <si>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</si>
  <si>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</si>
  <si>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</si>
  <si>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</si>
  <si>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</si>
  <si>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</si>
  <si>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</si>
  <si>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</si>
  <si>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</si>
  <si>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</si>
  <si>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</si>
  <si>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</si>
  <si>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</si>
  <si>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</si>
  <si>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</si>
  <si>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</si>
  <si>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</si>
  <si>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</si>
  <si>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</si>
  <si>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</si>
  <si>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</si>
  <si>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</si>
  <si>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</si>
  <si>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</si>
  <si>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</si>
  <si>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</si>
  <si>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</si>
  <si>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</si>
  <si>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</si>
  <si>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</si>
  <si>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</si>
  <si>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</si>
  <si>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</si>
  <si>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</si>
  <si>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</si>
  <si>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</si>
  <si>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</si>
  <si>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</si>
  <si>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</si>
  <si>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</si>
  <si>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</si>
  <si>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</si>
  <si>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</si>
  <si>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</si>
  <si>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</si>
  <si>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</si>
  <si>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</si>
  <si>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</si>
  <si>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</si>
  <si>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</si>
  <si>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</si>
  <si>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</si>
  <si>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</si>
  <si>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</si>
  <si>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</si>
  <si>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</si>
  <si>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</si>
  <si>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</si>
  <si>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</si>
  <si>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</si>
  <si>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</si>
  <si>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</si>
  <si>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</si>
  <si>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</si>
  <si>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</si>
  <si>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</si>
  <si>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</si>
  <si>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</si>
  <si>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</si>
  <si>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</si>
  <si>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</si>
  <si>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</si>
  <si>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</si>
  <si>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</si>
  <si>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</si>
  <si>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</si>
  <si>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</si>
  <si>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</si>
  <si>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</si>
  <si>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</si>
  <si>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</si>
  <si>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</si>
  <si>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</si>
  <si>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</si>
  <si>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</si>
  <si>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</si>
  <si>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</si>
  <si>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</si>
  <si>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</si>
  <si>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</si>
  <si>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</si>
  <si>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</si>
  <si>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</si>
  <si>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</si>
  <si>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</si>
  <si>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</si>
  <si>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</si>
  <si>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</si>
  <si>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</si>
  <si>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</si>
  <si>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</si>
  <si>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</si>
  <si>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</si>
  <si>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</si>
  <si>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</si>
  <si>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</si>
  <si>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</si>
  <si>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</si>
  <si>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</si>
  <si>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</si>
  <si>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</si>
  <si>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</si>
  <si>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</si>
  <si>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</si>
  <si>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</si>
  <si>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</si>
  <si>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</si>
  <si>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</si>
  <si>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</si>
  <si>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</si>
  <si>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</si>
  <si>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</si>
  <si>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</si>
  <si>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</si>
  <si>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</si>
  <si>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</si>
  <si>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</si>
  <si>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</si>
  <si>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</si>
  <si>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</si>
  <si>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</si>
  <si>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</si>
  <si>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</si>
  <si>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</si>
  <si>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</si>
  <si>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</si>
  <si>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</si>
  <si>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</si>
  <si>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</si>
  <si>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</si>
  <si>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</si>
  <si>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</si>
  <si>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</si>
  <si>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</si>
  <si>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</si>
  <si>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</si>
  <si>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</si>
  <si>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</si>
  <si>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</si>
  <si>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</si>
  <si>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</si>
  <si>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</si>
  <si>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</si>
  <si>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</si>
  <si>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</si>
  <si>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</si>
  <si>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</si>
  <si>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</si>
  <si>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</si>
  <si>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</si>
  <si>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</si>
  <si>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</si>
  <si>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</si>
  <si>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</si>
  <si>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</si>
  <si>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</si>
  <si>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</si>
  <si>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</si>
  <si>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</si>
  <si>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</si>
  <si>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</si>
  <si>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</si>
  <si>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</si>
  <si>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</si>
  <si>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</si>
  <si>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</si>
  <si>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</si>
  <si>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</si>
  <si>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</si>
  <si>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</si>
  <si>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</si>
  <si>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</si>
  <si>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</si>
  <si>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</si>
  <si>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</si>
  <si>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</si>
  <si>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</si>
  <si>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</si>
  <si>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</si>
  <si>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</si>
  <si>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</si>
  <si>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</si>
  <si>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</si>
  <si>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</si>
  <si>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</si>
  <si>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</si>
  <si>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</si>
  <si>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</si>
  <si>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</si>
  <si>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</si>
  <si>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</si>
  <si>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</si>
  <si>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</si>
  <si>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</si>
  <si>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</si>
  <si>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</si>
  <si>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</si>
  <si>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</si>
  <si>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</si>
  <si>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</si>
  <si>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</si>
  <si>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</si>
  <si>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</si>
  <si>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</si>
  <si>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</si>
  <si>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</si>
  <si>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</si>
  <si>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</si>
  <si>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</si>
  <si>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</si>
  <si>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</si>
  <si>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</si>
  <si>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</si>
  <si>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</si>
  <si>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</si>
  <si>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</si>
  <si>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</si>
  <si>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</si>
  <si>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</si>
  <si>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</si>
  <si>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</si>
  <si>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</si>
  <si>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</si>
  <si>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</si>
  <si>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</si>
  <si>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</si>
  <si>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</si>
  <si>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</si>
  <si>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</si>
  <si>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</si>
  <si>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</si>
  <si>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</si>
  <si>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</si>
  <si>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</si>
  <si>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</si>
  <si>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</si>
  <si>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</si>
  <si>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</si>
  <si>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</si>
  <si>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</si>
  <si>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</si>
  <si>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</si>
  <si>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</si>
  <si>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</si>
  <si>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</si>
  <si>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</si>
  <si>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</si>
  <si>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</si>
  <si>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</si>
  <si>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</si>
  <si>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</si>
  <si>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</si>
  <si>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</si>
  <si>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</si>
  <si>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</si>
  <si>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</si>
  <si>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</si>
  <si>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</si>
  <si>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</si>
  <si>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</si>
  <si>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</si>
  <si>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</si>
  <si>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</si>
  <si>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</si>
  <si>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</si>
  <si>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</si>
  <si>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</si>
  <si>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</si>
  <si>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</si>
  <si>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</si>
  <si>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</si>
  <si>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</si>
  <si>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</si>
  <si>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</si>
  <si>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</si>
  <si>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</si>
  <si>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</si>
  <si>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</si>
  <si>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</si>
  <si>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</si>
  <si>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</si>
  <si>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</si>
  <si>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</si>
  <si>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</si>
  <si>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</si>
  <si>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</si>
  <si>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</si>
  <si>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</si>
  <si>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</si>
  <si>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</si>
  <si>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</si>
  <si>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</si>
  <si>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</si>
  <si>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</si>
  <si>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</si>
  <si>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</si>
  <si>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</si>
  <si>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</si>
  <si>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</si>
  <si>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</si>
  <si>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</si>
  <si>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</si>
  <si>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</si>
  <si>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</si>
  <si>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</si>
  <si>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</si>
  <si>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</si>
  <si>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</si>
  <si>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</si>
  <si>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</si>
  <si>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</si>
  <si>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</si>
  <si>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</si>
  <si>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</si>
  <si>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</si>
  <si>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</si>
  <si>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</si>
  <si>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</si>
  <si>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</si>
  <si>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</si>
  <si>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</si>
  <si>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</si>
  <si>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</si>
  <si>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</si>
  <si>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</si>
  <si>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</si>
  <si>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</si>
  <si>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</si>
  <si>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</si>
  <si>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</si>
  <si>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</si>
  <si>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</si>
  <si>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</si>
  <si>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</si>
  <si>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</si>
  <si>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</si>
  <si>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</si>
  <si>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</si>
  <si>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</si>
  <si>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</si>
  <si>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</si>
  <si>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</si>
  <si>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</si>
  <si>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</si>
  <si>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</si>
  <si>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</si>
  <si>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</si>
  <si>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</si>
  <si>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</si>
  <si>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</si>
  <si>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</si>
  <si>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</si>
  <si>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</si>
  <si>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</si>
  <si>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</si>
  <si>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</si>
  <si>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</si>
  <si>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</si>
  <si>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</si>
  <si>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</si>
  <si>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</si>
  <si>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</si>
  <si>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</si>
  <si>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</si>
  <si>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</si>
  <si>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</si>
  <si>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</si>
  <si>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</si>
  <si>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</si>
  <si>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</si>
  <si>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</si>
  <si>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</si>
  <si>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</si>
  <si>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</si>
  <si>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</si>
  <si>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</si>
  <si>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</si>
  <si>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</si>
  <si>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</si>
  <si>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</si>
  <si>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</si>
  <si>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</si>
  <si>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</si>
  <si>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</si>
  <si>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</si>
  <si>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</si>
  <si>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</si>
  <si>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</si>
  <si>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</si>
  <si>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</si>
  <si>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</si>
  <si>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</si>
  <si>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</si>
  <si>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</si>
  <si>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</si>
  <si>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</si>
  <si>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</si>
  <si>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</si>
  <si>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</si>
  <si>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</si>
  <si>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</si>
  <si>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</si>
  <si>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</si>
  <si>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</si>
  <si>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</si>
  <si>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</si>
  <si>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</si>
  <si>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</si>
  <si>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</si>
  <si>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</si>
  <si>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</si>
  <si>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</si>
  <si>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</si>
  <si>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</si>
  <si>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</si>
  <si>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</si>
  <si>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</si>
  <si>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</si>
  <si>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</si>
  <si>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</si>
  <si>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</si>
  <si>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</si>
  <si>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</si>
  <si>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</si>
  <si>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</si>
  <si>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</si>
  <si>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</si>
  <si>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</si>
  <si>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</si>
  <si>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</si>
  <si>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</si>
  <si>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</si>
  <si>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</si>
  <si>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</si>
  <si>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</si>
  <si>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</si>
  <si>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</si>
  <si>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</si>
  <si>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</si>
  <si>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</si>
  <si>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</si>
  <si>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</si>
  <si>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</si>
  <si>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</si>
  <si>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</si>
  <si>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</si>
  <si>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</si>
  <si>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</si>
  <si>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</si>
  <si>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</si>
  <si>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</si>
  <si>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</si>
  <si>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</si>
  <si>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</si>
  <si>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</si>
  <si>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</si>
  <si>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</si>
  <si>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</si>
  <si>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</si>
  <si>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</si>
  <si>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</si>
  <si>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</si>
  <si>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</si>
  <si>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</si>
  <si>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</si>
  <si>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</si>
  <si>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</si>
  <si>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</si>
  <si>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</si>
  <si>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</si>
  <si>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</si>
  <si>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</si>
  <si>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</si>
  <si>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</si>
  <si>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</si>
  <si>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</si>
  <si>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</si>
  <si>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</si>
  <si>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</si>
  <si>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</si>
  <si>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</si>
  <si>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</si>
  <si>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</si>
  <si>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</si>
  <si>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</si>
  <si>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</si>
  <si>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</si>
  <si>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</si>
  <si>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</si>
  <si>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</si>
  <si>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</si>
  <si>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</si>
  <si>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</si>
  <si>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</si>
  <si>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</si>
  <si>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</si>
  <si>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</si>
  <si>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</si>
  <si>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</si>
  <si>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</si>
  <si>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</si>
  <si>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</si>
  <si>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</si>
  <si>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</si>
  <si>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</si>
  <si>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</si>
  <si>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</si>
  <si>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</si>
  <si>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</si>
  <si>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</si>
  <si>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</si>
  <si>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</si>
  <si>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</si>
  <si>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</si>
  <si>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</si>
  <si>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</si>
  <si>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</si>
  <si>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</si>
  <si>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</si>
  <si>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</si>
  <si>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</si>
  <si>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</si>
  <si>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</si>
  <si>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</si>
  <si>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</si>
  <si>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</si>
  <si>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</si>
  <si>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新型コロナウイルス感染症対策に係る普及啓発の推進</t>
    <phoneticPr fontId="5"/>
  </si>
  <si>
    <t>内閣官房副長官補</t>
    <phoneticPr fontId="5"/>
  </si>
  <si>
    <t>新型コロナウイルス等感染症対策推進室</t>
    <phoneticPr fontId="5"/>
  </si>
  <si>
    <t>○</t>
  </si>
  <si>
    <t>新型インフルエンザ等対策特別措置法（平成24年法律第31号）第13条　等</t>
    <phoneticPr fontId="5"/>
  </si>
  <si>
    <t>新型コロナウイルス感染症対策について、国民に対する正確で分かりやすくかつ状況の変化に即応した情報提供等を、インターネットを活用した内閣官房新型コロナウイルス等感染症対策推進室特設サイト(https://corona.go.jp/)及びソーシャルメディア等、多様な媒体を通じて迅速かつ積極的に行うことで、国民の適切な行動を啓発し、新型コロナウイルス感染症の拡大を抑えるとともに社会経済生活の活性化を支える。</t>
    <phoneticPr fontId="5"/>
  </si>
  <si>
    <t>内閣官房新型コロナウイルス等感染症対策推進室特設サイトに、各省が実施している施策や健康に関する情報等を国民に分かりやすく横断的に集約し、適切な情報をタイムリーに入手することのできるサイトとして継続的に運用するとともに、国民からの、多様な疑問や質問に対して即時に回答できるよう、各府省が保有する情報等を知識ベース化したチャットボットを構築し、上記サイトにおいて運用する。
また、社会的ニーズに応じた情報を、SNS等を活用して適時適切に積極的に国民へ発信する。</t>
    <phoneticPr fontId="5"/>
  </si>
  <si>
    <t>-</t>
    <phoneticPr fontId="5"/>
  </si>
  <si>
    <t>新型コロナウイルス感染症対策普及啓発推進事業（特設サイトでの情報発信）</t>
    <phoneticPr fontId="5"/>
  </si>
  <si>
    <t>新型コロナウイルス感染症対策の情報提供・共有に関し、適時適切な情報発信により、国民の行動変容に資する。</t>
    <phoneticPr fontId="5"/>
  </si>
  <si>
    <t>特設サイトの更新回数</t>
    <phoneticPr fontId="5"/>
  </si>
  <si>
    <t>Ｘ＝ウェブサイト等への情報掲載に必要な経費／
Ｙ＝掲載日数　　　　　　　　　　　　　</t>
    <phoneticPr fontId="5"/>
  </si>
  <si>
    <t>有</t>
  </si>
  <si>
    <t>無</t>
  </si>
  <si>
    <t>‐</t>
  </si>
  <si>
    <t>官房</t>
  </si>
  <si>
    <t>外部委託</t>
    <phoneticPr fontId="5"/>
  </si>
  <si>
    <t>「新型コロナウイルス感染症対策普及啓発推進事業」に係る企画・運営等業務</t>
    <phoneticPr fontId="5"/>
  </si>
  <si>
    <t>接触確認アプリ（COCOA）普及啓発に係る調査業務</t>
    <phoneticPr fontId="5"/>
  </si>
  <si>
    <t>株式会社電通テック</t>
    <phoneticPr fontId="5"/>
  </si>
  <si>
    <t>落札率については、予定価格が類推される恐れがあることから未記載とする。</t>
    <phoneticPr fontId="5"/>
  </si>
  <si>
    <t>新型コロナウイルス感染症対策の基本的対処方針（令和3年11月19日）（令和4年9月8日変更）　等</t>
    <phoneticPr fontId="5"/>
  </si>
  <si>
    <t>庁費</t>
    <rPh sb="0" eb="1">
      <t>チョウ</t>
    </rPh>
    <rPh sb="1" eb="2">
      <t>ヒ</t>
    </rPh>
    <phoneticPr fontId="5"/>
  </si>
  <si>
    <t>回</t>
    <rPh sb="0" eb="1">
      <t>カイ</t>
    </rPh>
    <phoneticPr fontId="5"/>
  </si>
  <si>
    <t>万円</t>
    <rPh sb="0" eb="2">
      <t>マンエン</t>
    </rPh>
    <phoneticPr fontId="5"/>
  </si>
  <si>
    <t>　百万/日</t>
    <rPh sb="1" eb="3">
      <t>ヒャクマン</t>
    </rPh>
    <rPh sb="4" eb="5">
      <t>ニチ</t>
    </rPh>
    <phoneticPr fontId="5"/>
  </si>
  <si>
    <t>388百万／307日</t>
    <phoneticPr fontId="5"/>
  </si>
  <si>
    <t>534百万/365日</t>
    <phoneticPr fontId="5"/>
  </si>
  <si>
    <t>533百万/365日</t>
    <phoneticPr fontId="5"/>
  </si>
  <si>
    <t>当事業は、国として新型コロナウイルス感染症対策の情報提供・共有に関し、正確で分かりやすい情報を提供することで、国民の行動変容につなげるための事業である。感染状況や社会経済活動の段階に応じて、求められる情報や国民の関心が大きく変化するため、一意に、定量的な成果目標、成果指標を設定することは困難である。</t>
    <phoneticPr fontId="5"/>
  </si>
  <si>
    <t>新型コロナ感染症対策に関わる、正確でわかりやすい情報を、国民目線に立って、適切かつタイムリーに発信する。</t>
    <phoneticPr fontId="5"/>
  </si>
  <si>
    <t>新型コロナウイルス感染症対策の情報提供・共有に関し、正確で分かりやすい情報提供により、国民の行動変容に資する。</t>
    <phoneticPr fontId="5"/>
  </si>
  <si>
    <t xml:space="preserve">新型コロナウイルス感染症対策推進室特設サイトへのアクセス件数      </t>
    <phoneticPr fontId="5"/>
  </si>
  <si>
    <t>件</t>
    <rPh sb="0" eb="1">
      <t>ケン</t>
    </rPh>
    <phoneticPr fontId="5"/>
  </si>
  <si>
    <t>新型コロナウイルス感染症対策普及啓発推進事業（ＳＮＳでの情報発信）</t>
    <phoneticPr fontId="5"/>
  </si>
  <si>
    <t>ユーザー間での情報伝播力の強いソーシャルメディアを利用した情報発信により、国民の行動変容に資する。</t>
    <phoneticPr fontId="5"/>
  </si>
  <si>
    <t>SNS（ツイッター）の発信回数</t>
    <phoneticPr fontId="5"/>
  </si>
  <si>
    <t>ツイート</t>
    <phoneticPr fontId="5"/>
  </si>
  <si>
    <t>Ｘ＝ツイート等に必要な経費／
Ｙ＝ツイート数　　　　　　　　　　　　　　　</t>
    <phoneticPr fontId="5"/>
  </si>
  <si>
    <t>新型コロナウイルス感染症対策推進室ツイッター投稿の総リツイート数</t>
    <phoneticPr fontId="5"/>
  </si>
  <si>
    <t>リツイート</t>
    <phoneticPr fontId="5"/>
  </si>
  <si>
    <t>-</t>
    <phoneticPr fontId="5"/>
  </si>
  <si>
    <t>-</t>
    <phoneticPr fontId="5"/>
  </si>
  <si>
    <t>388百万／634ツイート</t>
    <phoneticPr fontId="5"/>
  </si>
  <si>
    <t>534百万/897ツイート</t>
    <phoneticPr fontId="5"/>
  </si>
  <si>
    <t>533百万/600ツイート</t>
    <phoneticPr fontId="5"/>
  </si>
  <si>
    <t>　百万/
　　ツイート</t>
    <phoneticPr fontId="5"/>
  </si>
  <si>
    <t>企画官　倭島 岳彦</t>
    <rPh sb="0" eb="2">
      <t>キカク</t>
    </rPh>
    <rPh sb="2" eb="3">
      <t>カン</t>
    </rPh>
    <phoneticPr fontId="5"/>
  </si>
  <si>
    <t>A.株式会社電通テック</t>
    <rPh sb="2" eb="6">
      <t>カブシキガイシャ</t>
    </rPh>
    <rPh sb="6" eb="8">
      <t>デンツウ</t>
    </rPh>
    <phoneticPr fontId="5"/>
  </si>
  <si>
    <t>B.株式会社電通テック</t>
    <rPh sb="2" eb="6">
      <t>カブシキガイシャ</t>
    </rPh>
    <rPh sb="6" eb="8">
      <t>デンツウ</t>
    </rPh>
    <phoneticPr fontId="5"/>
  </si>
  <si>
    <t>制作した動画や広報素材はコロナ特設サイトやSNS等で発信するなどして活用している。</t>
    <phoneticPr fontId="5"/>
  </si>
  <si>
    <t>特設サイトの更新回数、SNS（ツイッター）の発信回数ともに成果目標を超えて実施している</t>
    <phoneticPr fontId="5"/>
  </si>
  <si>
    <t>総合評価による競争入札により契約相手方を選定している。</t>
    <phoneticPr fontId="5"/>
  </si>
  <si>
    <t>総合評価による競争入札により契約相手方を選定しており、妥当である。</t>
    <phoneticPr fontId="5"/>
  </si>
  <si>
    <t>総合評価方式による一般競争入札を基本とし、PMOなどの有識者による仕様書のレビューなども実施し、入札参加要件緩和に努めているところである。</t>
    <phoneticPr fontId="5"/>
  </si>
  <si>
    <t>新型コロナウイルス感染症の国内感染期においては、必要不可欠な事業である。</t>
    <phoneticPr fontId="5"/>
  </si>
  <si>
    <t>新型コロナウイルス感染症対策の基本的対処方針に政府が行うものとして示されており、地方自治体、民間等に委ねることはできない。</t>
    <phoneticPr fontId="5"/>
  </si>
  <si>
    <t>新型コロナウイルス感染症対策について、感染段階に応じて、国民に対する正確で分かりやすくかつ状況の変化に即応した情報提供等を行う必要がある。</t>
    <phoneticPr fontId="5"/>
  </si>
  <si>
    <t>新型コロナ対策に係る正確でわかりやすい情報をコロナ特設サイトやSNS等で発信している。</t>
    <phoneticPr fontId="5"/>
  </si>
  <si>
    <t>-</t>
    <phoneticPr fontId="5"/>
  </si>
  <si>
    <t>繰越額は全額、令和3年度第1次補正予算に係るものであり、予算配賦の時期と新型コロナ対策の継続的な必要性に鑑みて妥当である。</t>
    <rPh sb="36" eb="38">
      <t>シンガタ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</si>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</sst>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5"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4"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3" fillId="0" borderId="6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1"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75"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1" fillId="0" borderId="38"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123" xfId="0"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179" fontId="22" fillId="0" borderId="117"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4" xfId="0" applyNumberFormat="1" applyFont="1" applyFill="1" applyBorder="1" applyAlignment="1" applyProtection="1">
      <alignment horizontal="center"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3"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5" borderId="64"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3" xfId="0" applyFont="1" applyFill="1" applyBorder="1" applyAlignment="1">
      <alignment horizontal="lef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0" fontId="0" fillId="5" borderId="51"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19"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179" fontId="22" fillId="0" borderId="123"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103" xfId="0" applyFont="1" applyFill="1" applyBorder="1" applyAlignment="1">
      <alignment vertical="center" wrapText="1"/>
    </xf>
    <xf numFmtId="0" fontId="0" fillId="5" borderId="92" xfId="0" applyFont="1" applyFill="1" applyBorder="1" applyAlignment="1">
      <alignment vertical="center" wrapText="1"/>
    </xf>
    <xf numFmtId="0" fontId="0" fillId="5" borderId="105" xfId="0" applyFont="1" applyFill="1" applyBorder="1" applyAlignment="1">
      <alignment vertical="center" wrapText="1"/>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63" xfId="0" applyFont="1" applyFill="1" applyBorder="1" applyAlignment="1">
      <alignment vertical="center"/>
    </xf>
    <xf numFmtId="0" fontId="0" fillId="5" borderId="83" xfId="0" applyFont="1" applyFill="1" applyBorder="1" applyAlignment="1">
      <alignment vertical="center"/>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49" xfId="0" applyFont="1" applyBorder="1" applyAlignment="1">
      <alignment horizontal="center" vertical="center"/>
    </xf>
    <xf numFmtId="0" fontId="0" fillId="0" borderId="90"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9" fillId="6" borderId="3"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6" borderId="40"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5"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5"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111" xfId="3" applyFont="1" applyFill="1" applyBorder="1" applyAlignment="1" applyProtection="1">
      <alignment horizontal="center" vertical="center" wrapText="1"/>
    </xf>
    <xf numFmtId="0" fontId="0" fillId="0" borderId="7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1"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7" xfId="0" applyFont="1" applyBorder="1" applyAlignment="1">
      <alignment horizontal="center" vertical="center"/>
    </xf>
    <xf numFmtId="0" fontId="0" fillId="0" borderId="4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1" xfId="3"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0" fontId="27" fillId="2" borderId="81"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79"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0" fontId="12" fillId="2" borderId="8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0" fillId="5" borderId="37" xfId="0" applyNumberFormat="1" applyFont="1" applyFill="1" applyBorder="1" applyAlignment="1" applyProtection="1">
      <alignment horizontal="center" vertical="center"/>
      <protection locked="0"/>
    </xf>
    <xf numFmtId="177" fontId="0" fillId="5" borderId="54"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0"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2" xfId="0" applyNumberFormat="1" applyFont="1" applyFill="1" applyBorder="1" applyAlignment="1">
      <alignment horizontal="center" vertical="center"/>
    </xf>
    <xf numFmtId="177" fontId="0" fillId="5" borderId="113"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14"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6"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29" fillId="6" borderId="40" xfId="0" applyFont="1" applyFill="1" applyBorder="1" applyAlignment="1">
      <alignment horizontal="center" vertical="center" wrapText="1"/>
    </xf>
    <xf numFmtId="0" fontId="0" fillId="6" borderId="54" xfId="0" applyFont="1" applyFill="1" applyBorder="1" applyAlignment="1">
      <alignment horizontal="center" vertical="center"/>
    </xf>
    <xf numFmtId="0" fontId="29" fillId="6" borderId="60" xfId="0" applyFont="1" applyFill="1" applyBorder="1" applyAlignment="1">
      <alignment horizontal="center" vertical="center" wrapText="1"/>
    </xf>
    <xf numFmtId="0" fontId="13" fillId="6" borderId="11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137"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138" xfId="0" applyFont="1" applyFill="1" applyBorder="1" applyAlignment="1">
      <alignment horizontal="center" vertical="center"/>
    </xf>
    <xf numFmtId="0" fontId="0" fillId="0" borderId="139" xfId="0" applyFont="1" applyBorder="1" applyAlignment="1">
      <alignment horizontal="center" vertical="center"/>
    </xf>
    <xf numFmtId="177" fontId="0" fillId="0" borderId="137"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137"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13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70" xfId="0" applyFont="1" applyFill="1" applyBorder="1" applyAlignment="1">
      <alignment vertical="center"/>
    </xf>
    <xf numFmtId="0" fontId="0" fillId="5" borderId="2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110779</xdr:colOff>
      <xdr:row>96</xdr:row>
      <xdr:rowOff>345281</xdr:rowOff>
    </xdr:from>
    <xdr:to>
      <xdr:col>24</xdr:col>
      <xdr:colOff>166646</xdr:colOff>
      <xdr:row>101</xdr:row>
      <xdr:rowOff>39383</xdr:rowOff>
    </xdr:to>
    <xdr:sp macro="" textlink="">
      <xdr:nvSpPr>
        <xdr:cNvPr id="2" name="テキスト ボックス 1"/>
        <xdr:cNvSpPr txBox="1"/>
      </xdr:nvSpPr>
      <xdr:spPr>
        <a:xfrm>
          <a:off x="3349279" y="37183219"/>
          <a:ext cx="1675117" cy="14800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j-ea"/>
              <a:ea typeface="+mj-ea"/>
            </a:rPr>
            <a:t>新型コロナウイルス感染症対策推進室</a:t>
          </a:r>
          <a:endParaRPr kumimoji="1" lang="en-US" altLang="ja-JP" sz="1600">
            <a:latin typeface="+mj-ea"/>
            <a:ea typeface="+mj-ea"/>
          </a:endParaRPr>
        </a:p>
        <a:p>
          <a:pPr algn="ctr"/>
          <a:r>
            <a:rPr kumimoji="1" lang="ja-JP" altLang="en-US" sz="1600">
              <a:latin typeface="+mj-ea"/>
              <a:ea typeface="+mj-ea"/>
            </a:rPr>
            <a:t>７０９百万円</a:t>
          </a:r>
        </a:p>
      </xdr:txBody>
    </xdr:sp>
    <xdr:clientData/>
  </xdr:twoCellAnchor>
  <xdr:twoCellAnchor>
    <xdr:from>
      <xdr:col>16</xdr:col>
      <xdr:colOff>119064</xdr:colOff>
      <xdr:row>103</xdr:row>
      <xdr:rowOff>76304</xdr:rowOff>
    </xdr:from>
    <xdr:to>
      <xdr:col>24</xdr:col>
      <xdr:colOff>174931</xdr:colOff>
      <xdr:row>106</xdr:row>
      <xdr:rowOff>152137</xdr:rowOff>
    </xdr:to>
    <xdr:sp macro="" textlink="">
      <xdr:nvSpPr>
        <xdr:cNvPr id="3" name="テキスト ボックス 2"/>
        <xdr:cNvSpPr txBox="1"/>
      </xdr:nvSpPr>
      <xdr:spPr>
        <a:xfrm>
          <a:off x="3357564" y="39414554"/>
          <a:ext cx="1675117" cy="114739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５３４百万円</a:t>
          </a:r>
        </a:p>
      </xdr:txBody>
    </xdr:sp>
    <xdr:clientData/>
  </xdr:twoCellAnchor>
  <xdr:twoCellAnchor>
    <xdr:from>
      <xdr:col>20</xdr:col>
      <xdr:colOff>132004</xdr:colOff>
      <xdr:row>101</xdr:row>
      <xdr:rowOff>39383</xdr:rowOff>
    </xdr:from>
    <xdr:to>
      <xdr:col>20</xdr:col>
      <xdr:colOff>138713</xdr:colOff>
      <xdr:row>102</xdr:row>
      <xdr:rowOff>135939</xdr:rowOff>
    </xdr:to>
    <xdr:cxnSp macro="">
      <xdr:nvCxnSpPr>
        <xdr:cNvPr id="4" name="直線矢印コネクタ 3"/>
        <xdr:cNvCxnSpPr>
          <a:stCxn id="2" idx="2"/>
        </xdr:cNvCxnSpPr>
      </xdr:nvCxnSpPr>
      <xdr:spPr>
        <a:xfrm flipH="1">
          <a:off x="4180129" y="38663258"/>
          <a:ext cx="6709" cy="45374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107156</xdr:colOff>
      <xdr:row>102</xdr:row>
      <xdr:rowOff>111092</xdr:rowOff>
    </xdr:from>
    <xdr:to>
      <xdr:col>25</xdr:col>
      <xdr:colOff>189984</xdr:colOff>
      <xdr:row>103</xdr:row>
      <xdr:rowOff>36548</xdr:rowOff>
    </xdr:to>
    <xdr:sp macro="" textlink="">
      <xdr:nvSpPr>
        <xdr:cNvPr id="5" name="大かっこ 4"/>
        <xdr:cNvSpPr/>
      </xdr:nvSpPr>
      <xdr:spPr>
        <a:xfrm>
          <a:off x="3143250" y="39092155"/>
          <a:ext cx="2106890" cy="282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a:t>
          </a:r>
        </a:p>
      </xdr:txBody>
    </xdr:sp>
    <xdr:clientData/>
  </xdr:twoCellAnchor>
  <xdr:twoCellAnchor>
    <xdr:from>
      <xdr:col>15</xdr:col>
      <xdr:colOff>132004</xdr:colOff>
      <xdr:row>107</xdr:row>
      <xdr:rowOff>19982</xdr:rowOff>
    </xdr:from>
    <xdr:to>
      <xdr:col>26</xdr:col>
      <xdr:colOff>62120</xdr:colOff>
      <xdr:row>109</xdr:row>
      <xdr:rowOff>160787</xdr:rowOff>
    </xdr:to>
    <xdr:sp macro="" textlink="">
      <xdr:nvSpPr>
        <xdr:cNvPr id="6" name="大かっこ 5"/>
        <xdr:cNvSpPr/>
      </xdr:nvSpPr>
      <xdr:spPr>
        <a:xfrm>
          <a:off x="3168098" y="40786982"/>
          <a:ext cx="2156585" cy="855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「新型コロナウイルス感染症対策普及啓発推進事業」に係る企画・運営等業務</a:t>
          </a:r>
        </a:p>
      </xdr:txBody>
    </xdr:sp>
    <xdr:clientData/>
  </xdr:twoCellAnchor>
  <xdr:twoCellAnchor>
    <xdr:from>
      <xdr:col>29</xdr:col>
      <xdr:colOff>148570</xdr:colOff>
      <xdr:row>103</xdr:row>
      <xdr:rowOff>86243</xdr:rowOff>
    </xdr:from>
    <xdr:to>
      <xdr:col>38</xdr:col>
      <xdr:colOff>2030</xdr:colOff>
      <xdr:row>106</xdr:row>
      <xdr:rowOff>162076</xdr:rowOff>
    </xdr:to>
    <xdr:sp macro="" textlink="">
      <xdr:nvSpPr>
        <xdr:cNvPr id="7" name="テキスト ボックス 6"/>
        <xdr:cNvSpPr txBox="1"/>
      </xdr:nvSpPr>
      <xdr:spPr>
        <a:xfrm>
          <a:off x="6018351" y="39424493"/>
          <a:ext cx="1675117" cy="114739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民間事業者</a:t>
          </a:r>
          <a:endParaRPr kumimoji="1" lang="en-US" altLang="ja-JP" sz="1600">
            <a:latin typeface="+mj-ea"/>
            <a:ea typeface="+mj-ea"/>
          </a:endParaRPr>
        </a:p>
        <a:p>
          <a:pPr algn="ctr"/>
          <a:r>
            <a:rPr kumimoji="1" lang="ja-JP" altLang="en-US" sz="1600">
              <a:latin typeface="+mj-ea"/>
              <a:ea typeface="+mj-ea"/>
            </a:rPr>
            <a:t>１７５百万円</a:t>
          </a:r>
        </a:p>
      </xdr:txBody>
    </xdr:sp>
    <xdr:clientData/>
  </xdr:twoCellAnchor>
  <xdr:twoCellAnchor>
    <xdr:from>
      <xdr:col>29</xdr:col>
      <xdr:colOff>4141</xdr:colOff>
      <xdr:row>102</xdr:row>
      <xdr:rowOff>102809</xdr:rowOff>
    </xdr:from>
    <xdr:to>
      <xdr:col>39</xdr:col>
      <xdr:colOff>86968</xdr:colOff>
      <xdr:row>103</xdr:row>
      <xdr:rowOff>28265</xdr:rowOff>
    </xdr:to>
    <xdr:sp macro="" textlink="">
      <xdr:nvSpPr>
        <xdr:cNvPr id="8" name="大かっこ 7"/>
        <xdr:cNvSpPr/>
      </xdr:nvSpPr>
      <xdr:spPr>
        <a:xfrm>
          <a:off x="5873922" y="39083872"/>
          <a:ext cx="2106890" cy="2826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a:t>
          </a:r>
        </a:p>
      </xdr:txBody>
    </xdr:sp>
    <xdr:clientData/>
  </xdr:twoCellAnchor>
  <xdr:twoCellAnchor>
    <xdr:from>
      <xdr:col>20</xdr:col>
      <xdr:colOff>138713</xdr:colOff>
      <xdr:row>101</xdr:row>
      <xdr:rowOff>39383</xdr:rowOff>
    </xdr:from>
    <xdr:to>
      <xdr:col>34</xdr:col>
      <xdr:colOff>45555</xdr:colOff>
      <xdr:row>102</xdr:row>
      <xdr:rowOff>102809</xdr:rowOff>
    </xdr:to>
    <xdr:cxnSp macro="">
      <xdr:nvCxnSpPr>
        <xdr:cNvPr id="9" name="カギ線コネクタ 8"/>
        <xdr:cNvCxnSpPr>
          <a:stCxn id="2" idx="2"/>
          <a:endCxn id="8" idx="0"/>
        </xdr:cNvCxnSpPr>
      </xdr:nvCxnSpPr>
      <xdr:spPr>
        <a:xfrm rot="16200000" flipH="1">
          <a:off x="5346796" y="37503300"/>
          <a:ext cx="420614" cy="274053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140286</xdr:colOff>
      <xdr:row>107</xdr:row>
      <xdr:rowOff>36548</xdr:rowOff>
    </xdr:from>
    <xdr:to>
      <xdr:col>39</xdr:col>
      <xdr:colOff>70402</xdr:colOff>
      <xdr:row>109</xdr:row>
      <xdr:rowOff>177353</xdr:rowOff>
    </xdr:to>
    <xdr:sp macro="" textlink="">
      <xdr:nvSpPr>
        <xdr:cNvPr id="10" name="大かっこ 9"/>
        <xdr:cNvSpPr/>
      </xdr:nvSpPr>
      <xdr:spPr>
        <a:xfrm>
          <a:off x="5807661" y="40803548"/>
          <a:ext cx="2156585" cy="855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接触確認アプリ（</a:t>
          </a:r>
          <a:r>
            <a:rPr kumimoji="1" lang="en-US" altLang="ja-JP" sz="1100"/>
            <a:t>COCOA</a:t>
          </a:r>
          <a:r>
            <a:rPr kumimoji="1" lang="ja-JP" altLang="en-US" sz="1100"/>
            <a:t>）普及啓発に係る調査業務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1" t="s">
        <v>0</v>
      </c>
      <c r="Y2" s="54"/>
      <c r="Z2" s="42"/>
      <c r="AA2" s="42"/>
      <c r="AB2" s="42"/>
      <c r="AC2" s="42"/>
      <c r="AD2" s="640">
        <v>2022</v>
      </c>
      <c r="AE2" s="640"/>
      <c r="AF2" s="640"/>
      <c r="AG2" s="640"/>
      <c r="AH2" s="640"/>
      <c r="AI2" s="62" t="s">
        <v>231</v>
      </c>
      <c r="AJ2" s="640" t="s">
        <v>557</v>
      </c>
      <c r="AK2" s="640"/>
      <c r="AL2" s="640"/>
      <c r="AM2" s="640"/>
      <c r="AN2" s="62" t="s">
        <v>231</v>
      </c>
      <c r="AO2" s="640">
        <v>21</v>
      </c>
      <c r="AP2" s="640"/>
      <c r="AQ2" s="640"/>
      <c r="AR2" s="63" t="s">
        <v>231</v>
      </c>
      <c r="AS2" s="641">
        <v>20</v>
      </c>
      <c r="AT2" s="641"/>
      <c r="AU2" s="641"/>
      <c r="AV2" s="62" t="str">
        <f>IF(AW2="","","-")</f>
        <v/>
      </c>
      <c r="AW2" s="642"/>
      <c r="AX2" s="642"/>
    </row>
    <row r="3" spans="1:50" ht="21" customHeight="1" thickBot="1" x14ac:dyDescent="0.2">
      <c r="A3" s="643" t="s">
        <v>540</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1" t="s">
        <v>53</v>
      </c>
      <c r="AJ3" s="645" t="s">
        <v>133</v>
      </c>
      <c r="AK3" s="645"/>
      <c r="AL3" s="645"/>
      <c r="AM3" s="645"/>
      <c r="AN3" s="645"/>
      <c r="AO3" s="645"/>
      <c r="AP3" s="645"/>
      <c r="AQ3" s="645"/>
      <c r="AR3" s="645"/>
      <c r="AS3" s="645"/>
      <c r="AT3" s="645"/>
      <c r="AU3" s="645"/>
      <c r="AV3" s="645"/>
      <c r="AW3" s="645"/>
      <c r="AX3" s="22" t="s">
        <v>54</v>
      </c>
    </row>
    <row r="4" spans="1:50" ht="24.75" customHeight="1" x14ac:dyDescent="0.15">
      <c r="A4" s="615" t="s">
        <v>22</v>
      </c>
      <c r="B4" s="616"/>
      <c r="C4" s="616"/>
      <c r="D4" s="616"/>
      <c r="E4" s="616"/>
      <c r="F4" s="616"/>
      <c r="G4" s="617" t="s">
        <v>542</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543</v>
      </c>
      <c r="AF4" s="623"/>
      <c r="AG4" s="623"/>
      <c r="AH4" s="623"/>
      <c r="AI4" s="623"/>
      <c r="AJ4" s="623"/>
      <c r="AK4" s="623"/>
      <c r="AL4" s="623"/>
      <c r="AM4" s="623"/>
      <c r="AN4" s="623"/>
      <c r="AO4" s="623"/>
      <c r="AP4" s="624"/>
      <c r="AQ4" s="625" t="s">
        <v>2</v>
      </c>
      <c r="AR4" s="620"/>
      <c r="AS4" s="620"/>
      <c r="AT4" s="620"/>
      <c r="AU4" s="620"/>
      <c r="AV4" s="620"/>
      <c r="AW4" s="620"/>
      <c r="AX4" s="626"/>
    </row>
    <row r="5" spans="1:50" ht="30" customHeight="1" x14ac:dyDescent="0.15">
      <c r="A5" s="627" t="s">
        <v>56</v>
      </c>
      <c r="B5" s="628"/>
      <c r="C5" s="628"/>
      <c r="D5" s="628"/>
      <c r="E5" s="628"/>
      <c r="F5" s="629"/>
      <c r="G5" s="630" t="s">
        <v>330</v>
      </c>
      <c r="H5" s="631"/>
      <c r="I5" s="631"/>
      <c r="J5" s="631"/>
      <c r="K5" s="631"/>
      <c r="L5" s="631"/>
      <c r="M5" s="632" t="s">
        <v>55</v>
      </c>
      <c r="N5" s="633"/>
      <c r="O5" s="633"/>
      <c r="P5" s="633"/>
      <c r="Q5" s="633"/>
      <c r="R5" s="634"/>
      <c r="S5" s="635" t="s">
        <v>334</v>
      </c>
      <c r="T5" s="631"/>
      <c r="U5" s="631"/>
      <c r="V5" s="631"/>
      <c r="W5" s="631"/>
      <c r="X5" s="636"/>
      <c r="Y5" s="637" t="s">
        <v>3</v>
      </c>
      <c r="Z5" s="638"/>
      <c r="AA5" s="638"/>
      <c r="AB5" s="638"/>
      <c r="AC5" s="638"/>
      <c r="AD5" s="639"/>
      <c r="AE5" s="597" t="s">
        <v>544</v>
      </c>
      <c r="AF5" s="597"/>
      <c r="AG5" s="597"/>
      <c r="AH5" s="597"/>
      <c r="AI5" s="597"/>
      <c r="AJ5" s="597"/>
      <c r="AK5" s="597"/>
      <c r="AL5" s="597"/>
      <c r="AM5" s="597"/>
      <c r="AN5" s="597"/>
      <c r="AO5" s="597"/>
      <c r="AP5" s="598"/>
      <c r="AQ5" s="599" t="s">
        <v>589</v>
      </c>
      <c r="AR5" s="600"/>
      <c r="AS5" s="600"/>
      <c r="AT5" s="600"/>
      <c r="AU5" s="600"/>
      <c r="AV5" s="600"/>
      <c r="AW5" s="600"/>
      <c r="AX5" s="601"/>
    </row>
    <row r="6" spans="1:50" ht="39" customHeight="1" x14ac:dyDescent="0.15">
      <c r="A6" s="602" t="s">
        <v>4</v>
      </c>
      <c r="B6" s="603"/>
      <c r="C6" s="603"/>
      <c r="D6" s="603"/>
      <c r="E6" s="603"/>
      <c r="F6" s="603"/>
      <c r="G6" s="604" t="str">
        <f>入力規則等!F39</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row>
    <row r="7" spans="1:50" ht="49.5" customHeight="1" x14ac:dyDescent="0.15">
      <c r="A7" s="583" t="s">
        <v>19</v>
      </c>
      <c r="B7" s="584"/>
      <c r="C7" s="584"/>
      <c r="D7" s="584"/>
      <c r="E7" s="584"/>
      <c r="F7" s="585"/>
      <c r="G7" s="607" t="s">
        <v>546</v>
      </c>
      <c r="H7" s="608"/>
      <c r="I7" s="608"/>
      <c r="J7" s="608"/>
      <c r="K7" s="608"/>
      <c r="L7" s="608"/>
      <c r="M7" s="608"/>
      <c r="N7" s="608"/>
      <c r="O7" s="608"/>
      <c r="P7" s="608"/>
      <c r="Q7" s="608"/>
      <c r="R7" s="608"/>
      <c r="S7" s="608"/>
      <c r="T7" s="608"/>
      <c r="U7" s="608"/>
      <c r="V7" s="608"/>
      <c r="W7" s="608"/>
      <c r="X7" s="609"/>
      <c r="Y7" s="610" t="s">
        <v>226</v>
      </c>
      <c r="Z7" s="472"/>
      <c r="AA7" s="472"/>
      <c r="AB7" s="472"/>
      <c r="AC7" s="472"/>
      <c r="AD7" s="611"/>
      <c r="AE7" s="612" t="s">
        <v>563</v>
      </c>
      <c r="AF7" s="613"/>
      <c r="AG7" s="613"/>
      <c r="AH7" s="613"/>
      <c r="AI7" s="613"/>
      <c r="AJ7" s="613"/>
      <c r="AK7" s="613"/>
      <c r="AL7" s="613"/>
      <c r="AM7" s="613"/>
      <c r="AN7" s="613"/>
      <c r="AO7" s="613"/>
      <c r="AP7" s="613"/>
      <c r="AQ7" s="613"/>
      <c r="AR7" s="613"/>
      <c r="AS7" s="613"/>
      <c r="AT7" s="613"/>
      <c r="AU7" s="613"/>
      <c r="AV7" s="613"/>
      <c r="AW7" s="613"/>
      <c r="AX7" s="614"/>
    </row>
    <row r="8" spans="1:50" ht="53.25" customHeight="1" x14ac:dyDescent="0.15">
      <c r="A8" s="583" t="s">
        <v>168</v>
      </c>
      <c r="B8" s="584"/>
      <c r="C8" s="584"/>
      <c r="D8" s="584"/>
      <c r="E8" s="584"/>
      <c r="F8" s="585"/>
      <c r="G8" s="586" t="str">
        <f>入力規則等!A27</f>
        <v>-</v>
      </c>
      <c r="H8" s="587"/>
      <c r="I8" s="587"/>
      <c r="J8" s="587"/>
      <c r="K8" s="587"/>
      <c r="L8" s="587"/>
      <c r="M8" s="587"/>
      <c r="N8" s="587"/>
      <c r="O8" s="587"/>
      <c r="P8" s="587"/>
      <c r="Q8" s="587"/>
      <c r="R8" s="587"/>
      <c r="S8" s="587"/>
      <c r="T8" s="587"/>
      <c r="U8" s="587"/>
      <c r="V8" s="587"/>
      <c r="W8" s="587"/>
      <c r="X8" s="588"/>
      <c r="Y8" s="589" t="s">
        <v>169</v>
      </c>
      <c r="Z8" s="590"/>
      <c r="AA8" s="590"/>
      <c r="AB8" s="590"/>
      <c r="AC8" s="590"/>
      <c r="AD8" s="591"/>
      <c r="AE8" s="592"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93"/>
    </row>
    <row r="9" spans="1:50" ht="70.5" customHeight="1" x14ac:dyDescent="0.15">
      <c r="A9" s="578" t="s">
        <v>20</v>
      </c>
      <c r="B9" s="579"/>
      <c r="C9" s="579"/>
      <c r="D9" s="579"/>
      <c r="E9" s="579"/>
      <c r="F9" s="579"/>
      <c r="G9" s="594" t="s">
        <v>547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0" customHeight="1" x14ac:dyDescent="0.15">
      <c r="A10" s="566" t="s">
        <v>26</v>
      </c>
      <c r="B10" s="567"/>
      <c r="C10" s="567"/>
      <c r="D10" s="567"/>
      <c r="E10" s="567"/>
      <c r="F10" s="567"/>
      <c r="G10" s="568" t="s">
        <v>548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50" ht="42" customHeight="1" x14ac:dyDescent="0.15">
      <c r="A11" s="566" t="s">
        <v>5</v>
      </c>
      <c r="B11" s="567"/>
      <c r="C11" s="567"/>
      <c r="D11" s="567"/>
      <c r="E11" s="567"/>
      <c r="F11" s="571"/>
      <c r="G11" s="572" t="str">
        <f>入力規則等!P10</f>
        <v>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575" t="s">
        <v>21</v>
      </c>
      <c r="B12" s="576"/>
      <c r="C12" s="576"/>
      <c r="D12" s="576"/>
      <c r="E12" s="576"/>
      <c r="F12" s="577"/>
      <c r="G12" s="581"/>
      <c r="H12" s="582"/>
      <c r="I12" s="582"/>
      <c r="J12" s="582"/>
      <c r="K12" s="582"/>
      <c r="L12" s="582"/>
      <c r="M12" s="582"/>
      <c r="N12" s="582"/>
      <c r="O12" s="582"/>
      <c r="P12" s="403" t="s">
        <v>363</v>
      </c>
      <c r="Q12" s="398"/>
      <c r="R12" s="398"/>
      <c r="S12" s="398"/>
      <c r="T12" s="398"/>
      <c r="U12" s="398"/>
      <c r="V12" s="399"/>
      <c r="W12" s="403" t="s">
        <v>515</v>
      </c>
      <c r="X12" s="398"/>
      <c r="Y12" s="398"/>
      <c r="Z12" s="398"/>
      <c r="AA12" s="398"/>
      <c r="AB12" s="398"/>
      <c r="AC12" s="399"/>
      <c r="AD12" s="403" t="s">
        <v>517</v>
      </c>
      <c r="AE12" s="398"/>
      <c r="AF12" s="398"/>
      <c r="AG12" s="398"/>
      <c r="AH12" s="398"/>
      <c r="AI12" s="398"/>
      <c r="AJ12" s="399"/>
      <c r="AK12" s="403" t="s">
        <v>528</v>
      </c>
      <c r="AL12" s="398"/>
      <c r="AM12" s="398"/>
      <c r="AN12" s="398"/>
      <c r="AO12" s="398"/>
      <c r="AP12" s="398"/>
      <c r="AQ12" s="399"/>
      <c r="AR12" s="527"/>
      <c r="AS12" s="528"/>
      <c r="AT12" s="528"/>
      <c r="AU12" s="528"/>
      <c r="AV12" s="528"/>
      <c r="AW12" s="528"/>
      <c r="AX12" s="529"/>
    </row>
    <row r="13" spans="1:50" ht="21" customHeight="1" x14ac:dyDescent="0.15">
      <c r="A13" s="136"/>
      <c r="B13" s="137"/>
      <c r="C13" s="137"/>
      <c r="D13" s="137"/>
      <c r="E13" s="137"/>
      <c r="F13" s="138"/>
      <c r="G13" s="530" t="s">
        <v>6</v>
      </c>
      <c r="H13" s="531"/>
      <c r="I13" s="537" t="s">
        <v>7</v>
      </c>
      <c r="J13" s="538"/>
      <c r="K13" s="538"/>
      <c r="L13" s="538"/>
      <c r="M13" s="538"/>
      <c r="N13" s="538"/>
      <c r="O13" s="539"/>
      <c r="P13" s="68" t="s">
        <v>583</v>
      </c>
      <c r="Q13" s="69"/>
      <c r="R13" s="69"/>
      <c r="S13" s="69"/>
      <c r="T13" s="69"/>
      <c r="U13" s="69"/>
      <c r="V13" s="70"/>
      <c r="W13" s="68">
        <v>0</v>
      </c>
      <c r="X13" s="69"/>
      <c r="Y13" s="69"/>
      <c r="Z13" s="69"/>
      <c r="AA13" s="69"/>
      <c r="AB13" s="69"/>
      <c r="AC13" s="70"/>
      <c r="AD13" s="68">
        <v>0</v>
      </c>
      <c r="AE13" s="69"/>
      <c r="AF13" s="69"/>
      <c r="AG13" s="69"/>
      <c r="AH13" s="69"/>
      <c r="AI13" s="69"/>
      <c r="AJ13" s="70"/>
      <c r="AK13" s="68">
        <v>0</v>
      </c>
      <c r="AL13" s="69"/>
      <c r="AM13" s="69"/>
      <c r="AN13" s="69"/>
      <c r="AO13" s="69"/>
      <c r="AP13" s="69"/>
      <c r="AQ13" s="70"/>
      <c r="AR13" s="557"/>
      <c r="AS13" s="558"/>
      <c r="AT13" s="558"/>
      <c r="AU13" s="558"/>
      <c r="AV13" s="558"/>
      <c r="AW13" s="558"/>
      <c r="AX13" s="559"/>
    </row>
    <row r="14" spans="1:50" ht="21" customHeight="1" x14ac:dyDescent="0.15">
      <c r="A14" s="136"/>
      <c r="B14" s="137"/>
      <c r="C14" s="137"/>
      <c r="D14" s="137"/>
      <c r="E14" s="137"/>
      <c r="F14" s="138"/>
      <c r="G14" s="532"/>
      <c r="H14" s="533"/>
      <c r="I14" s="552" t="s">
        <v>8</v>
      </c>
      <c r="J14" s="553"/>
      <c r="K14" s="553"/>
      <c r="L14" s="553"/>
      <c r="M14" s="553"/>
      <c r="N14" s="553"/>
      <c r="O14" s="554"/>
      <c r="P14" s="68" t="s">
        <v>583</v>
      </c>
      <c r="Q14" s="69"/>
      <c r="R14" s="69"/>
      <c r="S14" s="69"/>
      <c r="T14" s="69"/>
      <c r="U14" s="69"/>
      <c r="V14" s="70"/>
      <c r="W14" s="68">
        <v>1219</v>
      </c>
      <c r="X14" s="69"/>
      <c r="Y14" s="69"/>
      <c r="Z14" s="69"/>
      <c r="AA14" s="69"/>
      <c r="AB14" s="69"/>
      <c r="AC14" s="70"/>
      <c r="AD14" s="68">
        <v>540</v>
      </c>
      <c r="AE14" s="69"/>
      <c r="AF14" s="69"/>
      <c r="AG14" s="69"/>
      <c r="AH14" s="69"/>
      <c r="AI14" s="69"/>
      <c r="AJ14" s="70"/>
      <c r="AK14" s="68">
        <v>540</v>
      </c>
      <c r="AL14" s="69"/>
      <c r="AM14" s="69"/>
      <c r="AN14" s="69"/>
      <c r="AO14" s="69"/>
      <c r="AP14" s="69"/>
      <c r="AQ14" s="70"/>
      <c r="AR14" s="560"/>
      <c r="AS14" s="561"/>
      <c r="AT14" s="561"/>
      <c r="AU14" s="561"/>
      <c r="AV14" s="561"/>
      <c r="AW14" s="561"/>
      <c r="AX14" s="562"/>
    </row>
    <row r="15" spans="1:50" ht="21" customHeight="1" x14ac:dyDescent="0.15">
      <c r="A15" s="136"/>
      <c r="B15" s="137"/>
      <c r="C15" s="137"/>
      <c r="D15" s="137"/>
      <c r="E15" s="137"/>
      <c r="F15" s="138"/>
      <c r="G15" s="534"/>
      <c r="H15" s="533"/>
      <c r="I15" s="540" t="s">
        <v>539</v>
      </c>
      <c r="J15" s="541"/>
      <c r="K15" s="541"/>
      <c r="L15" s="541"/>
      <c r="M15" s="541"/>
      <c r="N15" s="541"/>
      <c r="O15" s="542"/>
      <c r="P15" s="543"/>
      <c r="Q15" s="544"/>
      <c r="R15" s="544"/>
      <c r="S15" s="544"/>
      <c r="T15" s="544"/>
      <c r="U15" s="544"/>
      <c r="V15" s="545"/>
      <c r="W15" s="543"/>
      <c r="X15" s="544"/>
      <c r="Y15" s="544"/>
      <c r="Z15" s="544"/>
      <c r="AA15" s="544"/>
      <c r="AB15" s="544"/>
      <c r="AC15" s="545"/>
      <c r="AD15" s="543"/>
      <c r="AE15" s="544"/>
      <c r="AF15" s="544"/>
      <c r="AG15" s="544"/>
      <c r="AH15" s="544"/>
      <c r="AI15" s="544"/>
      <c r="AJ15" s="545"/>
      <c r="AK15" s="68">
        <v>540</v>
      </c>
      <c r="AL15" s="69"/>
      <c r="AM15" s="69"/>
      <c r="AN15" s="69"/>
      <c r="AO15" s="69"/>
      <c r="AP15" s="69"/>
      <c r="AQ15" s="70"/>
      <c r="AR15" s="560"/>
      <c r="AS15" s="561"/>
      <c r="AT15" s="561"/>
      <c r="AU15" s="561"/>
      <c r="AV15" s="561"/>
      <c r="AW15" s="561"/>
      <c r="AX15" s="562"/>
    </row>
    <row r="16" spans="1:50" ht="21" customHeight="1" x14ac:dyDescent="0.15">
      <c r="A16" s="136"/>
      <c r="B16" s="137"/>
      <c r="C16" s="137"/>
      <c r="D16" s="137"/>
      <c r="E16" s="137"/>
      <c r="F16" s="138"/>
      <c r="G16" s="534"/>
      <c r="H16" s="533"/>
      <c r="I16" s="552" t="s">
        <v>44</v>
      </c>
      <c r="J16" s="555"/>
      <c r="K16" s="555"/>
      <c r="L16" s="555"/>
      <c r="M16" s="555"/>
      <c r="N16" s="555"/>
      <c r="O16" s="556"/>
      <c r="P16" s="68" t="s">
        <v>583</v>
      </c>
      <c r="Q16" s="69"/>
      <c r="R16" s="69"/>
      <c r="S16" s="69"/>
      <c r="T16" s="69"/>
      <c r="U16" s="69"/>
      <c r="V16" s="70"/>
      <c r="W16" s="68" t="s">
        <v>549</v>
      </c>
      <c r="X16" s="69"/>
      <c r="Y16" s="69"/>
      <c r="Z16" s="69"/>
      <c r="AA16" s="69"/>
      <c r="AB16" s="69"/>
      <c r="AC16" s="70"/>
      <c r="AD16" s="68">
        <v>735</v>
      </c>
      <c r="AE16" s="69"/>
      <c r="AF16" s="69"/>
      <c r="AG16" s="69"/>
      <c r="AH16" s="69"/>
      <c r="AI16" s="69"/>
      <c r="AJ16" s="70"/>
      <c r="AK16" s="68">
        <v>533</v>
      </c>
      <c r="AL16" s="69"/>
      <c r="AM16" s="69"/>
      <c r="AN16" s="69"/>
      <c r="AO16" s="69"/>
      <c r="AP16" s="69"/>
      <c r="AQ16" s="70"/>
      <c r="AR16" s="560"/>
      <c r="AS16" s="561"/>
      <c r="AT16" s="561"/>
      <c r="AU16" s="561"/>
      <c r="AV16" s="561"/>
      <c r="AW16" s="561"/>
      <c r="AX16" s="562"/>
    </row>
    <row r="17" spans="1:50" ht="21" customHeight="1" x14ac:dyDescent="0.15">
      <c r="A17" s="136"/>
      <c r="B17" s="137"/>
      <c r="C17" s="137"/>
      <c r="D17" s="137"/>
      <c r="E17" s="137"/>
      <c r="F17" s="138"/>
      <c r="G17" s="534"/>
      <c r="H17" s="533"/>
      <c r="I17" s="552" t="s">
        <v>45</v>
      </c>
      <c r="J17" s="555"/>
      <c r="K17" s="555"/>
      <c r="L17" s="555"/>
      <c r="M17" s="555"/>
      <c r="N17" s="555"/>
      <c r="O17" s="556"/>
      <c r="P17" s="68" t="s">
        <v>583</v>
      </c>
      <c r="Q17" s="69"/>
      <c r="R17" s="69"/>
      <c r="S17" s="69"/>
      <c r="T17" s="69"/>
      <c r="U17" s="69"/>
      <c r="V17" s="70"/>
      <c r="W17" s="68">
        <v>-735</v>
      </c>
      <c r="X17" s="69"/>
      <c r="Y17" s="69"/>
      <c r="Z17" s="69"/>
      <c r="AA17" s="69"/>
      <c r="AB17" s="69"/>
      <c r="AC17" s="70"/>
      <c r="AD17" s="68">
        <v>-533</v>
      </c>
      <c r="AE17" s="69"/>
      <c r="AF17" s="69"/>
      <c r="AG17" s="69"/>
      <c r="AH17" s="69"/>
      <c r="AI17" s="69"/>
      <c r="AJ17" s="70"/>
      <c r="AK17" s="68" t="s">
        <v>549</v>
      </c>
      <c r="AL17" s="69"/>
      <c r="AM17" s="69"/>
      <c r="AN17" s="69"/>
      <c r="AO17" s="69"/>
      <c r="AP17" s="69"/>
      <c r="AQ17" s="70"/>
      <c r="AR17" s="560"/>
      <c r="AS17" s="561"/>
      <c r="AT17" s="561"/>
      <c r="AU17" s="561"/>
      <c r="AV17" s="561"/>
      <c r="AW17" s="561"/>
      <c r="AX17" s="562"/>
    </row>
    <row r="18" spans="1:50" ht="24.75" customHeight="1" x14ac:dyDescent="0.15">
      <c r="A18" s="136"/>
      <c r="B18" s="137"/>
      <c r="C18" s="137"/>
      <c r="D18" s="137"/>
      <c r="E18" s="137"/>
      <c r="F18" s="138"/>
      <c r="G18" s="534"/>
      <c r="H18" s="533"/>
      <c r="I18" s="552" t="s">
        <v>43</v>
      </c>
      <c r="J18" s="553"/>
      <c r="K18" s="553"/>
      <c r="L18" s="553"/>
      <c r="M18" s="553"/>
      <c r="N18" s="553"/>
      <c r="O18" s="554"/>
      <c r="P18" s="68" t="s">
        <v>583</v>
      </c>
      <c r="Q18" s="69"/>
      <c r="R18" s="69"/>
      <c r="S18" s="69"/>
      <c r="T18" s="69"/>
      <c r="U18" s="69"/>
      <c r="V18" s="70"/>
      <c r="W18" s="68" t="s">
        <v>549</v>
      </c>
      <c r="X18" s="69"/>
      <c r="Y18" s="69"/>
      <c r="Z18" s="69"/>
      <c r="AA18" s="69"/>
      <c r="AB18" s="69"/>
      <c r="AC18" s="70"/>
      <c r="AD18" s="68" t="s">
        <v>549</v>
      </c>
      <c r="AE18" s="69"/>
      <c r="AF18" s="69"/>
      <c r="AG18" s="69"/>
      <c r="AH18" s="69"/>
      <c r="AI18" s="69"/>
      <c r="AJ18" s="70"/>
      <c r="AK18" s="68" t="s">
        <v>549</v>
      </c>
      <c r="AL18" s="69"/>
      <c r="AM18" s="69"/>
      <c r="AN18" s="69"/>
      <c r="AO18" s="69"/>
      <c r="AP18" s="69"/>
      <c r="AQ18" s="70"/>
      <c r="AR18" s="560"/>
      <c r="AS18" s="561"/>
      <c r="AT18" s="561"/>
      <c r="AU18" s="561"/>
      <c r="AV18" s="561"/>
      <c r="AW18" s="561"/>
      <c r="AX18" s="562"/>
    </row>
    <row r="19" spans="1:50" ht="24.75" customHeight="1" x14ac:dyDescent="0.15">
      <c r="A19" s="136"/>
      <c r="B19" s="137"/>
      <c r="C19" s="137"/>
      <c r="D19" s="137"/>
      <c r="E19" s="137"/>
      <c r="F19" s="138"/>
      <c r="G19" s="535"/>
      <c r="H19" s="536"/>
      <c r="I19" s="546" t="s">
        <v>17</v>
      </c>
      <c r="J19" s="547"/>
      <c r="K19" s="547"/>
      <c r="L19" s="547"/>
      <c r="M19" s="547"/>
      <c r="N19" s="547"/>
      <c r="O19" s="548"/>
      <c r="P19" s="549">
        <f>SUM(P13:V18)</f>
        <v>0</v>
      </c>
      <c r="Q19" s="550"/>
      <c r="R19" s="550"/>
      <c r="S19" s="550"/>
      <c r="T19" s="550"/>
      <c r="U19" s="550"/>
      <c r="V19" s="551"/>
      <c r="W19" s="549">
        <f>SUM(W13:AC18)</f>
        <v>484</v>
      </c>
      <c r="X19" s="550"/>
      <c r="Y19" s="550"/>
      <c r="Z19" s="550"/>
      <c r="AA19" s="550"/>
      <c r="AB19" s="550"/>
      <c r="AC19" s="551"/>
      <c r="AD19" s="549">
        <f>SUM(AD13:AJ18)</f>
        <v>742</v>
      </c>
      <c r="AE19" s="550"/>
      <c r="AF19" s="550"/>
      <c r="AG19" s="550"/>
      <c r="AH19" s="550"/>
      <c r="AI19" s="550"/>
      <c r="AJ19" s="551"/>
      <c r="AK19" s="549">
        <f>SUM(AK13:AQ18)-AK15</f>
        <v>1073</v>
      </c>
      <c r="AL19" s="550"/>
      <c r="AM19" s="550"/>
      <c r="AN19" s="550"/>
      <c r="AO19" s="550"/>
      <c r="AP19" s="550"/>
      <c r="AQ19" s="551"/>
      <c r="AR19" s="560"/>
      <c r="AS19" s="561"/>
      <c r="AT19" s="561"/>
      <c r="AU19" s="561"/>
      <c r="AV19" s="561"/>
      <c r="AW19" s="561"/>
      <c r="AX19" s="562"/>
    </row>
    <row r="20" spans="1:50" ht="24.75" customHeight="1" x14ac:dyDescent="0.15">
      <c r="A20" s="136"/>
      <c r="B20" s="137"/>
      <c r="C20" s="137"/>
      <c r="D20" s="137"/>
      <c r="E20" s="137"/>
      <c r="F20" s="138"/>
      <c r="G20" s="509" t="s">
        <v>9</v>
      </c>
      <c r="H20" s="510"/>
      <c r="I20" s="510"/>
      <c r="J20" s="510"/>
      <c r="K20" s="510"/>
      <c r="L20" s="510"/>
      <c r="M20" s="510"/>
      <c r="N20" s="510"/>
      <c r="O20" s="510"/>
      <c r="P20" s="68" t="s">
        <v>583</v>
      </c>
      <c r="Q20" s="69"/>
      <c r="R20" s="69"/>
      <c r="S20" s="69"/>
      <c r="T20" s="69"/>
      <c r="U20" s="69"/>
      <c r="V20" s="70"/>
      <c r="W20" s="68">
        <v>412</v>
      </c>
      <c r="X20" s="69"/>
      <c r="Y20" s="69"/>
      <c r="Z20" s="69"/>
      <c r="AA20" s="69"/>
      <c r="AB20" s="69"/>
      <c r="AC20" s="70"/>
      <c r="AD20" s="68">
        <v>709</v>
      </c>
      <c r="AE20" s="69"/>
      <c r="AF20" s="69"/>
      <c r="AG20" s="69"/>
      <c r="AH20" s="69"/>
      <c r="AI20" s="69"/>
      <c r="AJ20" s="70"/>
      <c r="AK20" s="507"/>
      <c r="AL20" s="507"/>
      <c r="AM20" s="507"/>
      <c r="AN20" s="507"/>
      <c r="AO20" s="507"/>
      <c r="AP20" s="507"/>
      <c r="AQ20" s="507"/>
      <c r="AR20" s="560"/>
      <c r="AS20" s="561"/>
      <c r="AT20" s="561"/>
      <c r="AU20" s="561"/>
      <c r="AV20" s="561"/>
      <c r="AW20" s="561"/>
      <c r="AX20" s="562"/>
    </row>
    <row r="21" spans="1:50" ht="24.75" customHeight="1" x14ac:dyDescent="0.15">
      <c r="A21" s="136"/>
      <c r="B21" s="137"/>
      <c r="C21" s="137"/>
      <c r="D21" s="137"/>
      <c r="E21" s="137"/>
      <c r="F21" s="138"/>
      <c r="G21" s="509" t="s">
        <v>10</v>
      </c>
      <c r="H21" s="510"/>
      <c r="I21" s="510"/>
      <c r="J21" s="510"/>
      <c r="K21" s="510"/>
      <c r="L21" s="510"/>
      <c r="M21" s="510"/>
      <c r="N21" s="510"/>
      <c r="O21" s="510"/>
      <c r="P21" s="506" t="str">
        <f>IF(P19=0, "-", SUM(P20)/P19)</f>
        <v>-</v>
      </c>
      <c r="Q21" s="506"/>
      <c r="R21" s="506"/>
      <c r="S21" s="506"/>
      <c r="T21" s="506"/>
      <c r="U21" s="506"/>
      <c r="V21" s="506"/>
      <c r="W21" s="506">
        <f>IF(W19=0, "-", SUM(W20)/W19)</f>
        <v>0.85123966942148765</v>
      </c>
      <c r="X21" s="506"/>
      <c r="Y21" s="506"/>
      <c r="Z21" s="506"/>
      <c r="AA21" s="506"/>
      <c r="AB21" s="506"/>
      <c r="AC21" s="506"/>
      <c r="AD21" s="506">
        <f>IF(AD19=0, "-", SUM(AD20)/AD19)</f>
        <v>0.95552560646900264</v>
      </c>
      <c r="AE21" s="506"/>
      <c r="AF21" s="506"/>
      <c r="AG21" s="506"/>
      <c r="AH21" s="506"/>
      <c r="AI21" s="506"/>
      <c r="AJ21" s="506"/>
      <c r="AK21" s="507"/>
      <c r="AL21" s="507"/>
      <c r="AM21" s="507"/>
      <c r="AN21" s="507"/>
      <c r="AO21" s="507"/>
      <c r="AP21" s="507"/>
      <c r="AQ21" s="508"/>
      <c r="AR21" s="560"/>
      <c r="AS21" s="561"/>
      <c r="AT21" s="561"/>
      <c r="AU21" s="561"/>
      <c r="AV21" s="561"/>
      <c r="AW21" s="561"/>
      <c r="AX21" s="562"/>
    </row>
    <row r="22" spans="1:50" ht="25.5" customHeight="1" x14ac:dyDescent="0.15">
      <c r="A22" s="578"/>
      <c r="B22" s="579"/>
      <c r="C22" s="579"/>
      <c r="D22" s="579"/>
      <c r="E22" s="579"/>
      <c r="F22" s="580"/>
      <c r="G22" s="504" t="s">
        <v>202</v>
      </c>
      <c r="H22" s="505"/>
      <c r="I22" s="505"/>
      <c r="J22" s="505"/>
      <c r="K22" s="505"/>
      <c r="L22" s="505"/>
      <c r="M22" s="505"/>
      <c r="N22" s="505"/>
      <c r="O22" s="505"/>
      <c r="P22" s="506" t="e">
        <f>IF(P20=0, "-", SUM(P20)/SUM(P13,P14))</f>
        <v>#DIV/0!</v>
      </c>
      <c r="Q22" s="506"/>
      <c r="R22" s="506"/>
      <c r="S22" s="506"/>
      <c r="T22" s="506"/>
      <c r="U22" s="506"/>
      <c r="V22" s="506"/>
      <c r="W22" s="506">
        <f>IF(W20=0, "-", SUM(W20)/SUM(W13,W14))</f>
        <v>0.33798195242001638</v>
      </c>
      <c r="X22" s="506"/>
      <c r="Y22" s="506"/>
      <c r="Z22" s="506"/>
      <c r="AA22" s="506"/>
      <c r="AB22" s="506"/>
      <c r="AC22" s="506"/>
      <c r="AD22" s="506">
        <f>IF(AD20=0, "-", SUM(AD20)/SUM(AD13,AD14))</f>
        <v>1.3129629629629629</v>
      </c>
      <c r="AE22" s="506"/>
      <c r="AF22" s="506"/>
      <c r="AG22" s="506"/>
      <c r="AH22" s="506"/>
      <c r="AI22" s="506"/>
      <c r="AJ22" s="506"/>
      <c r="AK22" s="507"/>
      <c r="AL22" s="507"/>
      <c r="AM22" s="507"/>
      <c r="AN22" s="507"/>
      <c r="AO22" s="507"/>
      <c r="AP22" s="507"/>
      <c r="AQ22" s="508"/>
      <c r="AR22" s="563"/>
      <c r="AS22" s="564"/>
      <c r="AT22" s="564"/>
      <c r="AU22" s="564"/>
      <c r="AV22" s="564"/>
      <c r="AW22" s="564"/>
      <c r="AX22" s="565"/>
    </row>
    <row r="23" spans="1:50" ht="40.35" customHeight="1" x14ac:dyDescent="0.15">
      <c r="A23" s="488" t="s">
        <v>541</v>
      </c>
      <c r="B23" s="489"/>
      <c r="C23" s="489"/>
      <c r="D23" s="489"/>
      <c r="E23" s="489"/>
      <c r="F23" s="490"/>
      <c r="G23" s="494" t="s">
        <v>197</v>
      </c>
      <c r="H23" s="495"/>
      <c r="I23" s="495"/>
      <c r="J23" s="495"/>
      <c r="K23" s="495"/>
      <c r="L23" s="495"/>
      <c r="M23" s="495"/>
      <c r="N23" s="495"/>
      <c r="O23" s="496"/>
      <c r="P23" s="497" t="s">
        <v>539</v>
      </c>
      <c r="Q23" s="495"/>
      <c r="R23" s="495"/>
      <c r="S23" s="495"/>
      <c r="T23" s="495"/>
      <c r="U23" s="495"/>
      <c r="V23" s="496"/>
      <c r="W23" s="516" t="s">
        <v>196</v>
      </c>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517"/>
    </row>
    <row r="24" spans="1:50" ht="25.5" customHeight="1" x14ac:dyDescent="0.15">
      <c r="A24" s="491"/>
      <c r="B24" s="492"/>
      <c r="C24" s="492"/>
      <c r="D24" s="492"/>
      <c r="E24" s="492"/>
      <c r="F24" s="493"/>
      <c r="G24" s="498" t="s">
        <v>564</v>
      </c>
      <c r="H24" s="499"/>
      <c r="I24" s="499"/>
      <c r="J24" s="499"/>
      <c r="K24" s="499"/>
      <c r="L24" s="499"/>
      <c r="M24" s="499"/>
      <c r="N24" s="499"/>
      <c r="O24" s="500"/>
      <c r="P24" s="501">
        <v>540</v>
      </c>
      <c r="Q24" s="502"/>
      <c r="R24" s="502"/>
      <c r="S24" s="502"/>
      <c r="T24" s="502"/>
      <c r="U24" s="502"/>
      <c r="V24" s="503"/>
      <c r="W24" s="518"/>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0"/>
    </row>
    <row r="25" spans="1:50" ht="25.5" customHeight="1" x14ac:dyDescent="0.15">
      <c r="A25" s="491"/>
      <c r="B25" s="492"/>
      <c r="C25" s="492"/>
      <c r="D25" s="492"/>
      <c r="E25" s="492"/>
      <c r="F25" s="493"/>
      <c r="G25" s="479"/>
      <c r="H25" s="480"/>
      <c r="I25" s="480"/>
      <c r="J25" s="480"/>
      <c r="K25" s="480"/>
      <c r="L25" s="480"/>
      <c r="M25" s="480"/>
      <c r="N25" s="480"/>
      <c r="O25" s="481"/>
      <c r="P25" s="68" t="s">
        <v>549</v>
      </c>
      <c r="Q25" s="69"/>
      <c r="R25" s="69"/>
      <c r="S25" s="69"/>
      <c r="T25" s="69"/>
      <c r="U25" s="69"/>
      <c r="V25" s="70"/>
      <c r="W25" s="521"/>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3"/>
    </row>
    <row r="26" spans="1:50" ht="25.5" customHeight="1" x14ac:dyDescent="0.15">
      <c r="A26" s="491"/>
      <c r="B26" s="492"/>
      <c r="C26" s="492"/>
      <c r="D26" s="492"/>
      <c r="E26" s="492"/>
      <c r="F26" s="493"/>
      <c r="G26" s="479"/>
      <c r="H26" s="480"/>
      <c r="I26" s="480"/>
      <c r="J26" s="480"/>
      <c r="K26" s="480"/>
      <c r="L26" s="480"/>
      <c r="M26" s="480"/>
      <c r="N26" s="480"/>
      <c r="O26" s="481"/>
      <c r="P26" s="68" t="s">
        <v>549</v>
      </c>
      <c r="Q26" s="69"/>
      <c r="R26" s="69"/>
      <c r="S26" s="69"/>
      <c r="T26" s="69"/>
      <c r="U26" s="69"/>
      <c r="V26" s="70"/>
      <c r="W26" s="521"/>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3"/>
    </row>
    <row r="27" spans="1:50" ht="25.5" customHeight="1" x14ac:dyDescent="0.15">
      <c r="A27" s="491"/>
      <c r="B27" s="492"/>
      <c r="C27" s="492"/>
      <c r="D27" s="492"/>
      <c r="E27" s="492"/>
      <c r="F27" s="493"/>
      <c r="G27" s="479"/>
      <c r="H27" s="480"/>
      <c r="I27" s="480"/>
      <c r="J27" s="480"/>
      <c r="K27" s="480"/>
      <c r="L27" s="480"/>
      <c r="M27" s="480"/>
      <c r="N27" s="480"/>
      <c r="O27" s="481"/>
      <c r="P27" s="68" t="s">
        <v>549</v>
      </c>
      <c r="Q27" s="69"/>
      <c r="R27" s="69"/>
      <c r="S27" s="69"/>
      <c r="T27" s="69"/>
      <c r="U27" s="69"/>
      <c r="V27" s="70"/>
      <c r="W27" s="521"/>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3"/>
    </row>
    <row r="28" spans="1:50" ht="25.5" customHeight="1" x14ac:dyDescent="0.15">
      <c r="A28" s="491"/>
      <c r="B28" s="492"/>
      <c r="C28" s="492"/>
      <c r="D28" s="492"/>
      <c r="E28" s="492"/>
      <c r="F28" s="493"/>
      <c r="G28" s="479"/>
      <c r="H28" s="480"/>
      <c r="I28" s="480"/>
      <c r="J28" s="480"/>
      <c r="K28" s="480"/>
      <c r="L28" s="480"/>
      <c r="M28" s="480"/>
      <c r="N28" s="480"/>
      <c r="O28" s="481"/>
      <c r="P28" s="68" t="s">
        <v>549</v>
      </c>
      <c r="Q28" s="69"/>
      <c r="R28" s="69"/>
      <c r="S28" s="69"/>
      <c r="T28" s="69"/>
      <c r="U28" s="69"/>
      <c r="V28" s="70"/>
      <c r="W28" s="521"/>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3"/>
    </row>
    <row r="29" spans="1:50" ht="25.5" customHeight="1" x14ac:dyDescent="0.15">
      <c r="A29" s="491"/>
      <c r="B29" s="492"/>
      <c r="C29" s="492"/>
      <c r="D29" s="492"/>
      <c r="E29" s="492"/>
      <c r="F29" s="493"/>
      <c r="G29" s="482"/>
      <c r="H29" s="483"/>
      <c r="I29" s="483"/>
      <c r="J29" s="483"/>
      <c r="K29" s="483"/>
      <c r="L29" s="483"/>
      <c r="M29" s="483"/>
      <c r="N29" s="483"/>
      <c r="O29" s="484"/>
      <c r="P29" s="485" t="s">
        <v>549</v>
      </c>
      <c r="Q29" s="486"/>
      <c r="R29" s="486"/>
      <c r="S29" s="486"/>
      <c r="T29" s="486"/>
      <c r="U29" s="486"/>
      <c r="V29" s="487"/>
      <c r="W29" s="521"/>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row>
    <row r="30" spans="1:50" ht="25.5" customHeight="1" thickBot="1" x14ac:dyDescent="0.2">
      <c r="A30" s="491"/>
      <c r="B30" s="492"/>
      <c r="C30" s="492"/>
      <c r="D30" s="492"/>
      <c r="E30" s="492"/>
      <c r="F30" s="493"/>
      <c r="G30" s="116" t="s">
        <v>17</v>
      </c>
      <c r="H30" s="511"/>
      <c r="I30" s="511"/>
      <c r="J30" s="511"/>
      <c r="K30" s="511"/>
      <c r="L30" s="511"/>
      <c r="M30" s="511"/>
      <c r="N30" s="511"/>
      <c r="O30" s="512"/>
      <c r="P30" s="513">
        <f>AK15</f>
        <v>540</v>
      </c>
      <c r="Q30" s="514"/>
      <c r="R30" s="514"/>
      <c r="S30" s="514"/>
      <c r="T30" s="514"/>
      <c r="U30" s="514"/>
      <c r="V30" s="515"/>
      <c r="W30" s="524"/>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6"/>
    </row>
    <row r="31" spans="1:50" ht="60.75" customHeight="1" x14ac:dyDescent="0.15">
      <c r="A31" s="476" t="s">
        <v>523</v>
      </c>
      <c r="B31" s="477"/>
      <c r="C31" s="477"/>
      <c r="D31" s="477"/>
      <c r="E31" s="477"/>
      <c r="F31" s="478"/>
      <c r="G31" s="452" t="s">
        <v>550</v>
      </c>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4"/>
    </row>
    <row r="32" spans="1:50" ht="31.5" customHeight="1" x14ac:dyDescent="0.15">
      <c r="A32" s="455" t="s">
        <v>524</v>
      </c>
      <c r="B32" s="338"/>
      <c r="C32" s="338"/>
      <c r="D32" s="338"/>
      <c r="E32" s="338"/>
      <c r="F32" s="339"/>
      <c r="G32" s="457" t="s">
        <v>519</v>
      </c>
      <c r="H32" s="458"/>
      <c r="I32" s="458"/>
      <c r="J32" s="458"/>
      <c r="K32" s="458"/>
      <c r="L32" s="458"/>
      <c r="M32" s="458"/>
      <c r="N32" s="458"/>
      <c r="O32" s="458"/>
      <c r="P32" s="459" t="s">
        <v>518</v>
      </c>
      <c r="Q32" s="458"/>
      <c r="R32" s="458"/>
      <c r="S32" s="458"/>
      <c r="T32" s="458"/>
      <c r="U32" s="458"/>
      <c r="V32" s="458"/>
      <c r="W32" s="458"/>
      <c r="X32" s="460"/>
      <c r="Y32" s="461"/>
      <c r="Z32" s="462"/>
      <c r="AA32" s="463"/>
      <c r="AB32" s="464" t="s">
        <v>11</v>
      </c>
      <c r="AC32" s="464"/>
      <c r="AD32" s="464"/>
      <c r="AE32" s="333" t="s">
        <v>363</v>
      </c>
      <c r="AF32" s="474"/>
      <c r="AG32" s="474"/>
      <c r="AH32" s="475"/>
      <c r="AI32" s="333" t="s">
        <v>515</v>
      </c>
      <c r="AJ32" s="474"/>
      <c r="AK32" s="474"/>
      <c r="AL32" s="475"/>
      <c r="AM32" s="333" t="s">
        <v>331</v>
      </c>
      <c r="AN32" s="474"/>
      <c r="AO32" s="474"/>
      <c r="AP32" s="475"/>
      <c r="AQ32" s="445" t="s">
        <v>362</v>
      </c>
      <c r="AR32" s="446"/>
      <c r="AS32" s="446"/>
      <c r="AT32" s="447"/>
      <c r="AU32" s="445" t="s">
        <v>529</v>
      </c>
      <c r="AV32" s="446"/>
      <c r="AW32" s="446"/>
      <c r="AX32" s="448"/>
    </row>
    <row r="33" spans="1:60" ht="35.1" customHeight="1" x14ac:dyDescent="0.15">
      <c r="A33" s="455"/>
      <c r="B33" s="338"/>
      <c r="C33" s="338"/>
      <c r="D33" s="338"/>
      <c r="E33" s="338"/>
      <c r="F33" s="339"/>
      <c r="G33" s="411" t="s">
        <v>551</v>
      </c>
      <c r="H33" s="412"/>
      <c r="I33" s="412"/>
      <c r="J33" s="412"/>
      <c r="K33" s="412"/>
      <c r="L33" s="412"/>
      <c r="M33" s="412"/>
      <c r="N33" s="412"/>
      <c r="O33" s="412"/>
      <c r="P33" s="196" t="s">
        <v>552</v>
      </c>
      <c r="Q33" s="415"/>
      <c r="R33" s="415"/>
      <c r="S33" s="415"/>
      <c r="T33" s="415"/>
      <c r="U33" s="415"/>
      <c r="V33" s="415"/>
      <c r="W33" s="415"/>
      <c r="X33" s="416"/>
      <c r="Y33" s="420" t="s">
        <v>47</v>
      </c>
      <c r="Z33" s="421"/>
      <c r="AA33" s="422"/>
      <c r="AB33" s="382" t="s">
        <v>565</v>
      </c>
      <c r="AC33" s="423"/>
      <c r="AD33" s="423"/>
      <c r="AE33" s="424" t="s">
        <v>549</v>
      </c>
      <c r="AF33" s="425"/>
      <c r="AG33" s="425"/>
      <c r="AH33" s="425"/>
      <c r="AI33" s="425">
        <v>1300</v>
      </c>
      <c r="AJ33" s="425"/>
      <c r="AK33" s="425"/>
      <c r="AL33" s="425"/>
      <c r="AM33" s="425">
        <v>2900</v>
      </c>
      <c r="AN33" s="425"/>
      <c r="AO33" s="425"/>
      <c r="AP33" s="425"/>
      <c r="AQ33" s="424" t="s">
        <v>549</v>
      </c>
      <c r="AR33" s="425"/>
      <c r="AS33" s="425"/>
      <c r="AT33" s="425"/>
      <c r="AU33" s="365" t="s">
        <v>549</v>
      </c>
      <c r="AV33" s="440"/>
      <c r="AW33" s="440"/>
      <c r="AX33" s="441"/>
    </row>
    <row r="34" spans="1:60" ht="35.1" customHeight="1" x14ac:dyDescent="0.15">
      <c r="A34" s="456"/>
      <c r="B34" s="341"/>
      <c r="C34" s="341"/>
      <c r="D34" s="341"/>
      <c r="E34" s="341"/>
      <c r="F34" s="342"/>
      <c r="G34" s="413"/>
      <c r="H34" s="414"/>
      <c r="I34" s="414"/>
      <c r="J34" s="414"/>
      <c r="K34" s="414"/>
      <c r="L34" s="414"/>
      <c r="M34" s="414"/>
      <c r="N34" s="414"/>
      <c r="O34" s="414"/>
      <c r="P34" s="417"/>
      <c r="Q34" s="418"/>
      <c r="R34" s="418"/>
      <c r="S34" s="418"/>
      <c r="T34" s="418"/>
      <c r="U34" s="418"/>
      <c r="V34" s="418"/>
      <c r="W34" s="418"/>
      <c r="X34" s="419"/>
      <c r="Y34" s="442" t="s">
        <v>48</v>
      </c>
      <c r="Z34" s="443"/>
      <c r="AA34" s="444"/>
      <c r="AB34" s="382" t="s">
        <v>565</v>
      </c>
      <c r="AC34" s="423"/>
      <c r="AD34" s="423"/>
      <c r="AE34" s="424" t="s">
        <v>549</v>
      </c>
      <c r="AF34" s="425"/>
      <c r="AG34" s="425"/>
      <c r="AH34" s="425"/>
      <c r="AI34" s="425">
        <v>300</v>
      </c>
      <c r="AJ34" s="425"/>
      <c r="AK34" s="425"/>
      <c r="AL34" s="425"/>
      <c r="AM34" s="425">
        <v>360</v>
      </c>
      <c r="AN34" s="425"/>
      <c r="AO34" s="425"/>
      <c r="AP34" s="425"/>
      <c r="AQ34" s="424">
        <v>360</v>
      </c>
      <c r="AR34" s="425"/>
      <c r="AS34" s="425"/>
      <c r="AT34" s="425"/>
      <c r="AU34" s="365" t="s">
        <v>549</v>
      </c>
      <c r="AV34" s="440"/>
      <c r="AW34" s="440"/>
      <c r="AX34" s="441"/>
    </row>
    <row r="35" spans="1:60" ht="23.25" customHeight="1" x14ac:dyDescent="0.15">
      <c r="A35" s="465" t="s">
        <v>525</v>
      </c>
      <c r="B35" s="466"/>
      <c r="C35" s="466"/>
      <c r="D35" s="466"/>
      <c r="E35" s="466"/>
      <c r="F35" s="467"/>
      <c r="G35" s="398" t="s">
        <v>526</v>
      </c>
      <c r="H35" s="398"/>
      <c r="I35" s="398"/>
      <c r="J35" s="398"/>
      <c r="K35" s="398"/>
      <c r="L35" s="398"/>
      <c r="M35" s="398"/>
      <c r="N35" s="398"/>
      <c r="O35" s="398"/>
      <c r="P35" s="398"/>
      <c r="Q35" s="398"/>
      <c r="R35" s="398"/>
      <c r="S35" s="398"/>
      <c r="T35" s="398"/>
      <c r="U35" s="398"/>
      <c r="V35" s="398"/>
      <c r="W35" s="398"/>
      <c r="X35" s="399"/>
      <c r="Y35" s="400"/>
      <c r="Z35" s="401"/>
      <c r="AA35" s="402"/>
      <c r="AB35" s="403" t="s">
        <v>11</v>
      </c>
      <c r="AC35" s="398"/>
      <c r="AD35" s="399"/>
      <c r="AE35" s="403" t="s">
        <v>363</v>
      </c>
      <c r="AF35" s="398"/>
      <c r="AG35" s="398"/>
      <c r="AH35" s="399"/>
      <c r="AI35" s="403" t="s">
        <v>515</v>
      </c>
      <c r="AJ35" s="398"/>
      <c r="AK35" s="398"/>
      <c r="AL35" s="399"/>
      <c r="AM35" s="403" t="s">
        <v>331</v>
      </c>
      <c r="AN35" s="398"/>
      <c r="AO35" s="398"/>
      <c r="AP35" s="399"/>
      <c r="AQ35" s="404" t="s">
        <v>530</v>
      </c>
      <c r="AR35" s="405"/>
      <c r="AS35" s="405"/>
      <c r="AT35" s="405"/>
      <c r="AU35" s="405"/>
      <c r="AV35" s="405"/>
      <c r="AW35" s="405"/>
      <c r="AX35" s="406"/>
    </row>
    <row r="36" spans="1:60" ht="23.25" customHeight="1" x14ac:dyDescent="0.15">
      <c r="A36" s="468"/>
      <c r="B36" s="469"/>
      <c r="C36" s="469"/>
      <c r="D36" s="469"/>
      <c r="E36" s="469"/>
      <c r="F36" s="470"/>
      <c r="G36" s="407" t="s">
        <v>553</v>
      </c>
      <c r="H36" s="408"/>
      <c r="I36" s="408"/>
      <c r="J36" s="408"/>
      <c r="K36" s="408"/>
      <c r="L36" s="408"/>
      <c r="M36" s="408"/>
      <c r="N36" s="408"/>
      <c r="O36" s="408"/>
      <c r="P36" s="408"/>
      <c r="Q36" s="408"/>
      <c r="R36" s="408"/>
      <c r="S36" s="408"/>
      <c r="T36" s="408"/>
      <c r="U36" s="408"/>
      <c r="V36" s="408"/>
      <c r="W36" s="408"/>
      <c r="X36" s="408"/>
      <c r="Y36" s="434" t="s">
        <v>525</v>
      </c>
      <c r="Z36" s="435"/>
      <c r="AA36" s="436"/>
      <c r="AB36" s="437" t="s">
        <v>566</v>
      </c>
      <c r="AC36" s="438"/>
      <c r="AD36" s="439"/>
      <c r="AE36" s="424" t="s">
        <v>584</v>
      </c>
      <c r="AF36" s="424"/>
      <c r="AG36" s="424"/>
      <c r="AH36" s="424"/>
      <c r="AI36" s="424">
        <v>127</v>
      </c>
      <c r="AJ36" s="424"/>
      <c r="AK36" s="424"/>
      <c r="AL36" s="424"/>
      <c r="AM36" s="424">
        <v>146</v>
      </c>
      <c r="AN36" s="424"/>
      <c r="AO36" s="424"/>
      <c r="AP36" s="424"/>
      <c r="AQ36" s="365">
        <v>146</v>
      </c>
      <c r="AR36" s="319"/>
      <c r="AS36" s="319"/>
      <c r="AT36" s="319"/>
      <c r="AU36" s="319"/>
      <c r="AV36" s="319"/>
      <c r="AW36" s="319"/>
      <c r="AX36" s="320"/>
    </row>
    <row r="37" spans="1:60" ht="46.5" customHeight="1" x14ac:dyDescent="0.15">
      <c r="A37" s="471"/>
      <c r="B37" s="472"/>
      <c r="C37" s="472"/>
      <c r="D37" s="472"/>
      <c r="E37" s="472"/>
      <c r="F37" s="473"/>
      <c r="G37" s="409"/>
      <c r="H37" s="410"/>
      <c r="I37" s="410"/>
      <c r="J37" s="410"/>
      <c r="K37" s="410"/>
      <c r="L37" s="410"/>
      <c r="M37" s="410"/>
      <c r="N37" s="410"/>
      <c r="O37" s="410"/>
      <c r="P37" s="410"/>
      <c r="Q37" s="410"/>
      <c r="R37" s="410"/>
      <c r="S37" s="410"/>
      <c r="T37" s="410"/>
      <c r="U37" s="410"/>
      <c r="V37" s="410"/>
      <c r="W37" s="410"/>
      <c r="X37" s="410"/>
      <c r="Y37" s="426" t="s">
        <v>527</v>
      </c>
      <c r="Z37" s="427"/>
      <c r="AA37" s="428"/>
      <c r="AB37" s="429" t="s">
        <v>567</v>
      </c>
      <c r="AC37" s="430"/>
      <c r="AD37" s="431"/>
      <c r="AE37" s="432" t="s">
        <v>584</v>
      </c>
      <c r="AF37" s="432"/>
      <c r="AG37" s="432"/>
      <c r="AH37" s="432"/>
      <c r="AI37" s="432" t="s">
        <v>568</v>
      </c>
      <c r="AJ37" s="432"/>
      <c r="AK37" s="432"/>
      <c r="AL37" s="432"/>
      <c r="AM37" s="432" t="s">
        <v>569</v>
      </c>
      <c r="AN37" s="432"/>
      <c r="AO37" s="432"/>
      <c r="AP37" s="432"/>
      <c r="AQ37" s="432" t="s">
        <v>570</v>
      </c>
      <c r="AR37" s="432"/>
      <c r="AS37" s="432"/>
      <c r="AT37" s="432"/>
      <c r="AU37" s="432"/>
      <c r="AV37" s="432"/>
      <c r="AW37" s="432"/>
      <c r="AX37" s="433"/>
    </row>
    <row r="38" spans="1:60" ht="18.75" customHeight="1" x14ac:dyDescent="0.15">
      <c r="A38" s="646" t="s">
        <v>520</v>
      </c>
      <c r="B38" s="360" t="s">
        <v>521</v>
      </c>
      <c r="C38" s="361"/>
      <c r="D38" s="361"/>
      <c r="E38" s="361"/>
      <c r="F38" s="362"/>
      <c r="G38" s="322" t="s">
        <v>522</v>
      </c>
      <c r="H38" s="322"/>
      <c r="I38" s="322"/>
      <c r="J38" s="322"/>
      <c r="K38" s="322"/>
      <c r="L38" s="322"/>
      <c r="M38" s="322"/>
      <c r="N38" s="322"/>
      <c r="O38" s="322"/>
      <c r="P38" s="322"/>
      <c r="Q38" s="322"/>
      <c r="R38" s="322"/>
      <c r="S38" s="322"/>
      <c r="T38" s="322"/>
      <c r="U38" s="322"/>
      <c r="V38" s="322"/>
      <c r="W38" s="322"/>
      <c r="X38" s="322"/>
      <c r="Y38" s="322"/>
      <c r="Z38" s="322"/>
      <c r="AA38" s="323"/>
      <c r="AB38" s="321" t="s">
        <v>531</v>
      </c>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647"/>
      <c r="AY38">
        <f>COUNTA($G$40)</f>
        <v>1</v>
      </c>
    </row>
    <row r="39" spans="1:60" ht="22.5" customHeight="1" x14ac:dyDescent="0.15">
      <c r="A39" s="336"/>
      <c r="B39" s="337"/>
      <c r="C39" s="338"/>
      <c r="D39" s="338"/>
      <c r="E39" s="338"/>
      <c r="F39" s="339"/>
      <c r="G39" s="325"/>
      <c r="H39" s="325"/>
      <c r="I39" s="325"/>
      <c r="J39" s="325"/>
      <c r="K39" s="325"/>
      <c r="L39" s="325"/>
      <c r="M39" s="325"/>
      <c r="N39" s="325"/>
      <c r="O39" s="325"/>
      <c r="P39" s="325"/>
      <c r="Q39" s="325"/>
      <c r="R39" s="325"/>
      <c r="S39" s="325"/>
      <c r="T39" s="325"/>
      <c r="U39" s="325"/>
      <c r="V39" s="325"/>
      <c r="W39" s="325"/>
      <c r="X39" s="325"/>
      <c r="Y39" s="325"/>
      <c r="Z39" s="325"/>
      <c r="AA39" s="326"/>
      <c r="AB39" s="324"/>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47"/>
      <c r="AY39">
        <f t="shared" ref="AY39:AY47" si="0">$AY$38</f>
        <v>1</v>
      </c>
    </row>
    <row r="40" spans="1:60" ht="35.1" customHeight="1" x14ac:dyDescent="0.15">
      <c r="A40" s="336"/>
      <c r="B40" s="337"/>
      <c r="C40" s="338"/>
      <c r="D40" s="338"/>
      <c r="E40" s="338"/>
      <c r="F40" s="339"/>
      <c r="G40" s="348" t="s">
        <v>571</v>
      </c>
      <c r="H40" s="348"/>
      <c r="I40" s="348"/>
      <c r="J40" s="348"/>
      <c r="K40" s="348"/>
      <c r="L40" s="348"/>
      <c r="M40" s="348"/>
      <c r="N40" s="348"/>
      <c r="O40" s="348"/>
      <c r="P40" s="348"/>
      <c r="Q40" s="348"/>
      <c r="R40" s="348"/>
      <c r="S40" s="348"/>
      <c r="T40" s="348"/>
      <c r="U40" s="348"/>
      <c r="V40" s="348"/>
      <c r="W40" s="348"/>
      <c r="X40" s="348"/>
      <c r="Y40" s="348"/>
      <c r="Z40" s="348"/>
      <c r="AA40" s="349"/>
      <c r="AB40" s="354" t="s">
        <v>572</v>
      </c>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55"/>
      <c r="AY40">
        <f t="shared" si="0"/>
        <v>1</v>
      </c>
    </row>
    <row r="41" spans="1:60" ht="30" customHeight="1" x14ac:dyDescent="0.15">
      <c r="A41" s="336"/>
      <c r="B41" s="337"/>
      <c r="C41" s="338"/>
      <c r="D41" s="338"/>
      <c r="E41" s="338"/>
      <c r="F41" s="339"/>
      <c r="G41" s="350"/>
      <c r="H41" s="350"/>
      <c r="I41" s="350"/>
      <c r="J41" s="350"/>
      <c r="K41" s="350"/>
      <c r="L41" s="350"/>
      <c r="M41" s="350"/>
      <c r="N41" s="350"/>
      <c r="O41" s="350"/>
      <c r="P41" s="350"/>
      <c r="Q41" s="350"/>
      <c r="R41" s="350"/>
      <c r="S41" s="350"/>
      <c r="T41" s="350"/>
      <c r="U41" s="350"/>
      <c r="V41" s="350"/>
      <c r="W41" s="350"/>
      <c r="X41" s="350"/>
      <c r="Y41" s="350"/>
      <c r="Z41" s="350"/>
      <c r="AA41" s="351"/>
      <c r="AB41" s="356"/>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7"/>
      <c r="AY41">
        <f t="shared" si="0"/>
        <v>1</v>
      </c>
    </row>
    <row r="42" spans="1:60" ht="30" customHeight="1" x14ac:dyDescent="0.15">
      <c r="A42" s="336"/>
      <c r="B42" s="340"/>
      <c r="C42" s="341"/>
      <c r="D42" s="341"/>
      <c r="E42" s="341"/>
      <c r="F42" s="342"/>
      <c r="G42" s="352"/>
      <c r="H42" s="352"/>
      <c r="I42" s="352"/>
      <c r="J42" s="352"/>
      <c r="K42" s="352"/>
      <c r="L42" s="352"/>
      <c r="M42" s="352"/>
      <c r="N42" s="352"/>
      <c r="O42" s="352"/>
      <c r="P42" s="352"/>
      <c r="Q42" s="352"/>
      <c r="R42" s="352"/>
      <c r="S42" s="352"/>
      <c r="T42" s="352"/>
      <c r="U42" s="352"/>
      <c r="V42" s="352"/>
      <c r="W42" s="352"/>
      <c r="X42" s="352"/>
      <c r="Y42" s="352"/>
      <c r="Z42" s="352"/>
      <c r="AA42" s="353"/>
      <c r="AB42" s="358"/>
      <c r="AC42" s="352"/>
      <c r="AD42" s="352"/>
      <c r="AE42" s="350"/>
      <c r="AF42" s="350"/>
      <c r="AG42" s="350"/>
      <c r="AH42" s="350"/>
      <c r="AI42" s="350"/>
      <c r="AJ42" s="350"/>
      <c r="AK42" s="350"/>
      <c r="AL42" s="350"/>
      <c r="AM42" s="350"/>
      <c r="AN42" s="350"/>
      <c r="AO42" s="350"/>
      <c r="AP42" s="350"/>
      <c r="AQ42" s="350"/>
      <c r="AR42" s="350"/>
      <c r="AS42" s="350"/>
      <c r="AT42" s="350"/>
      <c r="AU42" s="352"/>
      <c r="AV42" s="352"/>
      <c r="AW42" s="352"/>
      <c r="AX42" s="359"/>
      <c r="AY42">
        <f t="shared" si="0"/>
        <v>1</v>
      </c>
    </row>
    <row r="43" spans="1:60" ht="18.75" customHeight="1" x14ac:dyDescent="0.15">
      <c r="A43" s="336"/>
      <c r="B43" s="360" t="s">
        <v>132</v>
      </c>
      <c r="C43" s="361"/>
      <c r="D43" s="361"/>
      <c r="E43" s="361"/>
      <c r="F43" s="362"/>
      <c r="G43" s="363" t="s">
        <v>50</v>
      </c>
      <c r="H43" s="322"/>
      <c r="I43" s="322"/>
      <c r="J43" s="322"/>
      <c r="K43" s="322"/>
      <c r="L43" s="322"/>
      <c r="M43" s="322"/>
      <c r="N43" s="322"/>
      <c r="O43" s="323"/>
      <c r="P43" s="321" t="s">
        <v>52</v>
      </c>
      <c r="Q43" s="322"/>
      <c r="R43" s="322"/>
      <c r="S43" s="322"/>
      <c r="T43" s="322"/>
      <c r="U43" s="322"/>
      <c r="V43" s="322"/>
      <c r="W43" s="322"/>
      <c r="X43" s="323"/>
      <c r="Y43" s="327"/>
      <c r="Z43" s="328"/>
      <c r="AA43" s="329"/>
      <c r="AB43" s="330" t="s">
        <v>11</v>
      </c>
      <c r="AC43" s="331"/>
      <c r="AD43" s="332"/>
      <c r="AE43" s="94" t="s">
        <v>363</v>
      </c>
      <c r="AF43" s="94"/>
      <c r="AG43" s="94"/>
      <c r="AH43" s="94"/>
      <c r="AI43" s="94" t="s">
        <v>515</v>
      </c>
      <c r="AJ43" s="94"/>
      <c r="AK43" s="94"/>
      <c r="AL43" s="94"/>
      <c r="AM43" s="94" t="s">
        <v>331</v>
      </c>
      <c r="AN43" s="94"/>
      <c r="AO43" s="94"/>
      <c r="AP43" s="94"/>
      <c r="AQ43" s="383" t="s">
        <v>161</v>
      </c>
      <c r="AR43" s="384"/>
      <c r="AS43" s="384"/>
      <c r="AT43" s="385"/>
      <c r="AU43" s="386" t="s">
        <v>122</v>
      </c>
      <c r="AV43" s="386"/>
      <c r="AW43" s="386"/>
      <c r="AX43" s="387"/>
      <c r="AY43">
        <f t="shared" si="0"/>
        <v>1</v>
      </c>
      <c r="BA43" s="10"/>
      <c r="BB43" s="10"/>
      <c r="BC43" s="10"/>
    </row>
    <row r="44" spans="1:60" ht="18.75" customHeight="1" x14ac:dyDescent="0.15">
      <c r="A44" s="336"/>
      <c r="B44" s="337"/>
      <c r="C44" s="338"/>
      <c r="D44" s="338"/>
      <c r="E44" s="338"/>
      <c r="F44" s="339"/>
      <c r="G44" s="364"/>
      <c r="H44" s="325"/>
      <c r="I44" s="325"/>
      <c r="J44" s="325"/>
      <c r="K44" s="325"/>
      <c r="L44" s="325"/>
      <c r="M44" s="325"/>
      <c r="N44" s="325"/>
      <c r="O44" s="326"/>
      <c r="P44" s="324"/>
      <c r="Q44" s="325"/>
      <c r="R44" s="325"/>
      <c r="S44" s="325"/>
      <c r="T44" s="325"/>
      <c r="U44" s="325"/>
      <c r="V44" s="325"/>
      <c r="W44" s="325"/>
      <c r="X44" s="326"/>
      <c r="Y44" s="327"/>
      <c r="Z44" s="328"/>
      <c r="AA44" s="329"/>
      <c r="AB44" s="333"/>
      <c r="AC44" s="334"/>
      <c r="AD44" s="335"/>
      <c r="AE44" s="94"/>
      <c r="AF44" s="94"/>
      <c r="AG44" s="94"/>
      <c r="AH44" s="94"/>
      <c r="AI44" s="94"/>
      <c r="AJ44" s="94"/>
      <c r="AK44" s="94"/>
      <c r="AL44" s="94"/>
      <c r="AM44" s="94"/>
      <c r="AN44" s="94"/>
      <c r="AO44" s="94"/>
      <c r="AP44" s="94"/>
      <c r="AQ44" s="388" t="s">
        <v>549</v>
      </c>
      <c r="AR44" s="389"/>
      <c r="AS44" s="390" t="s">
        <v>162</v>
      </c>
      <c r="AT44" s="391"/>
      <c r="AU44" s="389" t="s">
        <v>549</v>
      </c>
      <c r="AV44" s="389"/>
      <c r="AW44" s="325" t="s">
        <v>159</v>
      </c>
      <c r="AX44" s="347"/>
      <c r="AY44">
        <f t="shared" si="0"/>
        <v>1</v>
      </c>
      <c r="BA44" s="10"/>
      <c r="BB44" s="10"/>
      <c r="BC44" s="10"/>
      <c r="BD44" s="10"/>
      <c r="BE44" s="10"/>
      <c r="BF44" s="10"/>
      <c r="BG44" s="10"/>
      <c r="BH44" s="10"/>
    </row>
    <row r="45" spans="1:60" ht="23.25" customHeight="1" x14ac:dyDescent="0.15">
      <c r="A45" s="336"/>
      <c r="B45" s="337"/>
      <c r="C45" s="338"/>
      <c r="D45" s="338"/>
      <c r="E45" s="338"/>
      <c r="F45" s="339"/>
      <c r="G45" s="367" t="s">
        <v>573</v>
      </c>
      <c r="H45" s="197"/>
      <c r="I45" s="197"/>
      <c r="J45" s="197"/>
      <c r="K45" s="197"/>
      <c r="L45" s="197"/>
      <c r="M45" s="197"/>
      <c r="N45" s="197"/>
      <c r="O45" s="368"/>
      <c r="P45" s="197" t="s">
        <v>574</v>
      </c>
      <c r="Q45" s="373"/>
      <c r="R45" s="373"/>
      <c r="S45" s="373"/>
      <c r="T45" s="373"/>
      <c r="U45" s="373"/>
      <c r="V45" s="373"/>
      <c r="W45" s="373"/>
      <c r="X45" s="374"/>
      <c r="Y45" s="379" t="s">
        <v>51</v>
      </c>
      <c r="Z45" s="380"/>
      <c r="AA45" s="381"/>
      <c r="AB45" s="382" t="s">
        <v>575</v>
      </c>
      <c r="AC45" s="382"/>
      <c r="AD45" s="382"/>
      <c r="AE45" s="365" t="s">
        <v>549</v>
      </c>
      <c r="AF45" s="319"/>
      <c r="AG45" s="319"/>
      <c r="AH45" s="319"/>
      <c r="AI45" s="365">
        <v>25878413</v>
      </c>
      <c r="AJ45" s="319"/>
      <c r="AK45" s="319"/>
      <c r="AL45" s="319"/>
      <c r="AM45" s="365">
        <v>33439874</v>
      </c>
      <c r="AN45" s="319"/>
      <c r="AO45" s="319"/>
      <c r="AP45" s="319"/>
      <c r="AQ45" s="316" t="s">
        <v>549</v>
      </c>
      <c r="AR45" s="317"/>
      <c r="AS45" s="317"/>
      <c r="AT45" s="318"/>
      <c r="AU45" s="319" t="s">
        <v>549</v>
      </c>
      <c r="AV45" s="319"/>
      <c r="AW45" s="319"/>
      <c r="AX45" s="320"/>
      <c r="AY45">
        <f t="shared" si="0"/>
        <v>1</v>
      </c>
    </row>
    <row r="46" spans="1:60" ht="23.25" customHeight="1" x14ac:dyDescent="0.15">
      <c r="A46" s="336"/>
      <c r="B46" s="337"/>
      <c r="C46" s="338"/>
      <c r="D46" s="338"/>
      <c r="E46" s="338"/>
      <c r="F46" s="339"/>
      <c r="G46" s="369"/>
      <c r="H46" s="200"/>
      <c r="I46" s="200"/>
      <c r="J46" s="200"/>
      <c r="K46" s="200"/>
      <c r="L46" s="200"/>
      <c r="M46" s="200"/>
      <c r="N46" s="200"/>
      <c r="O46" s="370"/>
      <c r="P46" s="375"/>
      <c r="Q46" s="375"/>
      <c r="R46" s="375"/>
      <c r="S46" s="375"/>
      <c r="T46" s="375"/>
      <c r="U46" s="375"/>
      <c r="V46" s="375"/>
      <c r="W46" s="375"/>
      <c r="X46" s="376"/>
      <c r="Y46" s="310" t="s">
        <v>46</v>
      </c>
      <c r="Z46" s="311"/>
      <c r="AA46" s="312"/>
      <c r="AB46" s="366" t="s">
        <v>549</v>
      </c>
      <c r="AC46" s="366"/>
      <c r="AD46" s="366"/>
      <c r="AE46" s="365" t="s">
        <v>549</v>
      </c>
      <c r="AF46" s="319"/>
      <c r="AG46" s="319"/>
      <c r="AH46" s="319"/>
      <c r="AI46" s="365" t="s">
        <v>549</v>
      </c>
      <c r="AJ46" s="319"/>
      <c r="AK46" s="319"/>
      <c r="AL46" s="319"/>
      <c r="AM46" s="365" t="s">
        <v>549</v>
      </c>
      <c r="AN46" s="319"/>
      <c r="AO46" s="319"/>
      <c r="AP46" s="319"/>
      <c r="AQ46" s="316" t="s">
        <v>549</v>
      </c>
      <c r="AR46" s="317"/>
      <c r="AS46" s="317"/>
      <c r="AT46" s="318"/>
      <c r="AU46" s="319" t="s">
        <v>549</v>
      </c>
      <c r="AV46" s="319"/>
      <c r="AW46" s="319"/>
      <c r="AX46" s="320"/>
      <c r="AY46">
        <f t="shared" si="0"/>
        <v>1</v>
      </c>
      <c r="BA46" s="10"/>
      <c r="BB46" s="10"/>
      <c r="BC46" s="10"/>
    </row>
    <row r="47" spans="1:60" ht="23.25" customHeight="1" thickBot="1" x14ac:dyDescent="0.2">
      <c r="A47" s="648"/>
      <c r="B47" s="649"/>
      <c r="C47" s="650"/>
      <c r="D47" s="650"/>
      <c r="E47" s="650"/>
      <c r="F47" s="651"/>
      <c r="G47" s="652"/>
      <c r="H47" s="653"/>
      <c r="I47" s="653"/>
      <c r="J47" s="653"/>
      <c r="K47" s="653"/>
      <c r="L47" s="653"/>
      <c r="M47" s="653"/>
      <c r="N47" s="653"/>
      <c r="O47" s="654"/>
      <c r="P47" s="655"/>
      <c r="Q47" s="655"/>
      <c r="R47" s="655"/>
      <c r="S47" s="655"/>
      <c r="T47" s="655"/>
      <c r="U47" s="655"/>
      <c r="V47" s="655"/>
      <c r="W47" s="655"/>
      <c r="X47" s="656"/>
      <c r="Y47" s="657" t="s">
        <v>12</v>
      </c>
      <c r="Z47" s="658"/>
      <c r="AA47" s="659"/>
      <c r="AB47" s="660" t="s">
        <v>13</v>
      </c>
      <c r="AC47" s="660"/>
      <c r="AD47" s="660"/>
      <c r="AE47" s="661" t="s">
        <v>549</v>
      </c>
      <c r="AF47" s="662"/>
      <c r="AG47" s="662"/>
      <c r="AH47" s="662"/>
      <c r="AI47" s="661" t="s">
        <v>549</v>
      </c>
      <c r="AJ47" s="662"/>
      <c r="AK47" s="662"/>
      <c r="AL47" s="662"/>
      <c r="AM47" s="661" t="s">
        <v>549</v>
      </c>
      <c r="AN47" s="662"/>
      <c r="AO47" s="662"/>
      <c r="AP47" s="662"/>
      <c r="AQ47" s="663" t="s">
        <v>549</v>
      </c>
      <c r="AR47" s="664"/>
      <c r="AS47" s="664"/>
      <c r="AT47" s="665"/>
      <c r="AU47" s="662" t="s">
        <v>549</v>
      </c>
      <c r="AV47" s="662"/>
      <c r="AW47" s="662"/>
      <c r="AX47" s="666"/>
      <c r="AY47">
        <f t="shared" si="0"/>
        <v>1</v>
      </c>
      <c r="BA47" s="10"/>
      <c r="BB47" s="10"/>
      <c r="BC47" s="10"/>
      <c r="BD47" s="10"/>
      <c r="BE47" s="10"/>
      <c r="BF47" s="10"/>
      <c r="BG47" s="10"/>
      <c r="BH47" s="10"/>
    </row>
    <row r="48" spans="1:60" ht="47.25" customHeight="1" x14ac:dyDescent="0.15">
      <c r="A48" s="449" t="s">
        <v>523</v>
      </c>
      <c r="B48" s="450"/>
      <c r="C48" s="450"/>
      <c r="D48" s="450"/>
      <c r="E48" s="450"/>
      <c r="F48" s="451"/>
      <c r="G48" s="452" t="s">
        <v>576</v>
      </c>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4"/>
      <c r="AY48">
        <f>COUNTA($G$48)</f>
        <v>1</v>
      </c>
    </row>
    <row r="49" spans="1:60" ht="31.5" customHeight="1" x14ac:dyDescent="0.15">
      <c r="A49" s="455" t="s">
        <v>524</v>
      </c>
      <c r="B49" s="338"/>
      <c r="C49" s="338"/>
      <c r="D49" s="338"/>
      <c r="E49" s="338"/>
      <c r="F49" s="339"/>
      <c r="G49" s="457" t="s">
        <v>519</v>
      </c>
      <c r="H49" s="458"/>
      <c r="I49" s="458"/>
      <c r="J49" s="458"/>
      <c r="K49" s="458"/>
      <c r="L49" s="458"/>
      <c r="M49" s="458"/>
      <c r="N49" s="458"/>
      <c r="O49" s="458"/>
      <c r="P49" s="459" t="s">
        <v>518</v>
      </c>
      <c r="Q49" s="458"/>
      <c r="R49" s="458"/>
      <c r="S49" s="458"/>
      <c r="T49" s="458"/>
      <c r="U49" s="458"/>
      <c r="V49" s="458"/>
      <c r="W49" s="458"/>
      <c r="X49" s="460"/>
      <c r="Y49" s="461"/>
      <c r="Z49" s="462"/>
      <c r="AA49" s="463"/>
      <c r="AB49" s="464" t="s">
        <v>11</v>
      </c>
      <c r="AC49" s="464"/>
      <c r="AD49" s="464"/>
      <c r="AE49" s="94" t="s">
        <v>363</v>
      </c>
      <c r="AF49" s="94"/>
      <c r="AG49" s="94"/>
      <c r="AH49" s="94"/>
      <c r="AI49" s="94" t="s">
        <v>515</v>
      </c>
      <c r="AJ49" s="94"/>
      <c r="AK49" s="94"/>
      <c r="AL49" s="94"/>
      <c r="AM49" s="94" t="s">
        <v>331</v>
      </c>
      <c r="AN49" s="94"/>
      <c r="AO49" s="94"/>
      <c r="AP49" s="94"/>
      <c r="AQ49" s="445" t="s">
        <v>362</v>
      </c>
      <c r="AR49" s="446"/>
      <c r="AS49" s="446"/>
      <c r="AT49" s="447"/>
      <c r="AU49" s="445" t="s">
        <v>529</v>
      </c>
      <c r="AV49" s="446"/>
      <c r="AW49" s="446"/>
      <c r="AX49" s="448"/>
      <c r="AY49">
        <f>COUNTA($G$50)</f>
        <v>1</v>
      </c>
    </row>
    <row r="50" spans="1:60" ht="35.1" customHeight="1" x14ac:dyDescent="0.15">
      <c r="A50" s="455"/>
      <c r="B50" s="338"/>
      <c r="C50" s="338"/>
      <c r="D50" s="338"/>
      <c r="E50" s="338"/>
      <c r="F50" s="339"/>
      <c r="G50" s="411" t="s">
        <v>577</v>
      </c>
      <c r="H50" s="412"/>
      <c r="I50" s="412"/>
      <c r="J50" s="412"/>
      <c r="K50" s="412"/>
      <c r="L50" s="412"/>
      <c r="M50" s="412"/>
      <c r="N50" s="412"/>
      <c r="O50" s="412"/>
      <c r="P50" s="196" t="s">
        <v>578</v>
      </c>
      <c r="Q50" s="415"/>
      <c r="R50" s="415"/>
      <c r="S50" s="415"/>
      <c r="T50" s="415"/>
      <c r="U50" s="415"/>
      <c r="V50" s="415"/>
      <c r="W50" s="415"/>
      <c r="X50" s="416"/>
      <c r="Y50" s="420" t="s">
        <v>47</v>
      </c>
      <c r="Z50" s="421"/>
      <c r="AA50" s="422"/>
      <c r="AB50" s="382" t="s">
        <v>579</v>
      </c>
      <c r="AC50" s="423"/>
      <c r="AD50" s="423"/>
      <c r="AE50" s="424" t="s">
        <v>549</v>
      </c>
      <c r="AF50" s="425"/>
      <c r="AG50" s="425"/>
      <c r="AH50" s="425"/>
      <c r="AI50" s="425">
        <v>634</v>
      </c>
      <c r="AJ50" s="425"/>
      <c r="AK50" s="425"/>
      <c r="AL50" s="425"/>
      <c r="AM50" s="425">
        <v>897</v>
      </c>
      <c r="AN50" s="425"/>
      <c r="AO50" s="425"/>
      <c r="AP50" s="425"/>
      <c r="AQ50" s="424" t="s">
        <v>549</v>
      </c>
      <c r="AR50" s="425"/>
      <c r="AS50" s="425"/>
      <c r="AT50" s="425"/>
      <c r="AU50" s="365" t="s">
        <v>549</v>
      </c>
      <c r="AV50" s="440"/>
      <c r="AW50" s="440"/>
      <c r="AX50" s="441"/>
      <c r="AY50">
        <f>$AY$49</f>
        <v>1</v>
      </c>
    </row>
    <row r="51" spans="1:60" ht="35.1" customHeight="1" x14ac:dyDescent="0.15">
      <c r="A51" s="456"/>
      <c r="B51" s="341"/>
      <c r="C51" s="341"/>
      <c r="D51" s="341"/>
      <c r="E51" s="341"/>
      <c r="F51" s="342"/>
      <c r="G51" s="413"/>
      <c r="H51" s="414"/>
      <c r="I51" s="414"/>
      <c r="J51" s="414"/>
      <c r="K51" s="414"/>
      <c r="L51" s="414"/>
      <c r="M51" s="414"/>
      <c r="N51" s="414"/>
      <c r="O51" s="414"/>
      <c r="P51" s="417"/>
      <c r="Q51" s="418"/>
      <c r="R51" s="418"/>
      <c r="S51" s="418"/>
      <c r="T51" s="418"/>
      <c r="U51" s="418"/>
      <c r="V51" s="418"/>
      <c r="W51" s="418"/>
      <c r="X51" s="419"/>
      <c r="Y51" s="442" t="s">
        <v>48</v>
      </c>
      <c r="Z51" s="443"/>
      <c r="AA51" s="444"/>
      <c r="AB51" s="382" t="s">
        <v>579</v>
      </c>
      <c r="AC51" s="423"/>
      <c r="AD51" s="423"/>
      <c r="AE51" s="424" t="s">
        <v>549</v>
      </c>
      <c r="AF51" s="425"/>
      <c r="AG51" s="425"/>
      <c r="AH51" s="425"/>
      <c r="AI51" s="425">
        <v>600</v>
      </c>
      <c r="AJ51" s="425"/>
      <c r="AK51" s="425"/>
      <c r="AL51" s="425"/>
      <c r="AM51" s="425">
        <v>720</v>
      </c>
      <c r="AN51" s="425"/>
      <c r="AO51" s="425"/>
      <c r="AP51" s="425"/>
      <c r="AQ51" s="425">
        <v>600</v>
      </c>
      <c r="AR51" s="425"/>
      <c r="AS51" s="425"/>
      <c r="AT51" s="425"/>
      <c r="AU51" s="365" t="s">
        <v>549</v>
      </c>
      <c r="AV51" s="440"/>
      <c r="AW51" s="440"/>
      <c r="AX51" s="441"/>
      <c r="AY51">
        <f>$AY$49</f>
        <v>1</v>
      </c>
    </row>
    <row r="52" spans="1:60" ht="23.25" customHeight="1" x14ac:dyDescent="0.15">
      <c r="A52" s="392" t="s">
        <v>525</v>
      </c>
      <c r="B52" s="322"/>
      <c r="C52" s="322"/>
      <c r="D52" s="322"/>
      <c r="E52" s="322"/>
      <c r="F52" s="393"/>
      <c r="G52" s="398" t="s">
        <v>526</v>
      </c>
      <c r="H52" s="398"/>
      <c r="I52" s="398"/>
      <c r="J52" s="398"/>
      <c r="K52" s="398"/>
      <c r="L52" s="398"/>
      <c r="M52" s="398"/>
      <c r="N52" s="398"/>
      <c r="O52" s="398"/>
      <c r="P52" s="398"/>
      <c r="Q52" s="398"/>
      <c r="R52" s="398"/>
      <c r="S52" s="398"/>
      <c r="T52" s="398"/>
      <c r="U52" s="398"/>
      <c r="V52" s="398"/>
      <c r="W52" s="398"/>
      <c r="X52" s="399"/>
      <c r="Y52" s="400"/>
      <c r="Z52" s="401"/>
      <c r="AA52" s="402"/>
      <c r="AB52" s="403" t="s">
        <v>11</v>
      </c>
      <c r="AC52" s="398"/>
      <c r="AD52" s="399"/>
      <c r="AE52" s="94" t="s">
        <v>363</v>
      </c>
      <c r="AF52" s="94"/>
      <c r="AG52" s="94"/>
      <c r="AH52" s="94"/>
      <c r="AI52" s="94" t="s">
        <v>515</v>
      </c>
      <c r="AJ52" s="94"/>
      <c r="AK52" s="94"/>
      <c r="AL52" s="94"/>
      <c r="AM52" s="94" t="s">
        <v>331</v>
      </c>
      <c r="AN52" s="94"/>
      <c r="AO52" s="94"/>
      <c r="AP52" s="94"/>
      <c r="AQ52" s="404" t="s">
        <v>530</v>
      </c>
      <c r="AR52" s="405"/>
      <c r="AS52" s="405"/>
      <c r="AT52" s="405"/>
      <c r="AU52" s="405"/>
      <c r="AV52" s="405"/>
      <c r="AW52" s="405"/>
      <c r="AX52" s="406"/>
      <c r="AY52">
        <f>IF(SUBSTITUTE(SUBSTITUTE($G$53,"／",""),"　","")="",0,1)</f>
        <v>1</v>
      </c>
    </row>
    <row r="53" spans="1:60" ht="23.25" customHeight="1" x14ac:dyDescent="0.15">
      <c r="A53" s="394"/>
      <c r="B53" s="343"/>
      <c r="C53" s="343"/>
      <c r="D53" s="343"/>
      <c r="E53" s="343"/>
      <c r="F53" s="395"/>
      <c r="G53" s="407" t="s">
        <v>580</v>
      </c>
      <c r="H53" s="408"/>
      <c r="I53" s="408"/>
      <c r="J53" s="408"/>
      <c r="K53" s="408"/>
      <c r="L53" s="408"/>
      <c r="M53" s="408"/>
      <c r="N53" s="408"/>
      <c r="O53" s="408"/>
      <c r="P53" s="408"/>
      <c r="Q53" s="408"/>
      <c r="R53" s="408"/>
      <c r="S53" s="408"/>
      <c r="T53" s="408"/>
      <c r="U53" s="408"/>
      <c r="V53" s="408"/>
      <c r="W53" s="408"/>
      <c r="X53" s="408"/>
      <c r="Y53" s="434" t="s">
        <v>525</v>
      </c>
      <c r="Z53" s="435"/>
      <c r="AA53" s="436"/>
      <c r="AB53" s="437" t="s">
        <v>566</v>
      </c>
      <c r="AC53" s="438"/>
      <c r="AD53" s="439"/>
      <c r="AE53" s="424"/>
      <c r="AF53" s="424"/>
      <c r="AG53" s="424"/>
      <c r="AH53" s="424"/>
      <c r="AI53" s="424">
        <v>61</v>
      </c>
      <c r="AJ53" s="424"/>
      <c r="AK53" s="424"/>
      <c r="AL53" s="424"/>
      <c r="AM53" s="424">
        <v>60</v>
      </c>
      <c r="AN53" s="424"/>
      <c r="AO53" s="424"/>
      <c r="AP53" s="424"/>
      <c r="AQ53" s="365">
        <v>89</v>
      </c>
      <c r="AR53" s="319"/>
      <c r="AS53" s="319"/>
      <c r="AT53" s="319"/>
      <c r="AU53" s="319"/>
      <c r="AV53" s="319"/>
      <c r="AW53" s="319"/>
      <c r="AX53" s="320"/>
      <c r="AY53">
        <f>$AY$52</f>
        <v>1</v>
      </c>
    </row>
    <row r="54" spans="1:60" ht="46.5" customHeight="1" x14ac:dyDescent="0.15">
      <c r="A54" s="396"/>
      <c r="B54" s="325"/>
      <c r="C54" s="325"/>
      <c r="D54" s="325"/>
      <c r="E54" s="325"/>
      <c r="F54" s="397"/>
      <c r="G54" s="409"/>
      <c r="H54" s="410"/>
      <c r="I54" s="410"/>
      <c r="J54" s="410"/>
      <c r="K54" s="410"/>
      <c r="L54" s="410"/>
      <c r="M54" s="410"/>
      <c r="N54" s="410"/>
      <c r="O54" s="410"/>
      <c r="P54" s="410"/>
      <c r="Q54" s="410"/>
      <c r="R54" s="410"/>
      <c r="S54" s="410"/>
      <c r="T54" s="410"/>
      <c r="U54" s="410"/>
      <c r="V54" s="410"/>
      <c r="W54" s="410"/>
      <c r="X54" s="410"/>
      <c r="Y54" s="426" t="s">
        <v>527</v>
      </c>
      <c r="Z54" s="427"/>
      <c r="AA54" s="428"/>
      <c r="AB54" s="429" t="s">
        <v>588</v>
      </c>
      <c r="AC54" s="430"/>
      <c r="AD54" s="431"/>
      <c r="AE54" s="432"/>
      <c r="AF54" s="432"/>
      <c r="AG54" s="432"/>
      <c r="AH54" s="432"/>
      <c r="AI54" s="432" t="s">
        <v>585</v>
      </c>
      <c r="AJ54" s="432"/>
      <c r="AK54" s="432"/>
      <c r="AL54" s="432"/>
      <c r="AM54" s="432" t="s">
        <v>586</v>
      </c>
      <c r="AN54" s="432"/>
      <c r="AO54" s="432"/>
      <c r="AP54" s="432"/>
      <c r="AQ54" s="432" t="s">
        <v>587</v>
      </c>
      <c r="AR54" s="432"/>
      <c r="AS54" s="432"/>
      <c r="AT54" s="432"/>
      <c r="AU54" s="432"/>
      <c r="AV54" s="432"/>
      <c r="AW54" s="432"/>
      <c r="AX54" s="433"/>
      <c r="AY54">
        <f>$AY$52</f>
        <v>1</v>
      </c>
    </row>
    <row r="55" spans="1:60" ht="18.75" customHeight="1" x14ac:dyDescent="0.15">
      <c r="A55" s="336" t="s">
        <v>520</v>
      </c>
      <c r="B55" s="337" t="s">
        <v>521</v>
      </c>
      <c r="C55" s="338"/>
      <c r="D55" s="338"/>
      <c r="E55" s="338"/>
      <c r="F55" s="339"/>
      <c r="G55" s="343" t="s">
        <v>522</v>
      </c>
      <c r="H55" s="343"/>
      <c r="I55" s="343"/>
      <c r="J55" s="343"/>
      <c r="K55" s="343"/>
      <c r="L55" s="343"/>
      <c r="M55" s="343"/>
      <c r="N55" s="343"/>
      <c r="O55" s="343"/>
      <c r="P55" s="343"/>
      <c r="Q55" s="343"/>
      <c r="R55" s="343"/>
      <c r="S55" s="343"/>
      <c r="T55" s="343"/>
      <c r="U55" s="343"/>
      <c r="V55" s="343"/>
      <c r="W55" s="343"/>
      <c r="X55" s="343"/>
      <c r="Y55" s="343"/>
      <c r="Z55" s="343"/>
      <c r="AA55" s="344"/>
      <c r="AB55" s="345" t="s">
        <v>531</v>
      </c>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6"/>
      <c r="AY55">
        <f>COUNTA($G$57)</f>
        <v>1</v>
      </c>
    </row>
    <row r="56" spans="1:60" ht="22.5" customHeight="1" x14ac:dyDescent="0.15">
      <c r="A56" s="336"/>
      <c r="B56" s="337"/>
      <c r="C56" s="338"/>
      <c r="D56" s="338"/>
      <c r="E56" s="338"/>
      <c r="F56" s="339"/>
      <c r="G56" s="325"/>
      <c r="H56" s="325"/>
      <c r="I56" s="325"/>
      <c r="J56" s="325"/>
      <c r="K56" s="325"/>
      <c r="L56" s="325"/>
      <c r="M56" s="325"/>
      <c r="N56" s="325"/>
      <c r="O56" s="325"/>
      <c r="P56" s="325"/>
      <c r="Q56" s="325"/>
      <c r="R56" s="325"/>
      <c r="S56" s="325"/>
      <c r="T56" s="325"/>
      <c r="U56" s="325"/>
      <c r="V56" s="325"/>
      <c r="W56" s="325"/>
      <c r="X56" s="325"/>
      <c r="Y56" s="325"/>
      <c r="Z56" s="325"/>
      <c r="AA56" s="326"/>
      <c r="AB56" s="324"/>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47"/>
      <c r="AY56">
        <f t="shared" ref="AY56:AY64" si="1">$AY$55</f>
        <v>1</v>
      </c>
    </row>
    <row r="57" spans="1:60" ht="30" customHeight="1" x14ac:dyDescent="0.15">
      <c r="A57" s="336"/>
      <c r="B57" s="337"/>
      <c r="C57" s="338"/>
      <c r="D57" s="338"/>
      <c r="E57" s="338"/>
      <c r="F57" s="339"/>
      <c r="G57" s="348" t="s">
        <v>571</v>
      </c>
      <c r="H57" s="348"/>
      <c r="I57" s="348"/>
      <c r="J57" s="348"/>
      <c r="K57" s="348"/>
      <c r="L57" s="348"/>
      <c r="M57" s="348"/>
      <c r="N57" s="348"/>
      <c r="O57" s="348"/>
      <c r="P57" s="348"/>
      <c r="Q57" s="348"/>
      <c r="R57" s="348"/>
      <c r="S57" s="348"/>
      <c r="T57" s="348"/>
      <c r="U57" s="348"/>
      <c r="V57" s="348"/>
      <c r="W57" s="348"/>
      <c r="X57" s="348"/>
      <c r="Y57" s="348"/>
      <c r="Z57" s="348"/>
      <c r="AA57" s="349"/>
      <c r="AB57" s="354" t="s">
        <v>572</v>
      </c>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55"/>
      <c r="AY57">
        <f t="shared" si="1"/>
        <v>1</v>
      </c>
    </row>
    <row r="58" spans="1:60" ht="30" customHeight="1" x14ac:dyDescent="0.15">
      <c r="A58" s="336"/>
      <c r="B58" s="337"/>
      <c r="C58" s="338"/>
      <c r="D58" s="338"/>
      <c r="E58" s="338"/>
      <c r="F58" s="339"/>
      <c r="G58" s="350"/>
      <c r="H58" s="350"/>
      <c r="I58" s="350"/>
      <c r="J58" s="350"/>
      <c r="K58" s="350"/>
      <c r="L58" s="350"/>
      <c r="M58" s="350"/>
      <c r="N58" s="350"/>
      <c r="O58" s="350"/>
      <c r="P58" s="350"/>
      <c r="Q58" s="350"/>
      <c r="R58" s="350"/>
      <c r="S58" s="350"/>
      <c r="T58" s="350"/>
      <c r="U58" s="350"/>
      <c r="V58" s="350"/>
      <c r="W58" s="350"/>
      <c r="X58" s="350"/>
      <c r="Y58" s="350"/>
      <c r="Z58" s="350"/>
      <c r="AA58" s="351"/>
      <c r="AB58" s="356"/>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7"/>
      <c r="AY58">
        <f t="shared" si="1"/>
        <v>1</v>
      </c>
    </row>
    <row r="59" spans="1:60" ht="30" customHeight="1" x14ac:dyDescent="0.15">
      <c r="A59" s="336"/>
      <c r="B59" s="340"/>
      <c r="C59" s="341"/>
      <c r="D59" s="341"/>
      <c r="E59" s="341"/>
      <c r="F59" s="342"/>
      <c r="G59" s="352"/>
      <c r="H59" s="352"/>
      <c r="I59" s="352"/>
      <c r="J59" s="352"/>
      <c r="K59" s="352"/>
      <c r="L59" s="352"/>
      <c r="M59" s="352"/>
      <c r="N59" s="352"/>
      <c r="O59" s="352"/>
      <c r="P59" s="352"/>
      <c r="Q59" s="352"/>
      <c r="R59" s="352"/>
      <c r="S59" s="352"/>
      <c r="T59" s="352"/>
      <c r="U59" s="352"/>
      <c r="V59" s="352"/>
      <c r="W59" s="352"/>
      <c r="X59" s="352"/>
      <c r="Y59" s="352"/>
      <c r="Z59" s="352"/>
      <c r="AA59" s="353"/>
      <c r="AB59" s="358"/>
      <c r="AC59" s="352"/>
      <c r="AD59" s="352"/>
      <c r="AE59" s="350"/>
      <c r="AF59" s="350"/>
      <c r="AG59" s="350"/>
      <c r="AH59" s="350"/>
      <c r="AI59" s="350"/>
      <c r="AJ59" s="350"/>
      <c r="AK59" s="350"/>
      <c r="AL59" s="350"/>
      <c r="AM59" s="350"/>
      <c r="AN59" s="350"/>
      <c r="AO59" s="350"/>
      <c r="AP59" s="350"/>
      <c r="AQ59" s="350"/>
      <c r="AR59" s="350"/>
      <c r="AS59" s="350"/>
      <c r="AT59" s="350"/>
      <c r="AU59" s="352"/>
      <c r="AV59" s="352"/>
      <c r="AW59" s="352"/>
      <c r="AX59" s="359"/>
      <c r="AY59">
        <f t="shared" si="1"/>
        <v>1</v>
      </c>
    </row>
    <row r="60" spans="1:60" ht="18.75" customHeight="1" x14ac:dyDescent="0.15">
      <c r="A60" s="336"/>
      <c r="B60" s="360" t="s">
        <v>132</v>
      </c>
      <c r="C60" s="361"/>
      <c r="D60" s="361"/>
      <c r="E60" s="361"/>
      <c r="F60" s="362"/>
      <c r="G60" s="363" t="s">
        <v>50</v>
      </c>
      <c r="H60" s="322"/>
      <c r="I60" s="322"/>
      <c r="J60" s="322"/>
      <c r="K60" s="322"/>
      <c r="L60" s="322"/>
      <c r="M60" s="322"/>
      <c r="N60" s="322"/>
      <c r="O60" s="323"/>
      <c r="P60" s="321" t="s">
        <v>52</v>
      </c>
      <c r="Q60" s="322"/>
      <c r="R60" s="322"/>
      <c r="S60" s="322"/>
      <c r="T60" s="322"/>
      <c r="U60" s="322"/>
      <c r="V60" s="322"/>
      <c r="W60" s="322"/>
      <c r="X60" s="323"/>
      <c r="Y60" s="327"/>
      <c r="Z60" s="328"/>
      <c r="AA60" s="329"/>
      <c r="AB60" s="330" t="s">
        <v>11</v>
      </c>
      <c r="AC60" s="331"/>
      <c r="AD60" s="332"/>
      <c r="AE60" s="94" t="s">
        <v>363</v>
      </c>
      <c r="AF60" s="94"/>
      <c r="AG60" s="94"/>
      <c r="AH60" s="94"/>
      <c r="AI60" s="94" t="s">
        <v>515</v>
      </c>
      <c r="AJ60" s="94"/>
      <c r="AK60" s="94"/>
      <c r="AL60" s="94"/>
      <c r="AM60" s="94" t="s">
        <v>331</v>
      </c>
      <c r="AN60" s="94"/>
      <c r="AO60" s="94"/>
      <c r="AP60" s="94"/>
      <c r="AQ60" s="383" t="s">
        <v>161</v>
      </c>
      <c r="AR60" s="384"/>
      <c r="AS60" s="384"/>
      <c r="AT60" s="385"/>
      <c r="AU60" s="386" t="s">
        <v>122</v>
      </c>
      <c r="AV60" s="386"/>
      <c r="AW60" s="386"/>
      <c r="AX60" s="387"/>
      <c r="AY60">
        <f t="shared" si="1"/>
        <v>1</v>
      </c>
      <c r="BA60" s="10"/>
      <c r="BB60" s="10"/>
      <c r="BC60" s="10"/>
    </row>
    <row r="61" spans="1:60" ht="18.75" customHeight="1" x14ac:dyDescent="0.15">
      <c r="A61" s="336"/>
      <c r="B61" s="337"/>
      <c r="C61" s="338"/>
      <c r="D61" s="338"/>
      <c r="E61" s="338"/>
      <c r="F61" s="339"/>
      <c r="G61" s="364"/>
      <c r="H61" s="325"/>
      <c r="I61" s="325"/>
      <c r="J61" s="325"/>
      <c r="K61" s="325"/>
      <c r="L61" s="325"/>
      <c r="M61" s="325"/>
      <c r="N61" s="325"/>
      <c r="O61" s="326"/>
      <c r="P61" s="324"/>
      <c r="Q61" s="325"/>
      <c r="R61" s="325"/>
      <c r="S61" s="325"/>
      <c r="T61" s="325"/>
      <c r="U61" s="325"/>
      <c r="V61" s="325"/>
      <c r="W61" s="325"/>
      <c r="X61" s="326"/>
      <c r="Y61" s="327"/>
      <c r="Z61" s="328"/>
      <c r="AA61" s="329"/>
      <c r="AB61" s="333"/>
      <c r="AC61" s="334"/>
      <c r="AD61" s="335"/>
      <c r="AE61" s="94"/>
      <c r="AF61" s="94"/>
      <c r="AG61" s="94"/>
      <c r="AH61" s="94"/>
      <c r="AI61" s="94"/>
      <c r="AJ61" s="94"/>
      <c r="AK61" s="94"/>
      <c r="AL61" s="94"/>
      <c r="AM61" s="94"/>
      <c r="AN61" s="94"/>
      <c r="AO61" s="94"/>
      <c r="AP61" s="94"/>
      <c r="AQ61" s="388" t="s">
        <v>549</v>
      </c>
      <c r="AR61" s="389"/>
      <c r="AS61" s="390" t="s">
        <v>162</v>
      </c>
      <c r="AT61" s="391"/>
      <c r="AU61" s="389" t="s">
        <v>549</v>
      </c>
      <c r="AV61" s="389"/>
      <c r="AW61" s="325" t="s">
        <v>159</v>
      </c>
      <c r="AX61" s="347"/>
      <c r="AY61">
        <f t="shared" si="1"/>
        <v>1</v>
      </c>
      <c r="BA61" s="10"/>
      <c r="BB61" s="10"/>
      <c r="BC61" s="10"/>
      <c r="BD61" s="10"/>
      <c r="BE61" s="10"/>
      <c r="BF61" s="10"/>
      <c r="BG61" s="10"/>
      <c r="BH61" s="10"/>
    </row>
    <row r="62" spans="1:60" ht="23.25" customHeight="1" x14ac:dyDescent="0.15">
      <c r="A62" s="336"/>
      <c r="B62" s="337"/>
      <c r="C62" s="338"/>
      <c r="D62" s="338"/>
      <c r="E62" s="338"/>
      <c r="F62" s="339"/>
      <c r="G62" s="367" t="s">
        <v>573</v>
      </c>
      <c r="H62" s="197"/>
      <c r="I62" s="197"/>
      <c r="J62" s="197"/>
      <c r="K62" s="197"/>
      <c r="L62" s="197"/>
      <c r="M62" s="197"/>
      <c r="N62" s="197"/>
      <c r="O62" s="368"/>
      <c r="P62" s="197" t="s">
        <v>581</v>
      </c>
      <c r="Q62" s="373"/>
      <c r="R62" s="373"/>
      <c r="S62" s="373"/>
      <c r="T62" s="373"/>
      <c r="U62" s="373"/>
      <c r="V62" s="373"/>
      <c r="W62" s="373"/>
      <c r="X62" s="374"/>
      <c r="Y62" s="379" t="s">
        <v>51</v>
      </c>
      <c r="Z62" s="380"/>
      <c r="AA62" s="381"/>
      <c r="AB62" s="382" t="s">
        <v>582</v>
      </c>
      <c r="AC62" s="382"/>
      <c r="AD62" s="382"/>
      <c r="AE62" s="365" t="s">
        <v>549</v>
      </c>
      <c r="AF62" s="319"/>
      <c r="AG62" s="319"/>
      <c r="AH62" s="319"/>
      <c r="AI62" s="365">
        <v>171404</v>
      </c>
      <c r="AJ62" s="319"/>
      <c r="AK62" s="319"/>
      <c r="AL62" s="319"/>
      <c r="AM62" s="365">
        <v>108749</v>
      </c>
      <c r="AN62" s="319"/>
      <c r="AO62" s="319"/>
      <c r="AP62" s="319"/>
      <c r="AQ62" s="316" t="s">
        <v>549</v>
      </c>
      <c r="AR62" s="317"/>
      <c r="AS62" s="317"/>
      <c r="AT62" s="318"/>
      <c r="AU62" s="319" t="s">
        <v>549</v>
      </c>
      <c r="AV62" s="319"/>
      <c r="AW62" s="319"/>
      <c r="AX62" s="320"/>
      <c r="AY62">
        <f t="shared" si="1"/>
        <v>1</v>
      </c>
    </row>
    <row r="63" spans="1:60" ht="23.25" customHeight="1" x14ac:dyDescent="0.15">
      <c r="A63" s="336"/>
      <c r="B63" s="337"/>
      <c r="C63" s="338"/>
      <c r="D63" s="338"/>
      <c r="E63" s="338"/>
      <c r="F63" s="339"/>
      <c r="G63" s="369"/>
      <c r="H63" s="200"/>
      <c r="I63" s="200"/>
      <c r="J63" s="200"/>
      <c r="K63" s="200"/>
      <c r="L63" s="200"/>
      <c r="M63" s="200"/>
      <c r="N63" s="200"/>
      <c r="O63" s="370"/>
      <c r="P63" s="375"/>
      <c r="Q63" s="375"/>
      <c r="R63" s="375"/>
      <c r="S63" s="375"/>
      <c r="T63" s="375"/>
      <c r="U63" s="375"/>
      <c r="V63" s="375"/>
      <c r="W63" s="375"/>
      <c r="X63" s="376"/>
      <c r="Y63" s="310" t="s">
        <v>46</v>
      </c>
      <c r="Z63" s="311"/>
      <c r="AA63" s="312"/>
      <c r="AB63" s="366"/>
      <c r="AC63" s="366"/>
      <c r="AD63" s="366"/>
      <c r="AE63" s="365" t="s">
        <v>549</v>
      </c>
      <c r="AF63" s="319"/>
      <c r="AG63" s="319"/>
      <c r="AH63" s="319"/>
      <c r="AI63" s="365" t="s">
        <v>549</v>
      </c>
      <c r="AJ63" s="319"/>
      <c r="AK63" s="319"/>
      <c r="AL63" s="319"/>
      <c r="AM63" s="365" t="s">
        <v>549</v>
      </c>
      <c r="AN63" s="319"/>
      <c r="AO63" s="319"/>
      <c r="AP63" s="319"/>
      <c r="AQ63" s="316" t="s">
        <v>549</v>
      </c>
      <c r="AR63" s="317"/>
      <c r="AS63" s="317"/>
      <c r="AT63" s="318"/>
      <c r="AU63" s="319" t="s">
        <v>549</v>
      </c>
      <c r="AV63" s="319"/>
      <c r="AW63" s="319"/>
      <c r="AX63" s="320"/>
      <c r="AY63">
        <f t="shared" si="1"/>
        <v>1</v>
      </c>
      <c r="BA63" s="10"/>
      <c r="BB63" s="10"/>
      <c r="BC63" s="10"/>
    </row>
    <row r="64" spans="1:60" ht="23.25" customHeight="1" thickBot="1" x14ac:dyDescent="0.2">
      <c r="A64" s="336"/>
      <c r="B64" s="337"/>
      <c r="C64" s="338"/>
      <c r="D64" s="338"/>
      <c r="E64" s="338"/>
      <c r="F64" s="339"/>
      <c r="G64" s="371"/>
      <c r="H64" s="182"/>
      <c r="I64" s="182"/>
      <c r="J64" s="182"/>
      <c r="K64" s="182"/>
      <c r="L64" s="182"/>
      <c r="M64" s="182"/>
      <c r="N64" s="182"/>
      <c r="O64" s="372"/>
      <c r="P64" s="377"/>
      <c r="Q64" s="377"/>
      <c r="R64" s="377"/>
      <c r="S64" s="377"/>
      <c r="T64" s="377"/>
      <c r="U64" s="377"/>
      <c r="V64" s="377"/>
      <c r="W64" s="377"/>
      <c r="X64" s="378"/>
      <c r="Y64" s="310" t="s">
        <v>12</v>
      </c>
      <c r="Z64" s="311"/>
      <c r="AA64" s="312"/>
      <c r="AB64" s="313" t="s">
        <v>13</v>
      </c>
      <c r="AC64" s="313"/>
      <c r="AD64" s="313"/>
      <c r="AE64" s="314" t="s">
        <v>549</v>
      </c>
      <c r="AF64" s="315"/>
      <c r="AG64" s="315"/>
      <c r="AH64" s="315"/>
      <c r="AI64" s="314" t="s">
        <v>549</v>
      </c>
      <c r="AJ64" s="315"/>
      <c r="AK64" s="315"/>
      <c r="AL64" s="315"/>
      <c r="AM64" s="314" t="s">
        <v>549</v>
      </c>
      <c r="AN64" s="315"/>
      <c r="AO64" s="315"/>
      <c r="AP64" s="315"/>
      <c r="AQ64" s="316" t="s">
        <v>549</v>
      </c>
      <c r="AR64" s="317"/>
      <c r="AS64" s="317"/>
      <c r="AT64" s="318"/>
      <c r="AU64" s="319" t="s">
        <v>549</v>
      </c>
      <c r="AV64" s="319"/>
      <c r="AW64" s="319"/>
      <c r="AX64" s="320"/>
      <c r="AY64">
        <f t="shared" si="1"/>
        <v>1</v>
      </c>
      <c r="BA64" s="10"/>
      <c r="BB64" s="10"/>
      <c r="BC64" s="10"/>
      <c r="BD64" s="10"/>
      <c r="BE64" s="10"/>
      <c r="BF64" s="10"/>
      <c r="BG64" s="10"/>
      <c r="BH64" s="10"/>
    </row>
    <row r="65" spans="1:50" ht="27" customHeight="1" x14ac:dyDescent="0.15">
      <c r="A65" s="274" t="s">
        <v>42</v>
      </c>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6"/>
    </row>
    <row r="66" spans="1:50" ht="27" customHeight="1" x14ac:dyDescent="0.15">
      <c r="A66" s="5"/>
      <c r="B66" s="6"/>
      <c r="C66" s="277" t="s">
        <v>28</v>
      </c>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9"/>
      <c r="AD66" s="278" t="s">
        <v>31</v>
      </c>
      <c r="AE66" s="278"/>
      <c r="AF66" s="278"/>
      <c r="AG66" s="280" t="s">
        <v>27</v>
      </c>
      <c r="AH66" s="278"/>
      <c r="AI66" s="278"/>
      <c r="AJ66" s="278"/>
      <c r="AK66" s="278"/>
      <c r="AL66" s="278"/>
      <c r="AM66" s="278"/>
      <c r="AN66" s="278"/>
      <c r="AO66" s="278"/>
      <c r="AP66" s="278"/>
      <c r="AQ66" s="278"/>
      <c r="AR66" s="278"/>
      <c r="AS66" s="278"/>
      <c r="AT66" s="278"/>
      <c r="AU66" s="278"/>
      <c r="AV66" s="278"/>
      <c r="AW66" s="278"/>
      <c r="AX66" s="281"/>
    </row>
    <row r="67" spans="1:50" ht="60" customHeight="1" x14ac:dyDescent="0.15">
      <c r="A67" s="282" t="s">
        <v>127</v>
      </c>
      <c r="B67" s="283"/>
      <c r="C67" s="288" t="s">
        <v>128</v>
      </c>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90"/>
      <c r="AD67" s="291" t="s">
        <v>545</v>
      </c>
      <c r="AE67" s="292"/>
      <c r="AF67" s="292"/>
      <c r="AG67" s="293" t="s">
        <v>599</v>
      </c>
      <c r="AH67" s="294"/>
      <c r="AI67" s="294"/>
      <c r="AJ67" s="294"/>
      <c r="AK67" s="294"/>
      <c r="AL67" s="294"/>
      <c r="AM67" s="294"/>
      <c r="AN67" s="294"/>
      <c r="AO67" s="294"/>
      <c r="AP67" s="294"/>
      <c r="AQ67" s="294"/>
      <c r="AR67" s="294"/>
      <c r="AS67" s="294"/>
      <c r="AT67" s="294"/>
      <c r="AU67" s="294"/>
      <c r="AV67" s="294"/>
      <c r="AW67" s="294"/>
      <c r="AX67" s="295"/>
    </row>
    <row r="68" spans="1:50" ht="60" customHeight="1" x14ac:dyDescent="0.15">
      <c r="A68" s="284"/>
      <c r="B68" s="285"/>
      <c r="C68" s="296" t="s">
        <v>32</v>
      </c>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178"/>
      <c r="AD68" s="179" t="s">
        <v>545</v>
      </c>
      <c r="AE68" s="180"/>
      <c r="AF68" s="180"/>
      <c r="AG68" s="229" t="s">
        <v>598</v>
      </c>
      <c r="AH68" s="230"/>
      <c r="AI68" s="230"/>
      <c r="AJ68" s="230"/>
      <c r="AK68" s="230"/>
      <c r="AL68" s="230"/>
      <c r="AM68" s="230"/>
      <c r="AN68" s="230"/>
      <c r="AO68" s="230"/>
      <c r="AP68" s="230"/>
      <c r="AQ68" s="230"/>
      <c r="AR68" s="230"/>
      <c r="AS68" s="230"/>
      <c r="AT68" s="230"/>
      <c r="AU68" s="230"/>
      <c r="AV68" s="230"/>
      <c r="AW68" s="230"/>
      <c r="AX68" s="231"/>
    </row>
    <row r="69" spans="1:50" ht="27" customHeight="1" x14ac:dyDescent="0.15">
      <c r="A69" s="286"/>
      <c r="B69" s="287"/>
      <c r="C69" s="259" t="s">
        <v>129</v>
      </c>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1"/>
      <c r="AD69" s="241" t="s">
        <v>545</v>
      </c>
      <c r="AE69" s="242"/>
      <c r="AF69" s="242"/>
      <c r="AG69" s="199" t="s">
        <v>597</v>
      </c>
      <c r="AH69" s="200"/>
      <c r="AI69" s="200"/>
      <c r="AJ69" s="200"/>
      <c r="AK69" s="200"/>
      <c r="AL69" s="200"/>
      <c r="AM69" s="200"/>
      <c r="AN69" s="200"/>
      <c r="AO69" s="200"/>
      <c r="AP69" s="200"/>
      <c r="AQ69" s="200"/>
      <c r="AR69" s="200"/>
      <c r="AS69" s="200"/>
      <c r="AT69" s="200"/>
      <c r="AU69" s="200"/>
      <c r="AV69" s="200"/>
      <c r="AW69" s="200"/>
      <c r="AX69" s="201"/>
    </row>
    <row r="70" spans="1:50" ht="27" customHeight="1" x14ac:dyDescent="0.15">
      <c r="A70" s="209" t="s">
        <v>34</v>
      </c>
      <c r="B70" s="262"/>
      <c r="C70" s="264" t="s">
        <v>36</v>
      </c>
      <c r="D70" s="192"/>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6"/>
      <c r="AD70" s="193" t="s">
        <v>545</v>
      </c>
      <c r="AE70" s="194"/>
      <c r="AF70" s="194"/>
      <c r="AG70" s="196" t="s">
        <v>596</v>
      </c>
      <c r="AH70" s="197"/>
      <c r="AI70" s="197"/>
      <c r="AJ70" s="197"/>
      <c r="AK70" s="197"/>
      <c r="AL70" s="197"/>
      <c r="AM70" s="197"/>
      <c r="AN70" s="197"/>
      <c r="AO70" s="197"/>
      <c r="AP70" s="197"/>
      <c r="AQ70" s="197"/>
      <c r="AR70" s="197"/>
      <c r="AS70" s="197"/>
      <c r="AT70" s="197"/>
      <c r="AU70" s="197"/>
      <c r="AV70" s="197"/>
      <c r="AW70" s="197"/>
      <c r="AX70" s="198"/>
    </row>
    <row r="71" spans="1:50" ht="35.25" customHeight="1" x14ac:dyDescent="0.15">
      <c r="A71" s="211"/>
      <c r="B71" s="263"/>
      <c r="C71" s="267"/>
      <c r="D71" s="268"/>
      <c r="E71" s="271" t="s">
        <v>219</v>
      </c>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3"/>
      <c r="AD71" s="179" t="s">
        <v>554</v>
      </c>
      <c r="AE71" s="180"/>
      <c r="AF71" s="251"/>
      <c r="AG71" s="199"/>
      <c r="AH71" s="200"/>
      <c r="AI71" s="200"/>
      <c r="AJ71" s="200"/>
      <c r="AK71" s="200"/>
      <c r="AL71" s="200"/>
      <c r="AM71" s="200"/>
      <c r="AN71" s="200"/>
      <c r="AO71" s="200"/>
      <c r="AP71" s="200"/>
      <c r="AQ71" s="200"/>
      <c r="AR71" s="200"/>
      <c r="AS71" s="200"/>
      <c r="AT71" s="200"/>
      <c r="AU71" s="200"/>
      <c r="AV71" s="200"/>
      <c r="AW71" s="200"/>
      <c r="AX71" s="201"/>
    </row>
    <row r="72" spans="1:50" ht="26.25" customHeight="1" x14ac:dyDescent="0.15">
      <c r="A72" s="211"/>
      <c r="B72" s="263"/>
      <c r="C72" s="269"/>
      <c r="D72" s="270"/>
      <c r="E72" s="252" t="s">
        <v>191</v>
      </c>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4"/>
      <c r="AD72" s="255" t="s">
        <v>555</v>
      </c>
      <c r="AE72" s="256"/>
      <c r="AF72" s="256"/>
      <c r="AG72" s="199"/>
      <c r="AH72" s="200"/>
      <c r="AI72" s="200"/>
      <c r="AJ72" s="200"/>
      <c r="AK72" s="200"/>
      <c r="AL72" s="200"/>
      <c r="AM72" s="200"/>
      <c r="AN72" s="200"/>
      <c r="AO72" s="200"/>
      <c r="AP72" s="200"/>
      <c r="AQ72" s="200"/>
      <c r="AR72" s="200"/>
      <c r="AS72" s="200"/>
      <c r="AT72" s="200"/>
      <c r="AU72" s="200"/>
      <c r="AV72" s="200"/>
      <c r="AW72" s="200"/>
      <c r="AX72" s="201"/>
    </row>
    <row r="73" spans="1:50" ht="26.25" customHeight="1" x14ac:dyDescent="0.15">
      <c r="A73" s="211"/>
      <c r="B73" s="212"/>
      <c r="C73" s="257" t="s">
        <v>37</v>
      </c>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18" t="s">
        <v>556</v>
      </c>
      <c r="AE73" s="219"/>
      <c r="AF73" s="219"/>
      <c r="AG73" s="221" t="s">
        <v>601</v>
      </c>
      <c r="AH73" s="222"/>
      <c r="AI73" s="222"/>
      <c r="AJ73" s="222"/>
      <c r="AK73" s="222"/>
      <c r="AL73" s="222"/>
      <c r="AM73" s="222"/>
      <c r="AN73" s="222"/>
      <c r="AO73" s="222"/>
      <c r="AP73" s="222"/>
      <c r="AQ73" s="222"/>
      <c r="AR73" s="222"/>
      <c r="AS73" s="222"/>
      <c r="AT73" s="222"/>
      <c r="AU73" s="222"/>
      <c r="AV73" s="222"/>
      <c r="AW73" s="222"/>
      <c r="AX73" s="223"/>
    </row>
    <row r="74" spans="1:50" ht="26.25" customHeight="1" x14ac:dyDescent="0.15">
      <c r="A74" s="211"/>
      <c r="B74" s="212"/>
      <c r="C74" s="177" t="s">
        <v>130</v>
      </c>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9" t="s">
        <v>545</v>
      </c>
      <c r="AE74" s="180"/>
      <c r="AF74" s="180"/>
      <c r="AG74" s="229" t="s">
        <v>595</v>
      </c>
      <c r="AH74" s="230"/>
      <c r="AI74" s="230"/>
      <c r="AJ74" s="230"/>
      <c r="AK74" s="230"/>
      <c r="AL74" s="230"/>
      <c r="AM74" s="230"/>
      <c r="AN74" s="230"/>
      <c r="AO74" s="230"/>
      <c r="AP74" s="230"/>
      <c r="AQ74" s="230"/>
      <c r="AR74" s="230"/>
      <c r="AS74" s="230"/>
      <c r="AT74" s="230"/>
      <c r="AU74" s="230"/>
      <c r="AV74" s="230"/>
      <c r="AW74" s="230"/>
      <c r="AX74" s="231"/>
    </row>
    <row r="75" spans="1:50" ht="26.25" customHeight="1" x14ac:dyDescent="0.15">
      <c r="A75" s="211"/>
      <c r="B75" s="212"/>
      <c r="C75" s="177" t="s">
        <v>33</v>
      </c>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9" t="s">
        <v>556</v>
      </c>
      <c r="AE75" s="180"/>
      <c r="AF75" s="180"/>
      <c r="AG75" s="229" t="s">
        <v>601</v>
      </c>
      <c r="AH75" s="230"/>
      <c r="AI75" s="230"/>
      <c r="AJ75" s="230"/>
      <c r="AK75" s="230"/>
      <c r="AL75" s="230"/>
      <c r="AM75" s="230"/>
      <c r="AN75" s="230"/>
      <c r="AO75" s="230"/>
      <c r="AP75" s="230"/>
      <c r="AQ75" s="230"/>
      <c r="AR75" s="230"/>
      <c r="AS75" s="230"/>
      <c r="AT75" s="230"/>
      <c r="AU75" s="230"/>
      <c r="AV75" s="230"/>
      <c r="AW75" s="230"/>
      <c r="AX75" s="231"/>
    </row>
    <row r="76" spans="1:50" ht="26.25" customHeight="1" x14ac:dyDescent="0.15">
      <c r="A76" s="211"/>
      <c r="B76" s="212"/>
      <c r="C76" s="177" t="s">
        <v>38</v>
      </c>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240"/>
      <c r="AD76" s="179" t="s">
        <v>556</v>
      </c>
      <c r="AE76" s="180"/>
      <c r="AF76" s="180"/>
      <c r="AG76" s="229" t="s">
        <v>231</v>
      </c>
      <c r="AH76" s="230"/>
      <c r="AI76" s="230"/>
      <c r="AJ76" s="230"/>
      <c r="AK76" s="230"/>
      <c r="AL76" s="230"/>
      <c r="AM76" s="230"/>
      <c r="AN76" s="230"/>
      <c r="AO76" s="230"/>
      <c r="AP76" s="230"/>
      <c r="AQ76" s="230"/>
      <c r="AR76" s="230"/>
      <c r="AS76" s="230"/>
      <c r="AT76" s="230"/>
      <c r="AU76" s="230"/>
      <c r="AV76" s="230"/>
      <c r="AW76" s="230"/>
      <c r="AX76" s="231"/>
    </row>
    <row r="77" spans="1:50" ht="26.25" customHeight="1" x14ac:dyDescent="0.15">
      <c r="A77" s="211"/>
      <c r="B77" s="212"/>
      <c r="C77" s="177" t="s">
        <v>199</v>
      </c>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240"/>
      <c r="AD77" s="241" t="s">
        <v>556</v>
      </c>
      <c r="AE77" s="242"/>
      <c r="AF77" s="242"/>
      <c r="AG77" s="243" t="s">
        <v>601</v>
      </c>
      <c r="AH77" s="244"/>
      <c r="AI77" s="244"/>
      <c r="AJ77" s="244"/>
      <c r="AK77" s="244"/>
      <c r="AL77" s="244"/>
      <c r="AM77" s="244"/>
      <c r="AN77" s="244"/>
      <c r="AO77" s="244"/>
      <c r="AP77" s="244"/>
      <c r="AQ77" s="244"/>
      <c r="AR77" s="244"/>
      <c r="AS77" s="244"/>
      <c r="AT77" s="244"/>
      <c r="AU77" s="244"/>
      <c r="AV77" s="244"/>
      <c r="AW77" s="244"/>
      <c r="AX77" s="245"/>
    </row>
    <row r="78" spans="1:50" ht="60" customHeight="1" x14ac:dyDescent="0.15">
      <c r="A78" s="211"/>
      <c r="B78" s="212"/>
      <c r="C78" s="298" t="s">
        <v>200</v>
      </c>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300"/>
      <c r="AD78" s="179" t="s">
        <v>545</v>
      </c>
      <c r="AE78" s="180"/>
      <c r="AF78" s="251"/>
      <c r="AG78" s="229" t="s">
        <v>602</v>
      </c>
      <c r="AH78" s="230"/>
      <c r="AI78" s="230"/>
      <c r="AJ78" s="230"/>
      <c r="AK78" s="230"/>
      <c r="AL78" s="230"/>
      <c r="AM78" s="230"/>
      <c r="AN78" s="230"/>
      <c r="AO78" s="230"/>
      <c r="AP78" s="230"/>
      <c r="AQ78" s="230"/>
      <c r="AR78" s="230"/>
      <c r="AS78" s="230"/>
      <c r="AT78" s="230"/>
      <c r="AU78" s="230"/>
      <c r="AV78" s="230"/>
      <c r="AW78" s="230"/>
      <c r="AX78" s="231"/>
    </row>
    <row r="79" spans="1:50" ht="26.25" customHeight="1" x14ac:dyDescent="0.15">
      <c r="A79" s="213"/>
      <c r="B79" s="214"/>
      <c r="C79" s="301" t="s">
        <v>192</v>
      </c>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3"/>
      <c r="AD79" s="304" t="s">
        <v>545</v>
      </c>
      <c r="AE79" s="305"/>
      <c r="AF79" s="306"/>
      <c r="AG79" s="307" t="s">
        <v>594</v>
      </c>
      <c r="AH79" s="308"/>
      <c r="AI79" s="308"/>
      <c r="AJ79" s="308"/>
      <c r="AK79" s="308"/>
      <c r="AL79" s="308"/>
      <c r="AM79" s="308"/>
      <c r="AN79" s="308"/>
      <c r="AO79" s="308"/>
      <c r="AP79" s="308"/>
      <c r="AQ79" s="308"/>
      <c r="AR79" s="308"/>
      <c r="AS79" s="308"/>
      <c r="AT79" s="308"/>
      <c r="AU79" s="308"/>
      <c r="AV79" s="308"/>
      <c r="AW79" s="308"/>
      <c r="AX79" s="309"/>
    </row>
    <row r="80" spans="1:50" ht="27" customHeight="1" x14ac:dyDescent="0.15">
      <c r="A80" s="209" t="s">
        <v>35</v>
      </c>
      <c r="B80" s="210"/>
      <c r="C80" s="215" t="s">
        <v>193</v>
      </c>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7"/>
      <c r="AD80" s="218" t="s">
        <v>545</v>
      </c>
      <c r="AE80" s="219"/>
      <c r="AF80" s="220"/>
      <c r="AG80" s="221" t="s">
        <v>600</v>
      </c>
      <c r="AH80" s="222"/>
      <c r="AI80" s="222"/>
      <c r="AJ80" s="222"/>
      <c r="AK80" s="222"/>
      <c r="AL80" s="222"/>
      <c r="AM80" s="222"/>
      <c r="AN80" s="222"/>
      <c r="AO80" s="222"/>
      <c r="AP80" s="222"/>
      <c r="AQ80" s="222"/>
      <c r="AR80" s="222"/>
      <c r="AS80" s="222"/>
      <c r="AT80" s="222"/>
      <c r="AU80" s="222"/>
      <c r="AV80" s="222"/>
      <c r="AW80" s="222"/>
      <c r="AX80" s="223"/>
    </row>
    <row r="81" spans="1:50" ht="35.25" customHeight="1" x14ac:dyDescent="0.15">
      <c r="A81" s="211"/>
      <c r="B81" s="212"/>
      <c r="C81" s="224" t="s">
        <v>40</v>
      </c>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6"/>
      <c r="AD81" s="227" t="s">
        <v>545</v>
      </c>
      <c r="AE81" s="228"/>
      <c r="AF81" s="228"/>
      <c r="AG81" s="229" t="s">
        <v>594</v>
      </c>
      <c r="AH81" s="230"/>
      <c r="AI81" s="230"/>
      <c r="AJ81" s="230"/>
      <c r="AK81" s="230"/>
      <c r="AL81" s="230"/>
      <c r="AM81" s="230"/>
      <c r="AN81" s="230"/>
      <c r="AO81" s="230"/>
      <c r="AP81" s="230"/>
      <c r="AQ81" s="230"/>
      <c r="AR81" s="230"/>
      <c r="AS81" s="230"/>
      <c r="AT81" s="230"/>
      <c r="AU81" s="230"/>
      <c r="AV81" s="230"/>
      <c r="AW81" s="230"/>
      <c r="AX81" s="231"/>
    </row>
    <row r="82" spans="1:50" ht="27" customHeight="1" x14ac:dyDescent="0.15">
      <c r="A82" s="211"/>
      <c r="B82" s="212"/>
      <c r="C82" s="177" t="s">
        <v>163</v>
      </c>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9" t="s">
        <v>545</v>
      </c>
      <c r="AE82" s="180"/>
      <c r="AF82" s="180"/>
      <c r="AG82" s="229" t="s">
        <v>593</v>
      </c>
      <c r="AH82" s="230"/>
      <c r="AI82" s="230"/>
      <c r="AJ82" s="230"/>
      <c r="AK82" s="230"/>
      <c r="AL82" s="230"/>
      <c r="AM82" s="230"/>
      <c r="AN82" s="230"/>
      <c r="AO82" s="230"/>
      <c r="AP82" s="230"/>
      <c r="AQ82" s="230"/>
      <c r="AR82" s="230"/>
      <c r="AS82" s="230"/>
      <c r="AT82" s="230"/>
      <c r="AU82" s="230"/>
      <c r="AV82" s="230"/>
      <c r="AW82" s="230"/>
      <c r="AX82" s="231"/>
    </row>
    <row r="83" spans="1:50" ht="27" customHeight="1" x14ac:dyDescent="0.15">
      <c r="A83" s="213"/>
      <c r="B83" s="214"/>
      <c r="C83" s="670" t="s">
        <v>39</v>
      </c>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304" t="s">
        <v>545</v>
      </c>
      <c r="AE83" s="305"/>
      <c r="AF83" s="305"/>
      <c r="AG83" s="181" t="s">
        <v>592</v>
      </c>
      <c r="AH83" s="182"/>
      <c r="AI83" s="182"/>
      <c r="AJ83" s="182"/>
      <c r="AK83" s="182"/>
      <c r="AL83" s="182"/>
      <c r="AM83" s="182"/>
      <c r="AN83" s="182"/>
      <c r="AO83" s="182"/>
      <c r="AP83" s="182"/>
      <c r="AQ83" s="182"/>
      <c r="AR83" s="182"/>
      <c r="AS83" s="182"/>
      <c r="AT83" s="182"/>
      <c r="AU83" s="182"/>
      <c r="AV83" s="182"/>
      <c r="AW83" s="182"/>
      <c r="AX83" s="183"/>
    </row>
    <row r="84" spans="1:50" ht="41.25" customHeight="1" x14ac:dyDescent="0.15">
      <c r="A84" s="184" t="s">
        <v>49</v>
      </c>
      <c r="B84" s="185"/>
      <c r="C84" s="190" t="s">
        <v>131</v>
      </c>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2"/>
      <c r="AD84" s="193" t="s">
        <v>556</v>
      </c>
      <c r="AE84" s="194"/>
      <c r="AF84" s="195"/>
      <c r="AG84" s="196" t="s">
        <v>601</v>
      </c>
      <c r="AH84" s="197"/>
      <c r="AI84" s="197"/>
      <c r="AJ84" s="197"/>
      <c r="AK84" s="197"/>
      <c r="AL84" s="197"/>
      <c r="AM84" s="197"/>
      <c r="AN84" s="197"/>
      <c r="AO84" s="197"/>
      <c r="AP84" s="197"/>
      <c r="AQ84" s="197"/>
      <c r="AR84" s="197"/>
      <c r="AS84" s="197"/>
      <c r="AT84" s="197"/>
      <c r="AU84" s="197"/>
      <c r="AV84" s="197"/>
      <c r="AW84" s="197"/>
      <c r="AX84" s="198"/>
    </row>
    <row r="85" spans="1:50" ht="19.7" customHeight="1" x14ac:dyDescent="0.15">
      <c r="A85" s="186"/>
      <c r="B85" s="187"/>
      <c r="C85" s="202" t="s">
        <v>0</v>
      </c>
      <c r="D85" s="203"/>
      <c r="E85" s="203"/>
      <c r="F85" s="203"/>
      <c r="G85" s="203"/>
      <c r="H85" s="203"/>
      <c r="I85" s="203"/>
      <c r="J85" s="203"/>
      <c r="K85" s="203"/>
      <c r="L85" s="203"/>
      <c r="M85" s="203"/>
      <c r="N85" s="203"/>
      <c r="O85" s="204" t="s">
        <v>22</v>
      </c>
      <c r="P85" s="205"/>
      <c r="Q85" s="205"/>
      <c r="R85" s="205"/>
      <c r="S85" s="205"/>
      <c r="T85" s="205"/>
      <c r="U85" s="205"/>
      <c r="V85" s="205"/>
      <c r="W85" s="205"/>
      <c r="X85" s="205"/>
      <c r="Y85" s="205"/>
      <c r="Z85" s="205"/>
      <c r="AA85" s="205"/>
      <c r="AB85" s="205"/>
      <c r="AC85" s="205"/>
      <c r="AD85" s="205"/>
      <c r="AE85" s="205"/>
      <c r="AF85" s="206"/>
      <c r="AG85" s="199"/>
      <c r="AH85" s="200"/>
      <c r="AI85" s="200"/>
      <c r="AJ85" s="200"/>
      <c r="AK85" s="200"/>
      <c r="AL85" s="200"/>
      <c r="AM85" s="200"/>
      <c r="AN85" s="200"/>
      <c r="AO85" s="200"/>
      <c r="AP85" s="200"/>
      <c r="AQ85" s="200"/>
      <c r="AR85" s="200"/>
      <c r="AS85" s="200"/>
      <c r="AT85" s="200"/>
      <c r="AU85" s="200"/>
      <c r="AV85" s="200"/>
      <c r="AW85" s="200"/>
      <c r="AX85" s="201"/>
    </row>
    <row r="86" spans="1:50" ht="24.75" customHeight="1" x14ac:dyDescent="0.15">
      <c r="A86" s="186"/>
      <c r="B86" s="187"/>
      <c r="C86" s="207"/>
      <c r="D86" s="208"/>
      <c r="E86" s="158"/>
      <c r="F86" s="158"/>
      <c r="G86" s="158"/>
      <c r="H86" s="159"/>
      <c r="I86" s="159"/>
      <c r="J86" s="246"/>
      <c r="K86" s="246"/>
      <c r="L86" s="246"/>
      <c r="M86" s="159"/>
      <c r="N86" s="247"/>
      <c r="O86" s="248"/>
      <c r="P86" s="249"/>
      <c r="Q86" s="249"/>
      <c r="R86" s="249"/>
      <c r="S86" s="249"/>
      <c r="T86" s="249"/>
      <c r="U86" s="249"/>
      <c r="V86" s="249"/>
      <c r="W86" s="249"/>
      <c r="X86" s="249"/>
      <c r="Y86" s="249"/>
      <c r="Z86" s="249"/>
      <c r="AA86" s="249"/>
      <c r="AB86" s="249"/>
      <c r="AC86" s="249"/>
      <c r="AD86" s="249"/>
      <c r="AE86" s="249"/>
      <c r="AF86" s="250"/>
      <c r="AG86" s="199"/>
      <c r="AH86" s="200"/>
      <c r="AI86" s="200"/>
      <c r="AJ86" s="200"/>
      <c r="AK86" s="200"/>
      <c r="AL86" s="200"/>
      <c r="AM86" s="200"/>
      <c r="AN86" s="200"/>
      <c r="AO86" s="200"/>
      <c r="AP86" s="200"/>
      <c r="AQ86" s="200"/>
      <c r="AR86" s="200"/>
      <c r="AS86" s="200"/>
      <c r="AT86" s="200"/>
      <c r="AU86" s="200"/>
      <c r="AV86" s="200"/>
      <c r="AW86" s="200"/>
      <c r="AX86" s="201"/>
    </row>
    <row r="87" spans="1:50" ht="24.75" customHeight="1" x14ac:dyDescent="0.15">
      <c r="A87" s="186"/>
      <c r="B87" s="187"/>
      <c r="C87" s="166"/>
      <c r="D87" s="167"/>
      <c r="E87" s="158"/>
      <c r="F87" s="158"/>
      <c r="G87" s="158"/>
      <c r="H87" s="159"/>
      <c r="I87" s="159"/>
      <c r="J87" s="160"/>
      <c r="K87" s="160"/>
      <c r="L87" s="160"/>
      <c r="M87" s="161"/>
      <c r="N87" s="162"/>
      <c r="O87" s="163"/>
      <c r="P87" s="164"/>
      <c r="Q87" s="164"/>
      <c r="R87" s="164"/>
      <c r="S87" s="164"/>
      <c r="T87" s="164"/>
      <c r="U87" s="164"/>
      <c r="V87" s="164"/>
      <c r="W87" s="164"/>
      <c r="X87" s="164"/>
      <c r="Y87" s="164"/>
      <c r="Z87" s="164"/>
      <c r="AA87" s="164"/>
      <c r="AB87" s="164"/>
      <c r="AC87" s="164"/>
      <c r="AD87" s="164"/>
      <c r="AE87" s="164"/>
      <c r="AF87" s="165"/>
      <c r="AG87" s="199"/>
      <c r="AH87" s="200"/>
      <c r="AI87" s="200"/>
      <c r="AJ87" s="200"/>
      <c r="AK87" s="200"/>
      <c r="AL87" s="200"/>
      <c r="AM87" s="200"/>
      <c r="AN87" s="200"/>
      <c r="AO87" s="200"/>
      <c r="AP87" s="200"/>
      <c r="AQ87" s="200"/>
      <c r="AR87" s="200"/>
      <c r="AS87" s="200"/>
      <c r="AT87" s="200"/>
      <c r="AU87" s="200"/>
      <c r="AV87" s="200"/>
      <c r="AW87" s="200"/>
      <c r="AX87" s="201"/>
    </row>
    <row r="88" spans="1:50" ht="24.75" customHeight="1" x14ac:dyDescent="0.15">
      <c r="A88" s="186"/>
      <c r="B88" s="187"/>
      <c r="C88" s="166"/>
      <c r="D88" s="167"/>
      <c r="E88" s="158"/>
      <c r="F88" s="158"/>
      <c r="G88" s="158"/>
      <c r="H88" s="159"/>
      <c r="I88" s="159"/>
      <c r="J88" s="160"/>
      <c r="K88" s="160"/>
      <c r="L88" s="160"/>
      <c r="M88" s="161"/>
      <c r="N88" s="162"/>
      <c r="O88" s="163"/>
      <c r="P88" s="164"/>
      <c r="Q88" s="164"/>
      <c r="R88" s="164"/>
      <c r="S88" s="164"/>
      <c r="T88" s="164"/>
      <c r="U88" s="164"/>
      <c r="V88" s="164"/>
      <c r="W88" s="164"/>
      <c r="X88" s="164"/>
      <c r="Y88" s="164"/>
      <c r="Z88" s="164"/>
      <c r="AA88" s="164"/>
      <c r="AB88" s="164"/>
      <c r="AC88" s="164"/>
      <c r="AD88" s="164"/>
      <c r="AE88" s="164"/>
      <c r="AF88" s="165"/>
      <c r="AG88" s="199"/>
      <c r="AH88" s="200"/>
      <c r="AI88" s="200"/>
      <c r="AJ88" s="200"/>
      <c r="AK88" s="200"/>
      <c r="AL88" s="200"/>
      <c r="AM88" s="200"/>
      <c r="AN88" s="200"/>
      <c r="AO88" s="200"/>
      <c r="AP88" s="200"/>
      <c r="AQ88" s="200"/>
      <c r="AR88" s="200"/>
      <c r="AS88" s="200"/>
      <c r="AT88" s="200"/>
      <c r="AU88" s="200"/>
      <c r="AV88" s="200"/>
      <c r="AW88" s="200"/>
      <c r="AX88" s="201"/>
    </row>
    <row r="89" spans="1:50" ht="24.75" customHeight="1" x14ac:dyDescent="0.15">
      <c r="A89" s="186"/>
      <c r="B89" s="187"/>
      <c r="C89" s="166"/>
      <c r="D89" s="167"/>
      <c r="E89" s="158"/>
      <c r="F89" s="158"/>
      <c r="G89" s="158"/>
      <c r="H89" s="159"/>
      <c r="I89" s="159"/>
      <c r="J89" s="160"/>
      <c r="K89" s="160"/>
      <c r="L89" s="160"/>
      <c r="M89" s="161"/>
      <c r="N89" s="162"/>
      <c r="O89" s="163"/>
      <c r="P89" s="164"/>
      <c r="Q89" s="164"/>
      <c r="R89" s="164"/>
      <c r="S89" s="164"/>
      <c r="T89" s="164"/>
      <c r="U89" s="164"/>
      <c r="V89" s="164"/>
      <c r="W89" s="164"/>
      <c r="X89" s="164"/>
      <c r="Y89" s="164"/>
      <c r="Z89" s="164"/>
      <c r="AA89" s="164"/>
      <c r="AB89" s="164"/>
      <c r="AC89" s="164"/>
      <c r="AD89" s="164"/>
      <c r="AE89" s="164"/>
      <c r="AF89" s="165"/>
      <c r="AG89" s="199"/>
      <c r="AH89" s="200"/>
      <c r="AI89" s="200"/>
      <c r="AJ89" s="200"/>
      <c r="AK89" s="200"/>
      <c r="AL89" s="200"/>
      <c r="AM89" s="200"/>
      <c r="AN89" s="200"/>
      <c r="AO89" s="200"/>
      <c r="AP89" s="200"/>
      <c r="AQ89" s="200"/>
      <c r="AR89" s="200"/>
      <c r="AS89" s="200"/>
      <c r="AT89" s="200"/>
      <c r="AU89" s="200"/>
      <c r="AV89" s="200"/>
      <c r="AW89" s="200"/>
      <c r="AX89" s="201"/>
    </row>
    <row r="90" spans="1:50" ht="24.75" customHeight="1" thickBot="1" x14ac:dyDescent="0.2">
      <c r="A90" s="188"/>
      <c r="B90" s="189"/>
      <c r="C90" s="232"/>
      <c r="D90" s="233"/>
      <c r="E90" s="158"/>
      <c r="F90" s="158"/>
      <c r="G90" s="158"/>
      <c r="H90" s="159"/>
      <c r="I90" s="159"/>
      <c r="J90" s="234"/>
      <c r="K90" s="234"/>
      <c r="L90" s="234"/>
      <c r="M90" s="235"/>
      <c r="N90" s="236"/>
      <c r="O90" s="237"/>
      <c r="P90" s="238"/>
      <c r="Q90" s="238"/>
      <c r="R90" s="238"/>
      <c r="S90" s="238"/>
      <c r="T90" s="238"/>
      <c r="U90" s="238"/>
      <c r="V90" s="238"/>
      <c r="W90" s="238"/>
      <c r="X90" s="238"/>
      <c r="Y90" s="238"/>
      <c r="Z90" s="238"/>
      <c r="AA90" s="238"/>
      <c r="AB90" s="238"/>
      <c r="AC90" s="238"/>
      <c r="AD90" s="238"/>
      <c r="AE90" s="238"/>
      <c r="AF90" s="239"/>
      <c r="AG90" s="181"/>
      <c r="AH90" s="182"/>
      <c r="AI90" s="182"/>
      <c r="AJ90" s="182"/>
      <c r="AK90" s="182"/>
      <c r="AL90" s="182"/>
      <c r="AM90" s="182"/>
      <c r="AN90" s="182"/>
      <c r="AO90" s="182"/>
      <c r="AP90" s="182"/>
      <c r="AQ90" s="182"/>
      <c r="AR90" s="182"/>
      <c r="AS90" s="182"/>
      <c r="AT90" s="182"/>
      <c r="AU90" s="182"/>
      <c r="AV90" s="182"/>
      <c r="AW90" s="182"/>
      <c r="AX90" s="183"/>
    </row>
    <row r="91" spans="1:50" ht="24.75" customHeight="1" x14ac:dyDescent="0.15">
      <c r="A91" s="168" t="s">
        <v>30</v>
      </c>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70"/>
    </row>
    <row r="92" spans="1:50" ht="54" customHeight="1" thickBot="1" x14ac:dyDescent="0.2">
      <c r="A92" s="171" t="s">
        <v>603</v>
      </c>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row>
    <row r="93" spans="1:50" ht="24.75" customHeight="1" x14ac:dyDescent="0.15">
      <c r="A93" s="174" t="s">
        <v>201</v>
      </c>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6"/>
    </row>
    <row r="94" spans="1:50" ht="24.75" customHeight="1" x14ac:dyDescent="0.15">
      <c r="A94" s="93" t="s">
        <v>532</v>
      </c>
      <c r="B94" s="93"/>
      <c r="C94" s="93"/>
      <c r="D94" s="93"/>
      <c r="E94" s="157" t="s">
        <v>133</v>
      </c>
      <c r="F94" s="133"/>
      <c r="G94" s="133"/>
      <c r="H94" s="64"/>
      <c r="I94" s="133" t="s">
        <v>235</v>
      </c>
      <c r="J94" s="133"/>
      <c r="K94" s="64"/>
      <c r="L94" s="135">
        <v>29</v>
      </c>
      <c r="M94" s="135"/>
      <c r="N94" s="64" t="str">
        <f>IF(O94="","","-")</f>
        <v/>
      </c>
      <c r="O94" s="155"/>
      <c r="P94" s="156"/>
      <c r="Q94" s="157"/>
      <c r="R94" s="133"/>
      <c r="S94" s="133"/>
      <c r="T94" s="64" t="str">
        <f>IF(Q94="","","-")</f>
        <v/>
      </c>
      <c r="U94" s="133"/>
      <c r="V94" s="133"/>
      <c r="W94" s="64" t="str">
        <f>IF(U94="","","-")</f>
        <v/>
      </c>
      <c r="X94" s="135"/>
      <c r="Y94" s="135"/>
      <c r="Z94" s="64" t="str">
        <f>IF(AA94="","","-")</f>
        <v/>
      </c>
      <c r="AA94" s="155"/>
      <c r="AB94" s="156"/>
      <c r="AC94" s="157"/>
      <c r="AD94" s="133"/>
      <c r="AE94" s="133"/>
      <c r="AF94" s="64" t="str">
        <f>IF(AC94="","","-")</f>
        <v/>
      </c>
      <c r="AG94" s="133"/>
      <c r="AH94" s="133"/>
      <c r="AI94" s="64" t="str">
        <f>IF(AG94="","","-")</f>
        <v/>
      </c>
      <c r="AJ94" s="135"/>
      <c r="AK94" s="135"/>
      <c r="AL94" s="64" t="str">
        <f>IF(AM94="","","-")</f>
        <v/>
      </c>
      <c r="AM94" s="155"/>
      <c r="AN94" s="156"/>
      <c r="AO94" s="157"/>
      <c r="AP94" s="133"/>
      <c r="AQ94" s="64" t="str">
        <f>IF(AO94="","","-")</f>
        <v/>
      </c>
      <c r="AR94" s="133"/>
      <c r="AS94" s="133"/>
      <c r="AT94" s="64" t="str">
        <f>IF(AR94="","","-")</f>
        <v/>
      </c>
      <c r="AU94" s="135"/>
      <c r="AV94" s="135"/>
      <c r="AW94" s="64" t="str">
        <f>IF(AX94="","","-")</f>
        <v/>
      </c>
      <c r="AX94" s="66"/>
    </row>
    <row r="95" spans="1:50" ht="24.75" customHeight="1" x14ac:dyDescent="0.15">
      <c r="A95" s="93" t="s">
        <v>331</v>
      </c>
      <c r="B95" s="93"/>
      <c r="C95" s="93"/>
      <c r="D95" s="93"/>
      <c r="E95" s="153">
        <v>2021</v>
      </c>
      <c r="F95" s="134"/>
      <c r="G95" s="133" t="s">
        <v>557</v>
      </c>
      <c r="H95" s="133"/>
      <c r="I95" s="133"/>
      <c r="J95" s="134">
        <v>20</v>
      </c>
      <c r="K95" s="134"/>
      <c r="L95" s="135">
        <v>42</v>
      </c>
      <c r="M95" s="135"/>
      <c r="N95" s="135"/>
      <c r="O95" s="134"/>
      <c r="P95" s="134"/>
      <c r="Q95" s="153"/>
      <c r="R95" s="134"/>
      <c r="S95" s="133"/>
      <c r="T95" s="133"/>
      <c r="U95" s="133"/>
      <c r="V95" s="134"/>
      <c r="W95" s="134"/>
      <c r="X95" s="135"/>
      <c r="Y95" s="135"/>
      <c r="Z95" s="135"/>
      <c r="AA95" s="134"/>
      <c r="AB95" s="154"/>
      <c r="AC95" s="153"/>
      <c r="AD95" s="134"/>
      <c r="AE95" s="133"/>
      <c r="AF95" s="133"/>
      <c r="AG95" s="133"/>
      <c r="AH95" s="134"/>
      <c r="AI95" s="134"/>
      <c r="AJ95" s="135"/>
      <c r="AK95" s="135"/>
      <c r="AL95" s="135"/>
      <c r="AM95" s="134"/>
      <c r="AN95" s="154"/>
      <c r="AO95" s="153"/>
      <c r="AP95" s="134"/>
      <c r="AQ95" s="133"/>
      <c r="AR95" s="133"/>
      <c r="AS95" s="133"/>
      <c r="AT95" s="134"/>
      <c r="AU95" s="134"/>
      <c r="AV95" s="135"/>
      <c r="AW95" s="135"/>
      <c r="AX95" s="66"/>
    </row>
    <row r="96" spans="1:50" ht="28.35" customHeight="1" x14ac:dyDescent="0.15">
      <c r="A96" s="136" t="s">
        <v>221</v>
      </c>
      <c r="B96" s="137"/>
      <c r="C96" s="137"/>
      <c r="D96" s="137"/>
      <c r="E96" s="137"/>
      <c r="F96" s="138"/>
      <c r="G96" s="53" t="s">
        <v>533</v>
      </c>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36"/>
      <c r="B97" s="137"/>
      <c r="C97" s="137"/>
      <c r="D97" s="137"/>
      <c r="E97" s="137"/>
      <c r="F97" s="13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36"/>
      <c r="B98" s="137"/>
      <c r="C98" s="137"/>
      <c r="D98" s="137"/>
      <c r="E98" s="137"/>
      <c r="F98" s="13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6"/>
      <c r="B99" s="137"/>
      <c r="C99" s="137"/>
      <c r="D99" s="137"/>
      <c r="E99" s="137"/>
      <c r="F99" s="13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36"/>
      <c r="B100" s="137"/>
      <c r="C100" s="137"/>
      <c r="D100" s="137"/>
      <c r="E100" s="137"/>
      <c r="F100" s="13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36"/>
      <c r="B101" s="137"/>
      <c r="C101" s="137"/>
      <c r="D101" s="137"/>
      <c r="E101" s="137"/>
      <c r="F101" s="13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36"/>
      <c r="B102" s="137"/>
      <c r="C102" s="137"/>
      <c r="D102" s="137"/>
      <c r="E102" s="137"/>
      <c r="F102" s="13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15">
      <c r="A103" s="136"/>
      <c r="B103" s="137"/>
      <c r="C103" s="137"/>
      <c r="D103" s="137"/>
      <c r="E103" s="137"/>
      <c r="F103" s="13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36"/>
      <c r="B104" s="137"/>
      <c r="C104" s="137"/>
      <c r="D104" s="137"/>
      <c r="E104" s="137"/>
      <c r="F104" s="13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36"/>
      <c r="B105" s="137"/>
      <c r="C105" s="137"/>
      <c r="D105" s="137"/>
      <c r="E105" s="137"/>
      <c r="F105" s="13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36"/>
      <c r="B106" s="137"/>
      <c r="C106" s="137"/>
      <c r="D106" s="137"/>
      <c r="E106" s="137"/>
      <c r="F106" s="13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36"/>
      <c r="B107" s="137"/>
      <c r="C107" s="137"/>
      <c r="D107" s="137"/>
      <c r="E107" s="137"/>
      <c r="F107" s="13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36"/>
      <c r="B108" s="137"/>
      <c r="C108" s="137"/>
      <c r="D108" s="137"/>
      <c r="E108" s="137"/>
      <c r="F108" s="13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136"/>
      <c r="B109" s="137"/>
      <c r="C109" s="137"/>
      <c r="D109" s="137"/>
      <c r="E109" s="137"/>
      <c r="F109" s="13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36"/>
      <c r="B110" s="137"/>
      <c r="C110" s="137"/>
      <c r="D110" s="137"/>
      <c r="E110" s="137"/>
      <c r="F110" s="13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thickBot="1" x14ac:dyDescent="0.2">
      <c r="A111" s="139"/>
      <c r="B111" s="140"/>
      <c r="C111" s="140"/>
      <c r="D111" s="140"/>
      <c r="E111" s="140"/>
      <c r="F111" s="141"/>
      <c r="G111" s="36"/>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8"/>
    </row>
    <row r="112" spans="1:50" ht="24.75" customHeight="1" x14ac:dyDescent="0.15">
      <c r="A112" s="142" t="s">
        <v>223</v>
      </c>
      <c r="B112" s="143"/>
      <c r="C112" s="143"/>
      <c r="D112" s="143"/>
      <c r="E112" s="143"/>
      <c r="F112" s="144"/>
      <c r="G112" s="148" t="s">
        <v>590</v>
      </c>
      <c r="H112" s="149"/>
      <c r="I112" s="149"/>
      <c r="J112" s="149"/>
      <c r="K112" s="149"/>
      <c r="L112" s="149"/>
      <c r="M112" s="149"/>
      <c r="N112" s="149"/>
      <c r="O112" s="149"/>
      <c r="P112" s="149"/>
      <c r="Q112" s="149"/>
      <c r="R112" s="149"/>
      <c r="S112" s="149"/>
      <c r="T112" s="149"/>
      <c r="U112" s="149"/>
      <c r="V112" s="149"/>
      <c r="W112" s="149"/>
      <c r="X112" s="149"/>
      <c r="Y112" s="149"/>
      <c r="Z112" s="149"/>
      <c r="AA112" s="149"/>
      <c r="AB112" s="150"/>
      <c r="AC112" s="148" t="s">
        <v>591</v>
      </c>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51"/>
    </row>
    <row r="113" spans="1:50" ht="24.75" customHeight="1" x14ac:dyDescent="0.15">
      <c r="A113" s="145"/>
      <c r="B113" s="146"/>
      <c r="C113" s="146"/>
      <c r="D113" s="146"/>
      <c r="E113" s="146"/>
      <c r="F113" s="147"/>
      <c r="G113" s="116" t="s">
        <v>14</v>
      </c>
      <c r="H113" s="117"/>
      <c r="I113" s="117"/>
      <c r="J113" s="117"/>
      <c r="K113" s="117"/>
      <c r="L113" s="118" t="s">
        <v>15</v>
      </c>
      <c r="M113" s="117"/>
      <c r="N113" s="117"/>
      <c r="O113" s="117"/>
      <c r="P113" s="117"/>
      <c r="Q113" s="117"/>
      <c r="R113" s="117"/>
      <c r="S113" s="117"/>
      <c r="T113" s="117"/>
      <c r="U113" s="117"/>
      <c r="V113" s="117"/>
      <c r="W113" s="117"/>
      <c r="X113" s="119"/>
      <c r="Y113" s="120" t="s">
        <v>16</v>
      </c>
      <c r="Z113" s="121"/>
      <c r="AA113" s="121"/>
      <c r="AB113" s="152"/>
      <c r="AC113" s="116" t="s">
        <v>14</v>
      </c>
      <c r="AD113" s="117"/>
      <c r="AE113" s="117"/>
      <c r="AF113" s="117"/>
      <c r="AG113" s="117"/>
      <c r="AH113" s="118" t="s">
        <v>15</v>
      </c>
      <c r="AI113" s="117"/>
      <c r="AJ113" s="117"/>
      <c r="AK113" s="117"/>
      <c r="AL113" s="117"/>
      <c r="AM113" s="117"/>
      <c r="AN113" s="117"/>
      <c r="AO113" s="117"/>
      <c r="AP113" s="117"/>
      <c r="AQ113" s="117"/>
      <c r="AR113" s="117"/>
      <c r="AS113" s="117"/>
      <c r="AT113" s="119"/>
      <c r="AU113" s="120" t="s">
        <v>16</v>
      </c>
      <c r="AV113" s="121"/>
      <c r="AW113" s="121"/>
      <c r="AX113" s="122"/>
    </row>
    <row r="114" spans="1:50" ht="24.75" customHeight="1" x14ac:dyDescent="0.15">
      <c r="A114" s="145"/>
      <c r="B114" s="146"/>
      <c r="C114" s="146"/>
      <c r="D114" s="146"/>
      <c r="E114" s="146"/>
      <c r="F114" s="147"/>
      <c r="G114" s="123" t="s">
        <v>558</v>
      </c>
      <c r="H114" s="124"/>
      <c r="I114" s="124"/>
      <c r="J114" s="124"/>
      <c r="K114" s="125"/>
      <c r="L114" s="126" t="s">
        <v>559</v>
      </c>
      <c r="M114" s="127"/>
      <c r="N114" s="127"/>
      <c r="O114" s="127"/>
      <c r="P114" s="127"/>
      <c r="Q114" s="127"/>
      <c r="R114" s="127"/>
      <c r="S114" s="127"/>
      <c r="T114" s="127"/>
      <c r="U114" s="127"/>
      <c r="V114" s="127"/>
      <c r="W114" s="127"/>
      <c r="X114" s="128"/>
      <c r="Y114" s="129">
        <v>534</v>
      </c>
      <c r="Z114" s="130"/>
      <c r="AA114" s="130"/>
      <c r="AB114" s="131"/>
      <c r="AC114" s="123" t="s">
        <v>558</v>
      </c>
      <c r="AD114" s="124"/>
      <c r="AE114" s="124"/>
      <c r="AF114" s="124"/>
      <c r="AG114" s="125"/>
      <c r="AH114" s="126" t="s">
        <v>560</v>
      </c>
      <c r="AI114" s="127"/>
      <c r="AJ114" s="127"/>
      <c r="AK114" s="127"/>
      <c r="AL114" s="127"/>
      <c r="AM114" s="127"/>
      <c r="AN114" s="127"/>
      <c r="AO114" s="127"/>
      <c r="AP114" s="127"/>
      <c r="AQ114" s="127"/>
      <c r="AR114" s="127"/>
      <c r="AS114" s="127"/>
      <c r="AT114" s="128"/>
      <c r="AU114" s="129">
        <v>175</v>
      </c>
      <c r="AV114" s="130"/>
      <c r="AW114" s="130"/>
      <c r="AX114" s="132"/>
    </row>
    <row r="115" spans="1:50" ht="24.75" customHeight="1" x14ac:dyDescent="0.15">
      <c r="A115" s="145"/>
      <c r="B115" s="146"/>
      <c r="C115" s="146"/>
      <c r="D115" s="146"/>
      <c r="E115" s="146"/>
      <c r="F115" s="147"/>
      <c r="G115" s="106"/>
      <c r="H115" s="107"/>
      <c r="I115" s="107"/>
      <c r="J115" s="107"/>
      <c r="K115" s="108"/>
      <c r="L115" s="109"/>
      <c r="M115" s="110"/>
      <c r="N115" s="110"/>
      <c r="O115" s="110"/>
      <c r="P115" s="110"/>
      <c r="Q115" s="110"/>
      <c r="R115" s="110"/>
      <c r="S115" s="110"/>
      <c r="T115" s="110"/>
      <c r="U115" s="110"/>
      <c r="V115" s="110"/>
      <c r="W115" s="110"/>
      <c r="X115" s="111"/>
      <c r="Y115" s="112"/>
      <c r="Z115" s="113"/>
      <c r="AA115" s="113"/>
      <c r="AB115" s="114"/>
      <c r="AC115" s="106"/>
      <c r="AD115" s="107"/>
      <c r="AE115" s="107"/>
      <c r="AF115" s="107"/>
      <c r="AG115" s="108"/>
      <c r="AH115" s="109"/>
      <c r="AI115" s="110"/>
      <c r="AJ115" s="110"/>
      <c r="AK115" s="110"/>
      <c r="AL115" s="110"/>
      <c r="AM115" s="110"/>
      <c r="AN115" s="110"/>
      <c r="AO115" s="110"/>
      <c r="AP115" s="110"/>
      <c r="AQ115" s="110"/>
      <c r="AR115" s="110"/>
      <c r="AS115" s="110"/>
      <c r="AT115" s="111"/>
      <c r="AU115" s="112"/>
      <c r="AV115" s="113"/>
      <c r="AW115" s="113"/>
      <c r="AX115" s="115"/>
    </row>
    <row r="116" spans="1:50" ht="24.75" customHeight="1" x14ac:dyDescent="0.15">
      <c r="A116" s="145"/>
      <c r="B116" s="146"/>
      <c r="C116" s="146"/>
      <c r="D116" s="146"/>
      <c r="E116" s="146"/>
      <c r="F116" s="147"/>
      <c r="G116" s="106"/>
      <c r="H116" s="107"/>
      <c r="I116" s="107"/>
      <c r="J116" s="107"/>
      <c r="K116" s="108"/>
      <c r="L116" s="109"/>
      <c r="M116" s="110"/>
      <c r="N116" s="110"/>
      <c r="O116" s="110"/>
      <c r="P116" s="110"/>
      <c r="Q116" s="110"/>
      <c r="R116" s="110"/>
      <c r="S116" s="110"/>
      <c r="T116" s="110"/>
      <c r="U116" s="110"/>
      <c r="V116" s="110"/>
      <c r="W116" s="110"/>
      <c r="X116" s="111"/>
      <c r="Y116" s="112"/>
      <c r="Z116" s="113"/>
      <c r="AA116" s="113"/>
      <c r="AB116" s="114"/>
      <c r="AC116" s="106"/>
      <c r="AD116" s="107"/>
      <c r="AE116" s="107"/>
      <c r="AF116" s="107"/>
      <c r="AG116" s="108"/>
      <c r="AH116" s="109"/>
      <c r="AI116" s="110"/>
      <c r="AJ116" s="110"/>
      <c r="AK116" s="110"/>
      <c r="AL116" s="110"/>
      <c r="AM116" s="110"/>
      <c r="AN116" s="110"/>
      <c r="AO116" s="110"/>
      <c r="AP116" s="110"/>
      <c r="AQ116" s="110"/>
      <c r="AR116" s="110"/>
      <c r="AS116" s="110"/>
      <c r="AT116" s="111"/>
      <c r="AU116" s="112"/>
      <c r="AV116" s="113"/>
      <c r="AW116" s="113"/>
      <c r="AX116" s="115"/>
    </row>
    <row r="117" spans="1:50" ht="24.75" customHeight="1" x14ac:dyDescent="0.15">
      <c r="A117" s="145"/>
      <c r="B117" s="146"/>
      <c r="C117" s="146"/>
      <c r="D117" s="146"/>
      <c r="E117" s="146"/>
      <c r="F117" s="147"/>
      <c r="G117" s="106"/>
      <c r="H117" s="107"/>
      <c r="I117" s="107"/>
      <c r="J117" s="107"/>
      <c r="K117" s="108"/>
      <c r="L117" s="109"/>
      <c r="M117" s="110"/>
      <c r="N117" s="110"/>
      <c r="O117" s="110"/>
      <c r="P117" s="110"/>
      <c r="Q117" s="110"/>
      <c r="R117" s="110"/>
      <c r="S117" s="110"/>
      <c r="T117" s="110"/>
      <c r="U117" s="110"/>
      <c r="V117" s="110"/>
      <c r="W117" s="110"/>
      <c r="X117" s="111"/>
      <c r="Y117" s="112"/>
      <c r="Z117" s="113"/>
      <c r="AA117" s="113"/>
      <c r="AB117" s="114"/>
      <c r="AC117" s="106"/>
      <c r="AD117" s="107"/>
      <c r="AE117" s="107"/>
      <c r="AF117" s="107"/>
      <c r="AG117" s="108"/>
      <c r="AH117" s="109"/>
      <c r="AI117" s="110"/>
      <c r="AJ117" s="110"/>
      <c r="AK117" s="110"/>
      <c r="AL117" s="110"/>
      <c r="AM117" s="110"/>
      <c r="AN117" s="110"/>
      <c r="AO117" s="110"/>
      <c r="AP117" s="110"/>
      <c r="AQ117" s="110"/>
      <c r="AR117" s="110"/>
      <c r="AS117" s="110"/>
      <c r="AT117" s="111"/>
      <c r="AU117" s="112"/>
      <c r="AV117" s="113"/>
      <c r="AW117" s="113"/>
      <c r="AX117" s="115"/>
    </row>
    <row r="118" spans="1:50" ht="24.75" customHeight="1" x14ac:dyDescent="0.15">
      <c r="A118" s="145"/>
      <c r="B118" s="146"/>
      <c r="C118" s="146"/>
      <c r="D118" s="146"/>
      <c r="E118" s="146"/>
      <c r="F118" s="147"/>
      <c r="G118" s="106"/>
      <c r="H118" s="107"/>
      <c r="I118" s="107"/>
      <c r="J118" s="107"/>
      <c r="K118" s="108"/>
      <c r="L118" s="109"/>
      <c r="M118" s="110"/>
      <c r="N118" s="110"/>
      <c r="O118" s="110"/>
      <c r="P118" s="110"/>
      <c r="Q118" s="110"/>
      <c r="R118" s="110"/>
      <c r="S118" s="110"/>
      <c r="T118" s="110"/>
      <c r="U118" s="110"/>
      <c r="V118" s="110"/>
      <c r="W118" s="110"/>
      <c r="X118" s="111"/>
      <c r="Y118" s="112"/>
      <c r="Z118" s="113"/>
      <c r="AA118" s="113"/>
      <c r="AB118" s="114"/>
      <c r="AC118" s="106"/>
      <c r="AD118" s="107"/>
      <c r="AE118" s="107"/>
      <c r="AF118" s="107"/>
      <c r="AG118" s="108"/>
      <c r="AH118" s="109"/>
      <c r="AI118" s="110"/>
      <c r="AJ118" s="110"/>
      <c r="AK118" s="110"/>
      <c r="AL118" s="110"/>
      <c r="AM118" s="110"/>
      <c r="AN118" s="110"/>
      <c r="AO118" s="110"/>
      <c r="AP118" s="110"/>
      <c r="AQ118" s="110"/>
      <c r="AR118" s="110"/>
      <c r="AS118" s="110"/>
      <c r="AT118" s="111"/>
      <c r="AU118" s="112"/>
      <c r="AV118" s="113"/>
      <c r="AW118" s="113"/>
      <c r="AX118" s="115"/>
    </row>
    <row r="119" spans="1:50" ht="24.75" customHeight="1" x14ac:dyDescent="0.15">
      <c r="A119" s="145"/>
      <c r="B119" s="146"/>
      <c r="C119" s="146"/>
      <c r="D119" s="146"/>
      <c r="E119" s="146"/>
      <c r="F119" s="147"/>
      <c r="G119" s="106"/>
      <c r="H119" s="107"/>
      <c r="I119" s="107"/>
      <c r="J119" s="107"/>
      <c r="K119" s="108"/>
      <c r="L119" s="109"/>
      <c r="M119" s="110"/>
      <c r="N119" s="110"/>
      <c r="O119" s="110"/>
      <c r="P119" s="110"/>
      <c r="Q119" s="110"/>
      <c r="R119" s="110"/>
      <c r="S119" s="110"/>
      <c r="T119" s="110"/>
      <c r="U119" s="110"/>
      <c r="V119" s="110"/>
      <c r="W119" s="110"/>
      <c r="X119" s="111"/>
      <c r="Y119" s="112"/>
      <c r="Z119" s="113"/>
      <c r="AA119" s="113"/>
      <c r="AB119" s="114"/>
      <c r="AC119" s="106"/>
      <c r="AD119" s="107"/>
      <c r="AE119" s="107"/>
      <c r="AF119" s="107"/>
      <c r="AG119" s="108"/>
      <c r="AH119" s="109"/>
      <c r="AI119" s="110"/>
      <c r="AJ119" s="110"/>
      <c r="AK119" s="110"/>
      <c r="AL119" s="110"/>
      <c r="AM119" s="110"/>
      <c r="AN119" s="110"/>
      <c r="AO119" s="110"/>
      <c r="AP119" s="110"/>
      <c r="AQ119" s="110"/>
      <c r="AR119" s="110"/>
      <c r="AS119" s="110"/>
      <c r="AT119" s="111"/>
      <c r="AU119" s="112"/>
      <c r="AV119" s="113"/>
      <c r="AW119" s="113"/>
      <c r="AX119" s="115"/>
    </row>
    <row r="120" spans="1:50" ht="24.75" customHeight="1" x14ac:dyDescent="0.15">
      <c r="A120" s="145"/>
      <c r="B120" s="146"/>
      <c r="C120" s="146"/>
      <c r="D120" s="146"/>
      <c r="E120" s="146"/>
      <c r="F120" s="147"/>
      <c r="G120" s="106"/>
      <c r="H120" s="107"/>
      <c r="I120" s="107"/>
      <c r="J120" s="107"/>
      <c r="K120" s="108"/>
      <c r="L120" s="109"/>
      <c r="M120" s="110"/>
      <c r="N120" s="110"/>
      <c r="O120" s="110"/>
      <c r="P120" s="110"/>
      <c r="Q120" s="110"/>
      <c r="R120" s="110"/>
      <c r="S120" s="110"/>
      <c r="T120" s="110"/>
      <c r="U120" s="110"/>
      <c r="V120" s="110"/>
      <c r="W120" s="110"/>
      <c r="X120" s="111"/>
      <c r="Y120" s="112"/>
      <c r="Z120" s="113"/>
      <c r="AA120" s="113"/>
      <c r="AB120" s="114"/>
      <c r="AC120" s="106"/>
      <c r="AD120" s="107"/>
      <c r="AE120" s="107"/>
      <c r="AF120" s="107"/>
      <c r="AG120" s="108"/>
      <c r="AH120" s="109"/>
      <c r="AI120" s="110"/>
      <c r="AJ120" s="110"/>
      <c r="AK120" s="110"/>
      <c r="AL120" s="110"/>
      <c r="AM120" s="110"/>
      <c r="AN120" s="110"/>
      <c r="AO120" s="110"/>
      <c r="AP120" s="110"/>
      <c r="AQ120" s="110"/>
      <c r="AR120" s="110"/>
      <c r="AS120" s="110"/>
      <c r="AT120" s="111"/>
      <c r="AU120" s="112"/>
      <c r="AV120" s="113"/>
      <c r="AW120" s="113"/>
      <c r="AX120" s="115"/>
    </row>
    <row r="121" spans="1:50" ht="24.75" customHeight="1" x14ac:dyDescent="0.15">
      <c r="A121" s="145"/>
      <c r="B121" s="146"/>
      <c r="C121" s="146"/>
      <c r="D121" s="146"/>
      <c r="E121" s="146"/>
      <c r="F121" s="147"/>
      <c r="G121" s="106"/>
      <c r="H121" s="107"/>
      <c r="I121" s="107"/>
      <c r="J121" s="107"/>
      <c r="K121" s="108"/>
      <c r="L121" s="109"/>
      <c r="M121" s="110"/>
      <c r="N121" s="110"/>
      <c r="O121" s="110"/>
      <c r="P121" s="110"/>
      <c r="Q121" s="110"/>
      <c r="R121" s="110"/>
      <c r="S121" s="110"/>
      <c r="T121" s="110"/>
      <c r="U121" s="110"/>
      <c r="V121" s="110"/>
      <c r="W121" s="110"/>
      <c r="X121" s="111"/>
      <c r="Y121" s="112"/>
      <c r="Z121" s="113"/>
      <c r="AA121" s="113"/>
      <c r="AB121" s="114"/>
      <c r="AC121" s="106"/>
      <c r="AD121" s="107"/>
      <c r="AE121" s="107"/>
      <c r="AF121" s="107"/>
      <c r="AG121" s="108"/>
      <c r="AH121" s="109"/>
      <c r="AI121" s="110"/>
      <c r="AJ121" s="110"/>
      <c r="AK121" s="110"/>
      <c r="AL121" s="110"/>
      <c r="AM121" s="110"/>
      <c r="AN121" s="110"/>
      <c r="AO121" s="110"/>
      <c r="AP121" s="110"/>
      <c r="AQ121" s="110"/>
      <c r="AR121" s="110"/>
      <c r="AS121" s="110"/>
      <c r="AT121" s="111"/>
      <c r="AU121" s="112"/>
      <c r="AV121" s="113"/>
      <c r="AW121" s="113"/>
      <c r="AX121" s="115"/>
    </row>
    <row r="122" spans="1:50" ht="24.75" customHeight="1" x14ac:dyDescent="0.15">
      <c r="A122" s="145"/>
      <c r="B122" s="146"/>
      <c r="C122" s="146"/>
      <c r="D122" s="146"/>
      <c r="E122" s="146"/>
      <c r="F122" s="147"/>
      <c r="G122" s="106"/>
      <c r="H122" s="107"/>
      <c r="I122" s="107"/>
      <c r="J122" s="107"/>
      <c r="K122" s="108"/>
      <c r="L122" s="109"/>
      <c r="M122" s="110"/>
      <c r="N122" s="110"/>
      <c r="O122" s="110"/>
      <c r="P122" s="110"/>
      <c r="Q122" s="110"/>
      <c r="R122" s="110"/>
      <c r="S122" s="110"/>
      <c r="T122" s="110"/>
      <c r="U122" s="110"/>
      <c r="V122" s="110"/>
      <c r="W122" s="110"/>
      <c r="X122" s="111"/>
      <c r="Y122" s="112"/>
      <c r="Z122" s="113"/>
      <c r="AA122" s="113"/>
      <c r="AB122" s="114"/>
      <c r="AC122" s="106"/>
      <c r="AD122" s="107"/>
      <c r="AE122" s="107"/>
      <c r="AF122" s="107"/>
      <c r="AG122" s="108"/>
      <c r="AH122" s="109"/>
      <c r="AI122" s="110"/>
      <c r="AJ122" s="110"/>
      <c r="AK122" s="110"/>
      <c r="AL122" s="110"/>
      <c r="AM122" s="110"/>
      <c r="AN122" s="110"/>
      <c r="AO122" s="110"/>
      <c r="AP122" s="110"/>
      <c r="AQ122" s="110"/>
      <c r="AR122" s="110"/>
      <c r="AS122" s="110"/>
      <c r="AT122" s="111"/>
      <c r="AU122" s="112"/>
      <c r="AV122" s="113"/>
      <c r="AW122" s="113"/>
      <c r="AX122" s="115"/>
    </row>
    <row r="123" spans="1:50" ht="24.75" customHeight="1" x14ac:dyDescent="0.15">
      <c r="A123" s="145"/>
      <c r="B123" s="146"/>
      <c r="C123" s="146"/>
      <c r="D123" s="146"/>
      <c r="E123" s="146"/>
      <c r="F123" s="147"/>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115"/>
    </row>
    <row r="124" spans="1:50" ht="24.75" customHeight="1" x14ac:dyDescent="0.15">
      <c r="A124" s="667"/>
      <c r="B124" s="668"/>
      <c r="C124" s="668"/>
      <c r="D124" s="668"/>
      <c r="E124" s="668"/>
      <c r="F124" s="669"/>
      <c r="G124" s="97" t="s">
        <v>17</v>
      </c>
      <c r="H124" s="98"/>
      <c r="I124" s="98"/>
      <c r="J124" s="98"/>
      <c r="K124" s="98"/>
      <c r="L124" s="99"/>
      <c r="M124" s="100"/>
      <c r="N124" s="100"/>
      <c r="O124" s="100"/>
      <c r="P124" s="100"/>
      <c r="Q124" s="100"/>
      <c r="R124" s="100"/>
      <c r="S124" s="100"/>
      <c r="T124" s="100"/>
      <c r="U124" s="100"/>
      <c r="V124" s="100"/>
      <c r="W124" s="100"/>
      <c r="X124" s="101"/>
      <c r="Y124" s="102">
        <f>SUM(Y114:AB123)</f>
        <v>534</v>
      </c>
      <c r="Z124" s="103"/>
      <c r="AA124" s="103"/>
      <c r="AB124" s="104"/>
      <c r="AC124" s="97" t="s">
        <v>17</v>
      </c>
      <c r="AD124" s="98"/>
      <c r="AE124" s="98"/>
      <c r="AF124" s="98"/>
      <c r="AG124" s="98"/>
      <c r="AH124" s="99"/>
      <c r="AI124" s="100"/>
      <c r="AJ124" s="100"/>
      <c r="AK124" s="100"/>
      <c r="AL124" s="100"/>
      <c r="AM124" s="100"/>
      <c r="AN124" s="100"/>
      <c r="AO124" s="100"/>
      <c r="AP124" s="100"/>
      <c r="AQ124" s="100"/>
      <c r="AR124" s="100"/>
      <c r="AS124" s="100"/>
      <c r="AT124" s="101"/>
      <c r="AU124" s="102">
        <f>SUM(AU114:AX123)</f>
        <v>175</v>
      </c>
      <c r="AV124" s="103"/>
      <c r="AW124" s="103"/>
      <c r="AX124" s="105"/>
    </row>
    <row r="125" spans="1:50" ht="24.75" customHeight="1" x14ac:dyDescent="0.15">
      <c r="A125" s="4"/>
      <c r="B125" s="4"/>
      <c r="C125" s="4"/>
      <c r="D125" s="4"/>
      <c r="E125" s="4"/>
      <c r="F125" s="4"/>
      <c r="G125" s="7"/>
      <c r="H125" s="7"/>
      <c r="I125" s="7"/>
      <c r="J125" s="7"/>
      <c r="K125" s="7"/>
      <c r="L125" s="3"/>
      <c r="M125" s="7"/>
      <c r="N125" s="7"/>
      <c r="O125" s="7"/>
      <c r="P125" s="7"/>
      <c r="Q125" s="7"/>
      <c r="R125" s="7"/>
      <c r="S125" s="7"/>
      <c r="T125" s="7"/>
      <c r="U125" s="7"/>
      <c r="V125" s="7"/>
      <c r="W125" s="7"/>
      <c r="X125" s="7"/>
      <c r="Y125" s="8"/>
      <c r="Z125" s="8"/>
      <c r="AA125" s="8"/>
      <c r="AB125" s="8"/>
      <c r="AC125" s="7"/>
      <c r="AD125" s="7"/>
      <c r="AE125" s="7"/>
      <c r="AF125" s="7"/>
      <c r="AG125" s="7"/>
      <c r="AH125" s="3"/>
      <c r="AI125" s="7"/>
      <c r="AJ125" s="7"/>
      <c r="AK125" s="7"/>
      <c r="AL125" s="7"/>
      <c r="AM125" s="7"/>
      <c r="AN125" s="7"/>
      <c r="AO125" s="7"/>
      <c r="AP125" s="7"/>
      <c r="AQ125" s="7"/>
      <c r="AR125" s="7"/>
      <c r="AS125" s="7"/>
      <c r="AT125" s="7"/>
      <c r="AU125" s="8"/>
      <c r="AV125" s="8"/>
      <c r="AW125" s="8"/>
      <c r="AX125" s="8"/>
    </row>
    <row r="126" spans="1:50" ht="24.75" customHeight="1" x14ac:dyDescent="0.15"/>
    <row r="127" spans="1:50" ht="24.75" customHeight="1" x14ac:dyDescent="0.15">
      <c r="A127" s="9"/>
      <c r="B127" s="1" t="s">
        <v>25</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24.75" customHeight="1" x14ac:dyDescent="0.15">
      <c r="A128" s="9"/>
      <c r="B128" s="39" t="s">
        <v>205</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72"/>
      <c r="B129" s="72"/>
      <c r="C129" s="72" t="s">
        <v>23</v>
      </c>
      <c r="D129" s="72"/>
      <c r="E129" s="72"/>
      <c r="F129" s="72"/>
      <c r="G129" s="72"/>
      <c r="H129" s="72"/>
      <c r="I129" s="72"/>
      <c r="J129" s="92" t="s">
        <v>174</v>
      </c>
      <c r="K129" s="93"/>
      <c r="L129" s="93"/>
      <c r="M129" s="93"/>
      <c r="N129" s="93"/>
      <c r="O129" s="93"/>
      <c r="P129" s="94" t="s">
        <v>24</v>
      </c>
      <c r="Q129" s="94"/>
      <c r="R129" s="94"/>
      <c r="S129" s="94"/>
      <c r="T129" s="94"/>
      <c r="U129" s="94"/>
      <c r="V129" s="94"/>
      <c r="W129" s="94"/>
      <c r="X129" s="94"/>
      <c r="Y129" s="95" t="s">
        <v>173</v>
      </c>
      <c r="Z129" s="96"/>
      <c r="AA129" s="96"/>
      <c r="AB129" s="96"/>
      <c r="AC129" s="92" t="s">
        <v>198</v>
      </c>
      <c r="AD129" s="92"/>
      <c r="AE129" s="92"/>
      <c r="AF129" s="92"/>
      <c r="AG129" s="92"/>
      <c r="AH129" s="95" t="s">
        <v>210</v>
      </c>
      <c r="AI129" s="72"/>
      <c r="AJ129" s="72"/>
      <c r="AK129" s="72"/>
      <c r="AL129" s="72" t="s">
        <v>18</v>
      </c>
      <c r="AM129" s="72"/>
      <c r="AN129" s="72"/>
      <c r="AO129" s="73"/>
      <c r="AP129" s="74" t="s">
        <v>175</v>
      </c>
      <c r="AQ129" s="74"/>
      <c r="AR129" s="74"/>
      <c r="AS129" s="74"/>
      <c r="AT129" s="74"/>
      <c r="AU129" s="74"/>
      <c r="AV129" s="74"/>
      <c r="AW129" s="74"/>
      <c r="AX129" s="74"/>
    </row>
    <row r="130" spans="1:51" ht="60" customHeight="1" x14ac:dyDescent="0.15">
      <c r="A130" s="75">
        <v>1</v>
      </c>
      <c r="B130" s="75">
        <v>1</v>
      </c>
      <c r="C130" s="76" t="s">
        <v>561</v>
      </c>
      <c r="D130" s="77"/>
      <c r="E130" s="77"/>
      <c r="F130" s="77"/>
      <c r="G130" s="77"/>
      <c r="H130" s="77"/>
      <c r="I130" s="77"/>
      <c r="J130" s="78">
        <v>7010001180643</v>
      </c>
      <c r="K130" s="79"/>
      <c r="L130" s="79"/>
      <c r="M130" s="79"/>
      <c r="N130" s="79"/>
      <c r="O130" s="79"/>
      <c r="P130" s="80" t="s">
        <v>559</v>
      </c>
      <c r="Q130" s="81"/>
      <c r="R130" s="81"/>
      <c r="S130" s="81"/>
      <c r="T130" s="81"/>
      <c r="U130" s="81"/>
      <c r="V130" s="81"/>
      <c r="W130" s="81"/>
      <c r="X130" s="81"/>
      <c r="Y130" s="82">
        <v>534</v>
      </c>
      <c r="Z130" s="83"/>
      <c r="AA130" s="83"/>
      <c r="AB130" s="84"/>
      <c r="AC130" s="85" t="s">
        <v>212</v>
      </c>
      <c r="AD130" s="86"/>
      <c r="AE130" s="86"/>
      <c r="AF130" s="86"/>
      <c r="AG130" s="86"/>
      <c r="AH130" s="87">
        <v>1</v>
      </c>
      <c r="AI130" s="88"/>
      <c r="AJ130" s="88"/>
      <c r="AK130" s="88"/>
      <c r="AL130" s="89" t="s">
        <v>549</v>
      </c>
      <c r="AM130" s="90"/>
      <c r="AN130" s="90"/>
      <c r="AO130" s="91"/>
      <c r="AP130" s="71" t="s">
        <v>562</v>
      </c>
      <c r="AQ130" s="71"/>
      <c r="AR130" s="71"/>
      <c r="AS130" s="71"/>
      <c r="AT130" s="71"/>
      <c r="AU130" s="71"/>
      <c r="AV130" s="71"/>
      <c r="AW130" s="71"/>
      <c r="AX130" s="71"/>
    </row>
    <row r="131" spans="1:51" ht="24.75" customHeight="1" x14ac:dyDescent="0.15">
      <c r="A131" s="43"/>
      <c r="B131" s="43"/>
      <c r="C131" s="43"/>
      <c r="D131" s="43"/>
      <c r="E131" s="43"/>
      <c r="F131" s="43"/>
      <c r="G131" s="43"/>
      <c r="H131" s="43"/>
      <c r="I131" s="43"/>
      <c r="J131" s="44"/>
      <c r="K131" s="44"/>
      <c r="L131" s="44"/>
      <c r="M131" s="44"/>
      <c r="N131" s="44"/>
      <c r="O131" s="44"/>
      <c r="P131" s="45"/>
      <c r="Q131" s="45"/>
      <c r="R131" s="45"/>
      <c r="S131" s="45"/>
      <c r="T131" s="45"/>
      <c r="U131" s="45"/>
      <c r="V131" s="45"/>
      <c r="W131" s="45"/>
      <c r="X131" s="45"/>
      <c r="Y131" s="46"/>
      <c r="Z131" s="46"/>
      <c r="AA131" s="46"/>
      <c r="AB131" s="46"/>
      <c r="AC131" s="46"/>
      <c r="AD131" s="46"/>
      <c r="AE131" s="46"/>
      <c r="AF131" s="46"/>
      <c r="AG131" s="46"/>
      <c r="AH131" s="46"/>
      <c r="AI131" s="46"/>
      <c r="AJ131" s="46"/>
      <c r="AK131" s="46"/>
      <c r="AL131" s="46"/>
      <c r="AM131" s="46"/>
      <c r="AN131" s="46"/>
      <c r="AO131" s="46"/>
      <c r="AP131" s="45"/>
      <c r="AQ131" s="45"/>
      <c r="AR131" s="45"/>
      <c r="AS131" s="45"/>
      <c r="AT131" s="45"/>
      <c r="AU131" s="45"/>
      <c r="AV131" s="45"/>
      <c r="AW131" s="45"/>
      <c r="AX131" s="45"/>
      <c r="AY131">
        <f>COUNTA($C$134)</f>
        <v>1</v>
      </c>
    </row>
    <row r="132" spans="1:51" ht="24.75" customHeight="1" x14ac:dyDescent="0.15">
      <c r="A132" s="43"/>
      <c r="B132" s="47" t="s">
        <v>160</v>
      </c>
      <c r="C132" s="43"/>
      <c r="D132" s="43"/>
      <c r="E132" s="43"/>
      <c r="F132" s="43"/>
      <c r="G132" s="43"/>
      <c r="H132" s="43"/>
      <c r="I132" s="43"/>
      <c r="J132" s="43"/>
      <c r="K132" s="43"/>
      <c r="L132" s="43"/>
      <c r="M132" s="43"/>
      <c r="N132" s="43"/>
      <c r="O132" s="43"/>
      <c r="P132" s="48"/>
      <c r="Q132" s="48"/>
      <c r="R132" s="48"/>
      <c r="S132" s="48"/>
      <c r="T132" s="48"/>
      <c r="U132" s="48"/>
      <c r="V132" s="48"/>
      <c r="W132" s="48"/>
      <c r="X132" s="48"/>
      <c r="Y132" s="49"/>
      <c r="Z132" s="49"/>
      <c r="AA132" s="49"/>
      <c r="AB132" s="49"/>
      <c r="AC132" s="49"/>
      <c r="AD132" s="49"/>
      <c r="AE132" s="49"/>
      <c r="AF132" s="49"/>
      <c r="AG132" s="49"/>
      <c r="AH132" s="49"/>
      <c r="AI132" s="49"/>
      <c r="AJ132" s="49"/>
      <c r="AK132" s="49"/>
      <c r="AL132" s="49"/>
      <c r="AM132" s="49"/>
      <c r="AN132" s="49"/>
      <c r="AO132" s="49"/>
      <c r="AP132" s="48"/>
      <c r="AQ132" s="48"/>
      <c r="AR132" s="48"/>
      <c r="AS132" s="48"/>
      <c r="AT132" s="48"/>
      <c r="AU132" s="48"/>
      <c r="AV132" s="48"/>
      <c r="AW132" s="48"/>
      <c r="AX132" s="48"/>
      <c r="AY132">
        <f>$AY$131</f>
        <v>1</v>
      </c>
    </row>
    <row r="133" spans="1:51" ht="59.25" customHeight="1" x14ac:dyDescent="0.15">
      <c r="A133" s="72"/>
      <c r="B133" s="72"/>
      <c r="C133" s="72" t="s">
        <v>23</v>
      </c>
      <c r="D133" s="72"/>
      <c r="E133" s="72"/>
      <c r="F133" s="72"/>
      <c r="G133" s="72"/>
      <c r="H133" s="72"/>
      <c r="I133" s="72"/>
      <c r="J133" s="92" t="s">
        <v>174</v>
      </c>
      <c r="K133" s="93"/>
      <c r="L133" s="93"/>
      <c r="M133" s="93"/>
      <c r="N133" s="93"/>
      <c r="O133" s="93"/>
      <c r="P133" s="94" t="s">
        <v>24</v>
      </c>
      <c r="Q133" s="94"/>
      <c r="R133" s="94"/>
      <c r="S133" s="94"/>
      <c r="T133" s="94"/>
      <c r="U133" s="94"/>
      <c r="V133" s="94"/>
      <c r="W133" s="94"/>
      <c r="X133" s="94"/>
      <c r="Y133" s="95" t="s">
        <v>173</v>
      </c>
      <c r="Z133" s="96"/>
      <c r="AA133" s="96"/>
      <c r="AB133" s="96"/>
      <c r="AC133" s="92" t="s">
        <v>198</v>
      </c>
      <c r="AD133" s="92"/>
      <c r="AE133" s="92"/>
      <c r="AF133" s="92"/>
      <c r="AG133" s="92"/>
      <c r="AH133" s="95" t="s">
        <v>210</v>
      </c>
      <c r="AI133" s="72"/>
      <c r="AJ133" s="72"/>
      <c r="AK133" s="72"/>
      <c r="AL133" s="72" t="s">
        <v>18</v>
      </c>
      <c r="AM133" s="72"/>
      <c r="AN133" s="72"/>
      <c r="AO133" s="73"/>
      <c r="AP133" s="74" t="s">
        <v>175</v>
      </c>
      <c r="AQ133" s="74"/>
      <c r="AR133" s="74"/>
      <c r="AS133" s="74"/>
      <c r="AT133" s="74"/>
      <c r="AU133" s="74"/>
      <c r="AV133" s="74"/>
      <c r="AW133" s="74"/>
      <c r="AX133" s="74"/>
      <c r="AY133">
        <f>$AY$131</f>
        <v>1</v>
      </c>
    </row>
    <row r="134" spans="1:51" ht="60" customHeight="1" x14ac:dyDescent="0.15">
      <c r="A134" s="75">
        <v>1</v>
      </c>
      <c r="B134" s="75">
        <v>1</v>
      </c>
      <c r="C134" s="76" t="s">
        <v>561</v>
      </c>
      <c r="D134" s="77"/>
      <c r="E134" s="77"/>
      <c r="F134" s="77"/>
      <c r="G134" s="77"/>
      <c r="H134" s="77"/>
      <c r="I134" s="77"/>
      <c r="J134" s="78">
        <v>7010001180643</v>
      </c>
      <c r="K134" s="79"/>
      <c r="L134" s="79"/>
      <c r="M134" s="79"/>
      <c r="N134" s="79"/>
      <c r="O134" s="79"/>
      <c r="P134" s="80" t="s">
        <v>560</v>
      </c>
      <c r="Q134" s="81"/>
      <c r="R134" s="81"/>
      <c r="S134" s="81"/>
      <c r="T134" s="81"/>
      <c r="U134" s="81"/>
      <c r="V134" s="81"/>
      <c r="W134" s="81"/>
      <c r="X134" s="81"/>
      <c r="Y134" s="82">
        <v>175</v>
      </c>
      <c r="Z134" s="83"/>
      <c r="AA134" s="83"/>
      <c r="AB134" s="84"/>
      <c r="AC134" s="85" t="s">
        <v>212</v>
      </c>
      <c r="AD134" s="86"/>
      <c r="AE134" s="86"/>
      <c r="AF134" s="86"/>
      <c r="AG134" s="86"/>
      <c r="AH134" s="87">
        <v>2</v>
      </c>
      <c r="AI134" s="88"/>
      <c r="AJ134" s="88"/>
      <c r="AK134" s="88"/>
      <c r="AL134" s="89" t="s">
        <v>549</v>
      </c>
      <c r="AM134" s="90"/>
      <c r="AN134" s="90"/>
      <c r="AO134" s="91"/>
      <c r="AP134" s="71" t="s">
        <v>562</v>
      </c>
      <c r="AQ134" s="71"/>
      <c r="AR134" s="71"/>
      <c r="AS134" s="71"/>
      <c r="AT134" s="71"/>
      <c r="AU134" s="71"/>
      <c r="AV134" s="71"/>
      <c r="AW134" s="71"/>
      <c r="AX134" s="71"/>
      <c r="AY134">
        <f>$AY$131</f>
        <v>1</v>
      </c>
    </row>
  </sheetData>
  <sheetProtection formatRows="0"/>
  <dataConsolidate link="1"/>
  <mergeCells count="5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38:A47"/>
    <mergeCell ref="B38:F42"/>
    <mergeCell ref="G38:AA39"/>
    <mergeCell ref="AB38:AX39"/>
    <mergeCell ref="G40:AA42"/>
    <mergeCell ref="AB40:AX42"/>
    <mergeCell ref="B43:F47"/>
    <mergeCell ref="G43:O44"/>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AB47:AD47"/>
    <mergeCell ref="AE47:AH47"/>
    <mergeCell ref="AI47:AL47"/>
    <mergeCell ref="AM47:AP47"/>
    <mergeCell ref="AQ47:AT47"/>
    <mergeCell ref="AU47:AX47"/>
    <mergeCell ref="P43:X44"/>
    <mergeCell ref="Y43:AA44"/>
    <mergeCell ref="AB43:AD44"/>
    <mergeCell ref="AE43:AH44"/>
    <mergeCell ref="AI43:AL44"/>
    <mergeCell ref="AM43:AP44"/>
    <mergeCell ref="AQ43:AT43"/>
    <mergeCell ref="AU43:AX43"/>
    <mergeCell ref="AQ44:AR44"/>
    <mergeCell ref="AS44:AT44"/>
    <mergeCell ref="AU44:AV44"/>
    <mergeCell ref="AW44:AX44"/>
    <mergeCell ref="AE49:AH49"/>
    <mergeCell ref="AI49:AL49"/>
    <mergeCell ref="AM49:AP49"/>
    <mergeCell ref="AQ49:AT49"/>
    <mergeCell ref="AU49:AX49"/>
    <mergeCell ref="A48:F48"/>
    <mergeCell ref="G48:AX48"/>
    <mergeCell ref="A49:F51"/>
    <mergeCell ref="G49:O49"/>
    <mergeCell ref="P49:X49"/>
    <mergeCell ref="Y49:AA49"/>
    <mergeCell ref="AB49:AD49"/>
    <mergeCell ref="AU51:AX51"/>
    <mergeCell ref="AI50:AL50"/>
    <mergeCell ref="AM50:AP50"/>
    <mergeCell ref="AQ50:AT50"/>
    <mergeCell ref="AU50:AX50"/>
    <mergeCell ref="Y51:AA51"/>
    <mergeCell ref="AB51:AD51"/>
    <mergeCell ref="AE51:AH51"/>
    <mergeCell ref="AI51:AL51"/>
    <mergeCell ref="AM51:AP51"/>
    <mergeCell ref="AQ51:AT51"/>
    <mergeCell ref="G50:O51"/>
    <mergeCell ref="P50:X51"/>
    <mergeCell ref="Y50:AA50"/>
    <mergeCell ref="AB50:AD50"/>
    <mergeCell ref="AE50:AH50"/>
    <mergeCell ref="Y54:AA54"/>
    <mergeCell ref="AB54:AD54"/>
    <mergeCell ref="AE54:AH54"/>
    <mergeCell ref="AI54:AL54"/>
    <mergeCell ref="Y53:AA53"/>
    <mergeCell ref="AB53:AD53"/>
    <mergeCell ref="AE53:AH53"/>
    <mergeCell ref="AI53:AL53"/>
    <mergeCell ref="A52:F54"/>
    <mergeCell ref="G52:X52"/>
    <mergeCell ref="Y52:AA52"/>
    <mergeCell ref="AB52:AD52"/>
    <mergeCell ref="AE52:AH52"/>
    <mergeCell ref="AI52:AL52"/>
    <mergeCell ref="AM52:AP52"/>
    <mergeCell ref="AQ52:AX52"/>
    <mergeCell ref="G53:X54"/>
    <mergeCell ref="AM54:AP54"/>
    <mergeCell ref="AQ54:AX54"/>
    <mergeCell ref="AM53:AP53"/>
    <mergeCell ref="AQ53:AX53"/>
    <mergeCell ref="A55:A64"/>
    <mergeCell ref="B55:F59"/>
    <mergeCell ref="G55:AA56"/>
    <mergeCell ref="AB55:AX56"/>
    <mergeCell ref="G57:AA59"/>
    <mergeCell ref="AB57:AX59"/>
    <mergeCell ref="B60:F64"/>
    <mergeCell ref="G60:O61"/>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M64:AP64"/>
    <mergeCell ref="AQ64:AT64"/>
    <mergeCell ref="AU64:AX64"/>
    <mergeCell ref="P60:X61"/>
    <mergeCell ref="Y60:AA61"/>
    <mergeCell ref="AB60:AD61"/>
    <mergeCell ref="AE60:AH61"/>
    <mergeCell ref="AI60:AL61"/>
    <mergeCell ref="AM60:AP61"/>
    <mergeCell ref="AQ60:AT60"/>
    <mergeCell ref="AU60:AX60"/>
    <mergeCell ref="AQ61:AR61"/>
    <mergeCell ref="AS61:AT61"/>
    <mergeCell ref="AU61:AV61"/>
    <mergeCell ref="AW61:AX61"/>
    <mergeCell ref="A70:B79"/>
    <mergeCell ref="C70:AC70"/>
    <mergeCell ref="AD70:AF70"/>
    <mergeCell ref="AG70:AX72"/>
    <mergeCell ref="C71:D72"/>
    <mergeCell ref="E71:AC71"/>
    <mergeCell ref="A65:AX65"/>
    <mergeCell ref="C66:AC66"/>
    <mergeCell ref="AD66:AF66"/>
    <mergeCell ref="AG66:AX66"/>
    <mergeCell ref="A67:B69"/>
    <mergeCell ref="C67:AC67"/>
    <mergeCell ref="AD67:AF67"/>
    <mergeCell ref="AG67:AX67"/>
    <mergeCell ref="C68:AC68"/>
    <mergeCell ref="AD68:AF68"/>
    <mergeCell ref="C78:AC78"/>
    <mergeCell ref="AD78:AF78"/>
    <mergeCell ref="AG78:AX78"/>
    <mergeCell ref="C79:AC79"/>
    <mergeCell ref="AD79:AF79"/>
    <mergeCell ref="AG79:AX79"/>
    <mergeCell ref="AD71:AF71"/>
    <mergeCell ref="E72:AC72"/>
    <mergeCell ref="AD72:AF72"/>
    <mergeCell ref="C73:AC73"/>
    <mergeCell ref="AD73:AF73"/>
    <mergeCell ref="AG73:AX73"/>
    <mergeCell ref="AG68:AX68"/>
    <mergeCell ref="C69:AC69"/>
    <mergeCell ref="AD69:AF69"/>
    <mergeCell ref="AG69:AX69"/>
    <mergeCell ref="C76:AC76"/>
    <mergeCell ref="AD76:AF76"/>
    <mergeCell ref="AG76:AX76"/>
    <mergeCell ref="C77:AC77"/>
    <mergeCell ref="AD77:AF77"/>
    <mergeCell ref="AG77:AX77"/>
    <mergeCell ref="C74:AC74"/>
    <mergeCell ref="AD74:AF74"/>
    <mergeCell ref="AG74:AX74"/>
    <mergeCell ref="C75:AC75"/>
    <mergeCell ref="AD75:AF75"/>
    <mergeCell ref="AG75:AX75"/>
    <mergeCell ref="AG81:AX81"/>
    <mergeCell ref="C82:AC82"/>
    <mergeCell ref="AD82:AF82"/>
    <mergeCell ref="AG82:AX82"/>
    <mergeCell ref="C90:D90"/>
    <mergeCell ref="E90:G90"/>
    <mergeCell ref="H90:I90"/>
    <mergeCell ref="J90:L90"/>
    <mergeCell ref="M90:N90"/>
    <mergeCell ref="O90:AF90"/>
    <mergeCell ref="C89:D89"/>
    <mergeCell ref="E86:G86"/>
    <mergeCell ref="H86:I86"/>
    <mergeCell ref="J86:L86"/>
    <mergeCell ref="M86:N86"/>
    <mergeCell ref="O86:AF86"/>
    <mergeCell ref="A91:AX91"/>
    <mergeCell ref="A92:AX92"/>
    <mergeCell ref="A93:AX93"/>
    <mergeCell ref="C87:D87"/>
    <mergeCell ref="E87:G87"/>
    <mergeCell ref="H87:I87"/>
    <mergeCell ref="J87:L87"/>
    <mergeCell ref="M87:N87"/>
    <mergeCell ref="C83:AC83"/>
    <mergeCell ref="AD83:AF83"/>
    <mergeCell ref="AG83:AX83"/>
    <mergeCell ref="A84:B90"/>
    <mergeCell ref="C84:AC84"/>
    <mergeCell ref="AD84:AF84"/>
    <mergeCell ref="AG84:AX90"/>
    <mergeCell ref="C85:N85"/>
    <mergeCell ref="O85:AF85"/>
    <mergeCell ref="C86:D86"/>
    <mergeCell ref="A80:B83"/>
    <mergeCell ref="C80:AC80"/>
    <mergeCell ref="AD80:AF80"/>
    <mergeCell ref="AG80:AX80"/>
    <mergeCell ref="C81:AC81"/>
    <mergeCell ref="AD81:AF81"/>
    <mergeCell ref="E89:G89"/>
    <mergeCell ref="H89:I89"/>
    <mergeCell ref="J89:L89"/>
    <mergeCell ref="M89:N89"/>
    <mergeCell ref="O89:AF89"/>
    <mergeCell ref="O87:AF87"/>
    <mergeCell ref="C88:D88"/>
    <mergeCell ref="E88:G88"/>
    <mergeCell ref="H88:I88"/>
    <mergeCell ref="J88:L88"/>
    <mergeCell ref="M88:N88"/>
    <mergeCell ref="O88:AF88"/>
    <mergeCell ref="A95:D95"/>
    <mergeCell ref="E95:F95"/>
    <mergeCell ref="G95:I95"/>
    <mergeCell ref="J95:K95"/>
    <mergeCell ref="L95:N95"/>
    <mergeCell ref="Q94:S94"/>
    <mergeCell ref="U94:V94"/>
    <mergeCell ref="X94:Y94"/>
    <mergeCell ref="AA94:AB94"/>
    <mergeCell ref="A94:D94"/>
    <mergeCell ref="E94:G94"/>
    <mergeCell ref="I94:J94"/>
    <mergeCell ref="L94:M94"/>
    <mergeCell ref="O94:P94"/>
    <mergeCell ref="Y116:AB116"/>
    <mergeCell ref="AC116:AG116"/>
    <mergeCell ref="AH116:AT116"/>
    <mergeCell ref="AU116:AX116"/>
    <mergeCell ref="G115:K115"/>
    <mergeCell ref="L115:X115"/>
    <mergeCell ref="Y115:AB115"/>
    <mergeCell ref="AC115:AG115"/>
    <mergeCell ref="AJ94:AK94"/>
    <mergeCell ref="AM94:AN94"/>
    <mergeCell ref="AO94:AP94"/>
    <mergeCell ref="AR94:AS94"/>
    <mergeCell ref="AU94:AV94"/>
    <mergeCell ref="AC94:AE94"/>
    <mergeCell ref="AG94:AH94"/>
    <mergeCell ref="AQ95:AS95"/>
    <mergeCell ref="AT95:AU95"/>
    <mergeCell ref="AV95:AW95"/>
    <mergeCell ref="A96:F111"/>
    <mergeCell ref="A112:F124"/>
    <mergeCell ref="G112:AB112"/>
    <mergeCell ref="AC112:AX112"/>
    <mergeCell ref="G113:K113"/>
    <mergeCell ref="L113:X113"/>
    <mergeCell ref="Y113:AB113"/>
    <mergeCell ref="AC95:AD95"/>
    <mergeCell ref="AE95:AG95"/>
    <mergeCell ref="AH95:AI95"/>
    <mergeCell ref="AJ95:AL95"/>
    <mergeCell ref="AM95:AN95"/>
    <mergeCell ref="AO95:AP95"/>
    <mergeCell ref="O95:P95"/>
    <mergeCell ref="Q95:R95"/>
    <mergeCell ref="S95:U95"/>
    <mergeCell ref="V95:W95"/>
    <mergeCell ref="X95:Z95"/>
    <mergeCell ref="AA95:AB95"/>
    <mergeCell ref="G116:K116"/>
    <mergeCell ref="L116:X116"/>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AH115:AT115"/>
    <mergeCell ref="AU115:AX115"/>
    <mergeCell ref="AC113:AG113"/>
    <mergeCell ref="AH113:AT113"/>
    <mergeCell ref="AU113:AX113"/>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P14:V14"/>
    <mergeCell ref="W14:AC14"/>
    <mergeCell ref="AD14:AJ14"/>
    <mergeCell ref="AK14:AQ14"/>
    <mergeCell ref="AP134:AX134"/>
    <mergeCell ref="AL133:AO133"/>
    <mergeCell ref="AP133:AX133"/>
    <mergeCell ref="A134:B134"/>
    <mergeCell ref="C134:I134"/>
    <mergeCell ref="J134:O134"/>
    <mergeCell ref="P134:X134"/>
    <mergeCell ref="Y134:AB134"/>
    <mergeCell ref="AC134:AG134"/>
    <mergeCell ref="AH134:AK134"/>
    <mergeCell ref="AL134:AO134"/>
    <mergeCell ref="A133:B133"/>
    <mergeCell ref="C133:I133"/>
    <mergeCell ref="J133:O133"/>
    <mergeCell ref="P133:X133"/>
    <mergeCell ref="Y133:AB133"/>
    <mergeCell ref="AC133:AG133"/>
    <mergeCell ref="AH133:AK133"/>
    <mergeCell ref="AP129:AX129"/>
    <mergeCell ref="A130:B130"/>
  </mergeCells>
  <phoneticPr fontId="5"/>
  <conditionalFormatting sqref="P15:AQ15 P30:V30 W24">
    <cfRule type="expression" dxfId="143" priority="811">
      <formula>IF(RIGHT(TEXT(P15,"0.#"),1)=".",FALSE,TRUE)</formula>
    </cfRule>
    <cfRule type="expression" dxfId="142" priority="812">
      <formula>IF(RIGHT(TEXT(P15,"0.#"),1)=".",TRUE,FALSE)</formula>
    </cfRule>
  </conditionalFormatting>
  <conditionalFormatting sqref="P19:AQ19">
    <cfRule type="expression" dxfId="141" priority="809">
      <formula>IF(RIGHT(TEXT(P19,"0.#"),1)=".",FALSE,TRUE)</formula>
    </cfRule>
    <cfRule type="expression" dxfId="140" priority="810">
      <formula>IF(RIGHT(TEXT(P19,"0.#"),1)=".",TRUE,FALSE)</formula>
    </cfRule>
  </conditionalFormatting>
  <conditionalFormatting sqref="Y115">
    <cfRule type="expression" dxfId="139" priority="807">
      <formula>IF(RIGHT(TEXT(Y115,"0.#"),1)=".",FALSE,TRUE)</formula>
    </cfRule>
    <cfRule type="expression" dxfId="138" priority="808">
      <formula>IF(RIGHT(TEXT(Y115,"0.#"),1)=".",TRUE,FALSE)</formula>
    </cfRule>
  </conditionalFormatting>
  <conditionalFormatting sqref="Y124">
    <cfRule type="expression" dxfId="137" priority="805">
      <formula>IF(RIGHT(TEXT(Y124,"0.#"),1)=".",FALSE,TRUE)</formula>
    </cfRule>
    <cfRule type="expression" dxfId="136" priority="806">
      <formula>IF(RIGHT(TEXT(Y124,"0.#"),1)=".",TRUE,FALSE)</formula>
    </cfRule>
  </conditionalFormatting>
  <conditionalFormatting sqref="P16:AQ18 P13:AQ14">
    <cfRule type="expression" dxfId="135" priority="803">
      <formula>IF(RIGHT(TEXT(P13,"0.#"),1)=".",FALSE,TRUE)</formula>
    </cfRule>
    <cfRule type="expression" dxfId="134" priority="804">
      <formula>IF(RIGHT(TEXT(P13,"0.#"),1)=".",TRUE,FALSE)</formula>
    </cfRule>
  </conditionalFormatting>
  <conditionalFormatting sqref="P20:AJ20">
    <cfRule type="expression" dxfId="133" priority="801">
      <formula>IF(RIGHT(TEXT(P20,"0.#"),1)=".",FALSE,TRUE)</formula>
    </cfRule>
    <cfRule type="expression" dxfId="132" priority="802">
      <formula>IF(RIGHT(TEXT(P20,"0.#"),1)=".",TRUE,FALSE)</formula>
    </cfRule>
  </conditionalFormatting>
  <conditionalFormatting sqref="AE33 AQ33">
    <cfRule type="expression" dxfId="131" priority="799">
      <formula>IF(RIGHT(TEXT(AE33,"0.#"),1)=".",FALSE,TRUE)</formula>
    </cfRule>
    <cfRule type="expression" dxfId="130" priority="800">
      <formula>IF(RIGHT(TEXT(AE33,"0.#"),1)=".",TRUE,FALSE)</formula>
    </cfRule>
  </conditionalFormatting>
  <conditionalFormatting sqref="Y116:Y123 Y114">
    <cfRule type="expression" dxfId="129" priority="797">
      <formula>IF(RIGHT(TEXT(Y114,"0.#"),1)=".",FALSE,TRUE)</formula>
    </cfRule>
    <cfRule type="expression" dxfId="128" priority="798">
      <formula>IF(RIGHT(TEXT(Y114,"0.#"),1)=".",TRUE,FALSE)</formula>
    </cfRule>
  </conditionalFormatting>
  <conditionalFormatting sqref="AU115">
    <cfRule type="expression" dxfId="127" priority="795">
      <formula>IF(RIGHT(TEXT(AU115,"0.#"),1)=".",FALSE,TRUE)</formula>
    </cfRule>
    <cfRule type="expression" dxfId="126" priority="796">
      <formula>IF(RIGHT(TEXT(AU115,"0.#"),1)=".",TRUE,FALSE)</formula>
    </cfRule>
  </conditionalFormatting>
  <conditionalFormatting sqref="AU124">
    <cfRule type="expression" dxfId="125" priority="793">
      <formula>IF(RIGHT(TEXT(AU124,"0.#"),1)=".",FALSE,TRUE)</formula>
    </cfRule>
    <cfRule type="expression" dxfId="124" priority="794">
      <formula>IF(RIGHT(TEXT(AU124,"0.#"),1)=".",TRUE,FALSE)</formula>
    </cfRule>
  </conditionalFormatting>
  <conditionalFormatting sqref="AU116:AU123 AU114">
    <cfRule type="expression" dxfId="123" priority="791">
      <formula>IF(RIGHT(TEXT(AU114,"0.#"),1)=".",FALSE,TRUE)</formula>
    </cfRule>
    <cfRule type="expression" dxfId="122" priority="792">
      <formula>IF(RIGHT(TEXT(AU114,"0.#"),1)=".",TRUE,FALSE)</formula>
    </cfRule>
  </conditionalFormatting>
  <conditionalFormatting sqref="AI33">
    <cfRule type="expression" dxfId="121" priority="777">
      <formula>IF(RIGHT(TEXT(AI33,"0.#"),1)=".",FALSE,TRUE)</formula>
    </cfRule>
    <cfRule type="expression" dxfId="120" priority="778">
      <formula>IF(RIGHT(TEXT(AI33,"0.#"),1)=".",TRUE,FALSE)</formula>
    </cfRule>
  </conditionalFormatting>
  <conditionalFormatting sqref="AM33">
    <cfRule type="expression" dxfId="119" priority="775">
      <formula>IF(RIGHT(TEXT(AM33,"0.#"),1)=".",FALSE,TRUE)</formula>
    </cfRule>
    <cfRule type="expression" dxfId="118" priority="776">
      <formula>IF(RIGHT(TEXT(AM33,"0.#"),1)=".",TRUE,FALSE)</formula>
    </cfRule>
  </conditionalFormatting>
  <conditionalFormatting sqref="AE34">
    <cfRule type="expression" dxfId="117" priority="773">
      <formula>IF(RIGHT(TEXT(AE34,"0.#"),1)=".",FALSE,TRUE)</formula>
    </cfRule>
    <cfRule type="expression" dxfId="116" priority="774">
      <formula>IF(RIGHT(TEXT(AE34,"0.#"),1)=".",TRUE,FALSE)</formula>
    </cfRule>
  </conditionalFormatting>
  <conditionalFormatting sqref="AI34">
    <cfRule type="expression" dxfId="115" priority="771">
      <formula>IF(RIGHT(TEXT(AI34,"0.#"),1)=".",FALSE,TRUE)</formula>
    </cfRule>
    <cfRule type="expression" dxfId="114" priority="772">
      <formula>IF(RIGHT(TEXT(AI34,"0.#"),1)=".",TRUE,FALSE)</formula>
    </cfRule>
  </conditionalFormatting>
  <conditionalFormatting sqref="AM34">
    <cfRule type="expression" dxfId="113" priority="769">
      <formula>IF(RIGHT(TEXT(AM34,"0.#"),1)=".",FALSE,TRUE)</formula>
    </cfRule>
    <cfRule type="expression" dxfId="112" priority="770">
      <formula>IF(RIGHT(TEXT(AM34,"0.#"),1)=".",TRUE,FALSE)</formula>
    </cfRule>
  </conditionalFormatting>
  <conditionalFormatting sqref="AQ34">
    <cfRule type="expression" dxfId="111" priority="767">
      <formula>IF(RIGHT(TEXT(AQ34,"0.#"),1)=".",FALSE,TRUE)</formula>
    </cfRule>
    <cfRule type="expression" dxfId="110" priority="768">
      <formula>IF(RIGHT(TEXT(AQ34,"0.#"),1)=".",TRUE,FALSE)</formula>
    </cfRule>
  </conditionalFormatting>
  <conditionalFormatting sqref="AL130:AO130">
    <cfRule type="expression" dxfId="109" priority="729">
      <formula>IF(AND(AL130&gt;=0, RIGHT(TEXT(AL130,"0.#"),1)&lt;&gt;"."),TRUE,FALSE)</formula>
    </cfRule>
    <cfRule type="expression" dxfId="108" priority="730">
      <formula>IF(AND(AL130&gt;=0, RIGHT(TEXT(AL130,"0.#"),1)="."),TRUE,FALSE)</formula>
    </cfRule>
    <cfRule type="expression" dxfId="107" priority="731">
      <formula>IF(AND(AL130&lt;0, RIGHT(TEXT(AL130,"0.#"),1)&lt;&gt;"."),TRUE,FALSE)</formula>
    </cfRule>
    <cfRule type="expression" dxfId="106" priority="732">
      <formula>IF(AND(AL130&lt;0, RIGHT(TEXT(AL130,"0.#"),1)="."),TRUE,FALSE)</formula>
    </cfRule>
  </conditionalFormatting>
  <conditionalFormatting sqref="Y130">
    <cfRule type="expression" dxfId="105" priority="727">
      <formula>IF(RIGHT(TEXT(Y130,"0.#"),1)=".",FALSE,TRUE)</formula>
    </cfRule>
    <cfRule type="expression" dxfId="104" priority="728">
      <formula>IF(RIGHT(TEXT(Y130,"0.#"),1)=".",TRUE,FALSE)</formula>
    </cfRule>
  </conditionalFormatting>
  <conditionalFormatting sqref="Y134">
    <cfRule type="expression" dxfId="103" priority="659">
      <formula>IF(RIGHT(TEXT(Y134,"0.#"),1)=".",FALSE,TRUE)</formula>
    </cfRule>
    <cfRule type="expression" dxfId="102" priority="660">
      <formula>IF(RIGHT(TEXT(Y134,"0.#"),1)=".",TRUE,FALSE)</formula>
    </cfRule>
  </conditionalFormatting>
  <conditionalFormatting sqref="P24">
    <cfRule type="expression" dxfId="101" priority="719">
      <formula>IF(RIGHT(TEXT(P24,"0.#"),1)=".",FALSE,TRUE)</formula>
    </cfRule>
    <cfRule type="expression" dxfId="100" priority="720">
      <formula>IF(RIGHT(TEXT(P24,"0.#"),1)=".",TRUE,FALSE)</formula>
    </cfRule>
  </conditionalFormatting>
  <conditionalFormatting sqref="P25:P28">
    <cfRule type="expression" dxfId="99" priority="717">
      <formula>IF(RIGHT(TEXT(P25,"0.#"),1)=".",FALSE,TRUE)</formula>
    </cfRule>
    <cfRule type="expression" dxfId="98" priority="718">
      <formula>IF(RIGHT(TEXT(P25,"0.#"),1)=".",TRUE,FALSE)</formula>
    </cfRule>
  </conditionalFormatting>
  <conditionalFormatting sqref="P29">
    <cfRule type="expression" dxfId="97" priority="715">
      <formula>IF(RIGHT(TEXT(P29,"0.#"),1)=".",FALSE,TRUE)</formula>
    </cfRule>
    <cfRule type="expression" dxfId="96" priority="716">
      <formula>IF(RIGHT(TEXT(P29,"0.#"),1)=".",TRUE,FALSE)</formula>
    </cfRule>
  </conditionalFormatting>
  <conditionalFormatting sqref="AL134:AO134">
    <cfRule type="expression" dxfId="95" priority="661">
      <formula>IF(AND(AL134&gt;=0, RIGHT(TEXT(AL134,"0.#"),1)&lt;&gt;"."),TRUE,FALSE)</formula>
    </cfRule>
    <cfRule type="expression" dxfId="94" priority="662">
      <formula>IF(AND(AL134&gt;=0, RIGHT(TEXT(AL134,"0.#"),1)="."),TRUE,FALSE)</formula>
    </cfRule>
    <cfRule type="expression" dxfId="93" priority="663">
      <formula>IF(AND(AL134&lt;0, RIGHT(TEXT(AL134,"0.#"),1)&lt;&gt;"."),TRUE,FALSE)</formula>
    </cfRule>
    <cfRule type="expression" dxfId="92" priority="664">
      <formula>IF(AND(AL134&lt;0, RIGHT(TEXT(AL134,"0.#"),1)="."),TRUE,FALSE)</formula>
    </cfRule>
  </conditionalFormatting>
  <conditionalFormatting sqref="AU34">
    <cfRule type="expression" dxfId="91" priority="583">
      <formula>IF(RIGHT(TEXT(AU34,"0.#"),1)=".",FALSE,TRUE)</formula>
    </cfRule>
    <cfRule type="expression" dxfId="90" priority="584">
      <formula>IF(RIGHT(TEXT(AU34,"0.#"),1)=".",TRUE,FALSE)</formula>
    </cfRule>
  </conditionalFormatting>
  <conditionalFormatting sqref="AU33">
    <cfRule type="expression" dxfId="89" priority="585">
      <formula>IF(RIGHT(TEXT(AU33,"0.#"),1)=".",FALSE,TRUE)</formula>
    </cfRule>
    <cfRule type="expression" dxfId="88" priority="586">
      <formula>IF(RIGHT(TEXT(AU33,"0.#"),1)=".",TRUE,FALSE)</formula>
    </cfRule>
  </conditionalFormatting>
  <conditionalFormatting sqref="AE50 AQ50">
    <cfRule type="expression" dxfId="87" priority="527">
      <formula>IF(RIGHT(TEXT(AE50,"0.#"),1)=".",FALSE,TRUE)</formula>
    </cfRule>
    <cfRule type="expression" dxfId="86" priority="528">
      <formula>IF(RIGHT(TEXT(AE50,"0.#"),1)=".",TRUE,FALSE)</formula>
    </cfRule>
  </conditionalFormatting>
  <conditionalFormatting sqref="AI50">
    <cfRule type="expression" dxfId="85" priority="525">
      <formula>IF(RIGHT(TEXT(AI50,"0.#"),1)=".",FALSE,TRUE)</formula>
    </cfRule>
    <cfRule type="expression" dxfId="84" priority="526">
      <formula>IF(RIGHT(TEXT(AI50,"0.#"),1)=".",TRUE,FALSE)</formula>
    </cfRule>
  </conditionalFormatting>
  <conditionalFormatting sqref="AM50">
    <cfRule type="expression" dxfId="83" priority="523">
      <formula>IF(RIGHT(TEXT(AM50,"0.#"),1)=".",FALSE,TRUE)</formula>
    </cfRule>
    <cfRule type="expression" dxfId="82" priority="524">
      <formula>IF(RIGHT(TEXT(AM50,"0.#"),1)=".",TRUE,FALSE)</formula>
    </cfRule>
  </conditionalFormatting>
  <conditionalFormatting sqref="AE51">
    <cfRule type="expression" dxfId="81" priority="521">
      <formula>IF(RIGHT(TEXT(AE51,"0.#"),1)=".",FALSE,TRUE)</formula>
    </cfRule>
    <cfRule type="expression" dxfId="80" priority="522">
      <formula>IF(RIGHT(TEXT(AE51,"0.#"),1)=".",TRUE,FALSE)</formula>
    </cfRule>
  </conditionalFormatting>
  <conditionalFormatting sqref="AI51">
    <cfRule type="expression" dxfId="79" priority="519">
      <formula>IF(RIGHT(TEXT(AI51,"0.#"),1)=".",FALSE,TRUE)</formula>
    </cfRule>
    <cfRule type="expression" dxfId="78" priority="520">
      <formula>IF(RIGHT(TEXT(AI51,"0.#"),1)=".",TRUE,FALSE)</formula>
    </cfRule>
  </conditionalFormatting>
  <conditionalFormatting sqref="AM51">
    <cfRule type="expression" dxfId="77" priority="517">
      <formula>IF(RIGHT(TEXT(AM51,"0.#"),1)=".",FALSE,TRUE)</formula>
    </cfRule>
    <cfRule type="expression" dxfId="76" priority="518">
      <formula>IF(RIGHT(TEXT(AM51,"0.#"),1)=".",TRUE,FALSE)</formula>
    </cfRule>
  </conditionalFormatting>
  <conditionalFormatting sqref="AQ51">
    <cfRule type="expression" dxfId="75" priority="515">
      <formula>IF(RIGHT(TEXT(AQ51,"0.#"),1)=".",FALSE,TRUE)</formula>
    </cfRule>
    <cfRule type="expression" dxfId="74" priority="516">
      <formula>IF(RIGHT(TEXT(AQ51,"0.#"),1)=".",TRUE,FALSE)</formula>
    </cfRule>
  </conditionalFormatting>
  <conditionalFormatting sqref="AU50">
    <cfRule type="expression" dxfId="73" priority="513">
      <formula>IF(RIGHT(TEXT(AU50,"0.#"),1)=".",FALSE,TRUE)</formula>
    </cfRule>
    <cfRule type="expression" dxfId="72" priority="514">
      <formula>IF(RIGHT(TEXT(AU50,"0.#"),1)=".",TRUE,FALSE)</formula>
    </cfRule>
  </conditionalFormatting>
  <conditionalFormatting sqref="AU51">
    <cfRule type="expression" dxfId="71" priority="511">
      <formula>IF(RIGHT(TEXT(AU51,"0.#"),1)=".",FALSE,TRUE)</formula>
    </cfRule>
    <cfRule type="expression" dxfId="70" priority="512">
      <formula>IF(RIGHT(TEXT(AU51,"0.#"),1)=".",TRUE,FALSE)</formula>
    </cfRule>
  </conditionalFormatting>
  <conditionalFormatting sqref="AM36">
    <cfRule type="expression" dxfId="69" priority="505">
      <formula>IF(RIGHT(TEXT(AM36,"0.#"),1)=".",FALSE,TRUE)</formula>
    </cfRule>
    <cfRule type="expression" dxfId="68" priority="506">
      <formula>IF(RIGHT(TEXT(AM36,"0.#"),1)=".",TRUE,FALSE)</formula>
    </cfRule>
  </conditionalFormatting>
  <conditionalFormatting sqref="AE37 AM37">
    <cfRule type="expression" dxfId="67" priority="503">
      <formula>IF(RIGHT(TEXT(AE37,"0.#"),1)=".",FALSE,TRUE)</formula>
    </cfRule>
    <cfRule type="expression" dxfId="66" priority="504">
      <formula>IF(RIGHT(TEXT(AE37,"0.#"),1)=".",TRUE,FALSE)</formula>
    </cfRule>
  </conditionalFormatting>
  <conditionalFormatting sqref="AI37">
    <cfRule type="expression" dxfId="65" priority="501">
      <formula>IF(RIGHT(TEXT(AI37,"0.#"),1)=".",FALSE,TRUE)</formula>
    </cfRule>
    <cfRule type="expression" dxfId="64" priority="502">
      <formula>IF(RIGHT(TEXT(AI37,"0.#"),1)=".",TRUE,FALSE)</formula>
    </cfRule>
  </conditionalFormatting>
  <conditionalFormatting sqref="AQ37">
    <cfRule type="expression" dxfId="63" priority="499">
      <formula>IF(RIGHT(TEXT(AQ37,"0.#"),1)=".",FALSE,TRUE)</formula>
    </cfRule>
    <cfRule type="expression" dxfId="62" priority="500">
      <formula>IF(RIGHT(TEXT(AQ37,"0.#"),1)=".",TRUE,FALSE)</formula>
    </cfRule>
  </conditionalFormatting>
  <conditionalFormatting sqref="AE36 AQ36">
    <cfRule type="expression" dxfId="61" priority="509">
      <formula>IF(RIGHT(TEXT(AE36,"0.#"),1)=".",FALSE,TRUE)</formula>
    </cfRule>
    <cfRule type="expression" dxfId="60" priority="510">
      <formula>IF(RIGHT(TEXT(AE36,"0.#"),1)=".",TRUE,FALSE)</formula>
    </cfRule>
  </conditionalFormatting>
  <conditionalFormatting sqref="AI36">
    <cfRule type="expression" dxfId="59" priority="507">
      <formula>IF(RIGHT(TEXT(AI36,"0.#"),1)=".",FALSE,TRUE)</formula>
    </cfRule>
    <cfRule type="expression" dxfId="58" priority="508">
      <formula>IF(RIGHT(TEXT(AI36,"0.#"),1)=".",TRUE,FALSE)</formula>
    </cfRule>
  </conditionalFormatting>
  <conditionalFormatting sqref="AM53">
    <cfRule type="expression" dxfId="57" priority="493">
      <formula>IF(RIGHT(TEXT(AM53,"0.#"),1)=".",FALSE,TRUE)</formula>
    </cfRule>
    <cfRule type="expression" dxfId="56" priority="494">
      <formula>IF(RIGHT(TEXT(AM53,"0.#"),1)=".",TRUE,FALSE)</formula>
    </cfRule>
  </conditionalFormatting>
  <conditionalFormatting sqref="AE54">
    <cfRule type="expression" dxfId="55" priority="491">
      <formula>IF(RIGHT(TEXT(AE54,"0.#"),1)=".",FALSE,TRUE)</formula>
    </cfRule>
    <cfRule type="expression" dxfId="54" priority="492">
      <formula>IF(RIGHT(TEXT(AE54,"0.#"),1)=".",TRUE,FALSE)</formula>
    </cfRule>
  </conditionalFormatting>
  <conditionalFormatting sqref="AE53 AQ53">
    <cfRule type="expression" dxfId="53" priority="497">
      <formula>IF(RIGHT(TEXT(AE53,"0.#"),1)=".",FALSE,TRUE)</formula>
    </cfRule>
    <cfRule type="expression" dxfId="52" priority="498">
      <formula>IF(RIGHT(TEXT(AE53,"0.#"),1)=".",TRUE,FALSE)</formula>
    </cfRule>
  </conditionalFormatting>
  <conditionalFormatting sqref="AI53">
    <cfRule type="expression" dxfId="51" priority="495">
      <formula>IF(RIGHT(TEXT(AI53,"0.#"),1)=".",FALSE,TRUE)</formula>
    </cfRule>
    <cfRule type="expression" dxfId="50" priority="496">
      <formula>IF(RIGHT(TEXT(AI53,"0.#"),1)=".",TRUE,FALSE)</formula>
    </cfRule>
  </conditionalFormatting>
  <conditionalFormatting sqref="AE45">
    <cfRule type="expression" dxfId="49" priority="205">
      <formula>IF(RIGHT(TEXT(AE45,"0.#"),1)=".",FALSE,TRUE)</formula>
    </cfRule>
    <cfRule type="expression" dxfId="48" priority="206">
      <formula>IF(RIGHT(TEXT(AE45,"0.#"),1)=".",TRUE,FALSE)</formula>
    </cfRule>
  </conditionalFormatting>
  <conditionalFormatting sqref="AE46">
    <cfRule type="expression" dxfId="47" priority="203">
      <formula>IF(RIGHT(TEXT(AE46,"0.#"),1)=".",FALSE,TRUE)</formula>
    </cfRule>
    <cfRule type="expression" dxfId="46" priority="204">
      <formula>IF(RIGHT(TEXT(AE46,"0.#"),1)=".",TRUE,FALSE)</formula>
    </cfRule>
  </conditionalFormatting>
  <conditionalFormatting sqref="AM45">
    <cfRule type="expression" dxfId="45" priority="193">
      <formula>IF(RIGHT(TEXT(AM45,"0.#"),1)=".",FALSE,TRUE)</formula>
    </cfRule>
    <cfRule type="expression" dxfId="44" priority="194">
      <formula>IF(RIGHT(TEXT(AM45,"0.#"),1)=".",TRUE,FALSE)</formula>
    </cfRule>
  </conditionalFormatting>
  <conditionalFormatting sqref="AE47">
    <cfRule type="expression" dxfId="43" priority="201">
      <formula>IF(RIGHT(TEXT(AE47,"0.#"),1)=".",FALSE,TRUE)</formula>
    </cfRule>
    <cfRule type="expression" dxfId="42" priority="202">
      <formula>IF(RIGHT(TEXT(AE47,"0.#"),1)=".",TRUE,FALSE)</formula>
    </cfRule>
  </conditionalFormatting>
  <conditionalFormatting sqref="AI47">
    <cfRule type="expression" dxfId="41" priority="199">
      <formula>IF(RIGHT(TEXT(AI47,"0.#"),1)=".",FALSE,TRUE)</formula>
    </cfRule>
    <cfRule type="expression" dxfId="40" priority="200">
      <formula>IF(RIGHT(TEXT(AI47,"0.#"),1)=".",TRUE,FALSE)</formula>
    </cfRule>
  </conditionalFormatting>
  <conditionalFormatting sqref="AI46">
    <cfRule type="expression" dxfId="39" priority="197">
      <formula>IF(RIGHT(TEXT(AI46,"0.#"),1)=".",FALSE,TRUE)</formula>
    </cfRule>
    <cfRule type="expression" dxfId="38" priority="198">
      <formula>IF(RIGHT(TEXT(AI46,"0.#"),1)=".",TRUE,FALSE)</formula>
    </cfRule>
  </conditionalFormatting>
  <conditionalFormatting sqref="AI45">
    <cfRule type="expression" dxfId="37" priority="195">
      <formula>IF(RIGHT(TEXT(AI45,"0.#"),1)=".",FALSE,TRUE)</formula>
    </cfRule>
    <cfRule type="expression" dxfId="36" priority="196">
      <formula>IF(RIGHT(TEXT(AI45,"0.#"),1)=".",TRUE,FALSE)</formula>
    </cfRule>
  </conditionalFormatting>
  <conditionalFormatting sqref="AM46">
    <cfRule type="expression" dxfId="35" priority="191">
      <formula>IF(RIGHT(TEXT(AM46,"0.#"),1)=".",FALSE,TRUE)</formula>
    </cfRule>
    <cfRule type="expression" dxfId="34" priority="192">
      <formula>IF(RIGHT(TEXT(AM46,"0.#"),1)=".",TRUE,FALSE)</formula>
    </cfRule>
  </conditionalFormatting>
  <conditionalFormatting sqref="AM47">
    <cfRule type="expression" dxfId="33" priority="189">
      <formula>IF(RIGHT(TEXT(AM47,"0.#"),1)=".",FALSE,TRUE)</formula>
    </cfRule>
    <cfRule type="expression" dxfId="32" priority="190">
      <formula>IF(RIGHT(TEXT(AM47,"0.#"),1)=".",TRUE,FALSE)</formula>
    </cfRule>
  </conditionalFormatting>
  <conditionalFormatting sqref="AQ45:AQ47">
    <cfRule type="expression" dxfId="31" priority="187">
      <formula>IF(RIGHT(TEXT(AQ45,"0.#"),1)=".",FALSE,TRUE)</formula>
    </cfRule>
    <cfRule type="expression" dxfId="30" priority="188">
      <formula>IF(RIGHT(TEXT(AQ45,"0.#"),1)=".",TRUE,FALSE)</formula>
    </cfRule>
  </conditionalFormatting>
  <conditionalFormatting sqref="AU45:AU47">
    <cfRule type="expression" dxfId="29" priority="185">
      <formula>IF(RIGHT(TEXT(AU45,"0.#"),1)=".",FALSE,TRUE)</formula>
    </cfRule>
    <cfRule type="expression" dxfId="28" priority="186">
      <formula>IF(RIGHT(TEXT(AU45,"0.#"),1)=".",TRUE,FALSE)</formula>
    </cfRule>
  </conditionalFormatting>
  <conditionalFormatting sqref="AE62">
    <cfRule type="expression" dxfId="27" priority="161">
      <formula>IF(RIGHT(TEXT(AE62,"0.#"),1)=".",FALSE,TRUE)</formula>
    </cfRule>
    <cfRule type="expression" dxfId="26" priority="162">
      <formula>IF(RIGHT(TEXT(AE62,"0.#"),1)=".",TRUE,FALSE)</formula>
    </cfRule>
  </conditionalFormatting>
  <conditionalFormatting sqref="AE63">
    <cfRule type="expression" dxfId="25" priority="159">
      <formula>IF(RIGHT(TEXT(AE63,"0.#"),1)=".",FALSE,TRUE)</formula>
    </cfRule>
    <cfRule type="expression" dxfId="24" priority="160">
      <formula>IF(RIGHT(TEXT(AE63,"0.#"),1)=".",TRUE,FALSE)</formula>
    </cfRule>
  </conditionalFormatting>
  <conditionalFormatting sqref="AM62">
    <cfRule type="expression" dxfId="23" priority="149">
      <formula>IF(RIGHT(TEXT(AM62,"0.#"),1)=".",FALSE,TRUE)</formula>
    </cfRule>
    <cfRule type="expression" dxfId="22" priority="150">
      <formula>IF(RIGHT(TEXT(AM62,"0.#"),1)=".",TRUE,FALSE)</formula>
    </cfRule>
  </conditionalFormatting>
  <conditionalFormatting sqref="AE64">
    <cfRule type="expression" dxfId="21" priority="157">
      <formula>IF(RIGHT(TEXT(AE64,"0.#"),1)=".",FALSE,TRUE)</formula>
    </cfRule>
    <cfRule type="expression" dxfId="20" priority="158">
      <formula>IF(RIGHT(TEXT(AE64,"0.#"),1)=".",TRUE,FALSE)</formula>
    </cfRule>
  </conditionalFormatting>
  <conditionalFormatting sqref="AI64">
    <cfRule type="expression" dxfId="19" priority="155">
      <formula>IF(RIGHT(TEXT(AI64,"0.#"),1)=".",FALSE,TRUE)</formula>
    </cfRule>
    <cfRule type="expression" dxfId="18" priority="156">
      <formula>IF(RIGHT(TEXT(AI64,"0.#"),1)=".",TRUE,FALSE)</formula>
    </cfRule>
  </conditionalFormatting>
  <conditionalFormatting sqref="AI63">
    <cfRule type="expression" dxfId="17" priority="153">
      <formula>IF(RIGHT(TEXT(AI63,"0.#"),1)=".",FALSE,TRUE)</formula>
    </cfRule>
    <cfRule type="expression" dxfId="16" priority="154">
      <formula>IF(RIGHT(TEXT(AI63,"0.#"),1)=".",TRUE,FALSE)</formula>
    </cfRule>
  </conditionalFormatting>
  <conditionalFormatting sqref="AI62">
    <cfRule type="expression" dxfId="15" priority="151">
      <formula>IF(RIGHT(TEXT(AI62,"0.#"),1)=".",FALSE,TRUE)</formula>
    </cfRule>
    <cfRule type="expression" dxfId="14" priority="152">
      <formula>IF(RIGHT(TEXT(AI62,"0.#"),1)=".",TRUE,FALSE)</formula>
    </cfRule>
  </conditionalFormatting>
  <conditionalFormatting sqref="AM63">
    <cfRule type="expression" dxfId="13" priority="147">
      <formula>IF(RIGHT(TEXT(AM63,"0.#"),1)=".",FALSE,TRUE)</formula>
    </cfRule>
    <cfRule type="expression" dxfId="12" priority="148">
      <formula>IF(RIGHT(TEXT(AM63,"0.#"),1)=".",TRUE,FALSE)</formula>
    </cfRule>
  </conditionalFormatting>
  <conditionalFormatting sqref="AM64">
    <cfRule type="expression" dxfId="11" priority="145">
      <formula>IF(RIGHT(TEXT(AM64,"0.#"),1)=".",FALSE,TRUE)</formula>
    </cfRule>
    <cfRule type="expression" dxfId="10" priority="146">
      <formula>IF(RIGHT(TEXT(AM64,"0.#"),1)=".",TRUE,FALSE)</formula>
    </cfRule>
  </conditionalFormatting>
  <conditionalFormatting sqref="AQ62:AQ64">
    <cfRule type="expression" dxfId="9" priority="143">
      <formula>IF(RIGHT(TEXT(AQ62,"0.#"),1)=".",FALSE,TRUE)</formula>
    </cfRule>
    <cfRule type="expression" dxfId="8" priority="144">
      <formula>IF(RIGHT(TEXT(AQ62,"0.#"),1)=".",TRUE,FALSE)</formula>
    </cfRule>
  </conditionalFormatting>
  <conditionalFormatting sqref="AU62:AU64">
    <cfRule type="expression" dxfId="7" priority="141">
      <formula>IF(RIGHT(TEXT(AU62,"0.#"),1)=".",FALSE,TRUE)</formula>
    </cfRule>
    <cfRule type="expression" dxfId="6" priority="142">
      <formula>IF(RIGHT(TEXT(AU62,"0.#"),1)=".",TRUE,FALSE)</formula>
    </cfRule>
  </conditionalFormatting>
  <conditionalFormatting sqref="AM54">
    <cfRule type="expression" dxfId="5" priority="5">
      <formula>IF(RIGHT(TEXT(AM54,"0.#"),1)=".",FALSE,TRUE)</formula>
    </cfRule>
    <cfRule type="expression" dxfId="4" priority="6">
      <formula>IF(RIGHT(TEXT(AM54,"0.#"),1)=".",TRUE,FALSE)</formula>
    </cfRule>
  </conditionalFormatting>
  <conditionalFormatting sqref="AI54">
    <cfRule type="expression" dxfId="3" priority="3">
      <formula>IF(RIGHT(TEXT(AI54,"0.#"),1)=".",FALSE,TRUE)</formula>
    </cfRule>
    <cfRule type="expression" dxfId="2" priority="4">
      <formula>IF(RIGHT(TEXT(AI54,"0.#"),1)=".",TRUE,FALSE)</formula>
    </cfRule>
  </conditionalFormatting>
  <conditionalFormatting sqref="AQ54">
    <cfRule type="expression" dxfId="1" priority="1">
      <formula>IF(RIGHT(TEXT(AQ54,"0.#"),1)=".",FALSE,TRUE)</formula>
    </cfRule>
    <cfRule type="expression" dxfId="0" priority="2">
      <formula>IF(RIGHT(TEXT(AQ54,"0.#"),1)=".",TRUE,FALSE)</formula>
    </cfRule>
  </conditionalFormatting>
  <dataValidations count="14">
    <dataValidation type="custom" allowBlank="1" showInputMessage="1" showErrorMessage="1" errorTitle="法人番号チェック" error="法人番号は13桁の数字で入力してください。" sqref="J134:O134 J130:O130">
      <formula1>OR(J130="-",AND(LEN(J130)=13,IFERROR(SEARCH("-",J130),"")="",IFERROR(SEARCH(".",J130),"")="",ISNUMBER(J130)))</formula1>
    </dataValidation>
    <dataValidation type="list" allowBlank="1" showInputMessage="1" showErrorMessage="1" sqref="Q95:R95 AO95:AP95 AC95:AD95">
      <formula1>#REF!</formula1>
    </dataValidation>
    <dataValidation type="custom" imeMode="disabled" allowBlank="1" showInputMessage="1" showErrorMessage="1" sqref="AY24 P13:AQ19 P20:AJ20 Y114:AB123 AU114:AX123 Y130:AB130 AL130:AO130 Y134:AB134 AL134:AO134 AE33:AX34 AE50:AX51 AE36:AX36 AE53:AX53 AU44:AX44 AE45:AX47 AQ44:AR44 AU61:AX61 AE62:AX64 AQ61:AR61 P24:V30 W24">
      <formula1>OR(ISNUMBER(P13), P13="-")</formula1>
    </dataValidation>
    <dataValidation type="list" allowBlank="1" showInputMessage="1" showErrorMessage="1" sqref="H86:I9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0:AK130 AH134:AK134">
      <formula1>OR(AND(MOD(IF(ISNUMBER(AH130), AH130, 0.5),1)=0, 0&lt;=AH130), AH130="-")</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5 X95 J86:J90 AU94:AV94 M94 L94:L95 X94:Y94 AJ94:AK94">
      <formula1>0</formula1>
      <formula2>9999</formula2>
    </dataValidation>
    <dataValidation type="whole" allowBlank="1" showInputMessage="1" showErrorMessage="1" sqref="O94:P94 AM94:AN94 AA94:AB94 AX94:AX9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7" max="16383" man="1"/>
    <brk id="79" max="16383" man="1"/>
    <brk id="124"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S95:U95 AJ2:AM2 E86:G90 AE95:AG95 G95:I95 AQ95:AS95</xm:sqref>
        </x14:dataValidation>
        <x14:dataValidation type="list" allowBlank="1" showInputMessage="1" showErrorMessage="1">
          <x14:formula1>
            <xm:f>入力規則等!$U$49</xm:f>
          </x14:formula1>
          <xm:sqref>C86:D90</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AC130:AG130 AC134:AG134</xm:sqref>
        </x14:dataValidation>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入力規則等!$W$2:$W$24</xm:f>
          </x14:formula1>
          <xm:sqref>AO94:AP94 E94:G94 AC94:AE94 Q94:S94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72</v>
      </c>
      <c r="B1" s="23" t="s">
        <v>73</v>
      </c>
      <c r="F1" s="24" t="s">
        <v>4</v>
      </c>
      <c r="G1" s="24" t="s">
        <v>62</v>
      </c>
      <c r="K1" s="25" t="s">
        <v>90</v>
      </c>
      <c r="L1" s="23" t="s">
        <v>73</v>
      </c>
      <c r="O1" s="13"/>
      <c r="P1" s="24" t="s">
        <v>5</v>
      </c>
      <c r="Q1" s="24" t="s">
        <v>62</v>
      </c>
      <c r="T1" s="13"/>
      <c r="U1" s="27" t="s">
        <v>153</v>
      </c>
      <c r="W1" s="27" t="s">
        <v>152</v>
      </c>
      <c r="Y1" s="27" t="s">
        <v>70</v>
      </c>
      <c r="Z1" s="27" t="s">
        <v>364</v>
      </c>
      <c r="AA1" s="27" t="s">
        <v>71</v>
      </c>
      <c r="AB1" s="27" t="s">
        <v>365</v>
      </c>
      <c r="AC1" s="27" t="s">
        <v>29</v>
      </c>
      <c r="AD1" s="26"/>
      <c r="AE1" s="27" t="s">
        <v>41</v>
      </c>
      <c r="AF1" s="28"/>
      <c r="AG1" s="40" t="s">
        <v>164</v>
      </c>
      <c r="AI1" s="40" t="s">
        <v>166</v>
      </c>
      <c r="AK1" s="40" t="s">
        <v>170</v>
      </c>
      <c r="AM1" s="52"/>
      <c r="AN1" s="52"/>
      <c r="AP1" s="26" t="s">
        <v>203</v>
      </c>
    </row>
    <row r="2" spans="1:42" ht="13.5" customHeight="1" x14ac:dyDescent="0.15">
      <c r="A2" s="14" t="s">
        <v>74</v>
      </c>
      <c r="B2" s="15"/>
      <c r="C2" s="13" t="str">
        <f>IF(B2="","",A2)</f>
        <v/>
      </c>
      <c r="D2" s="13" t="str">
        <f>IF(C2="","",IF(D1&lt;&gt;"",CONCATENATE(D1,"、",C2),C2))</f>
        <v/>
      </c>
      <c r="F2" s="12" t="s">
        <v>61</v>
      </c>
      <c r="G2" s="17" t="s">
        <v>545</v>
      </c>
      <c r="H2" s="13" t="str">
        <f>IF(G2="","",F2)</f>
        <v>一般会計</v>
      </c>
      <c r="I2" s="13" t="str">
        <f>IF(H2="","",IF(I1&lt;&gt;"",CONCATENATE(I1,"、",H2),H2))</f>
        <v>一般会計</v>
      </c>
      <c r="K2" s="14" t="s">
        <v>91</v>
      </c>
      <c r="L2" s="15"/>
      <c r="M2" s="13" t="str">
        <f>IF(L2="","",K2)</f>
        <v/>
      </c>
      <c r="N2" s="13" t="str">
        <f>IF(M2="","",IF(N1&lt;&gt;"",CONCATENATE(N1,"、",M2),M2))</f>
        <v/>
      </c>
      <c r="O2" s="13"/>
      <c r="P2" s="12" t="s">
        <v>63</v>
      </c>
      <c r="Q2" s="17"/>
      <c r="R2" s="13" t="str">
        <f>IF(Q2="","",P2)</f>
        <v/>
      </c>
      <c r="S2" s="13" t="str">
        <f>IF(R2="","",IF(S1&lt;&gt;"",CONCATENATE(S1,"、",R2),R2))</f>
        <v/>
      </c>
      <c r="T2" s="13"/>
      <c r="U2" s="65">
        <v>21</v>
      </c>
      <c r="W2" s="30" t="s">
        <v>158</v>
      </c>
      <c r="Y2" s="30" t="s">
        <v>57</v>
      </c>
      <c r="Z2" s="30" t="s">
        <v>57</v>
      </c>
      <c r="AA2" s="59" t="s">
        <v>234</v>
      </c>
      <c r="AB2" s="59" t="s">
        <v>459</v>
      </c>
      <c r="AC2" s="60" t="s">
        <v>123</v>
      </c>
      <c r="AD2" s="26"/>
      <c r="AE2" s="32" t="s">
        <v>154</v>
      </c>
      <c r="AF2" s="28"/>
      <c r="AG2" s="41" t="s">
        <v>211</v>
      </c>
      <c r="AI2" s="40" t="s">
        <v>231</v>
      </c>
      <c r="AK2" s="40" t="s">
        <v>171</v>
      </c>
      <c r="AM2" s="52"/>
      <c r="AN2" s="52"/>
      <c r="AP2" s="41" t="s">
        <v>211</v>
      </c>
    </row>
    <row r="3" spans="1:42" ht="13.5" customHeight="1" x14ac:dyDescent="0.15">
      <c r="A3" s="14" t="s">
        <v>75</v>
      </c>
      <c r="B3" s="15"/>
      <c r="C3" s="13" t="str">
        <f t="shared" ref="C3:C11" si="0">IF(B3="","",A3)</f>
        <v/>
      </c>
      <c r="D3" s="13" t="str">
        <f>IF(C3="",D2,IF(D2&lt;&gt;"",CONCATENATE(D2,"、",C3),C3))</f>
        <v/>
      </c>
      <c r="F3" s="18" t="s">
        <v>100</v>
      </c>
      <c r="G3" s="17"/>
      <c r="H3" s="13" t="str">
        <f t="shared" ref="H3:H37" si="1">IF(G3="","",F3)</f>
        <v/>
      </c>
      <c r="I3" s="13" t="str">
        <f>IF(H3="",I2,IF(I2&lt;&gt;"",CONCATENATE(I2,"、",H3),H3))</f>
        <v>一般会計</v>
      </c>
      <c r="K3" s="14" t="s">
        <v>92</v>
      </c>
      <c r="L3" s="15"/>
      <c r="M3" s="13" t="str">
        <f t="shared" ref="M3:M11" si="2">IF(L3="","",K3)</f>
        <v/>
      </c>
      <c r="N3" s="13" t="str">
        <f>IF(M3="",N2,IF(N2&lt;&gt;"",CONCATENATE(N2,"、",M3),M3))</f>
        <v/>
      </c>
      <c r="O3" s="13"/>
      <c r="P3" s="12" t="s">
        <v>64</v>
      </c>
      <c r="Q3" s="17" t="s">
        <v>545</v>
      </c>
      <c r="R3" s="13" t="str">
        <f t="shared" ref="R3:R8" si="3">IF(Q3="","",P3)</f>
        <v>委託・請負</v>
      </c>
      <c r="S3" s="13" t="str">
        <f t="shared" ref="S3:S8" si="4">IF(R3="",S2,IF(S2&lt;&gt;"",CONCATENATE(S2,"、",R3),R3))</f>
        <v>委託・請負</v>
      </c>
      <c r="T3" s="13"/>
      <c r="U3" s="30" t="s">
        <v>490</v>
      </c>
      <c r="W3" s="30" t="s">
        <v>133</v>
      </c>
      <c r="Y3" s="30" t="s">
        <v>58</v>
      </c>
      <c r="Z3" s="30" t="s">
        <v>366</v>
      </c>
      <c r="AA3" s="59" t="s">
        <v>332</v>
      </c>
      <c r="AB3" s="59" t="s">
        <v>460</v>
      </c>
      <c r="AC3" s="60" t="s">
        <v>124</v>
      </c>
      <c r="AD3" s="26"/>
      <c r="AE3" s="32" t="s">
        <v>155</v>
      </c>
      <c r="AF3" s="28"/>
      <c r="AG3" s="41" t="s">
        <v>212</v>
      </c>
      <c r="AI3" s="40" t="s">
        <v>165</v>
      </c>
      <c r="AK3" s="40" t="str">
        <f>CHAR(CODE(AK2)+1)</f>
        <v>B</v>
      </c>
      <c r="AM3" s="52"/>
      <c r="AN3" s="52"/>
      <c r="AP3" s="41" t="s">
        <v>212</v>
      </c>
    </row>
    <row r="4" spans="1:42" ht="13.5" customHeight="1" x14ac:dyDescent="0.15">
      <c r="A4" s="14" t="s">
        <v>76</v>
      </c>
      <c r="B4" s="15"/>
      <c r="C4" s="13" t="str">
        <f t="shared" si="0"/>
        <v/>
      </c>
      <c r="D4" s="13" t="str">
        <f>IF(C4="",D3,IF(D3&lt;&gt;"",CONCATENATE(D3,"、",C4),C4))</f>
        <v/>
      </c>
      <c r="F4" s="18" t="s">
        <v>101</v>
      </c>
      <c r="G4" s="17"/>
      <c r="H4" s="13" t="str">
        <f t="shared" si="1"/>
        <v/>
      </c>
      <c r="I4" s="13" t="str">
        <f t="shared" ref="I4:I37" si="5">IF(H4="",I3,IF(I3&lt;&gt;"",CONCATENATE(I3,"、",H4),H4))</f>
        <v>一般会計</v>
      </c>
      <c r="K4" s="14" t="s">
        <v>93</v>
      </c>
      <c r="L4" s="15"/>
      <c r="M4" s="13" t="str">
        <f t="shared" si="2"/>
        <v/>
      </c>
      <c r="N4" s="13" t="str">
        <f t="shared" ref="N4:N11" si="6">IF(M4="",N3,IF(N3&lt;&gt;"",CONCATENATE(N3,"、",M4),M4))</f>
        <v/>
      </c>
      <c r="O4" s="13"/>
      <c r="P4" s="12" t="s">
        <v>65</v>
      </c>
      <c r="Q4" s="17"/>
      <c r="R4" s="13" t="str">
        <f t="shared" si="3"/>
        <v/>
      </c>
      <c r="S4" s="13" t="str">
        <f t="shared" si="4"/>
        <v>委託・請負</v>
      </c>
      <c r="T4" s="13"/>
      <c r="U4" s="30" t="s">
        <v>537</v>
      </c>
      <c r="W4" s="30" t="s">
        <v>134</v>
      </c>
      <c r="Y4" s="30" t="s">
        <v>239</v>
      </c>
      <c r="Z4" s="30" t="s">
        <v>367</v>
      </c>
      <c r="AA4" s="59" t="s">
        <v>333</v>
      </c>
      <c r="AB4" s="59" t="s">
        <v>461</v>
      </c>
      <c r="AC4" s="59" t="s">
        <v>125</v>
      </c>
      <c r="AD4" s="26"/>
      <c r="AE4" s="32" t="s">
        <v>156</v>
      </c>
      <c r="AF4" s="28"/>
      <c r="AG4" s="41" t="s">
        <v>213</v>
      </c>
      <c r="AI4" s="40" t="s">
        <v>167</v>
      </c>
      <c r="AK4" s="40" t="str">
        <f t="shared" ref="AK4:AK49" si="7">CHAR(CODE(AK3)+1)</f>
        <v>C</v>
      </c>
      <c r="AM4" s="52"/>
      <c r="AN4" s="52"/>
      <c r="AP4" s="41" t="s">
        <v>213</v>
      </c>
    </row>
    <row r="5" spans="1:42" ht="13.5" customHeight="1" x14ac:dyDescent="0.15">
      <c r="A5" s="14" t="s">
        <v>77</v>
      </c>
      <c r="B5" s="15"/>
      <c r="C5" s="13" t="str">
        <f t="shared" si="0"/>
        <v/>
      </c>
      <c r="D5" s="13" t="str">
        <f>IF(C5="",D4,IF(D4&lt;&gt;"",CONCATENATE(D4,"、",C5),C5))</f>
        <v/>
      </c>
      <c r="F5" s="18" t="s">
        <v>102</v>
      </c>
      <c r="G5" s="17"/>
      <c r="H5" s="13" t="str">
        <f t="shared" si="1"/>
        <v/>
      </c>
      <c r="I5" s="13" t="str">
        <f t="shared" si="5"/>
        <v>一般会計</v>
      </c>
      <c r="K5" s="14" t="s">
        <v>94</v>
      </c>
      <c r="L5" s="15"/>
      <c r="M5" s="13" t="str">
        <f t="shared" si="2"/>
        <v/>
      </c>
      <c r="N5" s="13" t="str">
        <f t="shared" si="6"/>
        <v/>
      </c>
      <c r="O5" s="13"/>
      <c r="P5" s="12" t="s">
        <v>66</v>
      </c>
      <c r="Q5" s="17"/>
      <c r="R5" s="13" t="str">
        <f t="shared" si="3"/>
        <v/>
      </c>
      <c r="S5" s="13" t="str">
        <f t="shared" si="4"/>
        <v>委託・請負</v>
      </c>
      <c r="T5" s="13"/>
      <c r="W5" s="30" t="s">
        <v>514</v>
      </c>
      <c r="Y5" s="30" t="s">
        <v>240</v>
      </c>
      <c r="Z5" s="30" t="s">
        <v>368</v>
      </c>
      <c r="AA5" s="59" t="s">
        <v>334</v>
      </c>
      <c r="AB5" s="59" t="s">
        <v>462</v>
      </c>
      <c r="AC5" s="59" t="s">
        <v>157</v>
      </c>
      <c r="AD5" s="29"/>
      <c r="AE5" s="32" t="s">
        <v>222</v>
      </c>
      <c r="AF5" s="28"/>
      <c r="AG5" s="41" t="s">
        <v>214</v>
      </c>
      <c r="AI5" s="40" t="s">
        <v>237</v>
      </c>
      <c r="AK5" s="40" t="str">
        <f t="shared" si="7"/>
        <v>D</v>
      </c>
      <c r="AP5" s="41" t="s">
        <v>214</v>
      </c>
    </row>
    <row r="6" spans="1:42" ht="13.5" customHeight="1" x14ac:dyDescent="0.15">
      <c r="A6" s="14" t="s">
        <v>78</v>
      </c>
      <c r="B6" s="15"/>
      <c r="C6" s="13" t="str">
        <f t="shared" si="0"/>
        <v/>
      </c>
      <c r="D6" s="13" t="str">
        <f t="shared" ref="D6:D21" si="8">IF(C6="",D5,IF(D5&lt;&gt;"",CONCATENATE(D5,"、",C6),C6))</f>
        <v/>
      </c>
      <c r="F6" s="18" t="s">
        <v>103</v>
      </c>
      <c r="G6" s="17"/>
      <c r="H6" s="13" t="str">
        <f t="shared" si="1"/>
        <v/>
      </c>
      <c r="I6" s="13" t="str">
        <f t="shared" si="5"/>
        <v>一般会計</v>
      </c>
      <c r="K6" s="14" t="s">
        <v>95</v>
      </c>
      <c r="L6" s="15"/>
      <c r="M6" s="13" t="str">
        <f t="shared" si="2"/>
        <v/>
      </c>
      <c r="N6" s="13" t="str">
        <f t="shared" si="6"/>
        <v/>
      </c>
      <c r="O6" s="13"/>
      <c r="P6" s="12" t="s">
        <v>67</v>
      </c>
      <c r="Q6" s="17"/>
      <c r="R6" s="13" t="str">
        <f t="shared" si="3"/>
        <v/>
      </c>
      <c r="S6" s="13" t="str">
        <f t="shared" si="4"/>
        <v>委託・請負</v>
      </c>
      <c r="T6" s="13"/>
      <c r="U6" s="30" t="s">
        <v>224</v>
      </c>
      <c r="W6" s="30" t="s">
        <v>516</v>
      </c>
      <c r="Y6" s="30" t="s">
        <v>241</v>
      </c>
      <c r="Z6" s="30" t="s">
        <v>369</v>
      </c>
      <c r="AA6" s="59" t="s">
        <v>335</v>
      </c>
      <c r="AB6" s="59" t="s">
        <v>463</v>
      </c>
      <c r="AC6" s="59" t="s">
        <v>126</v>
      </c>
      <c r="AD6" s="29"/>
      <c r="AE6" s="32" t="s">
        <v>220</v>
      </c>
      <c r="AF6" s="28"/>
      <c r="AG6" s="41" t="s">
        <v>215</v>
      </c>
      <c r="AI6" s="40" t="s">
        <v>238</v>
      </c>
      <c r="AK6" s="40" t="str">
        <f>CHAR(CODE(AK5)+1)</f>
        <v>E</v>
      </c>
      <c r="AP6" s="41" t="s">
        <v>215</v>
      </c>
    </row>
    <row r="7" spans="1:42" ht="13.5" customHeight="1" x14ac:dyDescent="0.15">
      <c r="A7" s="14" t="s">
        <v>79</v>
      </c>
      <c r="B7" s="15"/>
      <c r="C7" s="13" t="str">
        <f t="shared" si="0"/>
        <v/>
      </c>
      <c r="D7" s="13" t="str">
        <f t="shared" si="8"/>
        <v/>
      </c>
      <c r="F7" s="18" t="s">
        <v>176</v>
      </c>
      <c r="G7" s="17"/>
      <c r="H7" s="13" t="str">
        <f t="shared" si="1"/>
        <v/>
      </c>
      <c r="I7" s="13" t="str">
        <f t="shared" si="5"/>
        <v>一般会計</v>
      </c>
      <c r="K7" s="14" t="s">
        <v>96</v>
      </c>
      <c r="L7" s="15"/>
      <c r="M7" s="13" t="str">
        <f t="shared" si="2"/>
        <v/>
      </c>
      <c r="N7" s="13" t="str">
        <f t="shared" si="6"/>
        <v/>
      </c>
      <c r="O7" s="13"/>
      <c r="P7" s="12" t="s">
        <v>68</v>
      </c>
      <c r="Q7" s="17"/>
      <c r="R7" s="13" t="str">
        <f t="shared" si="3"/>
        <v/>
      </c>
      <c r="S7" s="13" t="str">
        <f t="shared" si="4"/>
        <v>委託・請負</v>
      </c>
      <c r="T7" s="13"/>
      <c r="U7" s="30"/>
      <c r="W7" s="30" t="s">
        <v>135</v>
      </c>
      <c r="Y7" s="30" t="s">
        <v>242</v>
      </c>
      <c r="Z7" s="30" t="s">
        <v>370</v>
      </c>
      <c r="AA7" s="59" t="s">
        <v>336</v>
      </c>
      <c r="AB7" s="59" t="s">
        <v>464</v>
      </c>
      <c r="AC7" s="29"/>
      <c r="AD7" s="29"/>
      <c r="AE7" s="30" t="s">
        <v>126</v>
      </c>
      <c r="AF7" s="28"/>
      <c r="AG7" s="41" t="s">
        <v>216</v>
      </c>
      <c r="AH7" s="55"/>
      <c r="AI7" s="41" t="s">
        <v>228</v>
      </c>
      <c r="AK7" s="40" t="str">
        <f>CHAR(CODE(AK6)+1)</f>
        <v>F</v>
      </c>
      <c r="AP7" s="41" t="s">
        <v>216</v>
      </c>
    </row>
    <row r="8" spans="1:42" ht="13.5" customHeight="1" x14ac:dyDescent="0.15">
      <c r="A8" s="14" t="s">
        <v>80</v>
      </c>
      <c r="B8" s="15"/>
      <c r="C8" s="13" t="str">
        <f t="shared" si="0"/>
        <v/>
      </c>
      <c r="D8" s="13" t="str">
        <f t="shared" si="8"/>
        <v/>
      </c>
      <c r="F8" s="18" t="s">
        <v>104</v>
      </c>
      <c r="G8" s="17"/>
      <c r="H8" s="13" t="str">
        <f t="shared" si="1"/>
        <v/>
      </c>
      <c r="I8" s="13" t="str">
        <f t="shared" si="5"/>
        <v>一般会計</v>
      </c>
      <c r="K8" s="14" t="s">
        <v>97</v>
      </c>
      <c r="L8" s="15"/>
      <c r="M8" s="13" t="str">
        <f t="shared" si="2"/>
        <v/>
      </c>
      <c r="N8" s="13" t="str">
        <f t="shared" si="6"/>
        <v/>
      </c>
      <c r="O8" s="13"/>
      <c r="P8" s="12" t="s">
        <v>69</v>
      </c>
      <c r="Q8" s="17"/>
      <c r="R8" s="13" t="str">
        <f t="shared" si="3"/>
        <v/>
      </c>
      <c r="S8" s="13" t="str">
        <f t="shared" si="4"/>
        <v>委託・請負</v>
      </c>
      <c r="T8" s="13"/>
      <c r="U8" s="30" t="s">
        <v>235</v>
      </c>
      <c r="W8" s="30" t="s">
        <v>136</v>
      </c>
      <c r="Y8" s="30" t="s">
        <v>243</v>
      </c>
      <c r="Z8" s="30" t="s">
        <v>371</v>
      </c>
      <c r="AA8" s="59" t="s">
        <v>337</v>
      </c>
      <c r="AB8" s="59" t="s">
        <v>465</v>
      </c>
      <c r="AC8" s="29"/>
      <c r="AD8" s="29"/>
      <c r="AE8" s="29"/>
      <c r="AF8" s="28"/>
      <c r="AG8" s="41" t="s">
        <v>217</v>
      </c>
      <c r="AI8" s="40" t="s">
        <v>229</v>
      </c>
      <c r="AK8" s="40" t="str">
        <f t="shared" si="7"/>
        <v>G</v>
      </c>
      <c r="AP8" s="41" t="s">
        <v>217</v>
      </c>
    </row>
    <row r="9" spans="1:42" ht="13.5" customHeight="1" x14ac:dyDescent="0.15">
      <c r="A9" s="14" t="s">
        <v>81</v>
      </c>
      <c r="B9" s="15"/>
      <c r="C9" s="13" t="str">
        <f t="shared" si="0"/>
        <v/>
      </c>
      <c r="D9" s="13" t="str">
        <f t="shared" si="8"/>
        <v/>
      </c>
      <c r="F9" s="18" t="s">
        <v>177</v>
      </c>
      <c r="G9" s="17"/>
      <c r="H9" s="13" t="str">
        <f t="shared" si="1"/>
        <v/>
      </c>
      <c r="I9" s="13" t="str">
        <f t="shared" si="5"/>
        <v>一般会計</v>
      </c>
      <c r="K9" s="14" t="s">
        <v>98</v>
      </c>
      <c r="L9" s="15"/>
      <c r="M9" s="13" t="str">
        <f t="shared" si="2"/>
        <v/>
      </c>
      <c r="N9" s="13" t="str">
        <f t="shared" si="6"/>
        <v/>
      </c>
      <c r="O9" s="13"/>
      <c r="P9" s="13"/>
      <c r="Q9" s="19"/>
      <c r="T9" s="13"/>
      <c r="U9" s="30" t="s">
        <v>236</v>
      </c>
      <c r="W9" s="30" t="s">
        <v>137</v>
      </c>
      <c r="Y9" s="30" t="s">
        <v>244</v>
      </c>
      <c r="Z9" s="30" t="s">
        <v>372</v>
      </c>
      <c r="AA9" s="59" t="s">
        <v>338</v>
      </c>
      <c r="AB9" s="59" t="s">
        <v>466</v>
      </c>
      <c r="AC9" s="29"/>
      <c r="AD9" s="29"/>
      <c r="AE9" s="29"/>
      <c r="AF9" s="28"/>
      <c r="AG9" s="41" t="s">
        <v>218</v>
      </c>
      <c r="AI9" s="51"/>
      <c r="AK9" s="40" t="str">
        <f t="shared" si="7"/>
        <v>H</v>
      </c>
      <c r="AP9" s="41" t="s">
        <v>218</v>
      </c>
    </row>
    <row r="10" spans="1:42" ht="13.5" customHeight="1" x14ac:dyDescent="0.15">
      <c r="A10" s="14" t="s">
        <v>194</v>
      </c>
      <c r="B10" s="15"/>
      <c r="C10" s="13" t="str">
        <f t="shared" si="0"/>
        <v/>
      </c>
      <c r="D10" s="13" t="str">
        <f t="shared" si="8"/>
        <v/>
      </c>
      <c r="F10" s="18" t="s">
        <v>105</v>
      </c>
      <c r="G10" s="17"/>
      <c r="H10" s="13" t="str">
        <f t="shared" si="1"/>
        <v/>
      </c>
      <c r="I10" s="13" t="str">
        <f t="shared" si="5"/>
        <v>一般会計</v>
      </c>
      <c r="K10" s="14" t="s">
        <v>195</v>
      </c>
      <c r="L10" s="15"/>
      <c r="M10" s="13" t="str">
        <f t="shared" si="2"/>
        <v/>
      </c>
      <c r="N10" s="13" t="str">
        <f t="shared" si="6"/>
        <v/>
      </c>
      <c r="O10" s="13"/>
      <c r="P10" s="13" t="str">
        <f>S8</f>
        <v>委託・請負</v>
      </c>
      <c r="Q10" s="19"/>
      <c r="T10" s="13"/>
      <c r="W10" s="30" t="s">
        <v>138</v>
      </c>
      <c r="Y10" s="30" t="s">
        <v>245</v>
      </c>
      <c r="Z10" s="30" t="s">
        <v>373</v>
      </c>
      <c r="AA10" s="59" t="s">
        <v>339</v>
      </c>
      <c r="AB10" s="59" t="s">
        <v>467</v>
      </c>
      <c r="AC10" s="29"/>
      <c r="AD10" s="29"/>
      <c r="AE10" s="29"/>
      <c r="AF10" s="28"/>
      <c r="AG10" s="41" t="s">
        <v>206</v>
      </c>
      <c r="AK10" s="40" t="str">
        <f t="shared" si="7"/>
        <v>I</v>
      </c>
      <c r="AP10" s="40" t="s">
        <v>204</v>
      </c>
    </row>
    <row r="11" spans="1:42" ht="13.5" customHeight="1" x14ac:dyDescent="0.15">
      <c r="A11" s="14" t="s">
        <v>82</v>
      </c>
      <c r="B11" s="15"/>
      <c r="C11" s="13" t="str">
        <f t="shared" si="0"/>
        <v/>
      </c>
      <c r="D11" s="13" t="str">
        <f t="shared" si="8"/>
        <v/>
      </c>
      <c r="F11" s="18" t="s">
        <v>106</v>
      </c>
      <c r="G11" s="17"/>
      <c r="H11" s="13" t="str">
        <f t="shared" si="1"/>
        <v/>
      </c>
      <c r="I11" s="13" t="str">
        <f t="shared" si="5"/>
        <v>一般会計</v>
      </c>
      <c r="K11" s="14" t="s">
        <v>99</v>
      </c>
      <c r="L11" s="15" t="s">
        <v>545</v>
      </c>
      <c r="M11" s="13" t="str">
        <f t="shared" si="2"/>
        <v>その他の事項経費</v>
      </c>
      <c r="N11" s="13" t="str">
        <f t="shared" si="6"/>
        <v>その他の事項経費</v>
      </c>
      <c r="O11" s="13"/>
      <c r="P11" s="13"/>
      <c r="Q11" s="19"/>
      <c r="T11" s="13"/>
      <c r="W11" s="30" t="s">
        <v>534</v>
      </c>
      <c r="Y11" s="30" t="s">
        <v>246</v>
      </c>
      <c r="Z11" s="30" t="s">
        <v>374</v>
      </c>
      <c r="AA11" s="59" t="s">
        <v>340</v>
      </c>
      <c r="AB11" s="59" t="s">
        <v>468</v>
      </c>
      <c r="AC11" s="29"/>
      <c r="AD11" s="29"/>
      <c r="AE11" s="29"/>
      <c r="AF11" s="28"/>
      <c r="AG11" s="40" t="s">
        <v>209</v>
      </c>
      <c r="AK11" s="40" t="str">
        <f t="shared" si="7"/>
        <v>J</v>
      </c>
    </row>
    <row r="12" spans="1:42" ht="13.5" customHeight="1" x14ac:dyDescent="0.15">
      <c r="A12" s="14" t="s">
        <v>83</v>
      </c>
      <c r="B12" s="15"/>
      <c r="C12" s="13" t="str">
        <f t="shared" ref="C12:C23" si="9">IF(B12="","",A12)</f>
        <v/>
      </c>
      <c r="D12" s="13" t="str">
        <f t="shared" si="8"/>
        <v/>
      </c>
      <c r="F12" s="18" t="s">
        <v>107</v>
      </c>
      <c r="G12" s="17"/>
      <c r="H12" s="13" t="str">
        <f t="shared" si="1"/>
        <v/>
      </c>
      <c r="I12" s="13" t="str">
        <f t="shared" si="5"/>
        <v>一般会計</v>
      </c>
      <c r="K12" s="13"/>
      <c r="L12" s="13"/>
      <c r="O12" s="13"/>
      <c r="P12" s="13"/>
      <c r="Q12" s="19"/>
      <c r="T12" s="13"/>
      <c r="U12" s="27" t="s">
        <v>491</v>
      </c>
      <c r="W12" s="30" t="s">
        <v>139</v>
      </c>
      <c r="Y12" s="30" t="s">
        <v>247</v>
      </c>
      <c r="Z12" s="30" t="s">
        <v>375</v>
      </c>
      <c r="AA12" s="59" t="s">
        <v>341</v>
      </c>
      <c r="AB12" s="59" t="s">
        <v>469</v>
      </c>
      <c r="AC12" s="29"/>
      <c r="AD12" s="29"/>
      <c r="AE12" s="29"/>
      <c r="AF12" s="28"/>
      <c r="AG12" s="40" t="s">
        <v>207</v>
      </c>
      <c r="AK12" s="40" t="str">
        <f t="shared" si="7"/>
        <v>K</v>
      </c>
    </row>
    <row r="13" spans="1:42" ht="13.5" customHeight="1" x14ac:dyDescent="0.15">
      <c r="A13" s="14" t="s">
        <v>84</v>
      </c>
      <c r="B13" s="15"/>
      <c r="C13" s="13" t="str">
        <f t="shared" si="9"/>
        <v/>
      </c>
      <c r="D13" s="13" t="str">
        <f t="shared" si="8"/>
        <v/>
      </c>
      <c r="F13" s="18" t="s">
        <v>108</v>
      </c>
      <c r="G13" s="17"/>
      <c r="H13" s="13" t="str">
        <f t="shared" si="1"/>
        <v/>
      </c>
      <c r="I13" s="13" t="str">
        <f t="shared" si="5"/>
        <v>一般会計</v>
      </c>
      <c r="K13" s="13" t="str">
        <f>N11</f>
        <v>その他の事項経費</v>
      </c>
      <c r="L13" s="13"/>
      <c r="O13" s="13"/>
      <c r="P13" s="13"/>
      <c r="Q13" s="19"/>
      <c r="T13" s="13"/>
      <c r="U13" s="30" t="s">
        <v>158</v>
      </c>
      <c r="W13" s="30" t="s">
        <v>140</v>
      </c>
      <c r="Y13" s="30" t="s">
        <v>248</v>
      </c>
      <c r="Z13" s="30" t="s">
        <v>376</v>
      </c>
      <c r="AA13" s="59" t="s">
        <v>342</v>
      </c>
      <c r="AB13" s="59" t="s">
        <v>470</v>
      </c>
      <c r="AC13" s="29"/>
      <c r="AD13" s="29"/>
      <c r="AE13" s="29"/>
      <c r="AF13" s="28"/>
      <c r="AG13" s="40" t="s">
        <v>208</v>
      </c>
      <c r="AK13" s="40" t="str">
        <f t="shared" si="7"/>
        <v>L</v>
      </c>
    </row>
    <row r="14" spans="1:42" ht="13.5" customHeight="1" x14ac:dyDescent="0.15">
      <c r="A14" s="14" t="s">
        <v>85</v>
      </c>
      <c r="B14" s="15"/>
      <c r="C14" s="13" t="str">
        <f t="shared" si="9"/>
        <v/>
      </c>
      <c r="D14" s="13" t="str">
        <f t="shared" si="8"/>
        <v/>
      </c>
      <c r="F14" s="18" t="s">
        <v>109</v>
      </c>
      <c r="G14" s="17"/>
      <c r="H14" s="13" t="str">
        <f t="shared" si="1"/>
        <v/>
      </c>
      <c r="I14" s="13" t="str">
        <f t="shared" si="5"/>
        <v>一般会計</v>
      </c>
      <c r="K14" s="13"/>
      <c r="L14" s="13"/>
      <c r="O14" s="13"/>
      <c r="P14" s="13"/>
      <c r="Q14" s="19"/>
      <c r="T14" s="13"/>
      <c r="U14" s="30" t="s">
        <v>492</v>
      </c>
      <c r="W14" s="30" t="s">
        <v>141</v>
      </c>
      <c r="Y14" s="30" t="s">
        <v>249</v>
      </c>
      <c r="Z14" s="30" t="s">
        <v>377</v>
      </c>
      <c r="AA14" s="59" t="s">
        <v>343</v>
      </c>
      <c r="AB14" s="59" t="s">
        <v>471</v>
      </c>
      <c r="AC14" s="29"/>
      <c r="AD14" s="29"/>
      <c r="AE14" s="29"/>
      <c r="AF14" s="28"/>
      <c r="AG14" s="51"/>
      <c r="AK14" s="40" t="str">
        <f t="shared" si="7"/>
        <v>M</v>
      </c>
    </row>
    <row r="15" spans="1:42" ht="13.5" customHeight="1" x14ac:dyDescent="0.15">
      <c r="A15" s="14" t="s">
        <v>86</v>
      </c>
      <c r="B15" s="15"/>
      <c r="C15" s="13" t="str">
        <f t="shared" si="9"/>
        <v/>
      </c>
      <c r="D15" s="13" t="str">
        <f t="shared" si="8"/>
        <v/>
      </c>
      <c r="F15" s="18" t="s">
        <v>110</v>
      </c>
      <c r="G15" s="17"/>
      <c r="H15" s="13" t="str">
        <f t="shared" si="1"/>
        <v/>
      </c>
      <c r="I15" s="13" t="str">
        <f t="shared" si="5"/>
        <v>一般会計</v>
      </c>
      <c r="K15" s="13"/>
      <c r="L15" s="13"/>
      <c r="O15" s="13"/>
      <c r="P15" s="13"/>
      <c r="Q15" s="19"/>
      <c r="T15" s="13"/>
      <c r="U15" s="30" t="s">
        <v>493</v>
      </c>
      <c r="W15" s="30" t="s">
        <v>142</v>
      </c>
      <c r="Y15" s="30" t="s">
        <v>250</v>
      </c>
      <c r="Z15" s="30" t="s">
        <v>378</v>
      </c>
      <c r="AA15" s="59" t="s">
        <v>344</v>
      </c>
      <c r="AB15" s="59" t="s">
        <v>472</v>
      </c>
      <c r="AC15" s="29"/>
      <c r="AD15" s="29"/>
      <c r="AE15" s="29"/>
      <c r="AF15" s="28"/>
      <c r="AG15" s="52"/>
      <c r="AK15" s="40" t="str">
        <f t="shared" si="7"/>
        <v>N</v>
      </c>
    </row>
    <row r="16" spans="1:42" ht="13.5" customHeight="1" x14ac:dyDescent="0.15">
      <c r="A16" s="14" t="s">
        <v>87</v>
      </c>
      <c r="B16" s="15"/>
      <c r="C16" s="13" t="str">
        <f t="shared" si="9"/>
        <v/>
      </c>
      <c r="D16" s="13" t="str">
        <f t="shared" si="8"/>
        <v/>
      </c>
      <c r="F16" s="18" t="s">
        <v>111</v>
      </c>
      <c r="G16" s="17"/>
      <c r="H16" s="13" t="str">
        <f t="shared" si="1"/>
        <v/>
      </c>
      <c r="I16" s="13" t="str">
        <f t="shared" si="5"/>
        <v>一般会計</v>
      </c>
      <c r="K16" s="13"/>
      <c r="L16" s="13"/>
      <c r="O16" s="13"/>
      <c r="P16" s="13"/>
      <c r="Q16" s="19"/>
      <c r="T16" s="13"/>
      <c r="U16" s="30" t="s">
        <v>494</v>
      </c>
      <c r="W16" s="30" t="s">
        <v>143</v>
      </c>
      <c r="Y16" s="30" t="s">
        <v>251</v>
      </c>
      <c r="Z16" s="30" t="s">
        <v>379</v>
      </c>
      <c r="AA16" s="59" t="s">
        <v>345</v>
      </c>
      <c r="AB16" s="59" t="s">
        <v>473</v>
      </c>
      <c r="AC16" s="29"/>
      <c r="AD16" s="29"/>
      <c r="AE16" s="29"/>
      <c r="AF16" s="28"/>
      <c r="AG16" s="52"/>
      <c r="AK16" s="40" t="str">
        <f t="shared" si="7"/>
        <v>O</v>
      </c>
    </row>
    <row r="17" spans="1:37" ht="13.5" customHeight="1" x14ac:dyDescent="0.15">
      <c r="A17" s="14" t="s">
        <v>88</v>
      </c>
      <c r="B17" s="15"/>
      <c r="C17" s="13" t="str">
        <f t="shared" si="9"/>
        <v/>
      </c>
      <c r="D17" s="13" t="str">
        <f t="shared" si="8"/>
        <v/>
      </c>
      <c r="F17" s="18" t="s">
        <v>112</v>
      </c>
      <c r="G17" s="17"/>
      <c r="H17" s="13" t="str">
        <f t="shared" si="1"/>
        <v/>
      </c>
      <c r="I17" s="13" t="str">
        <f t="shared" si="5"/>
        <v>一般会計</v>
      </c>
      <c r="K17" s="13"/>
      <c r="L17" s="13"/>
      <c r="O17" s="13"/>
      <c r="P17" s="13"/>
      <c r="Q17" s="19"/>
      <c r="T17" s="13"/>
      <c r="U17" s="30" t="s">
        <v>512</v>
      </c>
      <c r="W17" s="30" t="s">
        <v>144</v>
      </c>
      <c r="Y17" s="30" t="s">
        <v>252</v>
      </c>
      <c r="Z17" s="30" t="s">
        <v>380</v>
      </c>
      <c r="AA17" s="59" t="s">
        <v>346</v>
      </c>
      <c r="AB17" s="59" t="s">
        <v>474</v>
      </c>
      <c r="AC17" s="29"/>
      <c r="AD17" s="29"/>
      <c r="AE17" s="29"/>
      <c r="AF17" s="28"/>
      <c r="AG17" s="52"/>
      <c r="AK17" s="40" t="str">
        <f t="shared" si="7"/>
        <v>P</v>
      </c>
    </row>
    <row r="18" spans="1:37" ht="13.5" customHeight="1" x14ac:dyDescent="0.15">
      <c r="A18" s="14" t="s">
        <v>89</v>
      </c>
      <c r="B18" s="15"/>
      <c r="C18" s="13" t="str">
        <f t="shared" si="9"/>
        <v/>
      </c>
      <c r="D18" s="13" t="str">
        <f t="shared" si="8"/>
        <v/>
      </c>
      <c r="F18" s="18" t="s">
        <v>113</v>
      </c>
      <c r="G18" s="17"/>
      <c r="H18" s="13" t="str">
        <f t="shared" si="1"/>
        <v/>
      </c>
      <c r="I18" s="13" t="str">
        <f t="shared" si="5"/>
        <v>一般会計</v>
      </c>
      <c r="K18" s="13"/>
      <c r="L18" s="13"/>
      <c r="O18" s="13"/>
      <c r="P18" s="13"/>
      <c r="Q18" s="19"/>
      <c r="T18" s="13"/>
      <c r="U18" s="30" t="s">
        <v>495</v>
      </c>
      <c r="W18" s="30" t="s">
        <v>145</v>
      </c>
      <c r="Y18" s="30" t="s">
        <v>253</v>
      </c>
      <c r="Z18" s="30" t="s">
        <v>381</v>
      </c>
      <c r="AA18" s="59" t="s">
        <v>347</v>
      </c>
      <c r="AB18" s="59" t="s">
        <v>475</v>
      </c>
      <c r="AC18" s="29"/>
      <c r="AD18" s="29"/>
      <c r="AE18" s="29"/>
      <c r="AF18" s="28"/>
      <c r="AK18" s="40" t="str">
        <f t="shared" si="7"/>
        <v>Q</v>
      </c>
    </row>
    <row r="19" spans="1:37" ht="13.5" customHeight="1" x14ac:dyDescent="0.15">
      <c r="A19" s="14" t="s">
        <v>187</v>
      </c>
      <c r="B19" s="15"/>
      <c r="C19" s="13" t="str">
        <f t="shared" si="9"/>
        <v/>
      </c>
      <c r="D19" s="13" t="str">
        <f t="shared" si="8"/>
        <v/>
      </c>
      <c r="F19" s="18" t="s">
        <v>114</v>
      </c>
      <c r="G19" s="17"/>
      <c r="H19" s="13" t="str">
        <f t="shared" si="1"/>
        <v/>
      </c>
      <c r="I19" s="13" t="str">
        <f t="shared" si="5"/>
        <v>一般会計</v>
      </c>
      <c r="K19" s="13"/>
      <c r="L19" s="13"/>
      <c r="O19" s="13"/>
      <c r="P19" s="13"/>
      <c r="Q19" s="19"/>
      <c r="T19" s="13"/>
      <c r="U19" s="30" t="s">
        <v>496</v>
      </c>
      <c r="W19" s="30" t="s">
        <v>146</v>
      </c>
      <c r="Y19" s="30" t="s">
        <v>254</v>
      </c>
      <c r="Z19" s="30" t="s">
        <v>382</v>
      </c>
      <c r="AA19" s="59" t="s">
        <v>348</v>
      </c>
      <c r="AB19" s="59" t="s">
        <v>476</v>
      </c>
      <c r="AC19" s="29"/>
      <c r="AD19" s="29"/>
      <c r="AE19" s="29"/>
      <c r="AF19" s="28"/>
      <c r="AK19" s="40" t="str">
        <f t="shared" si="7"/>
        <v>R</v>
      </c>
    </row>
    <row r="20" spans="1:37" ht="13.5" customHeight="1" x14ac:dyDescent="0.15">
      <c r="A20" s="14" t="s">
        <v>188</v>
      </c>
      <c r="B20" s="15"/>
      <c r="C20" s="13" t="str">
        <f t="shared" si="9"/>
        <v/>
      </c>
      <c r="D20" s="13" t="str">
        <f t="shared" si="8"/>
        <v/>
      </c>
      <c r="F20" s="18" t="s">
        <v>186</v>
      </c>
      <c r="G20" s="17"/>
      <c r="H20" s="13" t="str">
        <f t="shared" si="1"/>
        <v/>
      </c>
      <c r="I20" s="13" t="str">
        <f t="shared" si="5"/>
        <v>一般会計</v>
      </c>
      <c r="K20" s="13"/>
      <c r="L20" s="13"/>
      <c r="O20" s="13"/>
      <c r="P20" s="13"/>
      <c r="Q20" s="19"/>
      <c r="T20" s="13"/>
      <c r="U20" s="30" t="s">
        <v>497</v>
      </c>
      <c r="W20" s="30" t="s">
        <v>147</v>
      </c>
      <c r="Y20" s="30" t="s">
        <v>255</v>
      </c>
      <c r="Z20" s="30" t="s">
        <v>383</v>
      </c>
      <c r="AA20" s="59" t="s">
        <v>349</v>
      </c>
      <c r="AB20" s="59" t="s">
        <v>477</v>
      </c>
      <c r="AC20" s="29"/>
      <c r="AD20" s="29"/>
      <c r="AE20" s="29"/>
      <c r="AF20" s="28"/>
      <c r="AK20" s="40" t="str">
        <f t="shared" si="7"/>
        <v>S</v>
      </c>
    </row>
    <row r="21" spans="1:37" ht="13.5" customHeight="1" x14ac:dyDescent="0.15">
      <c r="A21" s="14" t="s">
        <v>189</v>
      </c>
      <c r="B21" s="15"/>
      <c r="C21" s="13" t="str">
        <f t="shared" si="9"/>
        <v/>
      </c>
      <c r="D21" s="13" t="str">
        <f t="shared" si="8"/>
        <v/>
      </c>
      <c r="F21" s="18" t="s">
        <v>115</v>
      </c>
      <c r="G21" s="17"/>
      <c r="H21" s="13" t="str">
        <f t="shared" si="1"/>
        <v/>
      </c>
      <c r="I21" s="13" t="str">
        <f t="shared" si="5"/>
        <v>一般会計</v>
      </c>
      <c r="K21" s="13"/>
      <c r="L21" s="13"/>
      <c r="O21" s="13"/>
      <c r="P21" s="13"/>
      <c r="Q21" s="19"/>
      <c r="T21" s="13"/>
      <c r="U21" s="30" t="s">
        <v>498</v>
      </c>
      <c r="W21" s="30" t="s">
        <v>148</v>
      </c>
      <c r="Y21" s="30" t="s">
        <v>256</v>
      </c>
      <c r="Z21" s="30" t="s">
        <v>384</v>
      </c>
      <c r="AA21" s="59" t="s">
        <v>350</v>
      </c>
      <c r="AB21" s="59" t="s">
        <v>478</v>
      </c>
      <c r="AC21" s="29"/>
      <c r="AD21" s="29"/>
      <c r="AE21" s="29"/>
      <c r="AF21" s="28"/>
      <c r="AK21" s="40" t="str">
        <f t="shared" si="7"/>
        <v>T</v>
      </c>
    </row>
    <row r="22" spans="1:37" ht="13.5" customHeight="1" x14ac:dyDescent="0.15">
      <c r="A22" s="14" t="s">
        <v>190</v>
      </c>
      <c r="B22" s="15"/>
      <c r="C22" s="13" t="str">
        <f t="shared" si="9"/>
        <v/>
      </c>
      <c r="D22" s="13" t="str">
        <f>IF(C22="",D21,IF(D21&lt;&gt;"",CONCATENATE(D21,"、",C22),C22))</f>
        <v/>
      </c>
      <c r="F22" s="18" t="s">
        <v>116</v>
      </c>
      <c r="G22" s="17"/>
      <c r="H22" s="13" t="str">
        <f t="shared" si="1"/>
        <v/>
      </c>
      <c r="I22" s="13" t="str">
        <f t="shared" si="5"/>
        <v>一般会計</v>
      </c>
      <c r="K22" s="13"/>
      <c r="L22" s="13"/>
      <c r="O22" s="13"/>
      <c r="P22" s="13"/>
      <c r="Q22" s="19"/>
      <c r="T22" s="13"/>
      <c r="U22" s="30" t="s">
        <v>536</v>
      </c>
      <c r="W22" s="30" t="s">
        <v>149</v>
      </c>
      <c r="Y22" s="30" t="s">
        <v>257</v>
      </c>
      <c r="Z22" s="30" t="s">
        <v>385</v>
      </c>
      <c r="AA22" s="59" t="s">
        <v>351</v>
      </c>
      <c r="AB22" s="59" t="s">
        <v>479</v>
      </c>
      <c r="AC22" s="29"/>
      <c r="AD22" s="29"/>
      <c r="AE22" s="29"/>
      <c r="AF22" s="28"/>
      <c r="AK22" s="40" t="str">
        <f t="shared" si="7"/>
        <v>U</v>
      </c>
    </row>
    <row r="23" spans="1:37" ht="13.5" customHeight="1" x14ac:dyDescent="0.15">
      <c r="A23" s="58" t="s">
        <v>230</v>
      </c>
      <c r="B23" s="15"/>
      <c r="C23" s="13" t="str">
        <f t="shared" si="9"/>
        <v/>
      </c>
      <c r="D23" s="13" t="str">
        <f>IF(C23="",D22,IF(D22&lt;&gt;"",CONCATENATE(D22,"、",C23),C23))</f>
        <v/>
      </c>
      <c r="F23" s="18" t="s">
        <v>117</v>
      </c>
      <c r="G23" s="17"/>
      <c r="H23" s="13" t="str">
        <f t="shared" si="1"/>
        <v/>
      </c>
      <c r="I23" s="13" t="str">
        <f t="shared" si="5"/>
        <v>一般会計</v>
      </c>
      <c r="K23" s="13"/>
      <c r="L23" s="13"/>
      <c r="O23" s="13"/>
      <c r="P23" s="13"/>
      <c r="Q23" s="19"/>
      <c r="T23" s="13"/>
      <c r="U23" s="30" t="s">
        <v>499</v>
      </c>
      <c r="W23" s="30" t="s">
        <v>150</v>
      </c>
      <c r="Y23" s="30" t="s">
        <v>258</v>
      </c>
      <c r="Z23" s="30" t="s">
        <v>386</v>
      </c>
      <c r="AA23" s="59" t="s">
        <v>352</v>
      </c>
      <c r="AB23" s="59" t="s">
        <v>480</v>
      </c>
      <c r="AC23" s="29"/>
      <c r="AD23" s="29"/>
      <c r="AE23" s="29"/>
      <c r="AF23" s="28"/>
      <c r="AK23" s="40" t="str">
        <f t="shared" si="7"/>
        <v>V</v>
      </c>
    </row>
    <row r="24" spans="1:37" ht="13.5" customHeight="1" x14ac:dyDescent="0.15">
      <c r="A24" s="67"/>
      <c r="B24" s="56"/>
      <c r="F24" s="18" t="s">
        <v>232</v>
      </c>
      <c r="G24" s="17"/>
      <c r="H24" s="13" t="str">
        <f t="shared" si="1"/>
        <v/>
      </c>
      <c r="I24" s="13" t="str">
        <f t="shared" si="5"/>
        <v>一般会計</v>
      </c>
      <c r="K24" s="13"/>
      <c r="L24" s="13"/>
      <c r="O24" s="13"/>
      <c r="P24" s="13"/>
      <c r="Q24" s="19"/>
      <c r="T24" s="13"/>
      <c r="U24" s="30" t="s">
        <v>500</v>
      </c>
      <c r="W24" s="30" t="s">
        <v>151</v>
      </c>
      <c r="Y24" s="30" t="s">
        <v>259</v>
      </c>
      <c r="Z24" s="30" t="s">
        <v>387</v>
      </c>
      <c r="AA24" s="59" t="s">
        <v>353</v>
      </c>
      <c r="AB24" s="59" t="s">
        <v>481</v>
      </c>
      <c r="AC24" s="29"/>
      <c r="AD24" s="29"/>
      <c r="AE24" s="29"/>
      <c r="AF24" s="28"/>
      <c r="AK24" s="40" t="str">
        <f>CHAR(CODE(AK23)+1)</f>
        <v>W</v>
      </c>
    </row>
    <row r="25" spans="1:37" ht="13.5" customHeight="1" x14ac:dyDescent="0.15">
      <c r="A25" s="57"/>
      <c r="B25" s="56"/>
      <c r="F25" s="18" t="s">
        <v>118</v>
      </c>
      <c r="G25" s="17"/>
      <c r="H25" s="13" t="str">
        <f t="shared" si="1"/>
        <v/>
      </c>
      <c r="I25" s="13" t="str">
        <f t="shared" si="5"/>
        <v>一般会計</v>
      </c>
      <c r="K25" s="13"/>
      <c r="L25" s="13"/>
      <c r="O25" s="13"/>
      <c r="P25" s="13"/>
      <c r="Q25" s="19"/>
      <c r="T25" s="13"/>
      <c r="U25" s="30" t="s">
        <v>501</v>
      </c>
      <c r="W25" s="50"/>
      <c r="Y25" s="30" t="s">
        <v>260</v>
      </c>
      <c r="Z25" s="30" t="s">
        <v>388</v>
      </c>
      <c r="AA25" s="59" t="s">
        <v>354</v>
      </c>
      <c r="AB25" s="59" t="s">
        <v>482</v>
      </c>
      <c r="AC25" s="29"/>
      <c r="AD25" s="29"/>
      <c r="AE25" s="29"/>
      <c r="AF25" s="28"/>
      <c r="AK25" s="40" t="str">
        <f t="shared" si="7"/>
        <v>X</v>
      </c>
    </row>
    <row r="26" spans="1:37" ht="13.5" customHeight="1" x14ac:dyDescent="0.15">
      <c r="A26" s="57"/>
      <c r="B26" s="56"/>
      <c r="F26" s="18" t="s">
        <v>119</v>
      </c>
      <c r="G26" s="17"/>
      <c r="H26" s="13" t="str">
        <f t="shared" si="1"/>
        <v/>
      </c>
      <c r="I26" s="13" t="str">
        <f t="shared" si="5"/>
        <v>一般会計</v>
      </c>
      <c r="K26" s="13"/>
      <c r="L26" s="13"/>
      <c r="O26" s="13"/>
      <c r="P26" s="13"/>
      <c r="Q26" s="19"/>
      <c r="T26" s="13"/>
      <c r="U26" s="30" t="s">
        <v>502</v>
      </c>
      <c r="Y26" s="30" t="s">
        <v>261</v>
      </c>
      <c r="Z26" s="30" t="s">
        <v>389</v>
      </c>
      <c r="AA26" s="59" t="s">
        <v>355</v>
      </c>
      <c r="AB26" s="59" t="s">
        <v>483</v>
      </c>
      <c r="AC26" s="29"/>
      <c r="AD26" s="29"/>
      <c r="AE26" s="29"/>
      <c r="AF26" s="28"/>
      <c r="AK26" s="40" t="str">
        <f t="shared" si="7"/>
        <v>Y</v>
      </c>
    </row>
    <row r="27" spans="1:37" ht="13.5" customHeight="1" x14ac:dyDescent="0.15">
      <c r="A27" s="13" t="str">
        <f>IF(D23="", "-", D23)</f>
        <v>-</v>
      </c>
      <c r="B27" s="13"/>
      <c r="F27" s="18" t="s">
        <v>120</v>
      </c>
      <c r="G27" s="17"/>
      <c r="H27" s="13" t="str">
        <f t="shared" si="1"/>
        <v/>
      </c>
      <c r="I27" s="13" t="str">
        <f t="shared" si="5"/>
        <v>一般会計</v>
      </c>
      <c r="K27" s="13"/>
      <c r="L27" s="13"/>
      <c r="O27" s="13"/>
      <c r="P27" s="13"/>
      <c r="Q27" s="19"/>
      <c r="T27" s="13"/>
      <c r="U27" s="30" t="s">
        <v>503</v>
      </c>
      <c r="Y27" s="30" t="s">
        <v>262</v>
      </c>
      <c r="Z27" s="30" t="s">
        <v>390</v>
      </c>
      <c r="AA27" s="59" t="s">
        <v>356</v>
      </c>
      <c r="AB27" s="59" t="s">
        <v>484</v>
      </c>
      <c r="AC27" s="29"/>
      <c r="AD27" s="29"/>
      <c r="AE27" s="29"/>
      <c r="AF27" s="28"/>
      <c r="AK27" s="40" t="str">
        <f>CHAR(CODE(AK26)+1)</f>
        <v>Z</v>
      </c>
    </row>
    <row r="28" spans="1:37" ht="13.5" customHeight="1" x14ac:dyDescent="0.15">
      <c r="B28" s="13"/>
      <c r="F28" s="18" t="s">
        <v>121</v>
      </c>
      <c r="G28" s="17"/>
      <c r="H28" s="13" t="str">
        <f t="shared" si="1"/>
        <v/>
      </c>
      <c r="I28" s="13" t="str">
        <f t="shared" si="5"/>
        <v>一般会計</v>
      </c>
      <c r="K28" s="13"/>
      <c r="L28" s="13"/>
      <c r="O28" s="13"/>
      <c r="P28" s="13"/>
      <c r="Q28" s="19"/>
      <c r="T28" s="13"/>
      <c r="U28" s="30" t="s">
        <v>504</v>
      </c>
      <c r="Y28" s="30" t="s">
        <v>263</v>
      </c>
      <c r="Z28" s="30" t="s">
        <v>391</v>
      </c>
      <c r="AA28" s="59" t="s">
        <v>357</v>
      </c>
      <c r="AB28" s="59" t="s">
        <v>485</v>
      </c>
      <c r="AC28" s="29"/>
      <c r="AD28" s="29"/>
      <c r="AE28" s="29"/>
      <c r="AF28" s="28"/>
      <c r="AK28" s="40" t="s">
        <v>172</v>
      </c>
    </row>
    <row r="29" spans="1:37" ht="13.5" customHeight="1" x14ac:dyDescent="0.15">
      <c r="A29" s="13"/>
      <c r="B29" s="13"/>
      <c r="F29" s="18" t="s">
        <v>178</v>
      </c>
      <c r="G29" s="17"/>
      <c r="H29" s="13" t="str">
        <f t="shared" si="1"/>
        <v/>
      </c>
      <c r="I29" s="13" t="str">
        <f t="shared" si="5"/>
        <v>一般会計</v>
      </c>
      <c r="K29" s="13"/>
      <c r="L29" s="13"/>
      <c r="O29" s="13"/>
      <c r="P29" s="13"/>
      <c r="Q29" s="19"/>
      <c r="T29" s="13"/>
      <c r="U29" s="30" t="s">
        <v>505</v>
      </c>
      <c r="Y29" s="30" t="s">
        <v>264</v>
      </c>
      <c r="Z29" s="30" t="s">
        <v>392</v>
      </c>
      <c r="AA29" s="59" t="s">
        <v>358</v>
      </c>
      <c r="AB29" s="59" t="s">
        <v>486</v>
      </c>
      <c r="AC29" s="29"/>
      <c r="AD29" s="29"/>
      <c r="AE29" s="29"/>
      <c r="AF29" s="28"/>
      <c r="AK29" s="40" t="str">
        <f t="shared" si="7"/>
        <v>b</v>
      </c>
    </row>
    <row r="30" spans="1:37" ht="13.5" customHeight="1" x14ac:dyDescent="0.15">
      <c r="A30" s="13"/>
      <c r="B30" s="13"/>
      <c r="F30" s="18" t="s">
        <v>179</v>
      </c>
      <c r="G30" s="17"/>
      <c r="H30" s="13" t="str">
        <f t="shared" si="1"/>
        <v/>
      </c>
      <c r="I30" s="13" t="str">
        <f t="shared" si="5"/>
        <v>一般会計</v>
      </c>
      <c r="K30" s="13"/>
      <c r="L30" s="13"/>
      <c r="O30" s="13"/>
      <c r="P30" s="13"/>
      <c r="Q30" s="19"/>
      <c r="T30" s="13"/>
      <c r="U30" s="30" t="s">
        <v>506</v>
      </c>
      <c r="Y30" s="30" t="s">
        <v>265</v>
      </c>
      <c r="Z30" s="30" t="s">
        <v>393</v>
      </c>
      <c r="AA30" s="59" t="s">
        <v>359</v>
      </c>
      <c r="AB30" s="59" t="s">
        <v>487</v>
      </c>
      <c r="AC30" s="29"/>
      <c r="AD30" s="29"/>
      <c r="AE30" s="29"/>
      <c r="AF30" s="28"/>
      <c r="AK30" s="40" t="str">
        <f t="shared" si="7"/>
        <v>c</v>
      </c>
    </row>
    <row r="31" spans="1:37" ht="13.5" customHeight="1" x14ac:dyDescent="0.15">
      <c r="A31" s="13"/>
      <c r="B31" s="13"/>
      <c r="F31" s="18" t="s">
        <v>180</v>
      </c>
      <c r="G31" s="17"/>
      <c r="H31" s="13" t="str">
        <f t="shared" si="1"/>
        <v/>
      </c>
      <c r="I31" s="13" t="str">
        <f t="shared" si="5"/>
        <v>一般会計</v>
      </c>
      <c r="K31" s="13"/>
      <c r="L31" s="13"/>
      <c r="O31" s="13"/>
      <c r="P31" s="13"/>
      <c r="Q31" s="19"/>
      <c r="T31" s="13"/>
      <c r="U31" s="30" t="s">
        <v>507</v>
      </c>
      <c r="Y31" s="30" t="s">
        <v>266</v>
      </c>
      <c r="Z31" s="30" t="s">
        <v>394</v>
      </c>
      <c r="AA31" s="59" t="s">
        <v>360</v>
      </c>
      <c r="AB31" s="59" t="s">
        <v>488</v>
      </c>
      <c r="AC31" s="29"/>
      <c r="AD31" s="29"/>
      <c r="AE31" s="29"/>
      <c r="AF31" s="28"/>
      <c r="AK31" s="40" t="str">
        <f t="shared" si="7"/>
        <v>d</v>
      </c>
    </row>
    <row r="32" spans="1:37" ht="13.5" customHeight="1" x14ac:dyDescent="0.15">
      <c r="A32" s="13"/>
      <c r="B32" s="13"/>
      <c r="F32" s="18" t="s">
        <v>181</v>
      </c>
      <c r="G32" s="17"/>
      <c r="H32" s="13" t="str">
        <f t="shared" si="1"/>
        <v/>
      </c>
      <c r="I32" s="13" t="str">
        <f t="shared" si="5"/>
        <v>一般会計</v>
      </c>
      <c r="K32" s="13"/>
      <c r="L32" s="13"/>
      <c r="O32" s="13"/>
      <c r="P32" s="13"/>
      <c r="Q32" s="19"/>
      <c r="T32" s="13"/>
      <c r="U32" s="30" t="s">
        <v>508</v>
      </c>
      <c r="Y32" s="30" t="s">
        <v>267</v>
      </c>
      <c r="Z32" s="30" t="s">
        <v>395</v>
      </c>
      <c r="AA32" s="59" t="s">
        <v>59</v>
      </c>
      <c r="AB32" s="59" t="s">
        <v>59</v>
      </c>
      <c r="AC32" s="29"/>
      <c r="AD32" s="29"/>
      <c r="AE32" s="29"/>
      <c r="AF32" s="28"/>
      <c r="AK32" s="40" t="str">
        <f t="shared" si="7"/>
        <v>e</v>
      </c>
    </row>
    <row r="33" spans="1:37" ht="13.5" customHeight="1" x14ac:dyDescent="0.15">
      <c r="A33" s="13"/>
      <c r="B33" s="13"/>
      <c r="F33" s="18" t="s">
        <v>182</v>
      </c>
      <c r="G33" s="17"/>
      <c r="H33" s="13" t="str">
        <f t="shared" si="1"/>
        <v/>
      </c>
      <c r="I33" s="13" t="str">
        <f t="shared" si="5"/>
        <v>一般会計</v>
      </c>
      <c r="K33" s="13"/>
      <c r="L33" s="13"/>
      <c r="O33" s="13"/>
      <c r="P33" s="13"/>
      <c r="Q33" s="19"/>
      <c r="T33" s="13"/>
      <c r="U33" s="30" t="s">
        <v>509</v>
      </c>
      <c r="Y33" s="30" t="s">
        <v>268</v>
      </c>
      <c r="Z33" s="30" t="s">
        <v>396</v>
      </c>
      <c r="AA33" s="50"/>
      <c r="AB33" s="29"/>
      <c r="AC33" s="29"/>
      <c r="AD33" s="29"/>
      <c r="AE33" s="29"/>
      <c r="AF33" s="28"/>
      <c r="AK33" s="40" t="str">
        <f t="shared" si="7"/>
        <v>f</v>
      </c>
    </row>
    <row r="34" spans="1:37" ht="13.5" customHeight="1" x14ac:dyDescent="0.15">
      <c r="A34" s="13"/>
      <c r="B34" s="13"/>
      <c r="F34" s="18" t="s">
        <v>183</v>
      </c>
      <c r="G34" s="17"/>
      <c r="H34" s="13" t="str">
        <f t="shared" si="1"/>
        <v/>
      </c>
      <c r="I34" s="13" t="str">
        <f t="shared" si="5"/>
        <v>一般会計</v>
      </c>
      <c r="K34" s="13"/>
      <c r="L34" s="13"/>
      <c r="O34" s="13"/>
      <c r="P34" s="13"/>
      <c r="Q34" s="19"/>
      <c r="T34" s="13"/>
      <c r="U34" s="30" t="s">
        <v>510</v>
      </c>
      <c r="Y34" s="30" t="s">
        <v>269</v>
      </c>
      <c r="Z34" s="30" t="s">
        <v>397</v>
      </c>
      <c r="AB34" s="29"/>
      <c r="AC34" s="29"/>
      <c r="AD34" s="29"/>
      <c r="AE34" s="29"/>
      <c r="AF34" s="28"/>
      <c r="AK34" s="40" t="str">
        <f t="shared" si="7"/>
        <v>g</v>
      </c>
    </row>
    <row r="35" spans="1:37" ht="13.5" customHeight="1" x14ac:dyDescent="0.15">
      <c r="A35" s="13"/>
      <c r="B35" s="13"/>
      <c r="F35" s="18" t="s">
        <v>184</v>
      </c>
      <c r="G35" s="17"/>
      <c r="H35" s="13" t="str">
        <f t="shared" si="1"/>
        <v/>
      </c>
      <c r="I35" s="13" t="str">
        <f t="shared" si="5"/>
        <v>一般会計</v>
      </c>
      <c r="K35" s="13"/>
      <c r="L35" s="13"/>
      <c r="O35" s="13"/>
      <c r="P35" s="13"/>
      <c r="Q35" s="19"/>
      <c r="T35" s="13"/>
      <c r="U35" s="30" t="s">
        <v>511</v>
      </c>
      <c r="Y35" s="30" t="s">
        <v>270</v>
      </c>
      <c r="Z35" s="30" t="s">
        <v>398</v>
      </c>
      <c r="AC35" s="29"/>
      <c r="AF35" s="28"/>
      <c r="AK35" s="40" t="str">
        <f t="shared" si="7"/>
        <v>h</v>
      </c>
    </row>
    <row r="36" spans="1:37" ht="13.5" customHeight="1" x14ac:dyDescent="0.15">
      <c r="A36" s="13"/>
      <c r="B36" s="13"/>
      <c r="F36" s="18" t="s">
        <v>185</v>
      </c>
      <c r="G36" s="17"/>
      <c r="H36" s="13" t="str">
        <f t="shared" si="1"/>
        <v/>
      </c>
      <c r="I36" s="13" t="str">
        <f t="shared" si="5"/>
        <v>一般会計</v>
      </c>
      <c r="K36" s="13"/>
      <c r="L36" s="13"/>
      <c r="O36" s="13"/>
      <c r="P36" s="13"/>
      <c r="Q36" s="19"/>
      <c r="T36" s="13"/>
      <c r="Y36" s="30" t="s">
        <v>271</v>
      </c>
      <c r="Z36" s="30" t="s">
        <v>399</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272</v>
      </c>
      <c r="Z37" s="30" t="s">
        <v>400</v>
      </c>
      <c r="AF37" s="28"/>
      <c r="AK37" s="40" t="str">
        <f t="shared" si="7"/>
        <v>j</v>
      </c>
    </row>
    <row r="38" spans="1:37" x14ac:dyDescent="0.15">
      <c r="A38" s="13"/>
      <c r="B38" s="13"/>
      <c r="F38" s="13"/>
      <c r="G38" s="19"/>
      <c r="K38" s="13"/>
      <c r="L38" s="13"/>
      <c r="O38" s="13"/>
      <c r="P38" s="13"/>
      <c r="Q38" s="19"/>
      <c r="T38" s="13"/>
      <c r="Y38" s="30" t="s">
        <v>273</v>
      </c>
      <c r="Z38" s="30" t="s">
        <v>401</v>
      </c>
      <c r="AF38" s="28"/>
      <c r="AK38" s="40" t="str">
        <f t="shared" si="7"/>
        <v>k</v>
      </c>
    </row>
    <row r="39" spans="1:37" x14ac:dyDescent="0.15">
      <c r="A39" s="13"/>
      <c r="B39" s="13"/>
      <c r="F39" s="13" t="str">
        <f>I37</f>
        <v>一般会計</v>
      </c>
      <c r="G39" s="19"/>
      <c r="K39" s="13"/>
      <c r="L39" s="13"/>
      <c r="O39" s="13"/>
      <c r="P39" s="13"/>
      <c r="Q39" s="19"/>
      <c r="T39" s="13"/>
      <c r="U39" s="30" t="s">
        <v>513</v>
      </c>
      <c r="Y39" s="30" t="s">
        <v>274</v>
      </c>
      <c r="Z39" s="30" t="s">
        <v>402</v>
      </c>
      <c r="AF39" s="28"/>
      <c r="AK39" s="40" t="str">
        <f t="shared" si="7"/>
        <v>l</v>
      </c>
    </row>
    <row r="40" spans="1:37" x14ac:dyDescent="0.15">
      <c r="A40" s="13"/>
      <c r="B40" s="13"/>
      <c r="F40" s="13"/>
      <c r="G40" s="19"/>
      <c r="K40" s="13"/>
      <c r="L40" s="13"/>
      <c r="O40" s="13"/>
      <c r="P40" s="13"/>
      <c r="Q40" s="19"/>
      <c r="T40" s="13"/>
      <c r="U40" s="30"/>
      <c r="Y40" s="30" t="s">
        <v>275</v>
      </c>
      <c r="Z40" s="30" t="s">
        <v>403</v>
      </c>
      <c r="AF40" s="28"/>
      <c r="AK40" s="40" t="str">
        <f t="shared" si="7"/>
        <v>m</v>
      </c>
    </row>
    <row r="41" spans="1:37" x14ac:dyDescent="0.15">
      <c r="A41" s="13"/>
      <c r="B41" s="13"/>
      <c r="F41" s="13"/>
      <c r="G41" s="19"/>
      <c r="K41" s="13"/>
      <c r="L41" s="13"/>
      <c r="O41" s="13"/>
      <c r="P41" s="13"/>
      <c r="Q41" s="19"/>
      <c r="T41" s="13"/>
      <c r="U41" s="30" t="s">
        <v>225</v>
      </c>
      <c r="Y41" s="30" t="s">
        <v>276</v>
      </c>
      <c r="Z41" s="30" t="s">
        <v>404</v>
      </c>
      <c r="AF41" s="28"/>
      <c r="AK41" s="40" t="str">
        <f t="shared" si="7"/>
        <v>n</v>
      </c>
    </row>
    <row r="42" spans="1:37" x14ac:dyDescent="0.15">
      <c r="A42" s="13"/>
      <c r="B42" s="13"/>
      <c r="F42" s="13"/>
      <c r="G42" s="19"/>
      <c r="K42" s="13"/>
      <c r="L42" s="13"/>
      <c r="O42" s="13"/>
      <c r="P42" s="13"/>
      <c r="Q42" s="19"/>
      <c r="T42" s="13"/>
      <c r="U42" s="30" t="s">
        <v>227</v>
      </c>
      <c r="Y42" s="30" t="s">
        <v>277</v>
      </c>
      <c r="Z42" s="30" t="s">
        <v>405</v>
      </c>
      <c r="AF42" s="28"/>
      <c r="AK42" s="40" t="str">
        <f t="shared" si="7"/>
        <v>o</v>
      </c>
    </row>
    <row r="43" spans="1:37" x14ac:dyDescent="0.15">
      <c r="A43" s="13"/>
      <c r="B43" s="13"/>
      <c r="F43" s="13"/>
      <c r="G43" s="19"/>
      <c r="K43" s="13"/>
      <c r="L43" s="13"/>
      <c r="O43" s="13"/>
      <c r="P43" s="13"/>
      <c r="Q43" s="19"/>
      <c r="T43" s="13"/>
      <c r="Y43" s="30" t="s">
        <v>278</v>
      </c>
      <c r="Z43" s="30" t="s">
        <v>406</v>
      </c>
      <c r="AF43" s="28"/>
      <c r="AK43" s="40" t="str">
        <f t="shared" si="7"/>
        <v>p</v>
      </c>
    </row>
    <row r="44" spans="1:37" x14ac:dyDescent="0.15">
      <c r="A44" s="13"/>
      <c r="B44" s="13"/>
      <c r="F44" s="13"/>
      <c r="G44" s="19"/>
      <c r="K44" s="13"/>
      <c r="L44" s="13"/>
      <c r="O44" s="13"/>
      <c r="P44" s="13"/>
      <c r="Q44" s="19"/>
      <c r="T44" s="13"/>
      <c r="Y44" s="30" t="s">
        <v>279</v>
      </c>
      <c r="Z44" s="30" t="s">
        <v>407</v>
      </c>
      <c r="AF44" s="28"/>
      <c r="AK44" s="40" t="str">
        <f t="shared" si="7"/>
        <v>q</v>
      </c>
    </row>
    <row r="45" spans="1:37" x14ac:dyDescent="0.15">
      <c r="A45" s="13"/>
      <c r="B45" s="13"/>
      <c r="F45" s="13"/>
      <c r="G45" s="19"/>
      <c r="K45" s="13"/>
      <c r="L45" s="13"/>
      <c r="O45" s="13"/>
      <c r="P45" s="13"/>
      <c r="Q45" s="19"/>
      <c r="T45" s="13"/>
      <c r="U45" s="27" t="s">
        <v>153</v>
      </c>
      <c r="Y45" s="30" t="s">
        <v>280</v>
      </c>
      <c r="Z45" s="30" t="s">
        <v>408</v>
      </c>
      <c r="AF45" s="28"/>
      <c r="AK45" s="40" t="str">
        <f t="shared" si="7"/>
        <v>r</v>
      </c>
    </row>
    <row r="46" spans="1:37" x14ac:dyDescent="0.15">
      <c r="A46" s="13"/>
      <c r="B46" s="13"/>
      <c r="F46" s="13"/>
      <c r="G46" s="19"/>
      <c r="K46" s="13"/>
      <c r="L46" s="13"/>
      <c r="O46" s="13"/>
      <c r="P46" s="13"/>
      <c r="Q46" s="19"/>
      <c r="T46" s="13"/>
      <c r="U46" s="65" t="s">
        <v>535</v>
      </c>
      <c r="Y46" s="30" t="s">
        <v>281</v>
      </c>
      <c r="Z46" s="30" t="s">
        <v>409</v>
      </c>
      <c r="AF46" s="28"/>
      <c r="AK46" s="40" t="str">
        <f t="shared" si="7"/>
        <v>s</v>
      </c>
    </row>
    <row r="47" spans="1:37" x14ac:dyDescent="0.15">
      <c r="A47" s="13"/>
      <c r="B47" s="13"/>
      <c r="F47" s="13"/>
      <c r="G47" s="19"/>
      <c r="K47" s="13"/>
      <c r="L47" s="13"/>
      <c r="O47" s="13"/>
      <c r="P47" s="13"/>
      <c r="Q47" s="19"/>
      <c r="T47" s="13"/>
      <c r="Y47" s="30" t="s">
        <v>282</v>
      </c>
      <c r="Z47" s="30" t="s">
        <v>410</v>
      </c>
      <c r="AF47" s="28"/>
      <c r="AK47" s="40" t="str">
        <f t="shared" si="7"/>
        <v>t</v>
      </c>
    </row>
    <row r="48" spans="1:37" x14ac:dyDescent="0.15">
      <c r="A48" s="13"/>
      <c r="B48" s="13"/>
      <c r="F48" s="13"/>
      <c r="G48" s="19"/>
      <c r="K48" s="13"/>
      <c r="L48" s="13"/>
      <c r="O48" s="13"/>
      <c r="P48" s="13"/>
      <c r="Q48" s="19"/>
      <c r="T48" s="13"/>
      <c r="U48" s="65">
        <v>2021</v>
      </c>
      <c r="Y48" s="30" t="s">
        <v>283</v>
      </c>
      <c r="Z48" s="30" t="s">
        <v>411</v>
      </c>
      <c r="AF48" s="28"/>
      <c r="AK48" s="40" t="str">
        <f t="shared" si="7"/>
        <v>u</v>
      </c>
    </row>
    <row r="49" spans="1:37" x14ac:dyDescent="0.15">
      <c r="A49" s="13"/>
      <c r="B49" s="13"/>
      <c r="F49" s="13"/>
      <c r="G49" s="19"/>
      <c r="K49" s="13"/>
      <c r="L49" s="13"/>
      <c r="O49" s="13"/>
      <c r="P49" s="13"/>
      <c r="Q49" s="19"/>
      <c r="T49" s="13"/>
      <c r="U49" s="65">
        <v>2022</v>
      </c>
      <c r="Y49" s="30" t="s">
        <v>284</v>
      </c>
      <c r="Z49" s="30" t="s">
        <v>412</v>
      </c>
      <c r="AF49" s="28"/>
      <c r="AK49" s="40" t="str">
        <f t="shared" si="7"/>
        <v>v</v>
      </c>
    </row>
    <row r="50" spans="1:37" x14ac:dyDescent="0.15">
      <c r="A50" s="13"/>
      <c r="B50" s="13"/>
      <c r="F50" s="13"/>
      <c r="G50" s="19"/>
      <c r="K50" s="13"/>
      <c r="L50" s="13"/>
      <c r="O50" s="13"/>
      <c r="P50" s="13"/>
      <c r="Q50" s="19"/>
      <c r="T50" s="13"/>
      <c r="U50" s="65">
        <v>2023</v>
      </c>
      <c r="Y50" s="30" t="s">
        <v>285</v>
      </c>
      <c r="Z50" s="30" t="s">
        <v>413</v>
      </c>
      <c r="AF50" s="28"/>
    </row>
    <row r="51" spans="1:37" x14ac:dyDescent="0.15">
      <c r="A51" s="13"/>
      <c r="B51" s="13"/>
      <c r="F51" s="13"/>
      <c r="G51" s="19"/>
      <c r="K51" s="13"/>
      <c r="L51" s="13"/>
      <c r="O51" s="13"/>
      <c r="P51" s="13"/>
      <c r="Q51" s="19"/>
      <c r="T51" s="13"/>
      <c r="U51" s="65">
        <v>2024</v>
      </c>
      <c r="Y51" s="30" t="s">
        <v>286</v>
      </c>
      <c r="Z51" s="30" t="s">
        <v>414</v>
      </c>
      <c r="AF51" s="28"/>
    </row>
    <row r="52" spans="1:37" x14ac:dyDescent="0.15">
      <c r="A52" s="13"/>
      <c r="B52" s="13"/>
      <c r="F52" s="13"/>
      <c r="G52" s="19"/>
      <c r="K52" s="13"/>
      <c r="L52" s="13"/>
      <c r="O52" s="13"/>
      <c r="P52" s="13"/>
      <c r="Q52" s="19"/>
      <c r="T52" s="13"/>
      <c r="U52" s="65">
        <v>2025</v>
      </c>
      <c r="Y52" s="30" t="s">
        <v>287</v>
      </c>
      <c r="Z52" s="30" t="s">
        <v>415</v>
      </c>
      <c r="AF52" s="28"/>
    </row>
    <row r="53" spans="1:37" x14ac:dyDescent="0.15">
      <c r="A53" s="13"/>
      <c r="B53" s="13"/>
      <c r="F53" s="13"/>
      <c r="G53" s="19"/>
      <c r="K53" s="13"/>
      <c r="L53" s="13"/>
      <c r="O53" s="13"/>
      <c r="P53" s="13"/>
      <c r="Q53" s="19"/>
      <c r="T53" s="13"/>
      <c r="U53" s="65">
        <v>2026</v>
      </c>
      <c r="Y53" s="30" t="s">
        <v>288</v>
      </c>
      <c r="Z53" s="30" t="s">
        <v>416</v>
      </c>
      <c r="AF53" s="28"/>
    </row>
    <row r="54" spans="1:37" x14ac:dyDescent="0.15">
      <c r="A54" s="13"/>
      <c r="B54" s="13"/>
      <c r="F54" s="13"/>
      <c r="G54" s="19"/>
      <c r="K54" s="13"/>
      <c r="L54" s="13"/>
      <c r="O54" s="13"/>
      <c r="P54" s="20"/>
      <c r="Q54" s="19"/>
      <c r="T54" s="13"/>
      <c r="Y54" s="30" t="s">
        <v>289</v>
      </c>
      <c r="Z54" s="30" t="s">
        <v>417</v>
      </c>
      <c r="AF54" s="28"/>
    </row>
    <row r="55" spans="1:37" x14ac:dyDescent="0.15">
      <c r="A55" s="13"/>
      <c r="B55" s="13"/>
      <c r="F55" s="13"/>
      <c r="G55" s="19"/>
      <c r="K55" s="13"/>
      <c r="L55" s="13"/>
      <c r="O55" s="13"/>
      <c r="P55" s="13"/>
      <c r="Q55" s="19"/>
      <c r="T55" s="13"/>
      <c r="Y55" s="30" t="s">
        <v>290</v>
      </c>
      <c r="Z55" s="30" t="s">
        <v>418</v>
      </c>
      <c r="AF55" s="28"/>
    </row>
    <row r="56" spans="1:37" x14ac:dyDescent="0.15">
      <c r="A56" s="13"/>
      <c r="B56" s="13"/>
      <c r="F56" s="13"/>
      <c r="G56" s="19"/>
      <c r="K56" s="13"/>
      <c r="L56" s="13"/>
      <c r="O56" s="13"/>
      <c r="P56" s="13"/>
      <c r="Q56" s="19"/>
      <c r="T56" s="13"/>
      <c r="U56" s="65">
        <v>20</v>
      </c>
      <c r="Y56" s="30" t="s">
        <v>291</v>
      </c>
      <c r="Z56" s="30" t="s">
        <v>419</v>
      </c>
      <c r="AF56" s="28"/>
    </row>
    <row r="57" spans="1:37" x14ac:dyDescent="0.15">
      <c r="A57" s="13"/>
      <c r="B57" s="13"/>
      <c r="F57" s="13"/>
      <c r="G57" s="19"/>
      <c r="K57" s="13"/>
      <c r="L57" s="13"/>
      <c r="O57" s="13"/>
      <c r="P57" s="13"/>
      <c r="Q57" s="19"/>
      <c r="T57" s="13"/>
      <c r="U57" s="30" t="s">
        <v>489</v>
      </c>
      <c r="Y57" s="30" t="s">
        <v>292</v>
      </c>
      <c r="Z57" s="30" t="s">
        <v>420</v>
      </c>
      <c r="AF57" s="28"/>
    </row>
    <row r="58" spans="1:37" x14ac:dyDescent="0.15">
      <c r="A58" s="13"/>
      <c r="B58" s="13"/>
      <c r="F58" s="13"/>
      <c r="G58" s="19"/>
      <c r="K58" s="13"/>
      <c r="L58" s="13"/>
      <c r="O58" s="13"/>
      <c r="P58" s="13"/>
      <c r="Q58" s="19"/>
      <c r="T58" s="13"/>
      <c r="U58" s="30" t="s">
        <v>490</v>
      </c>
      <c r="Y58" s="30" t="s">
        <v>293</v>
      </c>
      <c r="Z58" s="30" t="s">
        <v>421</v>
      </c>
      <c r="AF58" s="28"/>
    </row>
    <row r="59" spans="1:37" x14ac:dyDescent="0.15">
      <c r="A59" s="13"/>
      <c r="B59" s="13"/>
      <c r="F59" s="13"/>
      <c r="G59" s="19"/>
      <c r="K59" s="13"/>
      <c r="L59" s="13"/>
      <c r="O59" s="13"/>
      <c r="P59" s="13"/>
      <c r="Q59" s="19"/>
      <c r="T59" s="13"/>
      <c r="Y59" s="30" t="s">
        <v>294</v>
      </c>
      <c r="Z59" s="30" t="s">
        <v>422</v>
      </c>
      <c r="AF59" s="28"/>
    </row>
    <row r="60" spans="1:37" x14ac:dyDescent="0.15">
      <c r="A60" s="13"/>
      <c r="B60" s="13"/>
      <c r="F60" s="13"/>
      <c r="G60" s="19"/>
      <c r="K60" s="13"/>
      <c r="L60" s="13"/>
      <c r="O60" s="13"/>
      <c r="P60" s="13"/>
      <c r="Q60" s="19"/>
      <c r="T60" s="13"/>
      <c r="Y60" s="30" t="s">
        <v>295</v>
      </c>
      <c r="Z60" s="30" t="s">
        <v>423</v>
      </c>
      <c r="AF60" s="28"/>
    </row>
    <row r="61" spans="1:37" x14ac:dyDescent="0.15">
      <c r="A61" s="13"/>
      <c r="B61" s="13"/>
      <c r="F61" s="13"/>
      <c r="G61" s="19"/>
      <c r="K61" s="13"/>
      <c r="L61" s="13"/>
      <c r="O61" s="13"/>
      <c r="P61" s="13"/>
      <c r="Q61" s="19"/>
      <c r="T61" s="13"/>
      <c r="Y61" s="30" t="s">
        <v>296</v>
      </c>
      <c r="Z61" s="30" t="s">
        <v>424</v>
      </c>
      <c r="AF61" s="28"/>
    </row>
    <row r="62" spans="1:37" x14ac:dyDescent="0.15">
      <c r="A62" s="13"/>
      <c r="B62" s="13"/>
      <c r="F62" s="13"/>
      <c r="G62" s="19"/>
      <c r="K62" s="13"/>
      <c r="L62" s="13"/>
      <c r="O62" s="13"/>
      <c r="P62" s="13"/>
      <c r="Q62" s="19"/>
      <c r="T62" s="13"/>
      <c r="Y62" s="30" t="s">
        <v>297</v>
      </c>
      <c r="Z62" s="30" t="s">
        <v>425</v>
      </c>
      <c r="AF62" s="28"/>
    </row>
    <row r="63" spans="1:37" x14ac:dyDescent="0.15">
      <c r="A63" s="13"/>
      <c r="B63" s="13"/>
      <c r="F63" s="13"/>
      <c r="G63" s="19"/>
      <c r="K63" s="13"/>
      <c r="L63" s="13"/>
      <c r="O63" s="13"/>
      <c r="P63" s="13"/>
      <c r="Q63" s="19"/>
      <c r="T63" s="13"/>
      <c r="Y63" s="30" t="s">
        <v>298</v>
      </c>
      <c r="Z63" s="30" t="s">
        <v>426</v>
      </c>
      <c r="AF63" s="28"/>
    </row>
    <row r="64" spans="1:37" x14ac:dyDescent="0.15">
      <c r="A64" s="13"/>
      <c r="B64" s="13"/>
      <c r="F64" s="13"/>
      <c r="G64" s="19"/>
      <c r="K64" s="13"/>
      <c r="L64" s="13"/>
      <c r="O64" s="13"/>
      <c r="P64" s="13"/>
      <c r="Q64" s="19"/>
      <c r="T64" s="13"/>
      <c r="Y64" s="30" t="s">
        <v>299</v>
      </c>
      <c r="Z64" s="30" t="s">
        <v>427</v>
      </c>
      <c r="AF64" s="28"/>
    </row>
    <row r="65" spans="1:32" x14ac:dyDescent="0.15">
      <c r="A65" s="13"/>
      <c r="B65" s="13"/>
      <c r="F65" s="13"/>
      <c r="G65" s="19"/>
      <c r="K65" s="13"/>
      <c r="L65" s="13"/>
      <c r="O65" s="13"/>
      <c r="P65" s="13"/>
      <c r="Q65" s="19"/>
      <c r="T65" s="13"/>
      <c r="Y65" s="30" t="s">
        <v>300</v>
      </c>
      <c r="Z65" s="30" t="s">
        <v>428</v>
      </c>
      <c r="AF65" s="28"/>
    </row>
    <row r="66" spans="1:32" x14ac:dyDescent="0.15">
      <c r="A66" s="13"/>
      <c r="B66" s="13"/>
      <c r="F66" s="13"/>
      <c r="G66" s="19"/>
      <c r="K66" s="13"/>
      <c r="L66" s="13"/>
      <c r="O66" s="13"/>
      <c r="P66" s="13"/>
      <c r="Q66" s="19"/>
      <c r="T66" s="13"/>
      <c r="Y66" s="30" t="s">
        <v>60</v>
      </c>
      <c r="Z66" s="30" t="s">
        <v>429</v>
      </c>
      <c r="AF66" s="28"/>
    </row>
    <row r="67" spans="1:32" x14ac:dyDescent="0.15">
      <c r="A67" s="13"/>
      <c r="B67" s="13"/>
      <c r="F67" s="13"/>
      <c r="G67" s="19"/>
      <c r="K67" s="13"/>
      <c r="L67" s="13"/>
      <c r="O67" s="13"/>
      <c r="P67" s="13"/>
      <c r="Q67" s="19"/>
      <c r="T67" s="13"/>
      <c r="Y67" s="30" t="s">
        <v>301</v>
      </c>
      <c r="Z67" s="30" t="s">
        <v>430</v>
      </c>
      <c r="AF67" s="28"/>
    </row>
    <row r="68" spans="1:32" x14ac:dyDescent="0.15">
      <c r="A68" s="13"/>
      <c r="B68" s="13"/>
      <c r="F68" s="13"/>
      <c r="G68" s="19"/>
      <c r="K68" s="13"/>
      <c r="L68" s="13"/>
      <c r="O68" s="13"/>
      <c r="P68" s="13"/>
      <c r="Q68" s="19"/>
      <c r="T68" s="13"/>
      <c r="Y68" s="30" t="s">
        <v>302</v>
      </c>
      <c r="Z68" s="30" t="s">
        <v>431</v>
      </c>
      <c r="AF68" s="28"/>
    </row>
    <row r="69" spans="1:32" x14ac:dyDescent="0.15">
      <c r="A69" s="13"/>
      <c r="B69" s="13"/>
      <c r="F69" s="13"/>
      <c r="G69" s="19"/>
      <c r="K69" s="13"/>
      <c r="L69" s="13"/>
      <c r="O69" s="13"/>
      <c r="P69" s="13"/>
      <c r="Q69" s="19"/>
      <c r="T69" s="13"/>
      <c r="Y69" s="30" t="s">
        <v>303</v>
      </c>
      <c r="Z69" s="30" t="s">
        <v>432</v>
      </c>
      <c r="AF69" s="28"/>
    </row>
    <row r="70" spans="1:32" x14ac:dyDescent="0.15">
      <c r="A70" s="13"/>
      <c r="B70" s="13"/>
      <c r="Y70" s="30" t="s">
        <v>304</v>
      </c>
      <c r="Z70" s="30" t="s">
        <v>433</v>
      </c>
    </row>
    <row r="71" spans="1:32" x14ac:dyDescent="0.15">
      <c r="Y71" s="30" t="s">
        <v>305</v>
      </c>
      <c r="Z71" s="30" t="s">
        <v>434</v>
      </c>
    </row>
    <row r="72" spans="1:32" x14ac:dyDescent="0.15">
      <c r="Y72" s="30" t="s">
        <v>306</v>
      </c>
      <c r="Z72" s="30" t="s">
        <v>435</v>
      </c>
    </row>
    <row r="73" spans="1:32" x14ac:dyDescent="0.15">
      <c r="Y73" s="30" t="s">
        <v>307</v>
      </c>
      <c r="Z73" s="30" t="s">
        <v>436</v>
      </c>
    </row>
    <row r="74" spans="1:32" x14ac:dyDescent="0.15">
      <c r="Y74" s="30" t="s">
        <v>308</v>
      </c>
      <c r="Z74" s="30" t="s">
        <v>437</v>
      </c>
    </row>
    <row r="75" spans="1:32" x14ac:dyDescent="0.15">
      <c r="Y75" s="30" t="s">
        <v>309</v>
      </c>
      <c r="Z75" s="30" t="s">
        <v>438</v>
      </c>
    </row>
    <row r="76" spans="1:32" x14ac:dyDescent="0.15">
      <c r="Y76" s="30" t="s">
        <v>310</v>
      </c>
      <c r="Z76" s="30" t="s">
        <v>439</v>
      </c>
    </row>
    <row r="77" spans="1:32" x14ac:dyDescent="0.15">
      <c r="Y77" s="30" t="s">
        <v>311</v>
      </c>
      <c r="Z77" s="30" t="s">
        <v>440</v>
      </c>
    </row>
    <row r="78" spans="1:32" x14ac:dyDescent="0.15">
      <c r="Y78" s="30" t="s">
        <v>312</v>
      </c>
      <c r="Z78" s="30" t="s">
        <v>441</v>
      </c>
    </row>
    <row r="79" spans="1:32" x14ac:dyDescent="0.15">
      <c r="Y79" s="30" t="s">
        <v>313</v>
      </c>
      <c r="Z79" s="30" t="s">
        <v>442</v>
      </c>
    </row>
    <row r="80" spans="1:32" x14ac:dyDescent="0.15">
      <c r="Y80" s="30" t="s">
        <v>314</v>
      </c>
      <c r="Z80" s="30" t="s">
        <v>443</v>
      </c>
    </row>
    <row r="81" spans="25:26" x14ac:dyDescent="0.15">
      <c r="Y81" s="30" t="s">
        <v>315</v>
      </c>
      <c r="Z81" s="30" t="s">
        <v>444</v>
      </c>
    </row>
    <row r="82" spans="25:26" x14ac:dyDescent="0.15">
      <c r="Y82" s="30" t="s">
        <v>316</v>
      </c>
      <c r="Z82" s="30" t="s">
        <v>445</v>
      </c>
    </row>
    <row r="83" spans="25:26" x14ac:dyDescent="0.15">
      <c r="Y83" s="30" t="s">
        <v>317</v>
      </c>
      <c r="Z83" s="30" t="s">
        <v>446</v>
      </c>
    </row>
    <row r="84" spans="25:26" x14ac:dyDescent="0.15">
      <c r="Y84" s="30" t="s">
        <v>318</v>
      </c>
      <c r="Z84" s="30" t="s">
        <v>447</v>
      </c>
    </row>
    <row r="85" spans="25:26" x14ac:dyDescent="0.15">
      <c r="Y85" s="30" t="s">
        <v>319</v>
      </c>
      <c r="Z85" s="30" t="s">
        <v>448</v>
      </c>
    </row>
    <row r="86" spans="25:26" x14ac:dyDescent="0.15">
      <c r="Y86" s="30" t="s">
        <v>320</v>
      </c>
      <c r="Z86" s="30" t="s">
        <v>449</v>
      </c>
    </row>
    <row r="87" spans="25:26" x14ac:dyDescent="0.15">
      <c r="Y87" s="30" t="s">
        <v>321</v>
      </c>
      <c r="Z87" s="30" t="s">
        <v>450</v>
      </c>
    </row>
    <row r="88" spans="25:26" x14ac:dyDescent="0.15">
      <c r="Y88" s="30" t="s">
        <v>322</v>
      </c>
      <c r="Z88" s="30" t="s">
        <v>451</v>
      </c>
    </row>
    <row r="89" spans="25:26" x14ac:dyDescent="0.15">
      <c r="Y89" s="30" t="s">
        <v>323</v>
      </c>
      <c r="Z89" s="30" t="s">
        <v>452</v>
      </c>
    </row>
    <row r="90" spans="25:26" x14ac:dyDescent="0.15">
      <c r="Y90" s="30" t="s">
        <v>324</v>
      </c>
      <c r="Z90" s="30" t="s">
        <v>453</v>
      </c>
    </row>
    <row r="91" spans="25:26" x14ac:dyDescent="0.15">
      <c r="Y91" s="30" t="s">
        <v>325</v>
      </c>
      <c r="Z91" s="30" t="s">
        <v>454</v>
      </c>
    </row>
    <row r="92" spans="25:26" x14ac:dyDescent="0.15">
      <c r="Y92" s="30" t="s">
        <v>326</v>
      </c>
      <c r="Z92" s="30" t="s">
        <v>455</v>
      </c>
    </row>
    <row r="93" spans="25:26" x14ac:dyDescent="0.15">
      <c r="Y93" s="30" t="s">
        <v>327</v>
      </c>
      <c r="Z93" s="30" t="s">
        <v>456</v>
      </c>
    </row>
    <row r="94" spans="25:26" x14ac:dyDescent="0.15">
      <c r="Y94" s="30" t="s">
        <v>328</v>
      </c>
      <c r="Z94" s="30" t="s">
        <v>457</v>
      </c>
    </row>
    <row r="95" spans="25:26" x14ac:dyDescent="0.15">
      <c r="Y95" s="30" t="s">
        <v>329</v>
      </c>
      <c r="Z95" s="30" t="s">
        <v>458</v>
      </c>
    </row>
    <row r="96" spans="25:26" x14ac:dyDescent="0.15">
      <c r="Y96" s="30" t="s">
        <v>233</v>
      </c>
      <c r="Z96" s="30" t="s">
        <v>459</v>
      </c>
    </row>
    <row r="97" spans="25:26" x14ac:dyDescent="0.15">
      <c r="Y97" s="30" t="s">
        <v>330</v>
      </c>
      <c r="Z97" s="30" t="s">
        <v>460</v>
      </c>
    </row>
    <row r="98" spans="25:26" x14ac:dyDescent="0.15">
      <c r="Y98" s="30" t="s">
        <v>331</v>
      </c>
      <c r="Z98" s="30" t="s">
        <v>461</v>
      </c>
    </row>
    <row r="99" spans="25:26" x14ac:dyDescent="0.15">
      <c r="Y99" s="30" t="s">
        <v>361</v>
      </c>
      <c r="Z99" s="30" t="s">
        <v>462</v>
      </c>
    </row>
    <row r="100" spans="25:26" x14ac:dyDescent="0.15">
      <c r="Y100" s="30" t="s">
        <v>538</v>
      </c>
      <c r="Z100" s="30" t="s">
        <v>463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2022-12-05T07:26:18Z</dcterms:created>
  <dcterms:modified xsi:type="dcterms:W3CDTF">2022-12-05T07:33:20Z</dcterms:modified>
</cp:coreProperties>
</file>