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10" i="13" l="1"/>
  <c r="AU109" i="13"/>
  <c r="Y109" i="13"/>
  <c r="AW86" i="13"/>
  <c r="AT86" i="13"/>
  <c r="AQ86" i="13"/>
  <c r="AL86" i="13"/>
  <c r="AI86" i="13"/>
  <c r="AF86" i="13"/>
  <c r="Z86" i="13"/>
  <c r="W86" i="13"/>
  <c r="T86" i="13"/>
  <c r="N86" i="13"/>
  <c r="AW85" i="13"/>
  <c r="AT85" i="13"/>
  <c r="AQ85" i="13"/>
  <c r="AL85" i="13"/>
  <c r="AI85" i="13"/>
  <c r="AF85" i="13"/>
  <c r="Z85" i="13"/>
  <c r="W85" i="13"/>
  <c r="T85" i="13"/>
  <c r="N85" i="13"/>
  <c r="K85" i="13"/>
  <c r="H85" i="13"/>
  <c r="AY38" i="13"/>
  <c r="AY47" i="13" s="1"/>
  <c r="AD19" i="13"/>
  <c r="AD21" i="13" s="1"/>
  <c r="W19" i="13"/>
  <c r="W21" i="13" s="1"/>
  <c r="P19" i="13"/>
  <c r="P21" i="13" s="1"/>
  <c r="AV2" i="13"/>
  <c r="AY42" i="13" l="1"/>
  <c r="AY46" i="13"/>
  <c r="AY40" i="13"/>
  <c r="AY44" i="13"/>
  <c r="AY39" i="13"/>
  <c r="AY41" i="13"/>
  <c r="AY43" i="13"/>
  <c r="AY45"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<sst xmlns="http://schemas.openxmlformats.org/spreadsheetml/2006/main" count="725" uniqueCount="607">
  <si>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</si>
  <si>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</si>
  <si>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</si>
  <si>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</si>
  <si>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</si>
  <si>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</si>
  <si>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</si>
  <si>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</si>
  <si>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</si>
  <si>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</si>
  <si>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</si>
  <si>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</si>
  <si>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</si>
  <si>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</si>
  <si>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</si>
  <si>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</si>
  <si>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</si>
  <si>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</si>
  <si>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</si>
  <si>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</si>
  <si>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</si>
  <si>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</si>
  <si>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</si>
  <si>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</si>
  <si>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</si>
  <si>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</si>
  <si>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</si>
  <si>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</si>
  <si>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</si>
  <si>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</si>
  <si>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</si>
  <si>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</si>
  <si>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</si>
  <si>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</si>
  <si>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</si>
  <si>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</si>
  <si>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</si>
  <si>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</si>
  <si>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</si>
  <si>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</si>
  <si>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</si>
  <si>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</si>
  <si>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</si>
  <si>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</si>
  <si>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</si>
  <si>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</si>
  <si>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</si>
  <si>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</si>
  <si>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</si>
  <si>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</si>
  <si>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</si>
  <si>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</si>
  <si>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</si>
  <si>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</si>
  <si>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</si>
  <si>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</si>
  <si>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</si>
  <si>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</si>
  <si>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</si>
  <si>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</si>
  <si>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</si>
  <si>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</si>
  <si>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</si>
  <si>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</si>
  <si>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</si>
  <si>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</si>
  <si>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</si>
  <si>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</si>
  <si>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</si>
  <si>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</si>
  <si>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</si>
  <si>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</si>
  <si>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</si>
  <si>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</si>
  <si>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</si>
  <si>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</si>
  <si>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</si>
  <si>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</si>
  <si>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</si>
  <si>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</si>
  <si>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</si>
  <si>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</si>
  <si>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</si>
  <si>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</si>
  <si>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</si>
  <si>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</si>
  <si>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</si>
  <si>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</si>
  <si>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</si>
  <si>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</si>
  <si>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</si>
  <si>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</si>
  <si>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</si>
  <si>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</si>
  <si>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</si>
  <si>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</si>
  <si>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</si>
  <si>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</si>
  <si>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</si>
  <si>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</si>
  <si>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</si>
  <si>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</si>
  <si>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</si>
  <si>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</si>
  <si>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</si>
  <si>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</si>
  <si>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</si>
  <si>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</si>
  <si>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</si>
  <si>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</si>
  <si>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</si>
  <si>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</si>
  <si>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</si>
  <si>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</si>
  <si>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</si>
  <si>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</si>
  <si>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</si>
  <si>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</si>
  <si>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</si>
  <si>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</si>
  <si>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</si>
  <si>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</si>
  <si>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</si>
  <si>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</si>
  <si>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</si>
  <si>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</si>
  <si>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</si>
  <si>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</si>
  <si>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</si>
  <si>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</si>
  <si>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</si>
  <si>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</si>
  <si>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</si>
  <si>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</si>
  <si>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</si>
  <si>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</si>
  <si>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</si>
  <si>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</si>
  <si>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</si>
  <si>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</si>
  <si>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</si>
  <si>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</si>
  <si>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</si>
  <si>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</si>
  <si>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</si>
  <si>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</si>
  <si>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</si>
  <si>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</si>
  <si>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</si>
  <si>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</si>
  <si>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</si>
  <si>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</si>
  <si>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</si>
  <si>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</si>
  <si>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</si>
  <si>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</si>
  <si>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</si>
  <si>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</si>
  <si>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</si>
  <si>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</si>
  <si>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</si>
  <si>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</si>
  <si>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</si>
  <si>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</si>
  <si>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</si>
  <si>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</si>
  <si>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</si>
  <si>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</si>
  <si>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</si>
  <si>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</si>
  <si>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</si>
  <si>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</si>
  <si>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</si>
  <si>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</si>
  <si>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</si>
  <si>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</si>
  <si>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</si>
  <si>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</si>
  <si>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</si>
  <si>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</si>
  <si>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</si>
  <si>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</si>
  <si>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</si>
  <si>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</si>
  <si>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</si>
  <si>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</si>
  <si>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</si>
  <si>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</si>
  <si>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</si>
  <si>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</si>
  <si>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</si>
  <si>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</si>
  <si>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</si>
  <si>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</si>
  <si>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</si>
  <si>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</si>
  <si>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</si>
  <si>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</si>
  <si>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</si>
  <si>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</si>
  <si>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</si>
  <si>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</si>
  <si>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</si>
  <si>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</si>
  <si>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</si>
  <si>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</si>
  <si>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</si>
  <si>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</si>
  <si>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</si>
  <si>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</si>
  <si>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</si>
  <si>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</si>
  <si>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</si>
  <si>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</si>
  <si>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</si>
  <si>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</si>
  <si>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</si>
  <si>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</si>
  <si>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</si>
  <si>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</si>
  <si>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</si>
  <si>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</si>
  <si>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</si>
  <si>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</si>
  <si>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</si>
  <si>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</si>
  <si>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</si>
  <si>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</si>
  <si>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</si>
  <si>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</si>
  <si>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</si>
  <si>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</si>
  <si>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</si>
  <si>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</si>
  <si>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</si>
  <si>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</si>
  <si>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</si>
  <si>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</si>
  <si>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</si>
  <si>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</si>
  <si>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</si>
  <si>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</si>
  <si>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</si>
  <si>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</si>
  <si>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</si>
  <si>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</si>
  <si>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</si>
  <si>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</si>
  <si>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</si>
  <si>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</si>
  <si>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</si>
  <si>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</si>
  <si>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</si>
  <si>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</si>
  <si>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</si>
  <si>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</si>
  <si>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</si>
  <si>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</si>
  <si>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</si>
  <si>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</si>
  <si>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</si>
  <si>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</si>
  <si>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</si>
  <si>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</si>
  <si>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</si>
  <si>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</si>
  <si>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</si>
  <si>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</si>
  <si>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</si>
  <si>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</si>
  <si>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</si>
  <si>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</si>
  <si>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</si>
  <si>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</si>
  <si>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</si>
  <si>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</si>
  <si>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</si>
  <si>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</si>
  <si>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</si>
  <si>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</si>
  <si>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</si>
  <si>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</si>
  <si>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</si>
  <si>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</si>
  <si>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</si>
  <si>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</si>
  <si>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</si>
  <si>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</si>
  <si>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</si>
  <si>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</si>
  <si>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</si>
  <si>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</si>
  <si>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</si>
  <si>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</si>
  <si>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</si>
  <si>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</si>
  <si>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</si>
  <si>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</si>
  <si>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</si>
  <si>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</si>
  <si>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</si>
  <si>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</si>
  <si>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</si>
  <si>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</si>
  <si>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</si>
  <si>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</si>
  <si>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</si>
  <si>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</si>
  <si>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</si>
  <si>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</si>
  <si>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</si>
  <si>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</si>
  <si>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</si>
  <si>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</si>
  <si>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</si>
  <si>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</si>
  <si>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</si>
  <si>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</si>
  <si>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</si>
  <si>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</si>
  <si>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</si>
  <si>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</si>
  <si>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</si>
  <si>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</si>
  <si>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</si>
  <si>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</si>
  <si>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</si>
  <si>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</si>
  <si>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</si>
  <si>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</si>
  <si>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</si>
  <si>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</si>
  <si>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</si>
  <si>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</si>
  <si>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</si>
  <si>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</si>
  <si>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</si>
  <si>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</si>
  <si>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</si>
  <si>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</si>
  <si>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</si>
  <si>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</si>
  <si>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</si>
  <si>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</si>
  <si>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</si>
  <si>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</si>
  <si>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</si>
  <si>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</si>
  <si>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</si>
  <si>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</si>
  <si>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</si>
  <si>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</si>
  <si>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</si>
  <si>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</si>
  <si>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</si>
  <si>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</si>
  <si>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</si>
  <si>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</si>
  <si>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</si>
  <si>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</si>
  <si>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</si>
  <si>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</si>
  <si>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</si>
  <si>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</si>
  <si>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</si>
  <si>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</si>
  <si>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</si>
  <si>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</si>
  <si>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</si>
  <si>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</si>
  <si>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</si>
  <si>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</si>
  <si>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</si>
  <si>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</si>
  <si>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</si>
  <si>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</si>
  <si>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</si>
  <si>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</si>
  <si>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</si>
  <si>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</si>
  <si>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</si>
  <si>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</si>
  <si>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</si>
  <si>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</si>
  <si>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</si>
  <si>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</si>
  <si>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</si>
  <si>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</si>
  <si>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</si>
  <si>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</si>
  <si>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</si>
  <si>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</si>
  <si>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</si>
  <si>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</si>
  <si>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</si>
  <si>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</si>
  <si>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</si>
  <si>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</si>
  <si>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</si>
  <si>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</si>
  <si>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</si>
  <si>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</si>
  <si>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</si>
  <si>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</si>
  <si>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</si>
  <si>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</si>
  <si>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</si>
  <si>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</si>
  <si>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</si>
  <si>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</si>
  <si>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</si>
  <si>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</si>
  <si>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</si>
  <si>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</si>
  <si>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</si>
  <si>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</si>
  <si>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</si>
  <si>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</si>
  <si>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</si>
  <si>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</si>
  <si>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</si>
  <si>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</si>
  <si>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</si>
  <si>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</si>
  <si>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</si>
  <si>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</si>
  <si>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</si>
  <si>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</si>
  <si>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</si>
  <si>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</si>
  <si>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</si>
  <si>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</si>
  <si>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</si>
  <si>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</si>
  <si>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</si>
  <si>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</si>
  <si>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</si>
  <si>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</si>
  <si>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</si>
  <si>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</si>
  <si>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</si>
  <si>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</si>
  <si>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</si>
  <si>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</si>
  <si>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</si>
  <si>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</si>
  <si>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</si>
  <si>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</si>
  <si>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</si>
  <si>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</si>
  <si>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</si>
  <si>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</si>
  <si>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</si>
  <si>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</si>
  <si>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</si>
  <si>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</si>
  <si>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</si>
  <si>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</si>
  <si>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</si>
  <si>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</si>
  <si>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</si>
  <si>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</si>
  <si>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</si>
  <si>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</si>
  <si>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</si>
  <si>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</si>
  <si>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</si>
  <si>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</si>
  <si>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</si>
  <si>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</si>
  <si>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</si>
  <si>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</si>
  <si>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</si>
  <si>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</si>
  <si>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</si>
  <si>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</si>
  <si>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</si>
  <si>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</si>
  <si>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</si>
  <si>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</si>
  <si>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</si>
  <si>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</si>
  <si>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</si>
  <si>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</si>
  <si>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</si>
  <si>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</si>
  <si>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</si>
  <si>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</si>
  <si>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</si>
  <si>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</si>
  <si>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</si>
  <si>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</si>
  <si>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</si>
  <si>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</si>
  <si>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</si>
  <si>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</si>
  <si>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</si>
  <si>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</si>
  <si>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</si>
  <si>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</si>
  <si>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</si>
  <si>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</si>
  <si>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</si>
  <si>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</si>
  <si>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</si>
  <si>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</si>
  <si>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</si>
  <si>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</si>
  <si>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</si>
  <si>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</si>
  <si>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</si>
  <si>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</si>
  <si>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</si>
  <si>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</si>
  <si>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</si>
  <si>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</si>
  <si>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</si>
  <si>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</si>
  <si>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</si>
  <si>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</si>
  <si>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</si>
  <si>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</si>
  <si>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</si>
  <si>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</si>
  <si>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</si>
  <si>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</si>
  <si>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</si>
  <si>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</si>
  <si>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</si>
  <si>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</si>
  <si>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</si>
  <si>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</si>
  <si>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</si>
  <si>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</si>
  <si>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</si>
  <si>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</si>
  <si>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</si>
  <si>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</si>
  <si>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</si>
  <si>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</si>
  <si>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</si>
  <si>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</si>
  <si>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</si>
  <si>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</si>
  <si>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</si>
  <si>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</si>
  <si>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</si>
  <si>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</si>
  <si>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</si>
  <si>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</si>
  <si>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</si>
  <si>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</si>
  <si>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</si>
  <si>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国際博覧会推進本部経費</t>
    <phoneticPr fontId="5"/>
  </si>
  <si>
    <t>令和7年度</t>
    <rPh sb="0" eb="2">
      <t>レイワ</t>
    </rPh>
    <rPh sb="3" eb="4">
      <t>ネン</t>
    </rPh>
    <rPh sb="4" eb="5">
      <t>ド</t>
    </rPh>
    <phoneticPr fontId="5"/>
  </si>
  <si>
    <t>○</t>
  </si>
  <si>
    <t>令和七年に開催される国際博覧会の準備及び運営のために必要な特別措置に関する法律第2条</t>
    <rPh sb="0" eb="2">
      <t>レイワ</t>
    </rPh>
    <rPh sb="2" eb="3">
      <t>シチ</t>
    </rPh>
    <rPh sb="3" eb="4">
      <t>ネン</t>
    </rPh>
    <phoneticPr fontId="5"/>
  </si>
  <si>
    <t>・大阪府における2025年国際博覧会の立候補及び開催申請について（平成29年４月11日閣議了解）
・2025年に開催される国際博覧会（大阪・関西万博）の準備及び運営に関する施策の推進を図るための基本方針（令和２年12月21日閣議決定）</t>
    <rPh sb="102" eb="104">
      <t>レイワ</t>
    </rPh>
    <rPh sb="105" eb="106">
      <t>ネン</t>
    </rPh>
    <rPh sb="108" eb="109">
      <t>ガツ</t>
    </rPh>
    <rPh sb="111" eb="112">
      <t>ニチ</t>
    </rPh>
    <rPh sb="112" eb="114">
      <t>カクギ</t>
    </rPh>
    <rPh sb="114" eb="116">
      <t>ケッテイ</t>
    </rPh>
    <phoneticPr fontId="5"/>
  </si>
  <si>
    <t xml:space="preserve">2025年大阪・関西万博に向けた広報活動や、自治体と連携した地域の海外交流の取組を後押しすること等によって、大阪のみならず日本全国での機運醸成を目指す。
</t>
    <rPh sb="38" eb="39">
      <t>ト</t>
    </rPh>
    <rPh sb="39" eb="40">
      <t>ク</t>
    </rPh>
    <rPh sb="41" eb="43">
      <t>アトオ</t>
    </rPh>
    <rPh sb="48" eb="49">
      <t>トウ</t>
    </rPh>
    <phoneticPr fontId="5"/>
  </si>
  <si>
    <t>３年後に控えた大阪・関西万博の全国的な機運を醸成するため、公式キャラクターのミャクミャクを活用した若年層向けのイベント関係や、万博の認知度向上に向けたプロモーション用動画の作成・配信等の広報活動を行うほか、「2025年大阪・関西万博アクションプランver.2」の実行に向けた取組を促すための方策についての調査や自治体と連携した地域の海外交流に向けた効果的な取組の在り方について調査等を実施する。</t>
    <rPh sb="49" eb="51">
      <t>ジャクネン</t>
    </rPh>
    <rPh sb="51" eb="52">
      <t>ソウ</t>
    </rPh>
    <rPh sb="52" eb="53">
      <t>ム</t>
    </rPh>
    <rPh sb="59" eb="61">
      <t>カンケイ</t>
    </rPh>
    <rPh sb="63" eb="65">
      <t>バンパク</t>
    </rPh>
    <rPh sb="66" eb="69">
      <t>ニンチド</t>
    </rPh>
    <rPh sb="69" eb="71">
      <t>コウジョウ</t>
    </rPh>
    <rPh sb="72" eb="73">
      <t>ム</t>
    </rPh>
    <rPh sb="89" eb="91">
      <t>ハイシン</t>
    </rPh>
    <rPh sb="91" eb="92">
      <t>トウ</t>
    </rPh>
    <rPh sb="93" eb="95">
      <t>コウホウ</t>
    </rPh>
    <rPh sb="95" eb="97">
      <t>カツドウ</t>
    </rPh>
    <rPh sb="98" eb="99">
      <t>オコナ</t>
    </rPh>
    <rPh sb="108" eb="109">
      <t>ネン</t>
    </rPh>
    <rPh sb="109" eb="111">
      <t>オオサカ</t>
    </rPh>
    <rPh sb="112" eb="114">
      <t>カンサイ</t>
    </rPh>
    <rPh sb="114" eb="116">
      <t>バンパク</t>
    </rPh>
    <rPh sb="131" eb="133">
      <t>ジッコウ</t>
    </rPh>
    <rPh sb="134" eb="135">
      <t>ム</t>
    </rPh>
    <rPh sb="137" eb="138">
      <t>ト</t>
    </rPh>
    <rPh sb="138" eb="139">
      <t>ク</t>
    </rPh>
    <rPh sb="140" eb="141">
      <t>ウナガ</t>
    </rPh>
    <rPh sb="145" eb="147">
      <t>ホウサク</t>
    </rPh>
    <rPh sb="152" eb="154">
      <t>チョウサ</t>
    </rPh>
    <rPh sb="174" eb="177">
      <t>コウカテキ</t>
    </rPh>
    <rPh sb="178" eb="179">
      <t>ト</t>
    </rPh>
    <rPh sb="179" eb="180">
      <t>ク</t>
    </rPh>
    <rPh sb="181" eb="182">
      <t>ア</t>
    </rPh>
    <rPh sb="183" eb="184">
      <t>カタ</t>
    </rPh>
    <rPh sb="190" eb="191">
      <t>トウ</t>
    </rPh>
    <phoneticPr fontId="5"/>
  </si>
  <si>
    <t>-</t>
  </si>
  <si>
    <t>-</t>
    <phoneticPr fontId="5"/>
  </si>
  <si>
    <t>諸謝金</t>
    <rPh sb="0" eb="3">
      <t>ショシャキン</t>
    </rPh>
    <phoneticPr fontId="5"/>
  </si>
  <si>
    <t>SNSや各種メディアを活用した広報プロモーションや機運醸成に向けたイベントの開催、各種イベント等を効果的に展開する取組等の実施方策についての調査、自治体と連携した地域との海外交流に向けた実証や過去の取組の調査等を実施する。</t>
    <rPh sb="15" eb="17">
      <t>コウホウ</t>
    </rPh>
    <rPh sb="93" eb="95">
      <t>ジッショウ</t>
    </rPh>
    <rPh sb="96" eb="98">
      <t>カコ</t>
    </rPh>
    <rPh sb="99" eb="100">
      <t>ト</t>
    </rPh>
    <rPh sb="100" eb="101">
      <t>ク</t>
    </rPh>
    <phoneticPr fontId="5"/>
  </si>
  <si>
    <t>大阪・関西のみならず、日本全国で開催に向けた機運を醸成する取組を実施する。</t>
    <phoneticPr fontId="5"/>
  </si>
  <si>
    <t>国内におけるPR等の実施数</t>
    <rPh sb="0" eb="2">
      <t>コクナイ</t>
    </rPh>
    <rPh sb="8" eb="9">
      <t>トウ</t>
    </rPh>
    <rPh sb="10" eb="12">
      <t>ジッシ</t>
    </rPh>
    <rPh sb="12" eb="13">
      <t>スウ</t>
    </rPh>
    <phoneticPr fontId="5"/>
  </si>
  <si>
    <t>X＝国内におけるPR等に要した経費
／Y＝国内におけるPR等の実施数　　　　　　　　　　　　　　</t>
    <rPh sb="2" eb="4">
      <t>コクナイ</t>
    </rPh>
    <rPh sb="10" eb="11">
      <t>トウ</t>
    </rPh>
    <rPh sb="12" eb="13">
      <t>ヨウ</t>
    </rPh>
    <rPh sb="15" eb="17">
      <t>ケイヒ</t>
    </rPh>
    <rPh sb="21" eb="23">
      <t>コクナイ</t>
    </rPh>
    <rPh sb="29" eb="30">
      <t>トウ</t>
    </rPh>
    <rPh sb="31" eb="33">
      <t>ジッシ</t>
    </rPh>
    <rPh sb="33" eb="34">
      <t>スウ</t>
    </rPh>
    <phoneticPr fontId="5"/>
  </si>
  <si>
    <t>回</t>
    <rPh sb="0" eb="1">
      <t>カイ</t>
    </rPh>
    <phoneticPr fontId="5"/>
  </si>
  <si>
    <t>千円</t>
    <rPh sb="0" eb="2">
      <t>センエン</t>
    </rPh>
    <phoneticPr fontId="5"/>
  </si>
  <si>
    <t>　　千円/回</t>
    <rPh sb="2" eb="4">
      <t>センエン</t>
    </rPh>
    <rPh sb="5" eb="6">
      <t>カイ</t>
    </rPh>
    <phoneticPr fontId="5"/>
  </si>
  <si>
    <t>45,000/6</t>
    <phoneticPr fontId="5"/>
  </si>
  <si>
    <t>118,000/8</t>
    <phoneticPr fontId="5"/>
  </si>
  <si>
    <t>施策の効果としての「機運」は人々の関心、参加意欲、サポート環境、消費活動など、様々な取組の企画・実施など多様な形態によって算出され、これらを定量的な目標として設定することはなじまない。</t>
    <rPh sb="0" eb="1">
      <t>セ</t>
    </rPh>
    <rPh sb="1" eb="2">
      <t>サク</t>
    </rPh>
    <rPh sb="3" eb="5">
      <t>コウカ</t>
    </rPh>
    <rPh sb="10" eb="12">
      <t>キウン</t>
    </rPh>
    <rPh sb="14" eb="16">
      <t>ヒトビト</t>
    </rPh>
    <rPh sb="17" eb="19">
      <t>カンシン</t>
    </rPh>
    <rPh sb="20" eb="22">
      <t>サンカ</t>
    </rPh>
    <rPh sb="22" eb="24">
      <t>イヨク</t>
    </rPh>
    <rPh sb="29" eb="31">
      <t>カンキョウ</t>
    </rPh>
    <rPh sb="32" eb="34">
      <t>ショウヒ</t>
    </rPh>
    <rPh sb="34" eb="36">
      <t>カツドウ</t>
    </rPh>
    <rPh sb="39" eb="41">
      <t>サマザマ</t>
    </rPh>
    <rPh sb="42" eb="43">
      <t>ト</t>
    </rPh>
    <rPh sb="43" eb="44">
      <t>ク</t>
    </rPh>
    <rPh sb="45" eb="47">
      <t>キカク</t>
    </rPh>
    <rPh sb="48" eb="50">
      <t>ジッシ</t>
    </rPh>
    <rPh sb="52" eb="54">
      <t>タヨウ</t>
    </rPh>
    <rPh sb="55" eb="57">
      <t>ケイタイ</t>
    </rPh>
    <rPh sb="61" eb="63">
      <t>サンシュツ</t>
    </rPh>
    <rPh sb="70" eb="73">
      <t>テイリョウテキ</t>
    </rPh>
    <rPh sb="74" eb="76">
      <t>モクヒョウ</t>
    </rPh>
    <rPh sb="79" eb="81">
      <t>セッテイ</t>
    </rPh>
    <phoneticPr fontId="5"/>
  </si>
  <si>
    <t>全国的な機運醸成や大阪・関西万博終了後のレガシーの創出に関する取り組みを実施することで、大阪・関西万博の成功につなげる。</t>
    <rPh sb="0" eb="3">
      <t>ゼンコクテキ</t>
    </rPh>
    <rPh sb="4" eb="6">
      <t>キウン</t>
    </rPh>
    <rPh sb="6" eb="8">
      <t>ジョウセイ</t>
    </rPh>
    <rPh sb="9" eb="11">
      <t>オオサカ</t>
    </rPh>
    <rPh sb="12" eb="14">
      <t>カンサイ</t>
    </rPh>
    <rPh sb="14" eb="16">
      <t>バンパク</t>
    </rPh>
    <rPh sb="16" eb="18">
      <t>シュウリョウ</t>
    </rPh>
    <rPh sb="18" eb="19">
      <t>ゴ</t>
    </rPh>
    <rPh sb="25" eb="27">
      <t>ソウシュツ</t>
    </rPh>
    <rPh sb="28" eb="29">
      <t>カン</t>
    </rPh>
    <rPh sb="31" eb="32">
      <t>ト</t>
    </rPh>
    <rPh sb="33" eb="34">
      <t>ク</t>
    </rPh>
    <rPh sb="36" eb="38">
      <t>ジッシ</t>
    </rPh>
    <rPh sb="44" eb="46">
      <t>オオサカ</t>
    </rPh>
    <rPh sb="47" eb="49">
      <t>カンサイ</t>
    </rPh>
    <rPh sb="49" eb="51">
      <t>バンパク</t>
    </rPh>
    <rPh sb="52" eb="54">
      <t>セイコウ</t>
    </rPh>
    <phoneticPr fontId="5"/>
  </si>
  <si>
    <t>国民に向けた大阪・関西万博のPRにより、大阪・関西のみならず日本全国で機運醸成を図る。</t>
    <rPh sb="0" eb="2">
      <t>コクミン</t>
    </rPh>
    <rPh sb="3" eb="4">
      <t>ム</t>
    </rPh>
    <rPh sb="6" eb="8">
      <t>オオサカ</t>
    </rPh>
    <rPh sb="9" eb="11">
      <t>カンサイ</t>
    </rPh>
    <rPh sb="11" eb="13">
      <t>バンパク</t>
    </rPh>
    <rPh sb="20" eb="22">
      <t>オオサカ</t>
    </rPh>
    <rPh sb="23" eb="25">
      <t>カンサイ</t>
    </rPh>
    <rPh sb="30" eb="32">
      <t>ニホン</t>
    </rPh>
    <rPh sb="32" eb="34">
      <t>ゼンコク</t>
    </rPh>
    <rPh sb="35" eb="37">
      <t>キウン</t>
    </rPh>
    <rPh sb="37" eb="39">
      <t>ジョウセイ</t>
    </rPh>
    <rPh sb="40" eb="41">
      <t>ハカ</t>
    </rPh>
    <phoneticPr fontId="5"/>
  </si>
  <si>
    <t>国内におけるメディア露出件数</t>
    <rPh sb="10" eb="12">
      <t>ロシュツ</t>
    </rPh>
    <rPh sb="12" eb="14">
      <t>ケンスウ</t>
    </rPh>
    <phoneticPr fontId="5"/>
  </si>
  <si>
    <t>件</t>
    <rPh sb="0" eb="1">
      <t>ケン</t>
    </rPh>
    <phoneticPr fontId="5"/>
  </si>
  <si>
    <t>国際博覧会を成功させることは日本の経済活性化の起爆剤となることから、開催に向けて機運醸成は必須であり、社会ニーズを反映している。</t>
    <rPh sb="0" eb="2">
      <t>コクサイ</t>
    </rPh>
    <rPh sb="2" eb="5">
      <t>ハクランカイ</t>
    </rPh>
    <rPh sb="6" eb="8">
      <t>セイコウ</t>
    </rPh>
    <rPh sb="14" eb="16">
      <t>ニホン</t>
    </rPh>
    <rPh sb="17" eb="19">
      <t>ケイザイ</t>
    </rPh>
    <rPh sb="19" eb="22">
      <t>カッセイカ</t>
    </rPh>
    <rPh sb="23" eb="26">
      <t>キバクザイ</t>
    </rPh>
    <rPh sb="34" eb="36">
      <t>カイサイ</t>
    </rPh>
    <rPh sb="37" eb="38">
      <t>ム</t>
    </rPh>
    <rPh sb="40" eb="42">
      <t>キウン</t>
    </rPh>
    <rPh sb="42" eb="44">
      <t>ジョウセイ</t>
    </rPh>
    <rPh sb="45" eb="47">
      <t>ヒッス</t>
    </rPh>
    <rPh sb="51" eb="53">
      <t>シャカイ</t>
    </rPh>
    <rPh sb="57" eb="59">
      <t>ハンエイ</t>
    </rPh>
    <phoneticPr fontId="5"/>
  </si>
  <si>
    <t>国際博覧会条約により政府が主催することとなっている。また、国が主導して地方自治体、企業等が参画することにより、我が国の産業の国際展開を推進し、産業振興、貿易振興を進めていく必要があることから、地方自治体、民間等に委ねることはできない。</t>
    <rPh sb="0" eb="2">
      <t>コクサイ</t>
    </rPh>
    <rPh sb="2" eb="5">
      <t>ハクランカイ</t>
    </rPh>
    <rPh sb="5" eb="7">
      <t>ジョウヤク</t>
    </rPh>
    <rPh sb="10" eb="12">
      <t>セイフ</t>
    </rPh>
    <rPh sb="13" eb="15">
      <t>シュサイ</t>
    </rPh>
    <rPh sb="29" eb="30">
      <t>クニ</t>
    </rPh>
    <rPh sb="31" eb="33">
      <t>シュドウ</t>
    </rPh>
    <rPh sb="35" eb="37">
      <t>チホウ</t>
    </rPh>
    <rPh sb="37" eb="40">
      <t>ジチタイ</t>
    </rPh>
    <rPh sb="41" eb="43">
      <t>キギョウ</t>
    </rPh>
    <rPh sb="43" eb="44">
      <t>トウ</t>
    </rPh>
    <rPh sb="45" eb="47">
      <t>サンカク</t>
    </rPh>
    <rPh sb="55" eb="56">
      <t>ワ</t>
    </rPh>
    <rPh sb="57" eb="58">
      <t>クニ</t>
    </rPh>
    <rPh sb="59" eb="61">
      <t>サンギョウ</t>
    </rPh>
    <rPh sb="62" eb="64">
      <t>コクサイ</t>
    </rPh>
    <rPh sb="64" eb="66">
      <t>テンカイ</t>
    </rPh>
    <rPh sb="67" eb="69">
      <t>スイシン</t>
    </rPh>
    <rPh sb="71" eb="73">
      <t>サンギョウ</t>
    </rPh>
    <rPh sb="73" eb="75">
      <t>シンコウ</t>
    </rPh>
    <rPh sb="76" eb="78">
      <t>ボウエキ</t>
    </rPh>
    <rPh sb="78" eb="80">
      <t>シンコウ</t>
    </rPh>
    <rPh sb="81" eb="82">
      <t>スス</t>
    </rPh>
    <rPh sb="86" eb="88">
      <t>ヒツヨウ</t>
    </rPh>
    <rPh sb="96" eb="98">
      <t>チホウ</t>
    </rPh>
    <rPh sb="98" eb="101">
      <t>ジチタイ</t>
    </rPh>
    <rPh sb="102" eb="104">
      <t>ミンカン</t>
    </rPh>
    <rPh sb="104" eb="105">
      <t>トウ</t>
    </rPh>
    <rPh sb="106" eb="107">
      <t>ユダ</t>
    </rPh>
    <phoneticPr fontId="5"/>
  </si>
  <si>
    <t>閣議決定された基本方針や成長戦略等の中に入っており、政策体系の中で優先度の高い事業である。</t>
    <rPh sb="0" eb="2">
      <t>カクギ</t>
    </rPh>
    <rPh sb="2" eb="4">
      <t>ケッテイ</t>
    </rPh>
    <rPh sb="7" eb="9">
      <t>キホン</t>
    </rPh>
    <rPh sb="9" eb="11">
      <t>ホウシン</t>
    </rPh>
    <rPh sb="12" eb="14">
      <t>セイチョウ</t>
    </rPh>
    <rPh sb="14" eb="16">
      <t>センリャク</t>
    </rPh>
    <rPh sb="16" eb="17">
      <t>トウ</t>
    </rPh>
    <rPh sb="18" eb="19">
      <t>ナカ</t>
    </rPh>
    <rPh sb="20" eb="21">
      <t>ハイ</t>
    </rPh>
    <rPh sb="26" eb="28">
      <t>セイサク</t>
    </rPh>
    <rPh sb="28" eb="30">
      <t>タイケイ</t>
    </rPh>
    <rPh sb="31" eb="32">
      <t>ナカ</t>
    </rPh>
    <rPh sb="33" eb="36">
      <t>ユウセンド</t>
    </rPh>
    <rPh sb="37" eb="38">
      <t>タカ</t>
    </rPh>
    <rPh sb="39" eb="41">
      <t>ジギョウ</t>
    </rPh>
    <phoneticPr fontId="5"/>
  </si>
  <si>
    <t>支出先の選定にあたっては、一般競争入札を適正に実施している。</t>
    <rPh sb="0" eb="2">
      <t>シシュツ</t>
    </rPh>
    <rPh sb="2" eb="3">
      <t>サキ</t>
    </rPh>
    <rPh sb="4" eb="6">
      <t>センテイ</t>
    </rPh>
    <rPh sb="13" eb="15">
      <t>イッパン</t>
    </rPh>
    <rPh sb="15" eb="17">
      <t>キョウソウ</t>
    </rPh>
    <rPh sb="17" eb="19">
      <t>ニュウサツ</t>
    </rPh>
    <rPh sb="20" eb="22">
      <t>テキセイ</t>
    </rPh>
    <rPh sb="23" eb="25">
      <t>ジッシ</t>
    </rPh>
    <phoneticPr fontId="5"/>
  </si>
  <si>
    <t>無</t>
  </si>
  <si>
    <t>‐</t>
  </si>
  <si>
    <t>総合評価方式による入札を実施しているため、単位あたりコスト等の水準は妥当である。</t>
    <rPh sb="0" eb="2">
      <t>ソウゴウ</t>
    </rPh>
    <rPh sb="2" eb="4">
      <t>ヒョウカ</t>
    </rPh>
    <rPh sb="4" eb="6">
      <t>ホウシキ</t>
    </rPh>
    <rPh sb="9" eb="11">
      <t>ニュウサツ</t>
    </rPh>
    <rPh sb="12" eb="14">
      <t>ジッシ</t>
    </rPh>
    <rPh sb="21" eb="23">
      <t>タンイ</t>
    </rPh>
    <rPh sb="29" eb="30">
      <t>トウ</t>
    </rPh>
    <rPh sb="31" eb="33">
      <t>スイジュン</t>
    </rPh>
    <rPh sb="34" eb="36">
      <t>ダトウ</t>
    </rPh>
    <phoneticPr fontId="5"/>
  </si>
  <si>
    <t>国際博覧会の成功に向けて必要不可欠な機運醸成の取組を行うために真に必要なイベント等に限定している。</t>
    <rPh sb="0" eb="2">
      <t>コクサイ</t>
    </rPh>
    <rPh sb="2" eb="5">
      <t>ハクランカイ</t>
    </rPh>
    <rPh sb="6" eb="8">
      <t>セイコウ</t>
    </rPh>
    <rPh sb="9" eb="10">
      <t>ム</t>
    </rPh>
    <rPh sb="12" eb="14">
      <t>ヒツヨウ</t>
    </rPh>
    <rPh sb="14" eb="17">
      <t>フカケツ</t>
    </rPh>
    <rPh sb="18" eb="20">
      <t>キウン</t>
    </rPh>
    <rPh sb="20" eb="22">
      <t>ジョウセイ</t>
    </rPh>
    <rPh sb="23" eb="24">
      <t>ト</t>
    </rPh>
    <rPh sb="24" eb="25">
      <t>ク</t>
    </rPh>
    <rPh sb="26" eb="27">
      <t>オコナ</t>
    </rPh>
    <rPh sb="31" eb="32">
      <t>シン</t>
    </rPh>
    <rPh sb="33" eb="35">
      <t>ヒツヨウ</t>
    </rPh>
    <rPh sb="40" eb="41">
      <t>トウ</t>
    </rPh>
    <rPh sb="42" eb="44">
      <t>ゲンテイ</t>
    </rPh>
    <phoneticPr fontId="5"/>
  </si>
  <si>
    <t>取組の必要性を精査して要求するとともに、コスト削減に努めて執行している。</t>
    <rPh sb="0" eb="1">
      <t>ト</t>
    </rPh>
    <rPh sb="1" eb="2">
      <t>ク</t>
    </rPh>
    <rPh sb="3" eb="5">
      <t>ヒツヨウ</t>
    </rPh>
    <rPh sb="5" eb="6">
      <t>セイ</t>
    </rPh>
    <rPh sb="7" eb="9">
      <t>セイサ</t>
    </rPh>
    <rPh sb="11" eb="13">
      <t>ヨウキュウ</t>
    </rPh>
    <rPh sb="23" eb="25">
      <t>サクゲン</t>
    </rPh>
    <rPh sb="26" eb="27">
      <t>ツト</t>
    </rPh>
    <rPh sb="29" eb="31">
      <t>シッコウ</t>
    </rPh>
    <phoneticPr fontId="5"/>
  </si>
  <si>
    <t>イベントやPRを実施し、メディア等にも露出するなど機運醸成の景気となった。</t>
    <rPh sb="8" eb="10">
      <t>ジッシ</t>
    </rPh>
    <rPh sb="16" eb="17">
      <t>ナド</t>
    </rPh>
    <rPh sb="19" eb="21">
      <t>ロシュツ</t>
    </rPh>
    <rPh sb="25" eb="27">
      <t>キウン</t>
    </rPh>
    <rPh sb="27" eb="29">
      <t>ジョウセイ</t>
    </rPh>
    <rPh sb="30" eb="32">
      <t>ケイキ</t>
    </rPh>
    <phoneticPr fontId="5"/>
  </si>
  <si>
    <t>価格競争や総合評価による競争入札により契約相手方を選定している。</t>
    <rPh sb="0" eb="2">
      <t>カカク</t>
    </rPh>
    <rPh sb="2" eb="4">
      <t>キョウソウ</t>
    </rPh>
    <rPh sb="5" eb="7">
      <t>ソウゴウ</t>
    </rPh>
    <rPh sb="7" eb="9">
      <t>ヒョウカ</t>
    </rPh>
    <rPh sb="12" eb="14">
      <t>キョウソウ</t>
    </rPh>
    <rPh sb="14" eb="16">
      <t>ニュウサツ</t>
    </rPh>
    <rPh sb="19" eb="21">
      <t>ケイヤク</t>
    </rPh>
    <rPh sb="21" eb="24">
      <t>アイテガタ</t>
    </rPh>
    <rPh sb="25" eb="27">
      <t>センテイ</t>
    </rPh>
    <phoneticPr fontId="5"/>
  </si>
  <si>
    <t>新型コロナの感染拡大によりやむを得ず、実施を断念したものを除き、実施している。</t>
    <rPh sb="0" eb="2">
      <t>シンガタ</t>
    </rPh>
    <rPh sb="6" eb="8">
      <t>カンセン</t>
    </rPh>
    <rPh sb="8" eb="10">
      <t>カクダイ</t>
    </rPh>
    <rPh sb="16" eb="17">
      <t>エ</t>
    </rPh>
    <rPh sb="19" eb="21">
      <t>ジッシ</t>
    </rPh>
    <rPh sb="22" eb="24">
      <t>ダンネン</t>
    </rPh>
    <rPh sb="29" eb="30">
      <t>ノゾ</t>
    </rPh>
    <rPh sb="32" eb="34">
      <t>ジッシ</t>
    </rPh>
    <phoneticPr fontId="5"/>
  </si>
  <si>
    <t>制作した動画は今回のPRイベントに限らずSNS等で活用している。</t>
    <rPh sb="0" eb="2">
      <t>セイサク</t>
    </rPh>
    <rPh sb="4" eb="6">
      <t>ドウガ</t>
    </rPh>
    <rPh sb="7" eb="9">
      <t>コンカイ</t>
    </rPh>
    <rPh sb="17" eb="18">
      <t>カギ</t>
    </rPh>
    <rPh sb="23" eb="24">
      <t>トウ</t>
    </rPh>
    <rPh sb="25" eb="27">
      <t>カツヨウ</t>
    </rPh>
    <phoneticPr fontId="5"/>
  </si>
  <si>
    <t>官房</t>
  </si>
  <si>
    <t>A.株式会社ADKマーケティング・ソリューションズ、株式会社ADKクリエイティブ・ワン</t>
    <phoneticPr fontId="5"/>
  </si>
  <si>
    <t>人件費</t>
    <rPh sb="0" eb="3">
      <t>ジンケンヒ</t>
    </rPh>
    <phoneticPr fontId="5"/>
  </si>
  <si>
    <t>運営に係る人件費</t>
    <rPh sb="0" eb="2">
      <t>ウンエイ</t>
    </rPh>
    <rPh sb="3" eb="4">
      <t>カカ</t>
    </rPh>
    <rPh sb="5" eb="8">
      <t>ジンケンヒ</t>
    </rPh>
    <phoneticPr fontId="5"/>
  </si>
  <si>
    <t>事業費</t>
    <rPh sb="0" eb="3">
      <t>ジギョウヒ</t>
    </rPh>
    <phoneticPr fontId="5"/>
  </si>
  <si>
    <t>イベント等の開催に係る経費</t>
    <rPh sb="4" eb="5">
      <t>トウ</t>
    </rPh>
    <rPh sb="6" eb="8">
      <t>カイサイ</t>
    </rPh>
    <rPh sb="9" eb="10">
      <t>カカ</t>
    </rPh>
    <rPh sb="11" eb="13">
      <t>ケイヒ</t>
    </rPh>
    <phoneticPr fontId="5"/>
  </si>
  <si>
    <t>その他</t>
    <phoneticPr fontId="5"/>
  </si>
  <si>
    <t>一般管理費等</t>
    <rPh sb="0" eb="2">
      <t>イッパン</t>
    </rPh>
    <rPh sb="2" eb="5">
      <t>カンリヒ</t>
    </rPh>
    <rPh sb="5" eb="6">
      <t>トウ</t>
    </rPh>
    <phoneticPr fontId="5"/>
  </si>
  <si>
    <t>消費税</t>
    <phoneticPr fontId="5"/>
  </si>
  <si>
    <t>株式会社ADKマーケティング・ソリューションズ、株式会社ADKクリエイティブ・ワン</t>
    <phoneticPr fontId="5"/>
  </si>
  <si>
    <t>令和３年度大阪・関西万博開催に向けた機運醸成及び各国への参加招請のための広報事業</t>
    <phoneticPr fontId="5"/>
  </si>
  <si>
    <t>本件は、連名契約となっている。
株式会社ADKクリエイティブ・ワンの法人番号は、「7010001035070」。
落札率については、予定価格が類推される恐れがあることから未記載とする。</t>
    <rPh sb="0" eb="2">
      <t>ホンケン</t>
    </rPh>
    <rPh sb="4" eb="6">
      <t>レンメイ</t>
    </rPh>
    <rPh sb="6" eb="8">
      <t>ケイヤク</t>
    </rPh>
    <rPh sb="34" eb="36">
      <t>ホウジン</t>
    </rPh>
    <rPh sb="36" eb="38">
      <t>バンゴウ</t>
    </rPh>
    <rPh sb="57" eb="59">
      <t>ラクサツ</t>
    </rPh>
    <rPh sb="59" eb="60">
      <t>リツ</t>
    </rPh>
    <rPh sb="66" eb="68">
      <t>ヨテイ</t>
    </rPh>
    <rPh sb="68" eb="70">
      <t>カカク</t>
    </rPh>
    <rPh sb="71" eb="73">
      <t>ルイスイ</t>
    </rPh>
    <rPh sb="76" eb="77">
      <t>オソ</t>
    </rPh>
    <rPh sb="85" eb="88">
      <t>ミキサイ</t>
    </rPh>
    <phoneticPr fontId="5"/>
  </si>
  <si>
    <t>内閣官房副長官補</t>
    <rPh sb="0" eb="2">
      <t>ナイカク</t>
    </rPh>
    <rPh sb="2" eb="4">
      <t>カンボウ</t>
    </rPh>
    <rPh sb="4" eb="7">
      <t>フクチョウカン</t>
    </rPh>
    <rPh sb="7" eb="8">
      <t>ホ</t>
    </rPh>
    <phoneticPr fontId="5"/>
  </si>
  <si>
    <t>国際博覧会推進本部事務局</t>
    <rPh sb="0" eb="2">
      <t>コクサイ</t>
    </rPh>
    <rPh sb="2" eb="5">
      <t>ハクランカイ</t>
    </rPh>
    <rPh sb="5" eb="7">
      <t>スイシン</t>
    </rPh>
    <rPh sb="7" eb="9">
      <t>ホンブ</t>
    </rPh>
    <rPh sb="9" eb="12">
      <t>ジムキョク</t>
    </rPh>
    <phoneticPr fontId="5"/>
  </si>
  <si>
    <t>参事官　川上　敏寛</t>
    <rPh sb="0" eb="3">
      <t>サンジカン</t>
    </rPh>
    <rPh sb="4" eb="6">
      <t>カワカミ</t>
    </rPh>
    <rPh sb="7" eb="8">
      <t>トシ</t>
    </rPh>
    <rPh sb="8" eb="9">
      <t>ヒロシ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</si>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</sst>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6">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5" xfId="0" applyFont="1" applyFill="1" applyBorder="1" applyAlignment="1">
      <alignment horizontal="center" vertical="center"/>
    </xf>
    <xf numFmtId="0" fontId="3" fillId="5" borderId="85"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36" xfId="0" applyFont="1" applyFill="1" applyBorder="1">
      <alignment vertical="center"/>
    </xf>
    <xf numFmtId="0" fontId="0" fillId="3" borderId="36"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4"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177"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92"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53"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2"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0" fillId="5" borderId="57"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xf>
    <xf numFmtId="0" fontId="9" fillId="2" borderId="45" xfId="3" applyFont="1" applyFill="1" applyBorder="1" applyAlignment="1" applyProtection="1">
      <alignment horizontal="center" vertical="center"/>
    </xf>
    <xf numFmtId="0" fontId="14" fillId="0" borderId="72" xfId="1"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protection locked="0"/>
    </xf>
    <xf numFmtId="0" fontId="9" fillId="2" borderId="74" xfId="1" applyFont="1" applyFill="1" applyBorder="1" applyAlignment="1" applyProtection="1">
      <alignment horizontal="center" vertical="center" wrapText="1" shrinkToFit="1"/>
    </xf>
    <xf numFmtId="0" fontId="0" fillId="0" borderId="45" xfId="0" applyFont="1" applyBorder="1" applyAlignment="1">
      <alignment horizontal="center" vertical="center"/>
    </xf>
    <xf numFmtId="0" fontId="0" fillId="0" borderId="73" xfId="0" applyFont="1" applyBorder="1" applyAlignment="1">
      <alignment horizontal="center" vertical="center"/>
    </xf>
    <xf numFmtId="0" fontId="11" fillId="0" borderId="45"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9" fillId="2" borderId="74" xfId="1" applyFont="1" applyFill="1" applyBorder="1" applyAlignment="1" applyProtection="1">
      <alignment horizontal="center" vertical="center"/>
    </xf>
    <xf numFmtId="0" fontId="0" fillId="0" borderId="46" xfId="0" applyFont="1" applyBorder="1" applyAlignment="1">
      <alignment horizontal="center" vertical="center"/>
    </xf>
    <xf numFmtId="0" fontId="10" fillId="6" borderId="39" xfId="3" applyFont="1" applyFill="1" applyBorder="1" applyAlignment="1" applyProtection="1">
      <alignment horizontal="center" vertical="center" wrapText="1" shrinkToFit="1"/>
    </xf>
    <xf numFmtId="0" fontId="10" fillId="6" borderId="36"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2" fillId="0" borderId="62" xfId="3" applyFont="1" applyFill="1" applyBorder="1" applyAlignment="1" applyProtection="1">
      <alignment horizontal="center" vertical="center"/>
      <protection locked="0"/>
    </xf>
    <xf numFmtId="0" fontId="9" fillId="2" borderId="38"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3" applyFont="1" applyFill="1" applyBorder="1" applyAlignment="1" applyProtection="1">
      <alignment horizontal="center" vertical="center" wrapText="1"/>
    </xf>
    <xf numFmtId="0" fontId="9" fillId="2" borderId="36"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0" borderId="75"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57"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176" fontId="0" fillId="0" borderId="129"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2" xfId="3" applyFont="1" applyFill="1" applyBorder="1" applyAlignment="1" applyProtection="1">
      <alignment horizontal="center" vertical="center" wrapText="1"/>
    </xf>
    <xf numFmtId="0" fontId="0" fillId="2" borderId="37"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7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58"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6" fontId="0" fillId="5" borderId="112" xfId="0" applyNumberFormat="1" applyFont="1" applyFill="1" applyBorder="1" applyAlignment="1">
      <alignment horizontal="center" vertical="center"/>
    </xf>
    <xf numFmtId="176" fontId="0" fillId="5" borderId="113" xfId="0" applyNumberFormat="1" applyFont="1" applyFill="1" applyBorder="1" applyAlignment="1">
      <alignment horizontal="center" vertical="center"/>
    </xf>
    <xf numFmtId="176" fontId="0" fillId="5" borderId="133" xfId="0" applyNumberFormat="1" applyFont="1" applyFill="1" applyBorder="1" applyAlignment="1">
      <alignment horizontal="center" vertical="center"/>
    </xf>
    <xf numFmtId="176" fontId="0" fillId="5" borderId="114" xfId="0" applyNumberFormat="1" applyFont="1" applyFill="1" applyBorder="1" applyAlignment="1">
      <alignment horizontal="center" vertical="center"/>
    </xf>
    <xf numFmtId="176" fontId="0" fillId="5" borderId="132" xfId="0" applyNumberFormat="1" applyFont="1" applyFill="1" applyBorder="1" applyAlignment="1">
      <alignment horizontal="center" vertical="center"/>
    </xf>
    <xf numFmtId="176" fontId="0" fillId="5" borderId="134" xfId="0" applyNumberFormat="1" applyFont="1" applyFill="1" applyBorder="1" applyAlignment="1">
      <alignment horizontal="center" vertical="center"/>
    </xf>
    <xf numFmtId="176" fontId="0" fillId="5" borderId="95" xfId="0" applyNumberFormat="1" applyFont="1" applyFill="1" applyBorder="1" applyAlignment="1">
      <alignment horizontal="center" vertical="center"/>
    </xf>
    <xf numFmtId="176" fontId="0" fillId="5" borderId="96" xfId="0" applyNumberFormat="1" applyFont="1" applyFill="1" applyBorder="1" applyAlignment="1">
      <alignment horizontal="center" vertical="center"/>
    </xf>
    <xf numFmtId="176" fontId="0" fillId="5" borderId="135" xfId="0" applyNumberFormat="1"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78"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79" xfId="0" applyNumberFormat="1" applyFont="1" applyFill="1" applyBorder="1" applyAlignment="1">
      <alignment horizontal="right" vertical="center"/>
    </xf>
    <xf numFmtId="0" fontId="12" fillId="2" borderId="78"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6" fontId="0" fillId="5" borderId="35" xfId="0" applyNumberFormat="1" applyFont="1" applyFill="1" applyBorder="1" applyAlignment="1" applyProtection="1">
      <alignment horizontal="center" vertical="center"/>
      <protection locked="0"/>
    </xf>
    <xf numFmtId="176" fontId="0" fillId="5" borderId="36" xfId="0" applyNumberFormat="1" applyFont="1" applyFill="1" applyBorder="1" applyAlignment="1" applyProtection="1">
      <alignment horizontal="center" vertical="center"/>
      <protection locked="0"/>
    </xf>
    <xf numFmtId="176" fontId="0" fillId="5" borderId="53" xfId="0" applyNumberFormat="1" applyFont="1" applyFill="1" applyBorder="1" applyAlignment="1" applyProtection="1">
      <alignment horizontal="center" vertical="center"/>
      <protection locked="0"/>
    </xf>
    <xf numFmtId="176" fontId="0" fillId="5" borderId="54"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horizontal="center" vertical="center"/>
      <protection locked="0"/>
    </xf>
    <xf numFmtId="176" fontId="0" fillId="5" borderId="110" xfId="0" applyNumberFormat="1"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11" xfId="3" applyFont="1" applyFill="1" applyBorder="1" applyAlignment="1" applyProtection="1">
      <alignment horizontal="center" vertical="center" wrapText="1"/>
    </xf>
    <xf numFmtId="0" fontId="0" fillId="0" borderId="72"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5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2" borderId="100" xfId="0"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58" xfId="0" applyNumberFormat="1" applyFont="1" applyFill="1" applyBorder="1" applyAlignment="1" applyProtection="1">
      <alignment horizontal="center" vertical="center"/>
      <protection locked="0"/>
    </xf>
    <xf numFmtId="0" fontId="15" fillId="2"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2" xfId="0" applyFont="1" applyFill="1" applyBorder="1" applyAlignment="1" applyProtection="1">
      <alignment vertical="center" wrapText="1"/>
      <protection locked="0"/>
    </xf>
    <xf numFmtId="0" fontId="3" fillId="5" borderId="36" xfId="0" applyFont="1" applyFill="1" applyBorder="1" applyAlignment="1" applyProtection="1">
      <alignment vertical="center" wrapText="1"/>
      <protection locked="0"/>
    </xf>
    <xf numFmtId="0" fontId="3" fillId="5" borderId="57"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0"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5" xfId="0" applyFont="1" applyFill="1" applyBorder="1" applyAlignment="1">
      <alignment horizontal="center" vertical="center" wrapText="1"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3" fillId="2" borderId="39"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40"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2"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6" borderId="36" xfId="0" applyFont="1" applyFill="1" applyBorder="1" applyAlignment="1">
      <alignment horizontal="center" vertical="center" wrapText="1"/>
    </xf>
    <xf numFmtId="0" fontId="0" fillId="6" borderId="53" xfId="0" applyFont="1" applyFill="1" applyBorder="1" applyAlignment="1">
      <alignment horizontal="center" vertical="center" wrapText="1"/>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4" xfId="0"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39"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8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9" xfId="0" applyFont="1" applyBorder="1" applyAlignment="1">
      <alignment horizontal="center" vertical="center"/>
    </xf>
    <xf numFmtId="176" fontId="0" fillId="0" borderId="83" xfId="0" applyNumberFormat="1" applyFont="1" applyFill="1" applyBorder="1" applyAlignment="1" applyProtection="1">
      <alignment horizontal="center" vertical="center" shrinkToFit="1"/>
      <protection locked="0"/>
    </xf>
    <xf numFmtId="176" fontId="0" fillId="0" borderId="65" xfId="0" applyNumberFormat="1" applyFont="1" applyFill="1" applyBorder="1" applyAlignment="1" applyProtection="1">
      <alignment horizontal="center" vertical="center" shrinkToFit="1"/>
      <protection locked="0"/>
    </xf>
    <xf numFmtId="176" fontId="0" fillId="5" borderId="83" xfId="0" applyNumberFormat="1" applyFont="1" applyFill="1" applyBorder="1" applyAlignment="1" applyProtection="1">
      <alignment horizontal="center" vertical="center" shrinkToFit="1"/>
      <protection locked="0"/>
    </xf>
    <xf numFmtId="176" fontId="0" fillId="5" borderId="65" xfId="0" applyNumberFormat="1" applyFont="1" applyFill="1" applyBorder="1" applyAlignment="1" applyProtection="1">
      <alignment horizontal="center" vertical="center" shrinkToFit="1"/>
      <protection locked="0"/>
    </xf>
    <xf numFmtId="176" fontId="0" fillId="5" borderId="84" xfId="0" applyNumberFormat="1" applyFont="1" applyFill="1" applyBorder="1" applyAlignment="1" applyProtection="1">
      <alignment horizontal="center" vertical="center" shrinkToFit="1"/>
      <protection locked="0"/>
    </xf>
    <xf numFmtId="176" fontId="0" fillId="0" borderId="85"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58" xfId="0" applyFont="1" applyFill="1" applyBorder="1" applyAlignment="1">
      <alignment horizontal="left" vertical="center" wrapText="1"/>
    </xf>
    <xf numFmtId="0" fontId="0" fillId="5" borderId="5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48" xfId="0" applyFont="1" applyBorder="1" applyAlignment="1">
      <alignment horizontal="center" vertical="center"/>
    </xf>
    <xf numFmtId="0" fontId="0" fillId="0" borderId="89" xfId="0" applyFont="1" applyBorder="1" applyAlignment="1">
      <alignment horizontal="center" vertical="center"/>
    </xf>
    <xf numFmtId="0" fontId="0" fillId="0" borderId="47" xfId="0" applyFont="1" applyFill="1" applyBorder="1" applyAlignment="1">
      <alignment horizontal="center" vertical="center"/>
    </xf>
    <xf numFmtId="0" fontId="0" fillId="0" borderId="49" xfId="0" applyFont="1" applyBorder="1" applyAlignment="1">
      <alignment horizontal="center" vertical="center"/>
    </xf>
    <xf numFmtId="0" fontId="29" fillId="6" borderId="39"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36"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5"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110"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137"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57" xfId="0" applyFont="1" applyFill="1" applyBorder="1" applyAlignment="1">
      <alignment horizontal="center" vertical="center"/>
    </xf>
    <xf numFmtId="0" fontId="0" fillId="5" borderId="55" xfId="0" applyFont="1" applyFill="1" applyBorder="1" applyAlignment="1">
      <alignment vertical="center"/>
    </xf>
    <xf numFmtId="0" fontId="0" fillId="5" borderId="5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2" xfId="0" applyFont="1" applyFill="1" applyBorder="1" applyAlignment="1">
      <alignment vertical="center" wrapText="1"/>
    </xf>
    <xf numFmtId="0" fontId="0" fillId="5" borderId="91" xfId="0" applyFont="1" applyFill="1" applyBorder="1" applyAlignment="1">
      <alignment vertical="center" wrapText="1"/>
    </xf>
    <xf numFmtId="0" fontId="0" fillId="5" borderId="104"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0" fillId="5" borderId="62" xfId="0" applyFont="1" applyFill="1" applyBorder="1" applyAlignment="1">
      <alignment vertical="center"/>
    </xf>
    <xf numFmtId="0" fontId="0" fillId="5" borderId="36"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vertical="center"/>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lignment horizontal="left" vertical="center"/>
    </xf>
    <xf numFmtId="0" fontId="0" fillId="5" borderId="58"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14" xfId="0" applyFont="1" applyFill="1" applyBorder="1" applyAlignment="1">
      <alignment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22" fillId="0" borderId="123" xfId="0"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178" fontId="22" fillId="0" borderId="123"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178" fontId="22" fillId="0" borderId="117" xfId="0" applyNumberFormat="1" applyFont="1" applyFill="1" applyBorder="1" applyAlignment="1" applyProtection="1">
      <alignment horizontal="center" vertical="center" wrapText="1"/>
      <protection locked="0"/>
    </xf>
    <xf numFmtId="49" fontId="20" fillId="0" borderId="117"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49" fontId="20" fillId="0" borderId="61" xfId="0" applyNumberFormat="1" applyFont="1" applyFill="1" applyBorder="1" applyAlignment="1" applyProtection="1">
      <alignment horizontal="center" vertical="center" wrapText="1"/>
      <protection locked="0"/>
    </xf>
    <xf numFmtId="49" fontId="20" fillId="0" borderId="81" xfId="0" applyNumberFormat="1"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39" xfId="0" applyFont="1" applyFill="1" applyBorder="1" applyAlignment="1">
      <alignment horizontal="center" vertical="center" textRotation="255" wrapText="1"/>
    </xf>
    <xf numFmtId="0" fontId="0" fillId="6" borderId="36"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36" xfId="0" applyFont="1" applyFill="1" applyBorder="1" applyAlignment="1">
      <alignment horizontal="left" vertical="center" wrapText="1"/>
    </xf>
    <xf numFmtId="0" fontId="0" fillId="5" borderId="37"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26"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49" fontId="20" fillId="0" borderId="68"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255" wrapText="1"/>
    </xf>
    <xf numFmtId="0" fontId="0" fillId="5" borderId="68" xfId="0" applyFont="1" applyFill="1" applyBorder="1" applyAlignment="1">
      <alignment horizontal="left" vertical="center"/>
    </xf>
    <xf numFmtId="0" fontId="0" fillId="5" borderId="60" xfId="0" applyFont="1" applyFill="1" applyBorder="1" applyAlignment="1">
      <alignment horizontal="left" vertical="center"/>
    </xf>
    <xf numFmtId="0" fontId="0" fillId="5" borderId="80" xfId="0" applyFont="1" applyFill="1" applyBorder="1" applyAlignment="1">
      <alignment horizontal="left" vertical="center"/>
    </xf>
    <xf numFmtId="0" fontId="0" fillId="5" borderId="80" xfId="0" applyFont="1" applyFill="1" applyBorder="1" applyAlignment="1" applyProtection="1">
      <alignment horizontal="center" vertical="center"/>
      <protection locked="0"/>
    </xf>
    <xf numFmtId="0" fontId="0" fillId="5" borderId="55" xfId="0" applyFont="1" applyFill="1" applyBorder="1" applyAlignment="1">
      <alignment vertical="center" wrapText="1"/>
    </xf>
    <xf numFmtId="0" fontId="0" fillId="5" borderId="51" xfId="0" applyFont="1" applyFill="1" applyBorder="1" applyAlignment="1">
      <alignment vertical="center" wrapText="1"/>
    </xf>
    <xf numFmtId="0" fontId="0" fillId="5" borderId="56" xfId="0" applyFont="1" applyFill="1" applyBorder="1" applyAlignment="1">
      <alignment vertical="center" wrapText="1"/>
    </xf>
    <xf numFmtId="0" fontId="0" fillId="5" borderId="50" xfId="0" applyFont="1" applyFill="1" applyBorder="1" applyAlignment="1" applyProtection="1">
      <alignment horizontal="center" vertical="center"/>
      <protection locked="0"/>
    </xf>
    <xf numFmtId="0" fontId="0" fillId="5" borderId="51" xfId="0" applyFont="1" applyFill="1" applyBorder="1" applyAlignment="1" applyProtection="1">
      <alignment horizontal="center" vertical="center"/>
      <protection locked="0"/>
    </xf>
    <xf numFmtId="49" fontId="20" fillId="0" borderId="67"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0" fillId="6" borderId="10"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3"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178" fontId="22" fillId="0" borderId="119" xfId="0" applyNumberFormat="1"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49" fontId="20" fillId="0" borderId="63" xfId="0" applyNumberFormat="1"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0" borderId="6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6" fontId="0" fillId="0" borderId="12"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11" fillId="0" borderId="35" xfId="0" applyFont="1" applyBorder="1" applyAlignment="1">
      <alignment horizontal="center" vertical="center" wrapText="1"/>
    </xf>
    <xf numFmtId="0" fontId="11" fillId="0" borderId="36" xfId="0" applyFont="1" applyBorder="1" applyAlignment="1">
      <alignment horizontal="center" vertical="center"/>
    </xf>
    <xf numFmtId="0" fontId="11" fillId="0" borderId="53"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76" fontId="0" fillId="0" borderId="59"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176" fontId="0" fillId="0" borderId="82" xfId="0" applyNumberFormat="1" applyFont="1" applyFill="1" applyBorder="1" applyAlignment="1" applyProtection="1">
      <alignment horizontal="right" vertical="center"/>
      <protection locked="0"/>
    </xf>
    <xf numFmtId="0" fontId="13" fillId="2" borderId="69"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9" fillId="0" borderId="72" xfId="0" applyFont="1" applyFill="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73"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3" fillId="0" borderId="36" xfId="0" applyFont="1" applyBorder="1" applyAlignment="1">
      <alignment horizontal="center" vertical="center"/>
    </xf>
    <xf numFmtId="0" fontId="0" fillId="0" borderId="35" xfId="0" applyFont="1" applyFill="1" applyBorder="1" applyAlignment="1">
      <alignment horizontal="center" vertical="center"/>
    </xf>
    <xf numFmtId="0" fontId="3" fillId="0" borderId="37" xfId="0" applyFont="1" applyBorder="1" applyAlignment="1">
      <alignment horizontal="center" vertical="center"/>
    </xf>
    <xf numFmtId="0" fontId="11" fillId="0" borderId="37"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0" fillId="0" borderId="23"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0" fontId="0" fillId="5" borderId="10" xfId="0" applyNumberFormat="1" applyFont="1" applyFill="1" applyBorder="1" applyAlignment="1" applyProtection="1">
      <alignment horizontal="center" vertical="center" wrapText="1"/>
      <protection locked="0"/>
    </xf>
    <xf numFmtId="180"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right" vertical="center" wrapText="1"/>
      <protection locked="0"/>
    </xf>
    <xf numFmtId="181" fontId="3" fillId="0" borderId="10"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13" fillId="6" borderId="64"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65" xfId="0" applyFont="1" applyFill="1" applyBorder="1" applyAlignment="1">
      <alignment horizontal="center" vertical="center"/>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89</xdr:row>
      <xdr:rowOff>0</xdr:rowOff>
    </xdr:from>
    <xdr:to>
      <xdr:col>31</xdr:col>
      <xdr:colOff>142497</xdr:colOff>
      <xdr:row>91</xdr:row>
      <xdr:rowOff>160326</xdr:rowOff>
    </xdr:to>
    <xdr:sp macro="" textlink="">
      <xdr:nvSpPr>
        <xdr:cNvPr id="2" name="テキスト ボックス 1"/>
        <xdr:cNvSpPr txBox="1"/>
      </xdr:nvSpPr>
      <xdr:spPr bwMode="auto">
        <a:xfrm>
          <a:off x="4437529" y="32284147"/>
          <a:ext cx="1957850" cy="855091"/>
        </a:xfrm>
        <a:prstGeom prst="rect">
          <a:avLst/>
        </a:prstGeom>
        <a:solidFill>
          <a:schemeClr val="bg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156882</xdr:colOff>
      <xdr:row>91</xdr:row>
      <xdr:rowOff>302559</xdr:rowOff>
    </xdr:from>
    <xdr:to>
      <xdr:col>26</xdr:col>
      <xdr:colOff>160057</xdr:colOff>
      <xdr:row>94</xdr:row>
      <xdr:rowOff>242889</xdr:rowOff>
    </xdr:to>
    <xdr:cxnSp macro="">
      <xdr:nvCxnSpPr>
        <xdr:cNvPr id="3" name="直線コネクタ 2"/>
        <xdr:cNvCxnSpPr/>
      </xdr:nvCxnSpPr>
      <xdr:spPr>
        <a:xfrm>
          <a:off x="5401235" y="33281471"/>
          <a:ext cx="3175" cy="982477"/>
        </a:xfrm>
        <a:prstGeom prst="line">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44824</xdr:colOff>
      <xdr:row>92</xdr:row>
      <xdr:rowOff>212912</xdr:rowOff>
    </xdr:from>
    <xdr:to>
      <xdr:col>39</xdr:col>
      <xdr:colOff>182257</xdr:colOff>
      <xdr:row>93</xdr:row>
      <xdr:rowOff>141605</xdr:rowOff>
    </xdr:to>
    <xdr:sp macro="" textlink="">
      <xdr:nvSpPr>
        <xdr:cNvPr id="4" name="正方形/長方形 3"/>
        <xdr:cNvSpPr/>
      </xdr:nvSpPr>
      <xdr:spPr>
        <a:xfrm>
          <a:off x="5490883" y="33539206"/>
          <a:ext cx="2557903" cy="27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p>
      </xdr:txBody>
    </xdr:sp>
    <xdr:clientData/>
  </xdr:twoCellAnchor>
  <xdr:twoCellAnchor>
    <xdr:from>
      <xdr:col>22</xdr:col>
      <xdr:colOff>11206</xdr:colOff>
      <xdr:row>94</xdr:row>
      <xdr:rowOff>291353</xdr:rowOff>
    </xdr:from>
    <xdr:to>
      <xdr:col>33</xdr:col>
      <xdr:colOff>134471</xdr:colOff>
      <xdr:row>95</xdr:row>
      <xdr:rowOff>190500</xdr:rowOff>
    </xdr:to>
    <xdr:sp macro="" textlink="">
      <xdr:nvSpPr>
        <xdr:cNvPr id="5" name="テキスト ボックス 4"/>
        <xdr:cNvSpPr txBox="1"/>
      </xdr:nvSpPr>
      <xdr:spPr>
        <a:xfrm>
          <a:off x="4448735" y="34312412"/>
          <a:ext cx="234203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112058</xdr:colOff>
      <xdr:row>95</xdr:row>
      <xdr:rowOff>313765</xdr:rowOff>
    </xdr:from>
    <xdr:to>
      <xdr:col>32</xdr:col>
      <xdr:colOff>123130</xdr:colOff>
      <xdr:row>98</xdr:row>
      <xdr:rowOff>347253</xdr:rowOff>
    </xdr:to>
    <xdr:sp macro="" textlink="">
      <xdr:nvSpPr>
        <xdr:cNvPr id="6" name="正方形/長方形 5"/>
        <xdr:cNvSpPr/>
      </xdr:nvSpPr>
      <xdr:spPr bwMode="auto">
        <a:xfrm>
          <a:off x="4347882" y="34682206"/>
          <a:ext cx="2229836" cy="1075635"/>
        </a:xfrm>
        <a:prstGeom prst="rect">
          <a:avLst/>
        </a:prstGeom>
        <a:solidFill>
          <a:schemeClr val="lt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民間企業（１者）</a:t>
          </a:r>
          <a:endParaRPr kumimoji="1" lang="en-US" altLang="ja-JP" sz="1100">
            <a:solidFill>
              <a:sysClr val="windowText" lastClr="000000"/>
            </a:solidFill>
          </a:endParaRPr>
        </a:p>
      </xdr:txBody>
    </xdr:sp>
    <xdr:clientData/>
  </xdr:twoCellAnchor>
  <xdr:twoCellAnchor>
    <xdr:from>
      <xdr:col>15</xdr:col>
      <xdr:colOff>168089</xdr:colOff>
      <xdr:row>99</xdr:row>
      <xdr:rowOff>56029</xdr:rowOff>
    </xdr:from>
    <xdr:to>
      <xdr:col>40</xdr:col>
      <xdr:colOff>131453</xdr:colOff>
      <xdr:row>100</xdr:row>
      <xdr:rowOff>220977</xdr:rowOff>
    </xdr:to>
    <xdr:sp macro="" textlink="">
      <xdr:nvSpPr>
        <xdr:cNvPr id="7" name="大かっこ 6"/>
        <xdr:cNvSpPr/>
      </xdr:nvSpPr>
      <xdr:spPr bwMode="auto">
        <a:xfrm>
          <a:off x="3193677" y="35814000"/>
          <a:ext cx="5006011" cy="512330"/>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国内での機運醸成に向けた取組の強化</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7"/>
      <c r="AQ1" s="7"/>
      <c r="AR1" s="7"/>
      <c r="AS1" s="7"/>
      <c r="AT1" s="7"/>
      <c r="AU1" s="7"/>
      <c r="AV1" s="7"/>
      <c r="AW1" s="2"/>
    </row>
    <row r="2" spans="1:50" ht="21.75" customHeight="1" thickBot="1" x14ac:dyDescent="0.2">
      <c r="A2" s="42"/>
      <c r="B2" s="42"/>
      <c r="C2" s="42"/>
      <c r="D2" s="42"/>
      <c r="E2" s="42"/>
      <c r="F2" s="42"/>
      <c r="G2" s="42"/>
      <c r="H2" s="42"/>
      <c r="I2" s="42"/>
      <c r="J2" s="42"/>
      <c r="K2" s="42"/>
      <c r="L2" s="42"/>
      <c r="M2" s="42"/>
      <c r="N2" s="42"/>
      <c r="O2" s="42"/>
      <c r="P2" s="42"/>
      <c r="Q2" s="42"/>
      <c r="R2" s="42"/>
      <c r="S2" s="42"/>
      <c r="T2" s="42"/>
      <c r="U2" s="42"/>
      <c r="V2" s="42"/>
      <c r="W2" s="42"/>
      <c r="X2" s="49" t="s">
        <v>0</v>
      </c>
      <c r="Y2" s="42"/>
      <c r="Z2" s="37"/>
      <c r="AA2" s="37"/>
      <c r="AB2" s="37"/>
      <c r="AC2" s="37"/>
      <c r="AD2" s="67">
        <v>2022</v>
      </c>
      <c r="AE2" s="67"/>
      <c r="AF2" s="67"/>
      <c r="AG2" s="67"/>
      <c r="AH2" s="67"/>
      <c r="AI2" s="51" t="s">
        <v>241</v>
      </c>
      <c r="AJ2" s="67" t="s">
        <v>590</v>
      </c>
      <c r="AK2" s="67"/>
      <c r="AL2" s="67"/>
      <c r="AM2" s="67"/>
      <c r="AN2" s="51" t="s">
        <v>241</v>
      </c>
      <c r="AO2" s="67">
        <v>21</v>
      </c>
      <c r="AP2" s="67"/>
      <c r="AQ2" s="67"/>
      <c r="AR2" s="52" t="s">
        <v>241</v>
      </c>
      <c r="AS2" s="68">
        <v>18</v>
      </c>
      <c r="AT2" s="68"/>
      <c r="AU2" s="68"/>
      <c r="AV2" s="51" t="str">
        <f>IF(AW2="","","-")</f>
        <v/>
      </c>
      <c r="AW2" s="69"/>
      <c r="AX2" s="69"/>
    </row>
    <row r="3" spans="1:50" ht="21" customHeight="1" thickBot="1" x14ac:dyDescent="0.2">
      <c r="A3" s="70" t="s">
        <v>551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19" t="s">
        <v>53</v>
      </c>
      <c r="AJ3" s="72" t="s">
        <v>133</v>
      </c>
      <c r="AK3" s="72"/>
      <c r="AL3" s="72"/>
      <c r="AM3" s="72"/>
      <c r="AN3" s="72"/>
      <c r="AO3" s="72"/>
      <c r="AP3" s="72"/>
      <c r="AQ3" s="72"/>
      <c r="AR3" s="72"/>
      <c r="AS3" s="72"/>
      <c r="AT3" s="72"/>
      <c r="AU3" s="72"/>
      <c r="AV3" s="72"/>
      <c r="AW3" s="72"/>
      <c r="AX3" s="20" t="s">
        <v>54</v>
      </c>
    </row>
    <row r="4" spans="1:50" ht="24.75" customHeight="1" x14ac:dyDescent="0.15">
      <c r="A4" s="100" t="s">
        <v>22</v>
      </c>
      <c r="B4" s="101"/>
      <c r="C4" s="101"/>
      <c r="D4" s="101"/>
      <c r="E4" s="101"/>
      <c r="F4" s="101"/>
      <c r="G4" s="102" t="s">
        <v>553</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602</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56</v>
      </c>
      <c r="B5" s="113"/>
      <c r="C5" s="113"/>
      <c r="D5" s="113"/>
      <c r="E5" s="113"/>
      <c r="F5" s="114"/>
      <c r="G5" s="115" t="s">
        <v>341</v>
      </c>
      <c r="H5" s="62"/>
      <c r="I5" s="62"/>
      <c r="J5" s="62"/>
      <c r="K5" s="62"/>
      <c r="L5" s="62"/>
      <c r="M5" s="58" t="s">
        <v>55</v>
      </c>
      <c r="N5" s="59"/>
      <c r="O5" s="59"/>
      <c r="P5" s="59"/>
      <c r="Q5" s="59"/>
      <c r="R5" s="60"/>
      <c r="S5" s="61" t="s">
        <v>554</v>
      </c>
      <c r="T5" s="62"/>
      <c r="U5" s="62"/>
      <c r="V5" s="62"/>
      <c r="W5" s="62"/>
      <c r="X5" s="63"/>
      <c r="Y5" s="64" t="s">
        <v>3</v>
      </c>
      <c r="Z5" s="65"/>
      <c r="AA5" s="65"/>
      <c r="AB5" s="65"/>
      <c r="AC5" s="65"/>
      <c r="AD5" s="66"/>
      <c r="AE5" s="78" t="s">
        <v>603</v>
      </c>
      <c r="AF5" s="78"/>
      <c r="AG5" s="78"/>
      <c r="AH5" s="78"/>
      <c r="AI5" s="78"/>
      <c r="AJ5" s="78"/>
      <c r="AK5" s="78"/>
      <c r="AL5" s="78"/>
      <c r="AM5" s="78"/>
      <c r="AN5" s="78"/>
      <c r="AO5" s="78"/>
      <c r="AP5" s="79"/>
      <c r="AQ5" s="80" t="s">
        <v>604</v>
      </c>
      <c r="AR5" s="81"/>
      <c r="AS5" s="81"/>
      <c r="AT5" s="81"/>
      <c r="AU5" s="81"/>
      <c r="AV5" s="81"/>
      <c r="AW5" s="81"/>
      <c r="AX5" s="82"/>
    </row>
    <row r="6" spans="1:50" ht="39" customHeight="1" x14ac:dyDescent="0.15">
      <c r="A6" s="83" t="s">
        <v>4</v>
      </c>
      <c r="B6" s="84"/>
      <c r="C6" s="84"/>
      <c r="D6" s="84"/>
      <c r="E6" s="84"/>
      <c r="F6" s="84"/>
      <c r="G6" s="85" t="str">
        <f>入力規則等!F39</f>
        <v>一般会計</v>
      </c>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7"/>
    </row>
    <row r="7" spans="1:50" ht="86.25" customHeight="1" x14ac:dyDescent="0.15">
      <c r="A7" s="88" t="s">
        <v>19</v>
      </c>
      <c r="B7" s="89"/>
      <c r="C7" s="89"/>
      <c r="D7" s="89"/>
      <c r="E7" s="89"/>
      <c r="F7" s="90"/>
      <c r="G7" s="91" t="s">
        <v>556</v>
      </c>
      <c r="H7" s="92"/>
      <c r="I7" s="92"/>
      <c r="J7" s="92"/>
      <c r="K7" s="92"/>
      <c r="L7" s="92"/>
      <c r="M7" s="92"/>
      <c r="N7" s="92"/>
      <c r="O7" s="92"/>
      <c r="P7" s="92"/>
      <c r="Q7" s="92"/>
      <c r="R7" s="92"/>
      <c r="S7" s="92"/>
      <c r="T7" s="92"/>
      <c r="U7" s="92"/>
      <c r="V7" s="92"/>
      <c r="W7" s="92"/>
      <c r="X7" s="93"/>
      <c r="Y7" s="94" t="s">
        <v>228</v>
      </c>
      <c r="Z7" s="95"/>
      <c r="AA7" s="95"/>
      <c r="AB7" s="95"/>
      <c r="AC7" s="95"/>
      <c r="AD7" s="96"/>
      <c r="AE7" s="97" t="s">
        <v>557</v>
      </c>
      <c r="AF7" s="98"/>
      <c r="AG7" s="98"/>
      <c r="AH7" s="98"/>
      <c r="AI7" s="98"/>
      <c r="AJ7" s="98"/>
      <c r="AK7" s="98"/>
      <c r="AL7" s="98"/>
      <c r="AM7" s="98"/>
      <c r="AN7" s="98"/>
      <c r="AO7" s="98"/>
      <c r="AP7" s="98"/>
      <c r="AQ7" s="98"/>
      <c r="AR7" s="98"/>
      <c r="AS7" s="98"/>
      <c r="AT7" s="98"/>
      <c r="AU7" s="98"/>
      <c r="AV7" s="98"/>
      <c r="AW7" s="98"/>
      <c r="AX7" s="99"/>
    </row>
    <row r="8" spans="1:50" ht="53.25" customHeight="1" x14ac:dyDescent="0.15">
      <c r="A8" s="88" t="s">
        <v>167</v>
      </c>
      <c r="B8" s="89"/>
      <c r="C8" s="89"/>
      <c r="D8" s="89"/>
      <c r="E8" s="89"/>
      <c r="F8" s="90"/>
      <c r="G8" s="134" t="str">
        <f>入力規則等!A27</f>
        <v>クールジャパン</v>
      </c>
      <c r="H8" s="135"/>
      <c r="I8" s="135"/>
      <c r="J8" s="135"/>
      <c r="K8" s="135"/>
      <c r="L8" s="135"/>
      <c r="M8" s="135"/>
      <c r="N8" s="135"/>
      <c r="O8" s="135"/>
      <c r="P8" s="135"/>
      <c r="Q8" s="135"/>
      <c r="R8" s="135"/>
      <c r="S8" s="135"/>
      <c r="T8" s="135"/>
      <c r="U8" s="135"/>
      <c r="V8" s="135"/>
      <c r="W8" s="135"/>
      <c r="X8" s="136"/>
      <c r="Y8" s="137" t="s">
        <v>168</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26" t="s">
        <v>20</v>
      </c>
      <c r="B9" s="127"/>
      <c r="C9" s="127"/>
      <c r="D9" s="127"/>
      <c r="E9" s="127"/>
      <c r="F9" s="127"/>
      <c r="G9" s="142" t="s">
        <v>558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73" t="s">
        <v>26</v>
      </c>
      <c r="B10" s="74"/>
      <c r="C10" s="74"/>
      <c r="D10" s="74"/>
      <c r="E10" s="74"/>
      <c r="F10" s="74"/>
      <c r="G10" s="75" t="s">
        <v>559</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7"/>
    </row>
    <row r="11" spans="1:50" ht="42" customHeight="1" x14ac:dyDescent="0.15">
      <c r="A11" s="73" t="s">
        <v>5</v>
      </c>
      <c r="B11" s="74"/>
      <c r="C11" s="74"/>
      <c r="D11" s="74"/>
      <c r="E11" s="74"/>
      <c r="F11" s="116"/>
      <c r="G11" s="117" t="str">
        <f>入力規則等!P10</f>
        <v>委託・請負</v>
      </c>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9"/>
    </row>
    <row r="12" spans="1:50" ht="21" customHeight="1" x14ac:dyDescent="0.15">
      <c r="A12" s="120" t="s">
        <v>21</v>
      </c>
      <c r="B12" s="121"/>
      <c r="C12" s="121"/>
      <c r="D12" s="121"/>
      <c r="E12" s="121"/>
      <c r="F12" s="122"/>
      <c r="G12" s="129"/>
      <c r="H12" s="130"/>
      <c r="I12" s="130"/>
      <c r="J12" s="130"/>
      <c r="K12" s="130"/>
      <c r="L12" s="130"/>
      <c r="M12" s="130"/>
      <c r="N12" s="130"/>
      <c r="O12" s="130"/>
      <c r="P12" s="131" t="s">
        <v>373</v>
      </c>
      <c r="Q12" s="132"/>
      <c r="R12" s="132"/>
      <c r="S12" s="132"/>
      <c r="T12" s="132"/>
      <c r="U12" s="132"/>
      <c r="V12" s="133"/>
      <c r="W12" s="131" t="s">
        <v>525</v>
      </c>
      <c r="X12" s="132"/>
      <c r="Y12" s="132"/>
      <c r="Z12" s="132"/>
      <c r="AA12" s="132"/>
      <c r="AB12" s="132"/>
      <c r="AC12" s="133"/>
      <c r="AD12" s="131" t="s">
        <v>527</v>
      </c>
      <c r="AE12" s="132"/>
      <c r="AF12" s="132"/>
      <c r="AG12" s="132"/>
      <c r="AH12" s="132"/>
      <c r="AI12" s="132"/>
      <c r="AJ12" s="133"/>
      <c r="AK12" s="131" t="s">
        <v>539</v>
      </c>
      <c r="AL12" s="132"/>
      <c r="AM12" s="132"/>
      <c r="AN12" s="132"/>
      <c r="AO12" s="132"/>
      <c r="AP12" s="132"/>
      <c r="AQ12" s="133"/>
      <c r="AR12" s="154"/>
      <c r="AS12" s="155"/>
      <c r="AT12" s="155"/>
      <c r="AU12" s="155"/>
      <c r="AV12" s="155"/>
      <c r="AW12" s="155"/>
      <c r="AX12" s="156"/>
    </row>
    <row r="13" spans="1:50" ht="21" customHeight="1" x14ac:dyDescent="0.15">
      <c r="A13" s="123"/>
      <c r="B13" s="124"/>
      <c r="C13" s="124"/>
      <c r="D13" s="124"/>
      <c r="E13" s="124"/>
      <c r="F13" s="125"/>
      <c r="G13" s="157" t="s">
        <v>6</v>
      </c>
      <c r="H13" s="158"/>
      <c r="I13" s="197" t="s">
        <v>7</v>
      </c>
      <c r="J13" s="198"/>
      <c r="K13" s="198"/>
      <c r="L13" s="198"/>
      <c r="M13" s="198"/>
      <c r="N13" s="198"/>
      <c r="O13" s="199"/>
      <c r="P13" s="148"/>
      <c r="Q13" s="149"/>
      <c r="R13" s="149"/>
      <c r="S13" s="149"/>
      <c r="T13" s="149"/>
      <c r="U13" s="149"/>
      <c r="V13" s="150"/>
      <c r="W13" s="148"/>
      <c r="X13" s="149"/>
      <c r="Y13" s="149"/>
      <c r="Z13" s="149"/>
      <c r="AA13" s="149"/>
      <c r="AB13" s="149"/>
      <c r="AC13" s="150"/>
      <c r="AD13" s="148">
        <v>55</v>
      </c>
      <c r="AE13" s="149"/>
      <c r="AF13" s="149"/>
      <c r="AG13" s="149"/>
      <c r="AH13" s="149"/>
      <c r="AI13" s="149"/>
      <c r="AJ13" s="150"/>
      <c r="AK13" s="148">
        <v>118</v>
      </c>
      <c r="AL13" s="149"/>
      <c r="AM13" s="149"/>
      <c r="AN13" s="149"/>
      <c r="AO13" s="149"/>
      <c r="AP13" s="149"/>
      <c r="AQ13" s="150"/>
      <c r="AR13" s="175"/>
      <c r="AS13" s="176"/>
      <c r="AT13" s="176"/>
      <c r="AU13" s="176"/>
      <c r="AV13" s="176"/>
      <c r="AW13" s="176"/>
      <c r="AX13" s="177"/>
    </row>
    <row r="14" spans="1:50" ht="21" customHeight="1" x14ac:dyDescent="0.15">
      <c r="A14" s="123"/>
      <c r="B14" s="124"/>
      <c r="C14" s="124"/>
      <c r="D14" s="124"/>
      <c r="E14" s="124"/>
      <c r="F14" s="125"/>
      <c r="G14" s="159"/>
      <c r="H14" s="160"/>
      <c r="I14" s="151" t="s">
        <v>8</v>
      </c>
      <c r="J14" s="173"/>
      <c r="K14" s="173"/>
      <c r="L14" s="173"/>
      <c r="M14" s="173"/>
      <c r="N14" s="173"/>
      <c r="O14" s="174"/>
      <c r="P14" s="148"/>
      <c r="Q14" s="149"/>
      <c r="R14" s="149"/>
      <c r="S14" s="149"/>
      <c r="T14" s="149"/>
      <c r="U14" s="149"/>
      <c r="V14" s="150"/>
      <c r="W14" s="148"/>
      <c r="X14" s="149"/>
      <c r="Y14" s="149"/>
      <c r="Z14" s="149"/>
      <c r="AA14" s="149"/>
      <c r="AB14" s="149"/>
      <c r="AC14" s="150"/>
      <c r="AD14" s="148" t="s">
        <v>561</v>
      </c>
      <c r="AE14" s="149"/>
      <c r="AF14" s="149"/>
      <c r="AG14" s="149"/>
      <c r="AH14" s="149"/>
      <c r="AI14" s="149"/>
      <c r="AJ14" s="150"/>
      <c r="AK14" s="148">
        <v>214</v>
      </c>
      <c r="AL14" s="149"/>
      <c r="AM14" s="149"/>
      <c r="AN14" s="149"/>
      <c r="AO14" s="149"/>
      <c r="AP14" s="149"/>
      <c r="AQ14" s="150"/>
      <c r="AR14" s="178"/>
      <c r="AS14" s="179"/>
      <c r="AT14" s="179"/>
      <c r="AU14" s="179"/>
      <c r="AV14" s="179"/>
      <c r="AW14" s="179"/>
      <c r="AX14" s="180"/>
    </row>
    <row r="15" spans="1:50" ht="21" customHeight="1" x14ac:dyDescent="0.15">
      <c r="A15" s="123"/>
      <c r="B15" s="124"/>
      <c r="C15" s="124"/>
      <c r="D15" s="124"/>
      <c r="E15" s="124"/>
      <c r="F15" s="125"/>
      <c r="G15" s="161"/>
      <c r="H15" s="160"/>
      <c r="I15" s="164" t="s">
        <v>550</v>
      </c>
      <c r="J15" s="165"/>
      <c r="K15" s="165"/>
      <c r="L15" s="165"/>
      <c r="M15" s="165"/>
      <c r="N15" s="165"/>
      <c r="O15" s="166"/>
      <c r="P15" s="145"/>
      <c r="Q15" s="146"/>
      <c r="R15" s="146"/>
      <c r="S15" s="146"/>
      <c r="T15" s="146"/>
      <c r="U15" s="146"/>
      <c r="V15" s="147"/>
      <c r="W15" s="145"/>
      <c r="X15" s="146"/>
      <c r="Y15" s="146"/>
      <c r="Z15" s="146"/>
      <c r="AA15" s="146"/>
      <c r="AB15" s="146"/>
      <c r="AC15" s="147"/>
      <c r="AD15" s="145"/>
      <c r="AE15" s="146"/>
      <c r="AF15" s="146"/>
      <c r="AG15" s="146"/>
      <c r="AH15" s="146"/>
      <c r="AI15" s="146"/>
      <c r="AJ15" s="147"/>
      <c r="AK15" s="148">
        <v>214</v>
      </c>
      <c r="AL15" s="149"/>
      <c r="AM15" s="149"/>
      <c r="AN15" s="149"/>
      <c r="AO15" s="149"/>
      <c r="AP15" s="149"/>
      <c r="AQ15" s="150"/>
      <c r="AR15" s="178"/>
      <c r="AS15" s="179"/>
      <c r="AT15" s="179"/>
      <c r="AU15" s="179"/>
      <c r="AV15" s="179"/>
      <c r="AW15" s="179"/>
      <c r="AX15" s="180"/>
    </row>
    <row r="16" spans="1:50" ht="21" customHeight="1" x14ac:dyDescent="0.15">
      <c r="A16" s="123"/>
      <c r="B16" s="124"/>
      <c r="C16" s="124"/>
      <c r="D16" s="124"/>
      <c r="E16" s="124"/>
      <c r="F16" s="125"/>
      <c r="G16" s="161"/>
      <c r="H16" s="160"/>
      <c r="I16" s="151" t="s">
        <v>44</v>
      </c>
      <c r="J16" s="152"/>
      <c r="K16" s="152"/>
      <c r="L16" s="152"/>
      <c r="M16" s="152"/>
      <c r="N16" s="152"/>
      <c r="O16" s="153"/>
      <c r="P16" s="148"/>
      <c r="Q16" s="149"/>
      <c r="R16" s="149"/>
      <c r="S16" s="149"/>
      <c r="T16" s="149"/>
      <c r="U16" s="149"/>
      <c r="V16" s="150"/>
      <c r="W16" s="148"/>
      <c r="X16" s="149"/>
      <c r="Y16" s="149"/>
      <c r="Z16" s="149"/>
      <c r="AA16" s="149"/>
      <c r="AB16" s="149"/>
      <c r="AC16" s="150"/>
      <c r="AD16" s="148" t="s">
        <v>561</v>
      </c>
      <c r="AE16" s="149"/>
      <c r="AF16" s="149"/>
      <c r="AG16" s="149"/>
      <c r="AH16" s="149"/>
      <c r="AI16" s="149"/>
      <c r="AJ16" s="150"/>
      <c r="AK16" s="148" t="s">
        <v>561</v>
      </c>
      <c r="AL16" s="149"/>
      <c r="AM16" s="149"/>
      <c r="AN16" s="149"/>
      <c r="AO16" s="149"/>
      <c r="AP16" s="149"/>
      <c r="AQ16" s="150"/>
      <c r="AR16" s="178"/>
      <c r="AS16" s="179"/>
      <c r="AT16" s="179"/>
      <c r="AU16" s="179"/>
      <c r="AV16" s="179"/>
      <c r="AW16" s="179"/>
      <c r="AX16" s="180"/>
    </row>
    <row r="17" spans="1:50" ht="21" customHeight="1" x14ac:dyDescent="0.15">
      <c r="A17" s="123"/>
      <c r="B17" s="124"/>
      <c r="C17" s="124"/>
      <c r="D17" s="124"/>
      <c r="E17" s="124"/>
      <c r="F17" s="125"/>
      <c r="G17" s="161"/>
      <c r="H17" s="160"/>
      <c r="I17" s="151" t="s">
        <v>45</v>
      </c>
      <c r="J17" s="152"/>
      <c r="K17" s="152"/>
      <c r="L17" s="152"/>
      <c r="M17" s="152"/>
      <c r="N17" s="152"/>
      <c r="O17" s="153"/>
      <c r="P17" s="148"/>
      <c r="Q17" s="149"/>
      <c r="R17" s="149"/>
      <c r="S17" s="149"/>
      <c r="T17" s="149"/>
      <c r="U17" s="149"/>
      <c r="V17" s="150"/>
      <c r="W17" s="148"/>
      <c r="X17" s="149"/>
      <c r="Y17" s="149"/>
      <c r="Z17" s="149"/>
      <c r="AA17" s="149"/>
      <c r="AB17" s="149"/>
      <c r="AC17" s="150"/>
      <c r="AD17" s="148" t="s">
        <v>561</v>
      </c>
      <c r="AE17" s="149"/>
      <c r="AF17" s="149"/>
      <c r="AG17" s="149"/>
      <c r="AH17" s="149"/>
      <c r="AI17" s="149"/>
      <c r="AJ17" s="150"/>
      <c r="AK17" s="148" t="s">
        <v>561</v>
      </c>
      <c r="AL17" s="149"/>
      <c r="AM17" s="149"/>
      <c r="AN17" s="149"/>
      <c r="AO17" s="149"/>
      <c r="AP17" s="149"/>
      <c r="AQ17" s="150"/>
      <c r="AR17" s="178"/>
      <c r="AS17" s="179"/>
      <c r="AT17" s="179"/>
      <c r="AU17" s="179"/>
      <c r="AV17" s="179"/>
      <c r="AW17" s="179"/>
      <c r="AX17" s="180"/>
    </row>
    <row r="18" spans="1:50" ht="24.75" customHeight="1" x14ac:dyDescent="0.15">
      <c r="A18" s="123"/>
      <c r="B18" s="124"/>
      <c r="C18" s="124"/>
      <c r="D18" s="124"/>
      <c r="E18" s="124"/>
      <c r="F18" s="125"/>
      <c r="G18" s="161"/>
      <c r="H18" s="160"/>
      <c r="I18" s="151" t="s">
        <v>43</v>
      </c>
      <c r="J18" s="173"/>
      <c r="K18" s="173"/>
      <c r="L18" s="173"/>
      <c r="M18" s="173"/>
      <c r="N18" s="173"/>
      <c r="O18" s="174"/>
      <c r="P18" s="148"/>
      <c r="Q18" s="149"/>
      <c r="R18" s="149"/>
      <c r="S18" s="149"/>
      <c r="T18" s="149"/>
      <c r="U18" s="149"/>
      <c r="V18" s="150"/>
      <c r="W18" s="148"/>
      <c r="X18" s="149"/>
      <c r="Y18" s="149"/>
      <c r="Z18" s="149"/>
      <c r="AA18" s="149"/>
      <c r="AB18" s="149"/>
      <c r="AC18" s="150"/>
      <c r="AD18" s="148" t="s">
        <v>561</v>
      </c>
      <c r="AE18" s="149"/>
      <c r="AF18" s="149"/>
      <c r="AG18" s="149"/>
      <c r="AH18" s="149"/>
      <c r="AI18" s="149"/>
      <c r="AJ18" s="150"/>
      <c r="AK18" s="148" t="s">
        <v>561</v>
      </c>
      <c r="AL18" s="149"/>
      <c r="AM18" s="149"/>
      <c r="AN18" s="149"/>
      <c r="AO18" s="149"/>
      <c r="AP18" s="149"/>
      <c r="AQ18" s="150"/>
      <c r="AR18" s="178"/>
      <c r="AS18" s="179"/>
      <c r="AT18" s="179"/>
      <c r="AU18" s="179"/>
      <c r="AV18" s="179"/>
      <c r="AW18" s="179"/>
      <c r="AX18" s="180"/>
    </row>
    <row r="19" spans="1:50" ht="24.75" customHeight="1" x14ac:dyDescent="0.15">
      <c r="A19" s="123"/>
      <c r="B19" s="124"/>
      <c r="C19" s="124"/>
      <c r="D19" s="124"/>
      <c r="E19" s="124"/>
      <c r="F19" s="125"/>
      <c r="G19" s="162"/>
      <c r="H19" s="163"/>
      <c r="I19" s="167" t="s">
        <v>17</v>
      </c>
      <c r="J19" s="168"/>
      <c r="K19" s="168"/>
      <c r="L19" s="168"/>
      <c r="M19" s="168"/>
      <c r="N19" s="168"/>
      <c r="O19" s="169"/>
      <c r="P19" s="170">
        <f>SUM(P13:V18)</f>
        <v>0</v>
      </c>
      <c r="Q19" s="171"/>
      <c r="R19" s="171"/>
      <c r="S19" s="171"/>
      <c r="T19" s="171"/>
      <c r="U19" s="171"/>
      <c r="V19" s="172"/>
      <c r="W19" s="170">
        <f>SUM(W13:AC18)</f>
        <v>0</v>
      </c>
      <c r="X19" s="171"/>
      <c r="Y19" s="171"/>
      <c r="Z19" s="171"/>
      <c r="AA19" s="171"/>
      <c r="AB19" s="171"/>
      <c r="AC19" s="172"/>
      <c r="AD19" s="170">
        <f>SUM(AD13:AJ18)</f>
        <v>55</v>
      </c>
      <c r="AE19" s="171"/>
      <c r="AF19" s="171"/>
      <c r="AG19" s="171"/>
      <c r="AH19" s="171"/>
      <c r="AI19" s="171"/>
      <c r="AJ19" s="172"/>
      <c r="AK19" s="170">
        <f>SUM(AK13:AQ18)-AK15</f>
        <v>332</v>
      </c>
      <c r="AL19" s="171"/>
      <c r="AM19" s="171"/>
      <c r="AN19" s="171"/>
      <c r="AO19" s="171"/>
      <c r="AP19" s="171"/>
      <c r="AQ19" s="172"/>
      <c r="AR19" s="178"/>
      <c r="AS19" s="179"/>
      <c r="AT19" s="179"/>
      <c r="AU19" s="179"/>
      <c r="AV19" s="179"/>
      <c r="AW19" s="179"/>
      <c r="AX19" s="180"/>
    </row>
    <row r="20" spans="1:50" ht="24.75" customHeight="1" x14ac:dyDescent="0.15">
      <c r="A20" s="123"/>
      <c r="B20" s="124"/>
      <c r="C20" s="124"/>
      <c r="D20" s="124"/>
      <c r="E20" s="124"/>
      <c r="F20" s="125"/>
      <c r="G20" s="192" t="s">
        <v>9</v>
      </c>
      <c r="H20" s="193"/>
      <c r="I20" s="193"/>
      <c r="J20" s="193"/>
      <c r="K20" s="193"/>
      <c r="L20" s="193"/>
      <c r="M20" s="193"/>
      <c r="N20" s="193"/>
      <c r="O20" s="193"/>
      <c r="P20" s="148"/>
      <c r="Q20" s="149"/>
      <c r="R20" s="149"/>
      <c r="S20" s="149"/>
      <c r="T20" s="149"/>
      <c r="U20" s="149"/>
      <c r="V20" s="150"/>
      <c r="W20" s="148"/>
      <c r="X20" s="149"/>
      <c r="Y20" s="149"/>
      <c r="Z20" s="149"/>
      <c r="AA20" s="149"/>
      <c r="AB20" s="149"/>
      <c r="AC20" s="150"/>
      <c r="AD20" s="148">
        <v>45</v>
      </c>
      <c r="AE20" s="149"/>
      <c r="AF20" s="149"/>
      <c r="AG20" s="149"/>
      <c r="AH20" s="149"/>
      <c r="AI20" s="149"/>
      <c r="AJ20" s="150"/>
      <c r="AK20" s="190"/>
      <c r="AL20" s="190"/>
      <c r="AM20" s="190"/>
      <c r="AN20" s="190"/>
      <c r="AO20" s="190"/>
      <c r="AP20" s="190"/>
      <c r="AQ20" s="190"/>
      <c r="AR20" s="178"/>
      <c r="AS20" s="179"/>
      <c r="AT20" s="179"/>
      <c r="AU20" s="179"/>
      <c r="AV20" s="179"/>
      <c r="AW20" s="179"/>
      <c r="AX20" s="180"/>
    </row>
    <row r="21" spans="1:50" ht="24.75" customHeight="1" x14ac:dyDescent="0.15">
      <c r="A21" s="123"/>
      <c r="B21" s="124"/>
      <c r="C21" s="124"/>
      <c r="D21" s="124"/>
      <c r="E21" s="124"/>
      <c r="F21" s="125"/>
      <c r="G21" s="192" t="s">
        <v>10</v>
      </c>
      <c r="H21" s="193"/>
      <c r="I21" s="193"/>
      <c r="J21" s="193"/>
      <c r="K21" s="193"/>
      <c r="L21" s="193"/>
      <c r="M21" s="193"/>
      <c r="N21" s="193"/>
      <c r="O21" s="193"/>
      <c r="P21" s="189" t="str">
        <f>IF(P19=0, "-", SUM(P20)/P19)</f>
        <v>-</v>
      </c>
      <c r="Q21" s="189"/>
      <c r="R21" s="189"/>
      <c r="S21" s="189"/>
      <c r="T21" s="189"/>
      <c r="U21" s="189"/>
      <c r="V21" s="189"/>
      <c r="W21" s="189" t="str">
        <f>IF(W19=0, "-", SUM(W20)/W19)</f>
        <v>-</v>
      </c>
      <c r="X21" s="189"/>
      <c r="Y21" s="189"/>
      <c r="Z21" s="189"/>
      <c r="AA21" s="189"/>
      <c r="AB21" s="189"/>
      <c r="AC21" s="189"/>
      <c r="AD21" s="189">
        <f>IF(AD19=0, "-", SUM(AD20)/AD19)</f>
        <v>0.81818181818181823</v>
      </c>
      <c r="AE21" s="189"/>
      <c r="AF21" s="189"/>
      <c r="AG21" s="189"/>
      <c r="AH21" s="189"/>
      <c r="AI21" s="189"/>
      <c r="AJ21" s="189"/>
      <c r="AK21" s="190"/>
      <c r="AL21" s="190"/>
      <c r="AM21" s="190"/>
      <c r="AN21" s="190"/>
      <c r="AO21" s="190"/>
      <c r="AP21" s="190"/>
      <c r="AQ21" s="191"/>
      <c r="AR21" s="178"/>
      <c r="AS21" s="179"/>
      <c r="AT21" s="179"/>
      <c r="AU21" s="179"/>
      <c r="AV21" s="179"/>
      <c r="AW21" s="179"/>
      <c r="AX21" s="180"/>
    </row>
    <row r="22" spans="1:50" ht="25.5" customHeight="1" x14ac:dyDescent="0.15">
      <c r="A22" s="126"/>
      <c r="B22" s="127"/>
      <c r="C22" s="127"/>
      <c r="D22" s="127"/>
      <c r="E22" s="127"/>
      <c r="F22" s="128"/>
      <c r="G22" s="187" t="s">
        <v>203</v>
      </c>
      <c r="H22" s="188"/>
      <c r="I22" s="188"/>
      <c r="J22" s="188"/>
      <c r="K22" s="188"/>
      <c r="L22" s="188"/>
      <c r="M22" s="188"/>
      <c r="N22" s="188"/>
      <c r="O22" s="188"/>
      <c r="P22" s="189" t="str">
        <f>IF(P20=0, "-", SUM(P20)/SUM(P13,P14))</f>
        <v>-</v>
      </c>
      <c r="Q22" s="189"/>
      <c r="R22" s="189"/>
      <c r="S22" s="189"/>
      <c r="T22" s="189"/>
      <c r="U22" s="189"/>
      <c r="V22" s="189"/>
      <c r="W22" s="189" t="str">
        <f>IF(W20=0, "-", SUM(W20)/SUM(W13,W14))</f>
        <v>-</v>
      </c>
      <c r="X22" s="189"/>
      <c r="Y22" s="189"/>
      <c r="Z22" s="189"/>
      <c r="AA22" s="189"/>
      <c r="AB22" s="189"/>
      <c r="AC22" s="189"/>
      <c r="AD22" s="189">
        <f>IF(AD20=0, "-", SUM(AD20)/SUM(AD13,AD14))</f>
        <v>0.81818181818181823</v>
      </c>
      <c r="AE22" s="189"/>
      <c r="AF22" s="189"/>
      <c r="AG22" s="189"/>
      <c r="AH22" s="189"/>
      <c r="AI22" s="189"/>
      <c r="AJ22" s="189"/>
      <c r="AK22" s="190"/>
      <c r="AL22" s="190"/>
      <c r="AM22" s="190"/>
      <c r="AN22" s="190"/>
      <c r="AO22" s="190"/>
      <c r="AP22" s="190"/>
      <c r="AQ22" s="191"/>
      <c r="AR22" s="181"/>
      <c r="AS22" s="182"/>
      <c r="AT22" s="182"/>
      <c r="AU22" s="182"/>
      <c r="AV22" s="182"/>
      <c r="AW22" s="182"/>
      <c r="AX22" s="183"/>
    </row>
    <row r="23" spans="1:50" ht="40.35" customHeight="1" x14ac:dyDescent="0.15">
      <c r="A23" s="244" t="s">
        <v>552</v>
      </c>
      <c r="B23" s="245"/>
      <c r="C23" s="245"/>
      <c r="D23" s="245"/>
      <c r="E23" s="245"/>
      <c r="F23" s="246"/>
      <c r="G23" s="250" t="s">
        <v>196</v>
      </c>
      <c r="H23" s="207"/>
      <c r="I23" s="207"/>
      <c r="J23" s="207"/>
      <c r="K23" s="207"/>
      <c r="L23" s="207"/>
      <c r="M23" s="207"/>
      <c r="N23" s="207"/>
      <c r="O23" s="251"/>
      <c r="P23" s="252" t="s">
        <v>550</v>
      </c>
      <c r="Q23" s="207"/>
      <c r="R23" s="207"/>
      <c r="S23" s="207"/>
      <c r="T23" s="207"/>
      <c r="U23" s="207"/>
      <c r="V23" s="251"/>
      <c r="W23" s="206" t="s">
        <v>195</v>
      </c>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247"/>
      <c r="B24" s="248"/>
      <c r="C24" s="248"/>
      <c r="D24" s="248"/>
      <c r="E24" s="248"/>
      <c r="F24" s="249"/>
      <c r="G24" s="253" t="s">
        <v>562</v>
      </c>
      <c r="H24" s="254"/>
      <c r="I24" s="254"/>
      <c r="J24" s="254"/>
      <c r="K24" s="254"/>
      <c r="L24" s="254"/>
      <c r="M24" s="254"/>
      <c r="N24" s="254"/>
      <c r="O24" s="255"/>
      <c r="P24" s="194">
        <v>214</v>
      </c>
      <c r="Q24" s="195"/>
      <c r="R24" s="195"/>
      <c r="S24" s="195"/>
      <c r="T24" s="195"/>
      <c r="U24" s="195"/>
      <c r="V24" s="196"/>
      <c r="W24" s="209"/>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247"/>
      <c r="B25" s="248"/>
      <c r="C25" s="248"/>
      <c r="D25" s="248"/>
      <c r="E25" s="248"/>
      <c r="F25" s="249"/>
      <c r="G25" s="184" t="s">
        <v>561</v>
      </c>
      <c r="H25" s="185"/>
      <c r="I25" s="185"/>
      <c r="J25" s="185"/>
      <c r="K25" s="185"/>
      <c r="L25" s="185"/>
      <c r="M25" s="185"/>
      <c r="N25" s="185"/>
      <c r="O25" s="186"/>
      <c r="P25" s="148" t="s">
        <v>560</v>
      </c>
      <c r="Q25" s="149"/>
      <c r="R25" s="149"/>
      <c r="S25" s="149"/>
      <c r="T25" s="149"/>
      <c r="U25" s="149"/>
      <c r="V25" s="150"/>
      <c r="W25" s="212"/>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47"/>
      <c r="B26" s="248"/>
      <c r="C26" s="248"/>
      <c r="D26" s="248"/>
      <c r="E26" s="248"/>
      <c r="F26" s="249"/>
      <c r="G26" s="184" t="s">
        <v>561</v>
      </c>
      <c r="H26" s="185"/>
      <c r="I26" s="185"/>
      <c r="J26" s="185"/>
      <c r="K26" s="185"/>
      <c r="L26" s="185"/>
      <c r="M26" s="185"/>
      <c r="N26" s="185"/>
      <c r="O26" s="186"/>
      <c r="P26" s="148" t="s">
        <v>560</v>
      </c>
      <c r="Q26" s="149"/>
      <c r="R26" s="149"/>
      <c r="S26" s="149"/>
      <c r="T26" s="149"/>
      <c r="U26" s="149"/>
      <c r="V26" s="150"/>
      <c r="W26" s="212"/>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47"/>
      <c r="B27" s="248"/>
      <c r="C27" s="248"/>
      <c r="D27" s="248"/>
      <c r="E27" s="248"/>
      <c r="F27" s="249"/>
      <c r="G27" s="184" t="s">
        <v>561</v>
      </c>
      <c r="H27" s="185"/>
      <c r="I27" s="185"/>
      <c r="J27" s="185"/>
      <c r="K27" s="185"/>
      <c r="L27" s="185"/>
      <c r="M27" s="185"/>
      <c r="N27" s="185"/>
      <c r="O27" s="186"/>
      <c r="P27" s="148" t="s">
        <v>560</v>
      </c>
      <c r="Q27" s="149"/>
      <c r="R27" s="149"/>
      <c r="S27" s="149"/>
      <c r="T27" s="149"/>
      <c r="U27" s="149"/>
      <c r="V27" s="150"/>
      <c r="W27" s="212"/>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47"/>
      <c r="B28" s="248"/>
      <c r="C28" s="248"/>
      <c r="D28" s="248"/>
      <c r="E28" s="248"/>
      <c r="F28" s="249"/>
      <c r="G28" s="184" t="s">
        <v>561</v>
      </c>
      <c r="H28" s="185"/>
      <c r="I28" s="185"/>
      <c r="J28" s="185"/>
      <c r="K28" s="185"/>
      <c r="L28" s="185"/>
      <c r="M28" s="185"/>
      <c r="N28" s="185"/>
      <c r="O28" s="186"/>
      <c r="P28" s="148" t="s">
        <v>560</v>
      </c>
      <c r="Q28" s="149"/>
      <c r="R28" s="149"/>
      <c r="S28" s="149"/>
      <c r="T28" s="149"/>
      <c r="U28" s="149"/>
      <c r="V28" s="150"/>
      <c r="W28" s="212"/>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x14ac:dyDescent="0.15">
      <c r="A29" s="247"/>
      <c r="B29" s="248"/>
      <c r="C29" s="248"/>
      <c r="D29" s="248"/>
      <c r="E29" s="248"/>
      <c r="F29" s="249"/>
      <c r="G29" s="238" t="s">
        <v>561</v>
      </c>
      <c r="H29" s="239"/>
      <c r="I29" s="239"/>
      <c r="J29" s="239"/>
      <c r="K29" s="239"/>
      <c r="L29" s="239"/>
      <c r="M29" s="239"/>
      <c r="N29" s="239"/>
      <c r="O29" s="240"/>
      <c r="P29" s="241" t="s">
        <v>560</v>
      </c>
      <c r="Q29" s="242"/>
      <c r="R29" s="242"/>
      <c r="S29" s="242"/>
      <c r="T29" s="242"/>
      <c r="U29" s="242"/>
      <c r="V29" s="243"/>
      <c r="W29" s="212"/>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5.5" customHeight="1" thickBot="1" x14ac:dyDescent="0.2">
      <c r="A30" s="247"/>
      <c r="B30" s="248"/>
      <c r="C30" s="248"/>
      <c r="D30" s="248"/>
      <c r="E30" s="248"/>
      <c r="F30" s="249"/>
      <c r="G30" s="200" t="s">
        <v>17</v>
      </c>
      <c r="H30" s="201"/>
      <c r="I30" s="201"/>
      <c r="J30" s="201"/>
      <c r="K30" s="201"/>
      <c r="L30" s="201"/>
      <c r="M30" s="201"/>
      <c r="N30" s="201"/>
      <c r="O30" s="202"/>
      <c r="P30" s="203">
        <f>AK15</f>
        <v>214</v>
      </c>
      <c r="Q30" s="204"/>
      <c r="R30" s="204"/>
      <c r="S30" s="204"/>
      <c r="T30" s="204"/>
      <c r="U30" s="204"/>
      <c r="V30" s="205"/>
      <c r="W30" s="215"/>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7"/>
    </row>
    <row r="31" spans="1:50" ht="47.25" customHeight="1" x14ac:dyDescent="0.15">
      <c r="A31" s="218" t="s">
        <v>534</v>
      </c>
      <c r="B31" s="219"/>
      <c r="C31" s="219"/>
      <c r="D31" s="219"/>
      <c r="E31" s="219"/>
      <c r="F31" s="220"/>
      <c r="G31" s="221" t="s">
        <v>563</v>
      </c>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0" ht="31.5" customHeight="1" x14ac:dyDescent="0.15">
      <c r="A32" s="224" t="s">
        <v>535</v>
      </c>
      <c r="B32" s="225"/>
      <c r="C32" s="225"/>
      <c r="D32" s="225"/>
      <c r="E32" s="225"/>
      <c r="F32" s="226"/>
      <c r="G32" s="230" t="s">
        <v>529</v>
      </c>
      <c r="H32" s="231"/>
      <c r="I32" s="231"/>
      <c r="J32" s="231"/>
      <c r="K32" s="231"/>
      <c r="L32" s="231"/>
      <c r="M32" s="231"/>
      <c r="N32" s="231"/>
      <c r="O32" s="231"/>
      <c r="P32" s="232" t="s">
        <v>528</v>
      </c>
      <c r="Q32" s="231"/>
      <c r="R32" s="231"/>
      <c r="S32" s="231"/>
      <c r="T32" s="231"/>
      <c r="U32" s="231"/>
      <c r="V32" s="231"/>
      <c r="W32" s="231"/>
      <c r="X32" s="233"/>
      <c r="Y32" s="234"/>
      <c r="Z32" s="235"/>
      <c r="AA32" s="236"/>
      <c r="AB32" s="237" t="s">
        <v>11</v>
      </c>
      <c r="AC32" s="237"/>
      <c r="AD32" s="237"/>
      <c r="AE32" s="256" t="s">
        <v>373</v>
      </c>
      <c r="AF32" s="257"/>
      <c r="AG32" s="257"/>
      <c r="AH32" s="258"/>
      <c r="AI32" s="256" t="s">
        <v>525</v>
      </c>
      <c r="AJ32" s="257"/>
      <c r="AK32" s="257"/>
      <c r="AL32" s="258"/>
      <c r="AM32" s="256" t="s">
        <v>341</v>
      </c>
      <c r="AN32" s="257"/>
      <c r="AO32" s="257"/>
      <c r="AP32" s="258"/>
      <c r="AQ32" s="259" t="s">
        <v>372</v>
      </c>
      <c r="AR32" s="260"/>
      <c r="AS32" s="260"/>
      <c r="AT32" s="261"/>
      <c r="AU32" s="259" t="s">
        <v>540</v>
      </c>
      <c r="AV32" s="260"/>
      <c r="AW32" s="260"/>
      <c r="AX32" s="262"/>
    </row>
    <row r="33" spans="1:60" ht="33.75" customHeight="1" x14ac:dyDescent="0.15">
      <c r="A33" s="224"/>
      <c r="B33" s="225"/>
      <c r="C33" s="225"/>
      <c r="D33" s="225"/>
      <c r="E33" s="225"/>
      <c r="F33" s="226"/>
      <c r="G33" s="263" t="s">
        <v>564</v>
      </c>
      <c r="H33" s="264"/>
      <c r="I33" s="264"/>
      <c r="J33" s="264"/>
      <c r="K33" s="264"/>
      <c r="L33" s="264"/>
      <c r="M33" s="264"/>
      <c r="N33" s="264"/>
      <c r="O33" s="264"/>
      <c r="P33" s="267" t="s">
        <v>565</v>
      </c>
      <c r="Q33" s="268"/>
      <c r="R33" s="268"/>
      <c r="S33" s="268"/>
      <c r="T33" s="268"/>
      <c r="U33" s="268"/>
      <c r="V33" s="268"/>
      <c r="W33" s="268"/>
      <c r="X33" s="269"/>
      <c r="Y33" s="273" t="s">
        <v>47</v>
      </c>
      <c r="Z33" s="274"/>
      <c r="AA33" s="275"/>
      <c r="AB33" s="276" t="s">
        <v>567</v>
      </c>
      <c r="AC33" s="277"/>
      <c r="AD33" s="277"/>
      <c r="AE33" s="278" t="s">
        <v>241</v>
      </c>
      <c r="AF33" s="279"/>
      <c r="AG33" s="279"/>
      <c r="AH33" s="279"/>
      <c r="AI33" s="278" t="s">
        <v>241</v>
      </c>
      <c r="AJ33" s="279"/>
      <c r="AK33" s="279"/>
      <c r="AL33" s="279"/>
      <c r="AM33" s="279">
        <v>6</v>
      </c>
      <c r="AN33" s="279"/>
      <c r="AO33" s="279"/>
      <c r="AP33" s="279"/>
      <c r="AQ33" s="278" t="s">
        <v>241</v>
      </c>
      <c r="AR33" s="279"/>
      <c r="AS33" s="279"/>
      <c r="AT33" s="279"/>
      <c r="AU33" s="280" t="s">
        <v>241</v>
      </c>
      <c r="AV33" s="281"/>
      <c r="AW33" s="281"/>
      <c r="AX33" s="282"/>
    </row>
    <row r="34" spans="1:60" ht="33.75" customHeight="1" x14ac:dyDescent="0.15">
      <c r="A34" s="227"/>
      <c r="B34" s="228"/>
      <c r="C34" s="228"/>
      <c r="D34" s="228"/>
      <c r="E34" s="228"/>
      <c r="F34" s="229"/>
      <c r="G34" s="265"/>
      <c r="H34" s="266"/>
      <c r="I34" s="266"/>
      <c r="J34" s="266"/>
      <c r="K34" s="266"/>
      <c r="L34" s="266"/>
      <c r="M34" s="266"/>
      <c r="N34" s="266"/>
      <c r="O34" s="266"/>
      <c r="P34" s="270"/>
      <c r="Q34" s="271"/>
      <c r="R34" s="271"/>
      <c r="S34" s="271"/>
      <c r="T34" s="271"/>
      <c r="U34" s="271"/>
      <c r="V34" s="271"/>
      <c r="W34" s="271"/>
      <c r="X34" s="272"/>
      <c r="Y34" s="283" t="s">
        <v>48</v>
      </c>
      <c r="Z34" s="284"/>
      <c r="AA34" s="285"/>
      <c r="AB34" s="276" t="s">
        <v>567</v>
      </c>
      <c r="AC34" s="277"/>
      <c r="AD34" s="277"/>
      <c r="AE34" s="278" t="s">
        <v>241</v>
      </c>
      <c r="AF34" s="279"/>
      <c r="AG34" s="279"/>
      <c r="AH34" s="279"/>
      <c r="AI34" s="278" t="s">
        <v>241</v>
      </c>
      <c r="AJ34" s="279"/>
      <c r="AK34" s="279"/>
      <c r="AL34" s="279"/>
      <c r="AM34" s="278">
        <v>8</v>
      </c>
      <c r="AN34" s="279"/>
      <c r="AO34" s="279"/>
      <c r="AP34" s="279"/>
      <c r="AQ34" s="278">
        <v>8</v>
      </c>
      <c r="AR34" s="279"/>
      <c r="AS34" s="279"/>
      <c r="AT34" s="279"/>
      <c r="AU34" s="280">
        <v>12</v>
      </c>
      <c r="AV34" s="281"/>
      <c r="AW34" s="281"/>
      <c r="AX34" s="282"/>
    </row>
    <row r="35" spans="1:60" ht="23.25" customHeight="1" x14ac:dyDescent="0.15">
      <c r="A35" s="286" t="s">
        <v>536</v>
      </c>
      <c r="B35" s="287"/>
      <c r="C35" s="287"/>
      <c r="D35" s="287"/>
      <c r="E35" s="287"/>
      <c r="F35" s="288"/>
      <c r="G35" s="132" t="s">
        <v>537</v>
      </c>
      <c r="H35" s="132"/>
      <c r="I35" s="132"/>
      <c r="J35" s="132"/>
      <c r="K35" s="132"/>
      <c r="L35" s="132"/>
      <c r="M35" s="132"/>
      <c r="N35" s="132"/>
      <c r="O35" s="132"/>
      <c r="P35" s="132"/>
      <c r="Q35" s="132"/>
      <c r="R35" s="132"/>
      <c r="S35" s="132"/>
      <c r="T35" s="132"/>
      <c r="U35" s="132"/>
      <c r="V35" s="132"/>
      <c r="W35" s="132"/>
      <c r="X35" s="133"/>
      <c r="Y35" s="294"/>
      <c r="Z35" s="295"/>
      <c r="AA35" s="296"/>
      <c r="AB35" s="131" t="s">
        <v>11</v>
      </c>
      <c r="AC35" s="132"/>
      <c r="AD35" s="133"/>
      <c r="AE35" s="131" t="s">
        <v>373</v>
      </c>
      <c r="AF35" s="132"/>
      <c r="AG35" s="132"/>
      <c r="AH35" s="133"/>
      <c r="AI35" s="131" t="s">
        <v>525</v>
      </c>
      <c r="AJ35" s="132"/>
      <c r="AK35" s="132"/>
      <c r="AL35" s="133"/>
      <c r="AM35" s="131" t="s">
        <v>341</v>
      </c>
      <c r="AN35" s="132"/>
      <c r="AO35" s="132"/>
      <c r="AP35" s="133"/>
      <c r="AQ35" s="297" t="s">
        <v>541</v>
      </c>
      <c r="AR35" s="298"/>
      <c r="AS35" s="298"/>
      <c r="AT35" s="298"/>
      <c r="AU35" s="298"/>
      <c r="AV35" s="298"/>
      <c r="AW35" s="298"/>
      <c r="AX35" s="299"/>
    </row>
    <row r="36" spans="1:60" ht="23.25" customHeight="1" x14ac:dyDescent="0.15">
      <c r="A36" s="289"/>
      <c r="B36" s="290"/>
      <c r="C36" s="290"/>
      <c r="D36" s="290"/>
      <c r="E36" s="290"/>
      <c r="F36" s="291"/>
      <c r="G36" s="300" t="s">
        <v>566</v>
      </c>
      <c r="H36" s="301"/>
      <c r="I36" s="301"/>
      <c r="J36" s="301"/>
      <c r="K36" s="301"/>
      <c r="L36" s="301"/>
      <c r="M36" s="301"/>
      <c r="N36" s="301"/>
      <c r="O36" s="301"/>
      <c r="P36" s="301"/>
      <c r="Q36" s="301"/>
      <c r="R36" s="301"/>
      <c r="S36" s="301"/>
      <c r="T36" s="301"/>
      <c r="U36" s="301"/>
      <c r="V36" s="301"/>
      <c r="W36" s="301"/>
      <c r="X36" s="301"/>
      <c r="Y36" s="312" t="s">
        <v>536</v>
      </c>
      <c r="Z36" s="313"/>
      <c r="AA36" s="314"/>
      <c r="AB36" s="315" t="s">
        <v>568</v>
      </c>
      <c r="AC36" s="316"/>
      <c r="AD36" s="317"/>
      <c r="AE36" s="278" t="s">
        <v>241</v>
      </c>
      <c r="AF36" s="278"/>
      <c r="AG36" s="278"/>
      <c r="AH36" s="278"/>
      <c r="AI36" s="278" t="s">
        <v>241</v>
      </c>
      <c r="AJ36" s="278"/>
      <c r="AK36" s="278"/>
      <c r="AL36" s="278"/>
      <c r="AM36" s="278">
        <v>7500</v>
      </c>
      <c r="AN36" s="278"/>
      <c r="AO36" s="278"/>
      <c r="AP36" s="278"/>
      <c r="AQ36" s="280">
        <v>14750</v>
      </c>
      <c r="AR36" s="318"/>
      <c r="AS36" s="318"/>
      <c r="AT36" s="318"/>
      <c r="AU36" s="318"/>
      <c r="AV36" s="318"/>
      <c r="AW36" s="318"/>
      <c r="AX36" s="319"/>
    </row>
    <row r="37" spans="1:60" ht="46.5" customHeight="1" x14ac:dyDescent="0.15">
      <c r="A37" s="292"/>
      <c r="B37" s="95"/>
      <c r="C37" s="95"/>
      <c r="D37" s="95"/>
      <c r="E37" s="95"/>
      <c r="F37" s="293"/>
      <c r="G37" s="302"/>
      <c r="H37" s="303"/>
      <c r="I37" s="303"/>
      <c r="J37" s="303"/>
      <c r="K37" s="303"/>
      <c r="L37" s="303"/>
      <c r="M37" s="303"/>
      <c r="N37" s="303"/>
      <c r="O37" s="303"/>
      <c r="P37" s="303"/>
      <c r="Q37" s="303"/>
      <c r="R37" s="303"/>
      <c r="S37" s="303"/>
      <c r="T37" s="303"/>
      <c r="U37" s="303"/>
      <c r="V37" s="303"/>
      <c r="W37" s="303"/>
      <c r="X37" s="303"/>
      <c r="Y37" s="304" t="s">
        <v>538</v>
      </c>
      <c r="Z37" s="305"/>
      <c r="AA37" s="306"/>
      <c r="AB37" s="307" t="s">
        <v>569</v>
      </c>
      <c r="AC37" s="308"/>
      <c r="AD37" s="309"/>
      <c r="AE37" s="310" t="s">
        <v>241</v>
      </c>
      <c r="AF37" s="310"/>
      <c r="AG37" s="310"/>
      <c r="AH37" s="310"/>
      <c r="AI37" s="310" t="s">
        <v>241</v>
      </c>
      <c r="AJ37" s="310"/>
      <c r="AK37" s="310"/>
      <c r="AL37" s="310"/>
      <c r="AM37" s="310" t="s">
        <v>570</v>
      </c>
      <c r="AN37" s="310"/>
      <c r="AO37" s="310"/>
      <c r="AP37" s="310"/>
      <c r="AQ37" s="310" t="s">
        <v>571</v>
      </c>
      <c r="AR37" s="310"/>
      <c r="AS37" s="310"/>
      <c r="AT37" s="310"/>
      <c r="AU37" s="310"/>
      <c r="AV37" s="310"/>
      <c r="AW37" s="310"/>
      <c r="AX37" s="311"/>
    </row>
    <row r="38" spans="1:60" ht="18.75" customHeight="1" x14ac:dyDescent="0.15">
      <c r="A38" s="396" t="s">
        <v>530</v>
      </c>
      <c r="B38" s="399" t="s">
        <v>531</v>
      </c>
      <c r="C38" s="400"/>
      <c r="D38" s="400"/>
      <c r="E38" s="400"/>
      <c r="F38" s="401"/>
      <c r="G38" s="332" t="s">
        <v>532</v>
      </c>
      <c r="H38" s="332"/>
      <c r="I38" s="332"/>
      <c r="J38" s="332"/>
      <c r="K38" s="332"/>
      <c r="L38" s="332"/>
      <c r="M38" s="332"/>
      <c r="N38" s="332"/>
      <c r="O38" s="332"/>
      <c r="P38" s="332"/>
      <c r="Q38" s="332"/>
      <c r="R38" s="332"/>
      <c r="S38" s="332"/>
      <c r="T38" s="332"/>
      <c r="U38" s="332"/>
      <c r="V38" s="332"/>
      <c r="W38" s="332"/>
      <c r="X38" s="332"/>
      <c r="Y38" s="332"/>
      <c r="Z38" s="332"/>
      <c r="AA38" s="333"/>
      <c r="AB38" s="331" t="s">
        <v>542</v>
      </c>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404"/>
      <c r="AY38">
        <f>COUNTA($G$40)</f>
        <v>1</v>
      </c>
    </row>
    <row r="39" spans="1:60" ht="22.5" customHeight="1" x14ac:dyDescent="0.15">
      <c r="A39" s="397"/>
      <c r="B39" s="402"/>
      <c r="C39" s="225"/>
      <c r="D39" s="225"/>
      <c r="E39" s="225"/>
      <c r="F39" s="226"/>
      <c r="G39" s="329"/>
      <c r="H39" s="329"/>
      <c r="I39" s="329"/>
      <c r="J39" s="329"/>
      <c r="K39" s="329"/>
      <c r="L39" s="329"/>
      <c r="M39" s="329"/>
      <c r="N39" s="329"/>
      <c r="O39" s="329"/>
      <c r="P39" s="329"/>
      <c r="Q39" s="329"/>
      <c r="R39" s="329"/>
      <c r="S39" s="329"/>
      <c r="T39" s="329"/>
      <c r="U39" s="329"/>
      <c r="V39" s="329"/>
      <c r="W39" s="329"/>
      <c r="X39" s="329"/>
      <c r="Y39" s="329"/>
      <c r="Z39" s="329"/>
      <c r="AA39" s="335"/>
      <c r="AB39" s="334"/>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30"/>
      <c r="AY39">
        <f t="shared" ref="AY39:AY47" si="0">$AY$38</f>
        <v>1</v>
      </c>
    </row>
    <row r="40" spans="1:60" ht="22.5" customHeight="1" x14ac:dyDescent="0.15">
      <c r="A40" s="397"/>
      <c r="B40" s="402"/>
      <c r="C40" s="225"/>
      <c r="D40" s="225"/>
      <c r="E40" s="225"/>
      <c r="F40" s="226"/>
      <c r="G40" s="405" t="s">
        <v>572</v>
      </c>
      <c r="H40" s="405"/>
      <c r="I40" s="405"/>
      <c r="J40" s="405"/>
      <c r="K40" s="405"/>
      <c r="L40" s="405"/>
      <c r="M40" s="405"/>
      <c r="N40" s="405"/>
      <c r="O40" s="405"/>
      <c r="P40" s="405"/>
      <c r="Q40" s="405"/>
      <c r="R40" s="405"/>
      <c r="S40" s="405"/>
      <c r="T40" s="405"/>
      <c r="U40" s="405"/>
      <c r="V40" s="405"/>
      <c r="W40" s="405"/>
      <c r="X40" s="405"/>
      <c r="Y40" s="405"/>
      <c r="Z40" s="405"/>
      <c r="AA40" s="406"/>
      <c r="AB40" s="411" t="s">
        <v>573</v>
      </c>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12"/>
      <c r="AY40">
        <f t="shared" si="0"/>
        <v>1</v>
      </c>
    </row>
    <row r="41" spans="1:60" ht="22.5" customHeight="1" x14ac:dyDescent="0.15">
      <c r="A41" s="397"/>
      <c r="B41" s="402"/>
      <c r="C41" s="225"/>
      <c r="D41" s="225"/>
      <c r="E41" s="225"/>
      <c r="F41" s="226"/>
      <c r="G41" s="407"/>
      <c r="H41" s="407"/>
      <c r="I41" s="407"/>
      <c r="J41" s="407"/>
      <c r="K41" s="407"/>
      <c r="L41" s="407"/>
      <c r="M41" s="407"/>
      <c r="N41" s="407"/>
      <c r="O41" s="407"/>
      <c r="P41" s="407"/>
      <c r="Q41" s="407"/>
      <c r="R41" s="407"/>
      <c r="S41" s="407"/>
      <c r="T41" s="407"/>
      <c r="U41" s="407"/>
      <c r="V41" s="407"/>
      <c r="W41" s="407"/>
      <c r="X41" s="407"/>
      <c r="Y41" s="407"/>
      <c r="Z41" s="407"/>
      <c r="AA41" s="408"/>
      <c r="AB41" s="413"/>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14"/>
      <c r="AY41">
        <f t="shared" si="0"/>
        <v>1</v>
      </c>
    </row>
    <row r="42" spans="1:60" ht="19.5" customHeight="1" x14ac:dyDescent="0.15">
      <c r="A42" s="397"/>
      <c r="B42" s="403"/>
      <c r="C42" s="228"/>
      <c r="D42" s="228"/>
      <c r="E42" s="228"/>
      <c r="F42" s="229"/>
      <c r="G42" s="409"/>
      <c r="H42" s="409"/>
      <c r="I42" s="409"/>
      <c r="J42" s="409"/>
      <c r="K42" s="409"/>
      <c r="L42" s="409"/>
      <c r="M42" s="409"/>
      <c r="N42" s="409"/>
      <c r="O42" s="409"/>
      <c r="P42" s="409"/>
      <c r="Q42" s="409"/>
      <c r="R42" s="409"/>
      <c r="S42" s="409"/>
      <c r="T42" s="409"/>
      <c r="U42" s="409"/>
      <c r="V42" s="409"/>
      <c r="W42" s="409"/>
      <c r="X42" s="409"/>
      <c r="Y42" s="409"/>
      <c r="Z42" s="409"/>
      <c r="AA42" s="410"/>
      <c r="AB42" s="415"/>
      <c r="AC42" s="409"/>
      <c r="AD42" s="409"/>
      <c r="AE42" s="407"/>
      <c r="AF42" s="407"/>
      <c r="AG42" s="407"/>
      <c r="AH42" s="407"/>
      <c r="AI42" s="407"/>
      <c r="AJ42" s="407"/>
      <c r="AK42" s="407"/>
      <c r="AL42" s="407"/>
      <c r="AM42" s="407"/>
      <c r="AN42" s="407"/>
      <c r="AO42" s="407"/>
      <c r="AP42" s="407"/>
      <c r="AQ42" s="407"/>
      <c r="AR42" s="407"/>
      <c r="AS42" s="407"/>
      <c r="AT42" s="407"/>
      <c r="AU42" s="409"/>
      <c r="AV42" s="409"/>
      <c r="AW42" s="409"/>
      <c r="AX42" s="416"/>
      <c r="AY42">
        <f t="shared" si="0"/>
        <v>1</v>
      </c>
    </row>
    <row r="43" spans="1:60" ht="18.75" customHeight="1" x14ac:dyDescent="0.15">
      <c r="A43" s="397"/>
      <c r="B43" s="399" t="s">
        <v>132</v>
      </c>
      <c r="C43" s="400"/>
      <c r="D43" s="400"/>
      <c r="E43" s="400"/>
      <c r="F43" s="401"/>
      <c r="G43" s="420" t="s">
        <v>50</v>
      </c>
      <c r="H43" s="332"/>
      <c r="I43" s="332"/>
      <c r="J43" s="332"/>
      <c r="K43" s="332"/>
      <c r="L43" s="332"/>
      <c r="M43" s="332"/>
      <c r="N43" s="332"/>
      <c r="O43" s="333"/>
      <c r="P43" s="331" t="s">
        <v>52</v>
      </c>
      <c r="Q43" s="332"/>
      <c r="R43" s="332"/>
      <c r="S43" s="332"/>
      <c r="T43" s="332"/>
      <c r="U43" s="332"/>
      <c r="V43" s="332"/>
      <c r="W43" s="332"/>
      <c r="X43" s="333"/>
      <c r="Y43" s="336"/>
      <c r="Z43" s="337"/>
      <c r="AA43" s="338"/>
      <c r="AB43" s="339" t="s">
        <v>11</v>
      </c>
      <c r="AC43" s="340"/>
      <c r="AD43" s="341"/>
      <c r="AE43" s="344" t="s">
        <v>373</v>
      </c>
      <c r="AF43" s="344"/>
      <c r="AG43" s="344"/>
      <c r="AH43" s="344"/>
      <c r="AI43" s="344" t="s">
        <v>525</v>
      </c>
      <c r="AJ43" s="344"/>
      <c r="AK43" s="344"/>
      <c r="AL43" s="344"/>
      <c r="AM43" s="344" t="s">
        <v>341</v>
      </c>
      <c r="AN43" s="344"/>
      <c r="AO43" s="344"/>
      <c r="AP43" s="344"/>
      <c r="AQ43" s="320" t="s">
        <v>160</v>
      </c>
      <c r="AR43" s="321"/>
      <c r="AS43" s="321"/>
      <c r="AT43" s="322"/>
      <c r="AU43" s="323" t="s">
        <v>122</v>
      </c>
      <c r="AV43" s="323"/>
      <c r="AW43" s="323"/>
      <c r="AX43" s="324"/>
      <c r="AY43">
        <f t="shared" si="0"/>
        <v>1</v>
      </c>
      <c r="BA43" s="6"/>
      <c r="BB43" s="6"/>
      <c r="BC43" s="6"/>
    </row>
    <row r="44" spans="1:60" ht="18.75" customHeight="1" x14ac:dyDescent="0.15">
      <c r="A44" s="397"/>
      <c r="B44" s="402"/>
      <c r="C44" s="225"/>
      <c r="D44" s="225"/>
      <c r="E44" s="225"/>
      <c r="F44" s="226"/>
      <c r="G44" s="421"/>
      <c r="H44" s="329"/>
      <c r="I44" s="329"/>
      <c r="J44" s="329"/>
      <c r="K44" s="329"/>
      <c r="L44" s="329"/>
      <c r="M44" s="329"/>
      <c r="N44" s="329"/>
      <c r="O44" s="335"/>
      <c r="P44" s="334"/>
      <c r="Q44" s="329"/>
      <c r="R44" s="329"/>
      <c r="S44" s="329"/>
      <c r="T44" s="329"/>
      <c r="U44" s="329"/>
      <c r="V44" s="329"/>
      <c r="W44" s="329"/>
      <c r="X44" s="335"/>
      <c r="Y44" s="336"/>
      <c r="Z44" s="337"/>
      <c r="AA44" s="338"/>
      <c r="AB44" s="256"/>
      <c r="AC44" s="342"/>
      <c r="AD44" s="343"/>
      <c r="AE44" s="344"/>
      <c r="AF44" s="344"/>
      <c r="AG44" s="344"/>
      <c r="AH44" s="344"/>
      <c r="AI44" s="344"/>
      <c r="AJ44" s="344"/>
      <c r="AK44" s="344"/>
      <c r="AL44" s="344"/>
      <c r="AM44" s="344"/>
      <c r="AN44" s="344"/>
      <c r="AO44" s="344"/>
      <c r="AP44" s="344"/>
      <c r="AQ44" s="325">
        <v>4</v>
      </c>
      <c r="AR44" s="326"/>
      <c r="AS44" s="327" t="s">
        <v>161</v>
      </c>
      <c r="AT44" s="328"/>
      <c r="AU44" s="326">
        <v>7</v>
      </c>
      <c r="AV44" s="326"/>
      <c r="AW44" s="329" t="s">
        <v>159</v>
      </c>
      <c r="AX44" s="330"/>
      <c r="AY44">
        <f t="shared" si="0"/>
        <v>1</v>
      </c>
      <c r="BA44" s="6"/>
      <c r="BB44" s="6"/>
      <c r="BC44" s="6"/>
      <c r="BD44" s="6"/>
      <c r="BE44" s="6"/>
      <c r="BF44" s="6"/>
      <c r="BG44" s="6"/>
      <c r="BH44" s="6"/>
    </row>
    <row r="45" spans="1:60" ht="23.25" customHeight="1" x14ac:dyDescent="0.15">
      <c r="A45" s="397"/>
      <c r="B45" s="402"/>
      <c r="C45" s="225"/>
      <c r="D45" s="225"/>
      <c r="E45" s="225"/>
      <c r="F45" s="226"/>
      <c r="G45" s="352" t="s">
        <v>574</v>
      </c>
      <c r="H45" s="353"/>
      <c r="I45" s="353"/>
      <c r="J45" s="353"/>
      <c r="K45" s="353"/>
      <c r="L45" s="353"/>
      <c r="M45" s="353"/>
      <c r="N45" s="353"/>
      <c r="O45" s="354"/>
      <c r="P45" s="353" t="s">
        <v>575</v>
      </c>
      <c r="Q45" s="361"/>
      <c r="R45" s="361"/>
      <c r="S45" s="361"/>
      <c r="T45" s="361"/>
      <c r="U45" s="361"/>
      <c r="V45" s="361"/>
      <c r="W45" s="361"/>
      <c r="X45" s="362"/>
      <c r="Y45" s="367" t="s">
        <v>51</v>
      </c>
      <c r="Z45" s="368"/>
      <c r="AA45" s="369"/>
      <c r="AB45" s="276" t="s">
        <v>576</v>
      </c>
      <c r="AC45" s="276"/>
      <c r="AD45" s="276"/>
      <c r="AE45" s="280" t="s">
        <v>241</v>
      </c>
      <c r="AF45" s="318"/>
      <c r="AG45" s="318"/>
      <c r="AH45" s="318"/>
      <c r="AI45" s="280" t="s">
        <v>241</v>
      </c>
      <c r="AJ45" s="318"/>
      <c r="AK45" s="318"/>
      <c r="AL45" s="318"/>
      <c r="AM45" s="280" t="s">
        <v>241</v>
      </c>
      <c r="AN45" s="318"/>
      <c r="AO45" s="318"/>
      <c r="AP45" s="318"/>
      <c r="AQ45" s="349" t="s">
        <v>241</v>
      </c>
      <c r="AR45" s="350"/>
      <c r="AS45" s="350"/>
      <c r="AT45" s="351"/>
      <c r="AU45" s="318" t="s">
        <v>241</v>
      </c>
      <c r="AV45" s="318"/>
      <c r="AW45" s="318"/>
      <c r="AX45" s="319"/>
      <c r="AY45">
        <f t="shared" si="0"/>
        <v>1</v>
      </c>
    </row>
    <row r="46" spans="1:60" ht="23.25" customHeight="1" x14ac:dyDescent="0.15">
      <c r="A46" s="397"/>
      <c r="B46" s="402"/>
      <c r="C46" s="225"/>
      <c r="D46" s="225"/>
      <c r="E46" s="225"/>
      <c r="F46" s="226"/>
      <c r="G46" s="355"/>
      <c r="H46" s="356"/>
      <c r="I46" s="356"/>
      <c r="J46" s="356"/>
      <c r="K46" s="356"/>
      <c r="L46" s="356"/>
      <c r="M46" s="356"/>
      <c r="N46" s="356"/>
      <c r="O46" s="357"/>
      <c r="P46" s="363"/>
      <c r="Q46" s="363"/>
      <c r="R46" s="363"/>
      <c r="S46" s="363"/>
      <c r="T46" s="363"/>
      <c r="U46" s="363"/>
      <c r="V46" s="363"/>
      <c r="W46" s="363"/>
      <c r="X46" s="364"/>
      <c r="Y46" s="345" t="s">
        <v>46</v>
      </c>
      <c r="Z46" s="346"/>
      <c r="AA46" s="347"/>
      <c r="AB46" s="348" t="s">
        <v>576</v>
      </c>
      <c r="AC46" s="348"/>
      <c r="AD46" s="348"/>
      <c r="AE46" s="280" t="s">
        <v>241</v>
      </c>
      <c r="AF46" s="318"/>
      <c r="AG46" s="318"/>
      <c r="AH46" s="318"/>
      <c r="AI46" s="280" t="s">
        <v>241</v>
      </c>
      <c r="AJ46" s="318"/>
      <c r="AK46" s="318"/>
      <c r="AL46" s="318"/>
      <c r="AM46" s="280" t="s">
        <v>241</v>
      </c>
      <c r="AN46" s="318"/>
      <c r="AO46" s="318"/>
      <c r="AP46" s="318"/>
      <c r="AQ46" s="349">
        <v>30</v>
      </c>
      <c r="AR46" s="350"/>
      <c r="AS46" s="350"/>
      <c r="AT46" s="351"/>
      <c r="AU46" s="318">
        <v>100</v>
      </c>
      <c r="AV46" s="318"/>
      <c r="AW46" s="318"/>
      <c r="AX46" s="319"/>
      <c r="AY46">
        <f t="shared" si="0"/>
        <v>1</v>
      </c>
      <c r="BA46" s="6"/>
      <c r="BB46" s="6"/>
      <c r="BC46" s="6"/>
    </row>
    <row r="47" spans="1:60" ht="23.25" customHeight="1" thickBot="1" x14ac:dyDescent="0.2">
      <c r="A47" s="398"/>
      <c r="B47" s="417"/>
      <c r="C47" s="418"/>
      <c r="D47" s="418"/>
      <c r="E47" s="418"/>
      <c r="F47" s="419"/>
      <c r="G47" s="358"/>
      <c r="H47" s="359"/>
      <c r="I47" s="359"/>
      <c r="J47" s="359"/>
      <c r="K47" s="359"/>
      <c r="L47" s="359"/>
      <c r="M47" s="359"/>
      <c r="N47" s="359"/>
      <c r="O47" s="360"/>
      <c r="P47" s="365"/>
      <c r="Q47" s="365"/>
      <c r="R47" s="365"/>
      <c r="S47" s="365"/>
      <c r="T47" s="365"/>
      <c r="U47" s="365"/>
      <c r="V47" s="365"/>
      <c r="W47" s="365"/>
      <c r="X47" s="366"/>
      <c r="Y47" s="370" t="s">
        <v>12</v>
      </c>
      <c r="Z47" s="371"/>
      <c r="AA47" s="372"/>
      <c r="AB47" s="373" t="s">
        <v>13</v>
      </c>
      <c r="AC47" s="373"/>
      <c r="AD47" s="373"/>
      <c r="AE47" s="374" t="s">
        <v>241</v>
      </c>
      <c r="AF47" s="375"/>
      <c r="AG47" s="375"/>
      <c r="AH47" s="375"/>
      <c r="AI47" s="374" t="s">
        <v>241</v>
      </c>
      <c r="AJ47" s="375"/>
      <c r="AK47" s="375"/>
      <c r="AL47" s="375"/>
      <c r="AM47" s="374" t="s">
        <v>241</v>
      </c>
      <c r="AN47" s="375"/>
      <c r="AO47" s="375"/>
      <c r="AP47" s="375"/>
      <c r="AQ47" s="376" t="s">
        <v>241</v>
      </c>
      <c r="AR47" s="377"/>
      <c r="AS47" s="377"/>
      <c r="AT47" s="378"/>
      <c r="AU47" s="375" t="s">
        <v>241</v>
      </c>
      <c r="AV47" s="375"/>
      <c r="AW47" s="375"/>
      <c r="AX47" s="379"/>
      <c r="AY47">
        <f t="shared" si="0"/>
        <v>1</v>
      </c>
      <c r="BA47" s="6"/>
      <c r="BB47" s="6"/>
      <c r="BC47" s="6"/>
      <c r="BD47" s="6"/>
      <c r="BE47" s="6"/>
      <c r="BF47" s="6"/>
      <c r="BG47" s="6"/>
      <c r="BH47" s="6"/>
    </row>
    <row r="48" spans="1:60" ht="27" customHeight="1" x14ac:dyDescent="0.15">
      <c r="A48" s="388" t="s">
        <v>42</v>
      </c>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90"/>
    </row>
    <row r="49" spans="1:50" ht="27" customHeight="1" x14ac:dyDescent="0.15">
      <c r="A49" s="3"/>
      <c r="B49" s="4"/>
      <c r="C49" s="391" t="s">
        <v>28</v>
      </c>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3"/>
      <c r="AD49" s="392" t="s">
        <v>31</v>
      </c>
      <c r="AE49" s="392"/>
      <c r="AF49" s="392"/>
      <c r="AG49" s="394" t="s">
        <v>27</v>
      </c>
      <c r="AH49" s="392"/>
      <c r="AI49" s="392"/>
      <c r="AJ49" s="392"/>
      <c r="AK49" s="392"/>
      <c r="AL49" s="392"/>
      <c r="AM49" s="392"/>
      <c r="AN49" s="392"/>
      <c r="AO49" s="392"/>
      <c r="AP49" s="392"/>
      <c r="AQ49" s="392"/>
      <c r="AR49" s="392"/>
      <c r="AS49" s="392"/>
      <c r="AT49" s="392"/>
      <c r="AU49" s="392"/>
      <c r="AV49" s="392"/>
      <c r="AW49" s="392"/>
      <c r="AX49" s="395"/>
    </row>
    <row r="50" spans="1:50" ht="39" customHeight="1" x14ac:dyDescent="0.15">
      <c r="A50" s="460" t="s">
        <v>127</v>
      </c>
      <c r="B50" s="461"/>
      <c r="C50" s="466" t="s">
        <v>128</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8"/>
      <c r="AD50" s="469" t="s">
        <v>555</v>
      </c>
      <c r="AE50" s="470"/>
      <c r="AF50" s="470"/>
      <c r="AG50" s="471" t="s">
        <v>577</v>
      </c>
      <c r="AH50" s="472"/>
      <c r="AI50" s="472"/>
      <c r="AJ50" s="472"/>
      <c r="AK50" s="472"/>
      <c r="AL50" s="472"/>
      <c r="AM50" s="472"/>
      <c r="AN50" s="472"/>
      <c r="AO50" s="472"/>
      <c r="AP50" s="472"/>
      <c r="AQ50" s="472"/>
      <c r="AR50" s="472"/>
      <c r="AS50" s="472"/>
      <c r="AT50" s="472"/>
      <c r="AU50" s="472"/>
      <c r="AV50" s="472"/>
      <c r="AW50" s="472"/>
      <c r="AX50" s="473"/>
    </row>
    <row r="51" spans="1:50" ht="86.25" customHeight="1" x14ac:dyDescent="0.15">
      <c r="A51" s="462"/>
      <c r="B51" s="463"/>
      <c r="C51" s="474" t="s">
        <v>32</v>
      </c>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6"/>
      <c r="AD51" s="380" t="s">
        <v>555</v>
      </c>
      <c r="AE51" s="381"/>
      <c r="AF51" s="381"/>
      <c r="AG51" s="429" t="s">
        <v>578</v>
      </c>
      <c r="AH51" s="430"/>
      <c r="AI51" s="430"/>
      <c r="AJ51" s="430"/>
      <c r="AK51" s="430"/>
      <c r="AL51" s="430"/>
      <c r="AM51" s="430"/>
      <c r="AN51" s="430"/>
      <c r="AO51" s="430"/>
      <c r="AP51" s="430"/>
      <c r="AQ51" s="430"/>
      <c r="AR51" s="430"/>
      <c r="AS51" s="430"/>
      <c r="AT51" s="430"/>
      <c r="AU51" s="430"/>
      <c r="AV51" s="430"/>
      <c r="AW51" s="430"/>
      <c r="AX51" s="431"/>
    </row>
    <row r="52" spans="1:50" ht="27" customHeight="1" x14ac:dyDescent="0.15">
      <c r="A52" s="464"/>
      <c r="B52" s="465"/>
      <c r="C52" s="432" t="s">
        <v>129</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4"/>
      <c r="AD52" s="435" t="s">
        <v>555</v>
      </c>
      <c r="AE52" s="436"/>
      <c r="AF52" s="436"/>
      <c r="AG52" s="437" t="s">
        <v>579</v>
      </c>
      <c r="AH52" s="356"/>
      <c r="AI52" s="356"/>
      <c r="AJ52" s="356"/>
      <c r="AK52" s="356"/>
      <c r="AL52" s="356"/>
      <c r="AM52" s="356"/>
      <c r="AN52" s="356"/>
      <c r="AO52" s="356"/>
      <c r="AP52" s="356"/>
      <c r="AQ52" s="356"/>
      <c r="AR52" s="356"/>
      <c r="AS52" s="356"/>
      <c r="AT52" s="356"/>
      <c r="AU52" s="356"/>
      <c r="AV52" s="356"/>
      <c r="AW52" s="356"/>
      <c r="AX52" s="438"/>
    </row>
    <row r="53" spans="1:50" ht="27" customHeight="1" x14ac:dyDescent="0.15">
      <c r="A53" s="439" t="s">
        <v>34</v>
      </c>
      <c r="B53" s="440"/>
      <c r="C53" s="446" t="s">
        <v>36</v>
      </c>
      <c r="D53" s="447"/>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9"/>
      <c r="AD53" s="450" t="s">
        <v>555</v>
      </c>
      <c r="AE53" s="451"/>
      <c r="AF53" s="451"/>
      <c r="AG53" s="267" t="s">
        <v>580</v>
      </c>
      <c r="AH53" s="353"/>
      <c r="AI53" s="353"/>
      <c r="AJ53" s="353"/>
      <c r="AK53" s="353"/>
      <c r="AL53" s="353"/>
      <c r="AM53" s="353"/>
      <c r="AN53" s="353"/>
      <c r="AO53" s="353"/>
      <c r="AP53" s="353"/>
      <c r="AQ53" s="353"/>
      <c r="AR53" s="353"/>
      <c r="AS53" s="353"/>
      <c r="AT53" s="353"/>
      <c r="AU53" s="353"/>
      <c r="AV53" s="353"/>
      <c r="AW53" s="353"/>
      <c r="AX53" s="452"/>
    </row>
    <row r="54" spans="1:50" ht="35.25" customHeight="1" x14ac:dyDescent="0.15">
      <c r="A54" s="441"/>
      <c r="B54" s="442"/>
      <c r="C54" s="453"/>
      <c r="D54" s="454"/>
      <c r="E54" s="457" t="s">
        <v>221</v>
      </c>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9"/>
      <c r="AD54" s="380" t="s">
        <v>581</v>
      </c>
      <c r="AE54" s="381"/>
      <c r="AF54" s="382"/>
      <c r="AG54" s="437"/>
      <c r="AH54" s="356"/>
      <c r="AI54" s="356"/>
      <c r="AJ54" s="356"/>
      <c r="AK54" s="356"/>
      <c r="AL54" s="356"/>
      <c r="AM54" s="356"/>
      <c r="AN54" s="356"/>
      <c r="AO54" s="356"/>
      <c r="AP54" s="356"/>
      <c r="AQ54" s="356"/>
      <c r="AR54" s="356"/>
      <c r="AS54" s="356"/>
      <c r="AT54" s="356"/>
      <c r="AU54" s="356"/>
      <c r="AV54" s="356"/>
      <c r="AW54" s="356"/>
      <c r="AX54" s="438"/>
    </row>
    <row r="55" spans="1:50" ht="26.25" customHeight="1" x14ac:dyDescent="0.15">
      <c r="A55" s="441"/>
      <c r="B55" s="442"/>
      <c r="C55" s="455"/>
      <c r="D55" s="456"/>
      <c r="E55" s="383" t="s">
        <v>190</v>
      </c>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5"/>
      <c r="AD55" s="386" t="s">
        <v>581</v>
      </c>
      <c r="AE55" s="387"/>
      <c r="AF55" s="387"/>
      <c r="AG55" s="437"/>
      <c r="AH55" s="356"/>
      <c r="AI55" s="356"/>
      <c r="AJ55" s="356"/>
      <c r="AK55" s="356"/>
      <c r="AL55" s="356"/>
      <c r="AM55" s="356"/>
      <c r="AN55" s="356"/>
      <c r="AO55" s="356"/>
      <c r="AP55" s="356"/>
      <c r="AQ55" s="356"/>
      <c r="AR55" s="356"/>
      <c r="AS55" s="356"/>
      <c r="AT55" s="356"/>
      <c r="AU55" s="356"/>
      <c r="AV55" s="356"/>
      <c r="AW55" s="356"/>
      <c r="AX55" s="438"/>
    </row>
    <row r="56" spans="1:50" ht="26.25" customHeight="1" x14ac:dyDescent="0.15">
      <c r="A56" s="441"/>
      <c r="B56" s="443"/>
      <c r="C56" s="422" t="s">
        <v>37</v>
      </c>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4" t="s">
        <v>582</v>
      </c>
      <c r="AE56" s="425"/>
      <c r="AF56" s="425"/>
      <c r="AG56" s="426" t="s">
        <v>241</v>
      </c>
      <c r="AH56" s="427"/>
      <c r="AI56" s="427"/>
      <c r="AJ56" s="427"/>
      <c r="AK56" s="427"/>
      <c r="AL56" s="427"/>
      <c r="AM56" s="427"/>
      <c r="AN56" s="427"/>
      <c r="AO56" s="427"/>
      <c r="AP56" s="427"/>
      <c r="AQ56" s="427"/>
      <c r="AR56" s="427"/>
      <c r="AS56" s="427"/>
      <c r="AT56" s="427"/>
      <c r="AU56" s="427"/>
      <c r="AV56" s="427"/>
      <c r="AW56" s="427"/>
      <c r="AX56" s="428"/>
    </row>
    <row r="57" spans="1:50" ht="26.25" customHeight="1" x14ac:dyDescent="0.15">
      <c r="A57" s="441"/>
      <c r="B57" s="443"/>
      <c r="C57" s="489" t="s">
        <v>130</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380" t="s">
        <v>555</v>
      </c>
      <c r="AE57" s="381"/>
      <c r="AF57" s="381"/>
      <c r="AG57" s="429" t="s">
        <v>583</v>
      </c>
      <c r="AH57" s="430"/>
      <c r="AI57" s="430"/>
      <c r="AJ57" s="430"/>
      <c r="AK57" s="430"/>
      <c r="AL57" s="430"/>
      <c r="AM57" s="430"/>
      <c r="AN57" s="430"/>
      <c r="AO57" s="430"/>
      <c r="AP57" s="430"/>
      <c r="AQ57" s="430"/>
      <c r="AR57" s="430"/>
      <c r="AS57" s="430"/>
      <c r="AT57" s="430"/>
      <c r="AU57" s="430"/>
      <c r="AV57" s="430"/>
      <c r="AW57" s="430"/>
      <c r="AX57" s="431"/>
    </row>
    <row r="58" spans="1:50" ht="26.25" customHeight="1" x14ac:dyDescent="0.15">
      <c r="A58" s="441"/>
      <c r="B58" s="443"/>
      <c r="C58" s="489" t="s">
        <v>33</v>
      </c>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380" t="s">
        <v>582</v>
      </c>
      <c r="AE58" s="381"/>
      <c r="AF58" s="381"/>
      <c r="AG58" s="429" t="s">
        <v>241</v>
      </c>
      <c r="AH58" s="430"/>
      <c r="AI58" s="430"/>
      <c r="AJ58" s="430"/>
      <c r="AK58" s="430"/>
      <c r="AL58" s="430"/>
      <c r="AM58" s="430"/>
      <c r="AN58" s="430"/>
      <c r="AO58" s="430"/>
      <c r="AP58" s="430"/>
      <c r="AQ58" s="430"/>
      <c r="AR58" s="430"/>
      <c r="AS58" s="430"/>
      <c r="AT58" s="430"/>
      <c r="AU58" s="430"/>
      <c r="AV58" s="430"/>
      <c r="AW58" s="430"/>
      <c r="AX58" s="431"/>
    </row>
    <row r="59" spans="1:50" ht="26.25" customHeight="1" x14ac:dyDescent="0.15">
      <c r="A59" s="441"/>
      <c r="B59" s="443"/>
      <c r="C59" s="489" t="s">
        <v>38</v>
      </c>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90"/>
      <c r="AD59" s="380" t="s">
        <v>555</v>
      </c>
      <c r="AE59" s="381"/>
      <c r="AF59" s="381"/>
      <c r="AG59" s="429" t="s">
        <v>584</v>
      </c>
      <c r="AH59" s="430"/>
      <c r="AI59" s="430"/>
      <c r="AJ59" s="430"/>
      <c r="AK59" s="430"/>
      <c r="AL59" s="430"/>
      <c r="AM59" s="430"/>
      <c r="AN59" s="430"/>
      <c r="AO59" s="430"/>
      <c r="AP59" s="430"/>
      <c r="AQ59" s="430"/>
      <c r="AR59" s="430"/>
      <c r="AS59" s="430"/>
      <c r="AT59" s="430"/>
      <c r="AU59" s="430"/>
      <c r="AV59" s="430"/>
      <c r="AW59" s="430"/>
      <c r="AX59" s="431"/>
    </row>
    <row r="60" spans="1:50" ht="26.25" customHeight="1" x14ac:dyDescent="0.15">
      <c r="A60" s="441"/>
      <c r="B60" s="443"/>
      <c r="C60" s="489" t="s">
        <v>200</v>
      </c>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90"/>
      <c r="AD60" s="435" t="s">
        <v>582</v>
      </c>
      <c r="AE60" s="436"/>
      <c r="AF60" s="436"/>
      <c r="AG60" s="491" t="s">
        <v>241</v>
      </c>
      <c r="AH60" s="492"/>
      <c r="AI60" s="492"/>
      <c r="AJ60" s="492"/>
      <c r="AK60" s="492"/>
      <c r="AL60" s="492"/>
      <c r="AM60" s="492"/>
      <c r="AN60" s="492"/>
      <c r="AO60" s="492"/>
      <c r="AP60" s="492"/>
      <c r="AQ60" s="492"/>
      <c r="AR60" s="492"/>
      <c r="AS60" s="492"/>
      <c r="AT60" s="492"/>
      <c r="AU60" s="492"/>
      <c r="AV60" s="492"/>
      <c r="AW60" s="492"/>
      <c r="AX60" s="493"/>
    </row>
    <row r="61" spans="1:50" ht="26.25" customHeight="1" x14ac:dyDescent="0.15">
      <c r="A61" s="441"/>
      <c r="B61" s="443"/>
      <c r="C61" s="477" t="s">
        <v>201</v>
      </c>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9"/>
      <c r="AD61" s="380" t="s">
        <v>582</v>
      </c>
      <c r="AE61" s="381"/>
      <c r="AF61" s="382"/>
      <c r="AG61" s="429" t="s">
        <v>241</v>
      </c>
      <c r="AH61" s="430"/>
      <c r="AI61" s="430"/>
      <c r="AJ61" s="430"/>
      <c r="AK61" s="430"/>
      <c r="AL61" s="430"/>
      <c r="AM61" s="430"/>
      <c r="AN61" s="430"/>
      <c r="AO61" s="430"/>
      <c r="AP61" s="430"/>
      <c r="AQ61" s="430"/>
      <c r="AR61" s="430"/>
      <c r="AS61" s="430"/>
      <c r="AT61" s="430"/>
      <c r="AU61" s="430"/>
      <c r="AV61" s="430"/>
      <c r="AW61" s="430"/>
      <c r="AX61" s="431"/>
    </row>
    <row r="62" spans="1:50" ht="26.25" customHeight="1" x14ac:dyDescent="0.15">
      <c r="A62" s="444"/>
      <c r="B62" s="445"/>
      <c r="C62" s="480" t="s">
        <v>191</v>
      </c>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2"/>
      <c r="AD62" s="483" t="s">
        <v>555</v>
      </c>
      <c r="AE62" s="484"/>
      <c r="AF62" s="485"/>
      <c r="AG62" s="486" t="s">
        <v>585</v>
      </c>
      <c r="AH62" s="487"/>
      <c r="AI62" s="487"/>
      <c r="AJ62" s="487"/>
      <c r="AK62" s="487"/>
      <c r="AL62" s="487"/>
      <c r="AM62" s="487"/>
      <c r="AN62" s="487"/>
      <c r="AO62" s="487"/>
      <c r="AP62" s="487"/>
      <c r="AQ62" s="487"/>
      <c r="AR62" s="487"/>
      <c r="AS62" s="487"/>
      <c r="AT62" s="487"/>
      <c r="AU62" s="487"/>
      <c r="AV62" s="487"/>
      <c r="AW62" s="487"/>
      <c r="AX62" s="488"/>
    </row>
    <row r="63" spans="1:50" ht="27" customHeight="1" x14ac:dyDescent="0.15">
      <c r="A63" s="439" t="s">
        <v>35</v>
      </c>
      <c r="B63" s="533"/>
      <c r="C63" s="534" t="s">
        <v>192</v>
      </c>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6"/>
      <c r="AD63" s="424" t="s">
        <v>555</v>
      </c>
      <c r="AE63" s="425"/>
      <c r="AF63" s="537"/>
      <c r="AG63" s="426" t="s">
        <v>586</v>
      </c>
      <c r="AH63" s="427"/>
      <c r="AI63" s="427"/>
      <c r="AJ63" s="427"/>
      <c r="AK63" s="427"/>
      <c r="AL63" s="427"/>
      <c r="AM63" s="427"/>
      <c r="AN63" s="427"/>
      <c r="AO63" s="427"/>
      <c r="AP63" s="427"/>
      <c r="AQ63" s="427"/>
      <c r="AR63" s="427"/>
      <c r="AS63" s="427"/>
      <c r="AT63" s="427"/>
      <c r="AU63" s="427"/>
      <c r="AV63" s="427"/>
      <c r="AW63" s="427"/>
      <c r="AX63" s="428"/>
    </row>
    <row r="64" spans="1:50" ht="35.25" customHeight="1" x14ac:dyDescent="0.15">
      <c r="A64" s="441"/>
      <c r="B64" s="443"/>
      <c r="C64" s="538" t="s">
        <v>40</v>
      </c>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40"/>
      <c r="AD64" s="541" t="s">
        <v>555</v>
      </c>
      <c r="AE64" s="542"/>
      <c r="AF64" s="542"/>
      <c r="AG64" s="429" t="s">
        <v>587</v>
      </c>
      <c r="AH64" s="430"/>
      <c r="AI64" s="430"/>
      <c r="AJ64" s="430"/>
      <c r="AK64" s="430"/>
      <c r="AL64" s="430"/>
      <c r="AM64" s="430"/>
      <c r="AN64" s="430"/>
      <c r="AO64" s="430"/>
      <c r="AP64" s="430"/>
      <c r="AQ64" s="430"/>
      <c r="AR64" s="430"/>
      <c r="AS64" s="430"/>
      <c r="AT64" s="430"/>
      <c r="AU64" s="430"/>
      <c r="AV64" s="430"/>
      <c r="AW64" s="430"/>
      <c r="AX64" s="431"/>
    </row>
    <row r="65" spans="1:51" ht="27" customHeight="1" x14ac:dyDescent="0.15">
      <c r="A65" s="441"/>
      <c r="B65" s="443"/>
      <c r="C65" s="489" t="s">
        <v>162</v>
      </c>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380" t="s">
        <v>555</v>
      </c>
      <c r="AE65" s="381"/>
      <c r="AF65" s="381"/>
      <c r="AG65" s="429" t="s">
        <v>588</v>
      </c>
      <c r="AH65" s="430"/>
      <c r="AI65" s="430"/>
      <c r="AJ65" s="430"/>
      <c r="AK65" s="430"/>
      <c r="AL65" s="430"/>
      <c r="AM65" s="430"/>
      <c r="AN65" s="430"/>
      <c r="AO65" s="430"/>
      <c r="AP65" s="430"/>
      <c r="AQ65" s="430"/>
      <c r="AR65" s="430"/>
      <c r="AS65" s="430"/>
      <c r="AT65" s="430"/>
      <c r="AU65" s="430"/>
      <c r="AV65" s="430"/>
      <c r="AW65" s="430"/>
      <c r="AX65" s="431"/>
    </row>
    <row r="66" spans="1:51" ht="27" customHeight="1" x14ac:dyDescent="0.15">
      <c r="A66" s="444"/>
      <c r="B66" s="445"/>
      <c r="C66" s="489" t="s">
        <v>39</v>
      </c>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83" t="s">
        <v>555</v>
      </c>
      <c r="AE66" s="484"/>
      <c r="AF66" s="484"/>
      <c r="AG66" s="514" t="s">
        <v>589</v>
      </c>
      <c r="AH66" s="515"/>
      <c r="AI66" s="515"/>
      <c r="AJ66" s="515"/>
      <c r="AK66" s="515"/>
      <c r="AL66" s="515"/>
      <c r="AM66" s="515"/>
      <c r="AN66" s="515"/>
      <c r="AO66" s="515"/>
      <c r="AP66" s="515"/>
      <c r="AQ66" s="515"/>
      <c r="AR66" s="515"/>
      <c r="AS66" s="515"/>
      <c r="AT66" s="515"/>
      <c r="AU66" s="515"/>
      <c r="AV66" s="515"/>
      <c r="AW66" s="515"/>
      <c r="AX66" s="516"/>
    </row>
    <row r="67" spans="1:51" ht="41.25" customHeight="1" x14ac:dyDescent="0.15">
      <c r="A67" s="517" t="s">
        <v>49</v>
      </c>
      <c r="B67" s="518"/>
      <c r="C67" s="523" t="s">
        <v>131</v>
      </c>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447"/>
      <c r="AD67" s="450" t="s">
        <v>582</v>
      </c>
      <c r="AE67" s="451"/>
      <c r="AF67" s="525"/>
      <c r="AG67" s="267" t="s">
        <v>606</v>
      </c>
      <c r="AH67" s="353"/>
      <c r="AI67" s="353"/>
      <c r="AJ67" s="353"/>
      <c r="AK67" s="353"/>
      <c r="AL67" s="353"/>
      <c r="AM67" s="353"/>
      <c r="AN67" s="353"/>
      <c r="AO67" s="353"/>
      <c r="AP67" s="353"/>
      <c r="AQ67" s="353"/>
      <c r="AR67" s="353"/>
      <c r="AS67" s="353"/>
      <c r="AT67" s="353"/>
      <c r="AU67" s="353"/>
      <c r="AV67" s="353"/>
      <c r="AW67" s="353"/>
      <c r="AX67" s="452"/>
    </row>
    <row r="68" spans="1:51" ht="19.7" customHeight="1" x14ac:dyDescent="0.15">
      <c r="A68" s="519"/>
      <c r="B68" s="520"/>
      <c r="C68" s="526" t="s">
        <v>0</v>
      </c>
      <c r="D68" s="527"/>
      <c r="E68" s="527"/>
      <c r="F68" s="527"/>
      <c r="G68" s="527"/>
      <c r="H68" s="527"/>
      <c r="I68" s="527"/>
      <c r="J68" s="527"/>
      <c r="K68" s="527"/>
      <c r="L68" s="527"/>
      <c r="M68" s="527"/>
      <c r="N68" s="527"/>
      <c r="O68" s="528" t="s">
        <v>22</v>
      </c>
      <c r="P68" s="529"/>
      <c r="Q68" s="529"/>
      <c r="R68" s="529"/>
      <c r="S68" s="529"/>
      <c r="T68" s="529"/>
      <c r="U68" s="529"/>
      <c r="V68" s="529"/>
      <c r="W68" s="529"/>
      <c r="X68" s="529"/>
      <c r="Y68" s="529"/>
      <c r="Z68" s="529"/>
      <c r="AA68" s="529"/>
      <c r="AB68" s="529"/>
      <c r="AC68" s="529"/>
      <c r="AD68" s="529"/>
      <c r="AE68" s="529"/>
      <c r="AF68" s="530"/>
      <c r="AG68" s="437"/>
      <c r="AH68" s="356"/>
      <c r="AI68" s="356"/>
      <c r="AJ68" s="356"/>
      <c r="AK68" s="356"/>
      <c r="AL68" s="356"/>
      <c r="AM68" s="356"/>
      <c r="AN68" s="356"/>
      <c r="AO68" s="356"/>
      <c r="AP68" s="356"/>
      <c r="AQ68" s="356"/>
      <c r="AR68" s="356"/>
      <c r="AS68" s="356"/>
      <c r="AT68" s="356"/>
      <c r="AU68" s="356"/>
      <c r="AV68" s="356"/>
      <c r="AW68" s="356"/>
      <c r="AX68" s="438"/>
    </row>
    <row r="69" spans="1:51" ht="24.75" customHeight="1" x14ac:dyDescent="0.15">
      <c r="A69" s="519"/>
      <c r="B69" s="520"/>
      <c r="C69" s="531"/>
      <c r="D69" s="532"/>
      <c r="E69" s="494"/>
      <c r="F69" s="494"/>
      <c r="G69" s="494"/>
      <c r="H69" s="495"/>
      <c r="I69" s="495"/>
      <c r="J69" s="496"/>
      <c r="K69" s="496"/>
      <c r="L69" s="496"/>
      <c r="M69" s="495"/>
      <c r="N69" s="497"/>
      <c r="O69" s="498"/>
      <c r="P69" s="499"/>
      <c r="Q69" s="499"/>
      <c r="R69" s="499"/>
      <c r="S69" s="499"/>
      <c r="T69" s="499"/>
      <c r="U69" s="499"/>
      <c r="V69" s="499"/>
      <c r="W69" s="499"/>
      <c r="X69" s="499"/>
      <c r="Y69" s="499"/>
      <c r="Z69" s="499"/>
      <c r="AA69" s="499"/>
      <c r="AB69" s="499"/>
      <c r="AC69" s="499"/>
      <c r="AD69" s="499"/>
      <c r="AE69" s="499"/>
      <c r="AF69" s="500"/>
      <c r="AG69" s="437"/>
      <c r="AH69" s="356"/>
      <c r="AI69" s="356"/>
      <c r="AJ69" s="356"/>
      <c r="AK69" s="356"/>
      <c r="AL69" s="356"/>
      <c r="AM69" s="356"/>
      <c r="AN69" s="356"/>
      <c r="AO69" s="356"/>
      <c r="AP69" s="356"/>
      <c r="AQ69" s="356"/>
      <c r="AR69" s="356"/>
      <c r="AS69" s="356"/>
      <c r="AT69" s="356"/>
      <c r="AU69" s="356"/>
      <c r="AV69" s="356"/>
      <c r="AW69" s="356"/>
      <c r="AX69" s="438"/>
    </row>
    <row r="70" spans="1:51" ht="24.75" customHeight="1" x14ac:dyDescent="0.15">
      <c r="A70" s="519"/>
      <c r="B70" s="520"/>
      <c r="C70" s="507"/>
      <c r="D70" s="508"/>
      <c r="E70" s="494"/>
      <c r="F70" s="494"/>
      <c r="G70" s="494"/>
      <c r="H70" s="495"/>
      <c r="I70" s="495"/>
      <c r="J70" s="501"/>
      <c r="K70" s="501"/>
      <c r="L70" s="501"/>
      <c r="M70" s="502"/>
      <c r="N70" s="503"/>
      <c r="O70" s="504"/>
      <c r="P70" s="505"/>
      <c r="Q70" s="505"/>
      <c r="R70" s="505"/>
      <c r="S70" s="505"/>
      <c r="T70" s="505"/>
      <c r="U70" s="505"/>
      <c r="V70" s="505"/>
      <c r="W70" s="505"/>
      <c r="X70" s="505"/>
      <c r="Y70" s="505"/>
      <c r="Z70" s="505"/>
      <c r="AA70" s="505"/>
      <c r="AB70" s="505"/>
      <c r="AC70" s="505"/>
      <c r="AD70" s="505"/>
      <c r="AE70" s="505"/>
      <c r="AF70" s="506"/>
      <c r="AG70" s="437"/>
      <c r="AH70" s="356"/>
      <c r="AI70" s="356"/>
      <c r="AJ70" s="356"/>
      <c r="AK70" s="356"/>
      <c r="AL70" s="356"/>
      <c r="AM70" s="356"/>
      <c r="AN70" s="356"/>
      <c r="AO70" s="356"/>
      <c r="AP70" s="356"/>
      <c r="AQ70" s="356"/>
      <c r="AR70" s="356"/>
      <c r="AS70" s="356"/>
      <c r="AT70" s="356"/>
      <c r="AU70" s="356"/>
      <c r="AV70" s="356"/>
      <c r="AW70" s="356"/>
      <c r="AX70" s="438"/>
    </row>
    <row r="71" spans="1:51" ht="24.75" customHeight="1" x14ac:dyDescent="0.15">
      <c r="A71" s="519"/>
      <c r="B71" s="520"/>
      <c r="C71" s="507"/>
      <c r="D71" s="508"/>
      <c r="E71" s="494"/>
      <c r="F71" s="494"/>
      <c r="G71" s="494"/>
      <c r="H71" s="495"/>
      <c r="I71" s="495"/>
      <c r="J71" s="501"/>
      <c r="K71" s="501"/>
      <c r="L71" s="501"/>
      <c r="M71" s="502"/>
      <c r="N71" s="503"/>
      <c r="O71" s="504"/>
      <c r="P71" s="505"/>
      <c r="Q71" s="505"/>
      <c r="R71" s="505"/>
      <c r="S71" s="505"/>
      <c r="T71" s="505"/>
      <c r="U71" s="505"/>
      <c r="V71" s="505"/>
      <c r="W71" s="505"/>
      <c r="X71" s="505"/>
      <c r="Y71" s="505"/>
      <c r="Z71" s="505"/>
      <c r="AA71" s="505"/>
      <c r="AB71" s="505"/>
      <c r="AC71" s="505"/>
      <c r="AD71" s="505"/>
      <c r="AE71" s="505"/>
      <c r="AF71" s="506"/>
      <c r="AG71" s="437"/>
      <c r="AH71" s="356"/>
      <c r="AI71" s="356"/>
      <c r="AJ71" s="356"/>
      <c r="AK71" s="356"/>
      <c r="AL71" s="356"/>
      <c r="AM71" s="356"/>
      <c r="AN71" s="356"/>
      <c r="AO71" s="356"/>
      <c r="AP71" s="356"/>
      <c r="AQ71" s="356"/>
      <c r="AR71" s="356"/>
      <c r="AS71" s="356"/>
      <c r="AT71" s="356"/>
      <c r="AU71" s="356"/>
      <c r="AV71" s="356"/>
      <c r="AW71" s="356"/>
      <c r="AX71" s="438"/>
    </row>
    <row r="72" spans="1:51" ht="24.75" customHeight="1" x14ac:dyDescent="0.15">
      <c r="A72" s="519"/>
      <c r="B72" s="520"/>
      <c r="C72" s="507"/>
      <c r="D72" s="508"/>
      <c r="E72" s="494"/>
      <c r="F72" s="494"/>
      <c r="G72" s="494"/>
      <c r="H72" s="495"/>
      <c r="I72" s="495"/>
      <c r="J72" s="501"/>
      <c r="K72" s="501"/>
      <c r="L72" s="501"/>
      <c r="M72" s="502"/>
      <c r="N72" s="503"/>
      <c r="O72" s="504"/>
      <c r="P72" s="505"/>
      <c r="Q72" s="505"/>
      <c r="R72" s="505"/>
      <c r="S72" s="505"/>
      <c r="T72" s="505"/>
      <c r="U72" s="505"/>
      <c r="V72" s="505"/>
      <c r="W72" s="505"/>
      <c r="X72" s="505"/>
      <c r="Y72" s="505"/>
      <c r="Z72" s="505"/>
      <c r="AA72" s="505"/>
      <c r="AB72" s="505"/>
      <c r="AC72" s="505"/>
      <c r="AD72" s="505"/>
      <c r="AE72" s="505"/>
      <c r="AF72" s="506"/>
      <c r="AG72" s="437"/>
      <c r="AH72" s="356"/>
      <c r="AI72" s="356"/>
      <c r="AJ72" s="356"/>
      <c r="AK72" s="356"/>
      <c r="AL72" s="356"/>
      <c r="AM72" s="356"/>
      <c r="AN72" s="356"/>
      <c r="AO72" s="356"/>
      <c r="AP72" s="356"/>
      <c r="AQ72" s="356"/>
      <c r="AR72" s="356"/>
      <c r="AS72" s="356"/>
      <c r="AT72" s="356"/>
      <c r="AU72" s="356"/>
      <c r="AV72" s="356"/>
      <c r="AW72" s="356"/>
      <c r="AX72" s="438"/>
    </row>
    <row r="73" spans="1:51" ht="24.75" customHeight="1" thickBot="1" x14ac:dyDescent="0.2">
      <c r="A73" s="521"/>
      <c r="B73" s="522"/>
      <c r="C73" s="543"/>
      <c r="D73" s="544"/>
      <c r="E73" s="494"/>
      <c r="F73" s="494"/>
      <c r="G73" s="494"/>
      <c r="H73" s="495"/>
      <c r="I73" s="495"/>
      <c r="J73" s="555"/>
      <c r="K73" s="555"/>
      <c r="L73" s="555"/>
      <c r="M73" s="556"/>
      <c r="N73" s="557"/>
      <c r="O73" s="558"/>
      <c r="P73" s="559"/>
      <c r="Q73" s="559"/>
      <c r="R73" s="559"/>
      <c r="S73" s="559"/>
      <c r="T73" s="559"/>
      <c r="U73" s="559"/>
      <c r="V73" s="559"/>
      <c r="W73" s="559"/>
      <c r="X73" s="559"/>
      <c r="Y73" s="559"/>
      <c r="Z73" s="559"/>
      <c r="AA73" s="559"/>
      <c r="AB73" s="559"/>
      <c r="AC73" s="559"/>
      <c r="AD73" s="559"/>
      <c r="AE73" s="559"/>
      <c r="AF73" s="560"/>
      <c r="AG73" s="514"/>
      <c r="AH73" s="515"/>
      <c r="AI73" s="515"/>
      <c r="AJ73" s="515"/>
      <c r="AK73" s="515"/>
      <c r="AL73" s="515"/>
      <c r="AM73" s="515"/>
      <c r="AN73" s="515"/>
      <c r="AO73" s="515"/>
      <c r="AP73" s="515"/>
      <c r="AQ73" s="515"/>
      <c r="AR73" s="515"/>
      <c r="AS73" s="515"/>
      <c r="AT73" s="515"/>
      <c r="AU73" s="515"/>
      <c r="AV73" s="515"/>
      <c r="AW73" s="515"/>
      <c r="AX73" s="516"/>
    </row>
    <row r="74" spans="1:51" ht="24.75" customHeight="1" x14ac:dyDescent="0.15">
      <c r="A74" s="546" t="s">
        <v>30</v>
      </c>
      <c r="B74" s="547"/>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7"/>
      <c r="AO74" s="547"/>
      <c r="AP74" s="547"/>
      <c r="AQ74" s="547"/>
      <c r="AR74" s="547"/>
      <c r="AS74" s="547"/>
      <c r="AT74" s="547"/>
      <c r="AU74" s="547"/>
      <c r="AV74" s="547"/>
      <c r="AW74" s="547"/>
      <c r="AX74" s="548"/>
    </row>
    <row r="75" spans="1:51" ht="159.75" customHeight="1" thickBot="1" x14ac:dyDescent="0.2">
      <c r="A75" s="549" t="s">
        <v>605</v>
      </c>
      <c r="B75" s="550"/>
      <c r="C75" s="550"/>
      <c r="D75" s="55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1"/>
    </row>
    <row r="76" spans="1:51" ht="24.75" customHeight="1" x14ac:dyDescent="0.15">
      <c r="A76" s="552" t="s">
        <v>202</v>
      </c>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4"/>
    </row>
    <row r="77" spans="1:51" ht="24.75" customHeight="1" x14ac:dyDescent="0.15">
      <c r="A77" s="509" t="s">
        <v>236</v>
      </c>
      <c r="B77" s="346"/>
      <c r="C77" s="346"/>
      <c r="D77" s="347"/>
      <c r="E77" s="510"/>
      <c r="F77" s="511"/>
      <c r="G77" s="511"/>
      <c r="H77" s="511"/>
      <c r="I77" s="511"/>
      <c r="J77" s="511"/>
      <c r="K77" s="511"/>
      <c r="L77" s="511"/>
      <c r="M77" s="511"/>
      <c r="N77" s="511"/>
      <c r="O77" s="511"/>
      <c r="P77" s="512"/>
      <c r="Q77" s="510"/>
      <c r="R77" s="511"/>
      <c r="S77" s="511"/>
      <c r="T77" s="511"/>
      <c r="U77" s="511"/>
      <c r="V77" s="511"/>
      <c r="W77" s="511"/>
      <c r="X77" s="511"/>
      <c r="Y77" s="511"/>
      <c r="Z77" s="511"/>
      <c r="AA77" s="511"/>
      <c r="AB77" s="512"/>
      <c r="AC77" s="510"/>
      <c r="AD77" s="511"/>
      <c r="AE77" s="511"/>
      <c r="AF77" s="511"/>
      <c r="AG77" s="511"/>
      <c r="AH77" s="511"/>
      <c r="AI77" s="511"/>
      <c r="AJ77" s="511"/>
      <c r="AK77" s="511"/>
      <c r="AL77" s="511"/>
      <c r="AM77" s="511"/>
      <c r="AN77" s="512"/>
      <c r="AO77" s="510"/>
      <c r="AP77" s="511"/>
      <c r="AQ77" s="511"/>
      <c r="AR77" s="511"/>
      <c r="AS77" s="511"/>
      <c r="AT77" s="511"/>
      <c r="AU77" s="511"/>
      <c r="AV77" s="511"/>
      <c r="AW77" s="511"/>
      <c r="AX77" s="513"/>
      <c r="AY77" s="50"/>
    </row>
    <row r="78" spans="1:51" ht="24.75" customHeight="1" x14ac:dyDescent="0.15">
      <c r="A78" s="545" t="s">
        <v>235</v>
      </c>
      <c r="B78" s="545"/>
      <c r="C78" s="545"/>
      <c r="D78" s="545"/>
      <c r="E78" s="510"/>
      <c r="F78" s="511"/>
      <c r="G78" s="511"/>
      <c r="H78" s="511"/>
      <c r="I78" s="511"/>
      <c r="J78" s="511"/>
      <c r="K78" s="511"/>
      <c r="L78" s="511"/>
      <c r="M78" s="511"/>
      <c r="N78" s="511"/>
      <c r="O78" s="511"/>
      <c r="P78" s="512"/>
      <c r="Q78" s="510"/>
      <c r="R78" s="511"/>
      <c r="S78" s="511"/>
      <c r="T78" s="511"/>
      <c r="U78" s="511"/>
      <c r="V78" s="511"/>
      <c r="W78" s="511"/>
      <c r="X78" s="511"/>
      <c r="Y78" s="511"/>
      <c r="Z78" s="511"/>
      <c r="AA78" s="511"/>
      <c r="AB78" s="512"/>
      <c r="AC78" s="510"/>
      <c r="AD78" s="511"/>
      <c r="AE78" s="511"/>
      <c r="AF78" s="511"/>
      <c r="AG78" s="511"/>
      <c r="AH78" s="511"/>
      <c r="AI78" s="511"/>
      <c r="AJ78" s="511"/>
      <c r="AK78" s="511"/>
      <c r="AL78" s="511"/>
      <c r="AM78" s="511"/>
      <c r="AN78" s="512"/>
      <c r="AO78" s="510"/>
      <c r="AP78" s="511"/>
      <c r="AQ78" s="511"/>
      <c r="AR78" s="511"/>
      <c r="AS78" s="511"/>
      <c r="AT78" s="511"/>
      <c r="AU78" s="511"/>
      <c r="AV78" s="511"/>
      <c r="AW78" s="511"/>
      <c r="AX78" s="513"/>
    </row>
    <row r="79" spans="1:51" ht="24.75" customHeight="1" x14ac:dyDescent="0.15">
      <c r="A79" s="545" t="s">
        <v>234</v>
      </c>
      <c r="B79" s="545"/>
      <c r="C79" s="545"/>
      <c r="D79" s="545"/>
      <c r="E79" s="510"/>
      <c r="F79" s="511"/>
      <c r="G79" s="511"/>
      <c r="H79" s="511"/>
      <c r="I79" s="511"/>
      <c r="J79" s="511"/>
      <c r="K79" s="511"/>
      <c r="L79" s="511"/>
      <c r="M79" s="511"/>
      <c r="N79" s="511"/>
      <c r="O79" s="511"/>
      <c r="P79" s="512"/>
      <c r="Q79" s="510"/>
      <c r="R79" s="511"/>
      <c r="S79" s="511"/>
      <c r="T79" s="511"/>
      <c r="U79" s="511"/>
      <c r="V79" s="511"/>
      <c r="W79" s="511"/>
      <c r="X79" s="511"/>
      <c r="Y79" s="511"/>
      <c r="Z79" s="511"/>
      <c r="AA79" s="511"/>
      <c r="AB79" s="512"/>
      <c r="AC79" s="510"/>
      <c r="AD79" s="511"/>
      <c r="AE79" s="511"/>
      <c r="AF79" s="511"/>
      <c r="AG79" s="511"/>
      <c r="AH79" s="511"/>
      <c r="AI79" s="511"/>
      <c r="AJ79" s="511"/>
      <c r="AK79" s="511"/>
      <c r="AL79" s="511"/>
      <c r="AM79" s="511"/>
      <c r="AN79" s="512"/>
      <c r="AO79" s="510"/>
      <c r="AP79" s="511"/>
      <c r="AQ79" s="511"/>
      <c r="AR79" s="511"/>
      <c r="AS79" s="511"/>
      <c r="AT79" s="511"/>
      <c r="AU79" s="511"/>
      <c r="AV79" s="511"/>
      <c r="AW79" s="511"/>
      <c r="AX79" s="513"/>
    </row>
    <row r="80" spans="1:51" ht="24.75" customHeight="1" x14ac:dyDescent="0.15">
      <c r="A80" s="545" t="s">
        <v>233</v>
      </c>
      <c r="B80" s="545"/>
      <c r="C80" s="545"/>
      <c r="D80" s="545"/>
      <c r="E80" s="510"/>
      <c r="F80" s="511"/>
      <c r="G80" s="511"/>
      <c r="H80" s="511"/>
      <c r="I80" s="511"/>
      <c r="J80" s="511"/>
      <c r="K80" s="511"/>
      <c r="L80" s="511"/>
      <c r="M80" s="511"/>
      <c r="N80" s="511"/>
      <c r="O80" s="511"/>
      <c r="P80" s="512"/>
      <c r="Q80" s="510"/>
      <c r="R80" s="511"/>
      <c r="S80" s="511"/>
      <c r="T80" s="511"/>
      <c r="U80" s="511"/>
      <c r="V80" s="511"/>
      <c r="W80" s="511"/>
      <c r="X80" s="511"/>
      <c r="Y80" s="511"/>
      <c r="Z80" s="511"/>
      <c r="AA80" s="511"/>
      <c r="AB80" s="512"/>
      <c r="AC80" s="510"/>
      <c r="AD80" s="511"/>
      <c r="AE80" s="511"/>
      <c r="AF80" s="511"/>
      <c r="AG80" s="511"/>
      <c r="AH80" s="511"/>
      <c r="AI80" s="511"/>
      <c r="AJ80" s="511"/>
      <c r="AK80" s="511"/>
      <c r="AL80" s="511"/>
      <c r="AM80" s="511"/>
      <c r="AN80" s="512"/>
      <c r="AO80" s="510"/>
      <c r="AP80" s="511"/>
      <c r="AQ80" s="511"/>
      <c r="AR80" s="511"/>
      <c r="AS80" s="511"/>
      <c r="AT80" s="511"/>
      <c r="AU80" s="511"/>
      <c r="AV80" s="511"/>
      <c r="AW80" s="511"/>
      <c r="AX80" s="513"/>
    </row>
    <row r="81" spans="1:50" ht="24.75" customHeight="1" x14ac:dyDescent="0.15">
      <c r="A81" s="545" t="s">
        <v>232</v>
      </c>
      <c r="B81" s="545"/>
      <c r="C81" s="545"/>
      <c r="D81" s="545"/>
      <c r="E81" s="510"/>
      <c r="F81" s="511"/>
      <c r="G81" s="511"/>
      <c r="H81" s="511"/>
      <c r="I81" s="511"/>
      <c r="J81" s="511"/>
      <c r="K81" s="511"/>
      <c r="L81" s="511"/>
      <c r="M81" s="511"/>
      <c r="N81" s="511"/>
      <c r="O81" s="511"/>
      <c r="P81" s="512"/>
      <c r="Q81" s="510"/>
      <c r="R81" s="511"/>
      <c r="S81" s="511"/>
      <c r="T81" s="511"/>
      <c r="U81" s="511"/>
      <c r="V81" s="511"/>
      <c r="W81" s="511"/>
      <c r="X81" s="511"/>
      <c r="Y81" s="511"/>
      <c r="Z81" s="511"/>
      <c r="AA81" s="511"/>
      <c r="AB81" s="512"/>
      <c r="AC81" s="510"/>
      <c r="AD81" s="511"/>
      <c r="AE81" s="511"/>
      <c r="AF81" s="511"/>
      <c r="AG81" s="511"/>
      <c r="AH81" s="511"/>
      <c r="AI81" s="511"/>
      <c r="AJ81" s="511"/>
      <c r="AK81" s="511"/>
      <c r="AL81" s="511"/>
      <c r="AM81" s="511"/>
      <c r="AN81" s="512"/>
      <c r="AO81" s="510"/>
      <c r="AP81" s="511"/>
      <c r="AQ81" s="511"/>
      <c r="AR81" s="511"/>
      <c r="AS81" s="511"/>
      <c r="AT81" s="511"/>
      <c r="AU81" s="511"/>
      <c r="AV81" s="511"/>
      <c r="AW81" s="511"/>
      <c r="AX81" s="513"/>
    </row>
    <row r="82" spans="1:50" ht="24.75" customHeight="1" x14ac:dyDescent="0.15">
      <c r="A82" s="545" t="s">
        <v>231</v>
      </c>
      <c r="B82" s="545"/>
      <c r="C82" s="545"/>
      <c r="D82" s="545"/>
      <c r="E82" s="510"/>
      <c r="F82" s="511"/>
      <c r="G82" s="511"/>
      <c r="H82" s="511"/>
      <c r="I82" s="511"/>
      <c r="J82" s="511"/>
      <c r="K82" s="511"/>
      <c r="L82" s="511"/>
      <c r="M82" s="511"/>
      <c r="N82" s="511"/>
      <c r="O82" s="511"/>
      <c r="P82" s="512"/>
      <c r="Q82" s="510"/>
      <c r="R82" s="511"/>
      <c r="S82" s="511"/>
      <c r="T82" s="511"/>
      <c r="U82" s="511"/>
      <c r="V82" s="511"/>
      <c r="W82" s="511"/>
      <c r="X82" s="511"/>
      <c r="Y82" s="511"/>
      <c r="Z82" s="511"/>
      <c r="AA82" s="511"/>
      <c r="AB82" s="512"/>
      <c r="AC82" s="510"/>
      <c r="AD82" s="511"/>
      <c r="AE82" s="511"/>
      <c r="AF82" s="511"/>
      <c r="AG82" s="511"/>
      <c r="AH82" s="511"/>
      <c r="AI82" s="511"/>
      <c r="AJ82" s="511"/>
      <c r="AK82" s="511"/>
      <c r="AL82" s="511"/>
      <c r="AM82" s="511"/>
      <c r="AN82" s="512"/>
      <c r="AO82" s="510"/>
      <c r="AP82" s="511"/>
      <c r="AQ82" s="511"/>
      <c r="AR82" s="511"/>
      <c r="AS82" s="511"/>
      <c r="AT82" s="511"/>
      <c r="AU82" s="511"/>
      <c r="AV82" s="511"/>
      <c r="AW82" s="511"/>
      <c r="AX82" s="513"/>
    </row>
    <row r="83" spans="1:50" ht="24.75" customHeight="1" x14ac:dyDescent="0.15">
      <c r="A83" s="545" t="s">
        <v>230</v>
      </c>
      <c r="B83" s="545"/>
      <c r="C83" s="545"/>
      <c r="D83" s="545"/>
      <c r="E83" s="510"/>
      <c r="F83" s="511"/>
      <c r="G83" s="511"/>
      <c r="H83" s="511"/>
      <c r="I83" s="511"/>
      <c r="J83" s="511"/>
      <c r="K83" s="511"/>
      <c r="L83" s="511"/>
      <c r="M83" s="511"/>
      <c r="N83" s="511"/>
      <c r="O83" s="511"/>
      <c r="P83" s="512"/>
      <c r="Q83" s="510"/>
      <c r="R83" s="511"/>
      <c r="S83" s="511"/>
      <c r="T83" s="511"/>
      <c r="U83" s="511"/>
      <c r="V83" s="511"/>
      <c r="W83" s="511"/>
      <c r="X83" s="511"/>
      <c r="Y83" s="511"/>
      <c r="Z83" s="511"/>
      <c r="AA83" s="511"/>
      <c r="AB83" s="512"/>
      <c r="AC83" s="510"/>
      <c r="AD83" s="511"/>
      <c r="AE83" s="511"/>
      <c r="AF83" s="511"/>
      <c r="AG83" s="511"/>
      <c r="AH83" s="511"/>
      <c r="AI83" s="511"/>
      <c r="AJ83" s="511"/>
      <c r="AK83" s="511"/>
      <c r="AL83" s="511"/>
      <c r="AM83" s="511"/>
      <c r="AN83" s="512"/>
      <c r="AO83" s="510"/>
      <c r="AP83" s="511"/>
      <c r="AQ83" s="511"/>
      <c r="AR83" s="511"/>
      <c r="AS83" s="511"/>
      <c r="AT83" s="511"/>
      <c r="AU83" s="511"/>
      <c r="AV83" s="511"/>
      <c r="AW83" s="511"/>
      <c r="AX83" s="513"/>
    </row>
    <row r="84" spans="1:50" ht="24.75" customHeight="1" x14ac:dyDescent="0.15">
      <c r="A84" s="545" t="s">
        <v>229</v>
      </c>
      <c r="B84" s="545"/>
      <c r="C84" s="545"/>
      <c r="D84" s="545"/>
      <c r="E84" s="510"/>
      <c r="F84" s="511"/>
      <c r="G84" s="511"/>
      <c r="H84" s="511"/>
      <c r="I84" s="511"/>
      <c r="J84" s="511"/>
      <c r="K84" s="511"/>
      <c r="L84" s="511"/>
      <c r="M84" s="511"/>
      <c r="N84" s="511"/>
      <c r="O84" s="511"/>
      <c r="P84" s="512"/>
      <c r="Q84" s="510"/>
      <c r="R84" s="511"/>
      <c r="S84" s="511"/>
      <c r="T84" s="511"/>
      <c r="U84" s="511"/>
      <c r="V84" s="511"/>
      <c r="W84" s="511"/>
      <c r="X84" s="511"/>
      <c r="Y84" s="511"/>
      <c r="Z84" s="511"/>
      <c r="AA84" s="511"/>
      <c r="AB84" s="512"/>
      <c r="AC84" s="510"/>
      <c r="AD84" s="511"/>
      <c r="AE84" s="511"/>
      <c r="AF84" s="511"/>
      <c r="AG84" s="511"/>
      <c r="AH84" s="511"/>
      <c r="AI84" s="511"/>
      <c r="AJ84" s="511"/>
      <c r="AK84" s="511"/>
      <c r="AL84" s="511"/>
      <c r="AM84" s="511"/>
      <c r="AN84" s="512"/>
      <c r="AO84" s="510"/>
      <c r="AP84" s="511"/>
      <c r="AQ84" s="511"/>
      <c r="AR84" s="511"/>
      <c r="AS84" s="511"/>
      <c r="AT84" s="511"/>
      <c r="AU84" s="511"/>
      <c r="AV84" s="511"/>
      <c r="AW84" s="511"/>
      <c r="AX84" s="513"/>
    </row>
    <row r="85" spans="1:50" ht="24.75" customHeight="1" x14ac:dyDescent="0.15">
      <c r="A85" s="545" t="s">
        <v>373</v>
      </c>
      <c r="B85" s="545"/>
      <c r="C85" s="545"/>
      <c r="D85" s="545"/>
      <c r="E85" s="563"/>
      <c r="F85" s="564"/>
      <c r="G85" s="564"/>
      <c r="H85" s="53" t="str">
        <f>IF(E85="","","-")</f>
        <v/>
      </c>
      <c r="I85" s="564"/>
      <c r="J85" s="564"/>
      <c r="K85" s="53" t="str">
        <f>IF(I85="","","-")</f>
        <v/>
      </c>
      <c r="L85" s="565"/>
      <c r="M85" s="565"/>
      <c r="N85" s="53" t="str">
        <f>IF(O85="","","-")</f>
        <v/>
      </c>
      <c r="O85" s="561"/>
      <c r="P85" s="562"/>
      <c r="Q85" s="563"/>
      <c r="R85" s="564"/>
      <c r="S85" s="564"/>
      <c r="T85" s="53" t="str">
        <f>IF(Q85="","","-")</f>
        <v/>
      </c>
      <c r="U85" s="564"/>
      <c r="V85" s="564"/>
      <c r="W85" s="53" t="str">
        <f>IF(U85="","","-")</f>
        <v/>
      </c>
      <c r="X85" s="565"/>
      <c r="Y85" s="565"/>
      <c r="Z85" s="53" t="str">
        <f>IF(AA85="","","-")</f>
        <v/>
      </c>
      <c r="AA85" s="561"/>
      <c r="AB85" s="562"/>
      <c r="AC85" s="563"/>
      <c r="AD85" s="564"/>
      <c r="AE85" s="564"/>
      <c r="AF85" s="53" t="str">
        <f>IF(AC85="","","-")</f>
        <v/>
      </c>
      <c r="AG85" s="564"/>
      <c r="AH85" s="564"/>
      <c r="AI85" s="53" t="str">
        <f>IF(AG85="","","-")</f>
        <v/>
      </c>
      <c r="AJ85" s="565"/>
      <c r="AK85" s="565"/>
      <c r="AL85" s="53" t="str">
        <f>IF(AM85="","","-")</f>
        <v/>
      </c>
      <c r="AM85" s="561"/>
      <c r="AN85" s="562"/>
      <c r="AO85" s="563"/>
      <c r="AP85" s="564"/>
      <c r="AQ85" s="53" t="str">
        <f>IF(AO85="","","-")</f>
        <v/>
      </c>
      <c r="AR85" s="564"/>
      <c r="AS85" s="564"/>
      <c r="AT85" s="53" t="str">
        <f>IF(AR85="","","-")</f>
        <v/>
      </c>
      <c r="AU85" s="565"/>
      <c r="AV85" s="565"/>
      <c r="AW85" s="53" t="str">
        <f>IF(AX85="","","-")</f>
        <v/>
      </c>
      <c r="AX85" s="56"/>
    </row>
    <row r="86" spans="1:50" ht="24.75" customHeight="1" x14ac:dyDescent="0.15">
      <c r="A86" s="545" t="s">
        <v>543</v>
      </c>
      <c r="B86" s="545"/>
      <c r="C86" s="545"/>
      <c r="D86" s="545"/>
      <c r="E86" s="563"/>
      <c r="F86" s="564"/>
      <c r="G86" s="564"/>
      <c r="H86" s="53"/>
      <c r="I86" s="564"/>
      <c r="J86" s="564"/>
      <c r="K86" s="53"/>
      <c r="L86" s="565"/>
      <c r="M86" s="565"/>
      <c r="N86" s="53" t="str">
        <f>IF(O86="","","-")</f>
        <v/>
      </c>
      <c r="O86" s="561"/>
      <c r="P86" s="562"/>
      <c r="Q86" s="563"/>
      <c r="R86" s="564"/>
      <c r="S86" s="564"/>
      <c r="T86" s="53" t="str">
        <f>IF(Q86="","","-")</f>
        <v/>
      </c>
      <c r="U86" s="564"/>
      <c r="V86" s="564"/>
      <c r="W86" s="53" t="str">
        <f>IF(U86="","","-")</f>
        <v/>
      </c>
      <c r="X86" s="565"/>
      <c r="Y86" s="565"/>
      <c r="Z86" s="53" t="str">
        <f>IF(AA86="","","-")</f>
        <v/>
      </c>
      <c r="AA86" s="561"/>
      <c r="AB86" s="562"/>
      <c r="AC86" s="563"/>
      <c r="AD86" s="564"/>
      <c r="AE86" s="564"/>
      <c r="AF86" s="53" t="str">
        <f>IF(AC86="","","-")</f>
        <v/>
      </c>
      <c r="AG86" s="564"/>
      <c r="AH86" s="564"/>
      <c r="AI86" s="53" t="str">
        <f>IF(AG86="","","-")</f>
        <v/>
      </c>
      <c r="AJ86" s="565"/>
      <c r="AK86" s="565"/>
      <c r="AL86" s="53" t="str">
        <f>IF(AM86="","","-")</f>
        <v/>
      </c>
      <c r="AM86" s="561"/>
      <c r="AN86" s="562"/>
      <c r="AO86" s="563"/>
      <c r="AP86" s="564"/>
      <c r="AQ86" s="53" t="str">
        <f>IF(AO86="","","-")</f>
        <v/>
      </c>
      <c r="AR86" s="564"/>
      <c r="AS86" s="564"/>
      <c r="AT86" s="53" t="str">
        <f>IF(AR86="","","-")</f>
        <v/>
      </c>
      <c r="AU86" s="565"/>
      <c r="AV86" s="565"/>
      <c r="AW86" s="53" t="str">
        <f>IF(AX86="","","-")</f>
        <v/>
      </c>
      <c r="AX86" s="56"/>
    </row>
    <row r="87" spans="1:50" ht="24.75" customHeight="1" x14ac:dyDescent="0.15">
      <c r="A87" s="545" t="s">
        <v>341</v>
      </c>
      <c r="B87" s="545"/>
      <c r="C87" s="545"/>
      <c r="D87" s="545"/>
      <c r="E87" s="569">
        <v>2021</v>
      </c>
      <c r="F87" s="570"/>
      <c r="G87" s="564" t="s">
        <v>590</v>
      </c>
      <c r="H87" s="564"/>
      <c r="I87" s="564"/>
      <c r="J87" s="570" t="s">
        <v>499</v>
      </c>
      <c r="K87" s="570"/>
      <c r="L87" s="565">
        <v>40</v>
      </c>
      <c r="M87" s="565"/>
      <c r="N87" s="565"/>
      <c r="O87" s="570"/>
      <c r="P87" s="570"/>
      <c r="Q87" s="569"/>
      <c r="R87" s="570"/>
      <c r="S87" s="564"/>
      <c r="T87" s="564"/>
      <c r="U87" s="564"/>
      <c r="V87" s="570"/>
      <c r="W87" s="570"/>
      <c r="X87" s="565"/>
      <c r="Y87" s="565"/>
      <c r="Z87" s="565"/>
      <c r="AA87" s="570"/>
      <c r="AB87" s="607"/>
      <c r="AC87" s="569"/>
      <c r="AD87" s="570"/>
      <c r="AE87" s="564"/>
      <c r="AF87" s="564"/>
      <c r="AG87" s="564"/>
      <c r="AH87" s="570"/>
      <c r="AI87" s="570"/>
      <c r="AJ87" s="565"/>
      <c r="AK87" s="565"/>
      <c r="AL87" s="565"/>
      <c r="AM87" s="570"/>
      <c r="AN87" s="607"/>
      <c r="AO87" s="569"/>
      <c r="AP87" s="570"/>
      <c r="AQ87" s="564"/>
      <c r="AR87" s="564"/>
      <c r="AS87" s="564"/>
      <c r="AT87" s="570"/>
      <c r="AU87" s="570"/>
      <c r="AV87" s="565"/>
      <c r="AW87" s="565"/>
      <c r="AX87" s="56"/>
    </row>
    <row r="88" spans="1:50" ht="28.35" customHeight="1" x14ac:dyDescent="0.15">
      <c r="A88" s="123" t="s">
        <v>223</v>
      </c>
      <c r="B88" s="124"/>
      <c r="C88" s="124"/>
      <c r="D88" s="124"/>
      <c r="E88" s="124"/>
      <c r="F88" s="125"/>
      <c r="G88" s="41" t="s">
        <v>544</v>
      </c>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3"/>
    </row>
    <row r="89" spans="1:50" ht="28.35" customHeight="1" x14ac:dyDescent="0.15">
      <c r="A89" s="123"/>
      <c r="B89" s="124"/>
      <c r="C89" s="124"/>
      <c r="D89" s="124"/>
      <c r="E89" s="124"/>
      <c r="F89" s="125"/>
      <c r="G89" s="31"/>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row>
    <row r="90" spans="1:50" ht="28.35" customHeight="1" x14ac:dyDescent="0.15">
      <c r="A90" s="123"/>
      <c r="B90" s="124"/>
      <c r="C90" s="124"/>
      <c r="D90" s="124"/>
      <c r="E90" s="124"/>
      <c r="F90" s="125"/>
      <c r="G90" s="31"/>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3"/>
    </row>
    <row r="91" spans="1:50" ht="28.35" customHeight="1" x14ac:dyDescent="0.15">
      <c r="A91" s="123"/>
      <c r="B91" s="124"/>
      <c r="C91" s="124"/>
      <c r="D91" s="124"/>
      <c r="E91" s="124"/>
      <c r="F91" s="125"/>
      <c r="G91" s="31"/>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row>
    <row r="92" spans="1:50" ht="27.75" customHeight="1" x14ac:dyDescent="0.15">
      <c r="A92" s="123"/>
      <c r="B92" s="124"/>
      <c r="C92" s="124"/>
      <c r="D92" s="124"/>
      <c r="E92" s="124"/>
      <c r="F92" s="125"/>
      <c r="G92" s="31"/>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3"/>
    </row>
    <row r="93" spans="1:50" ht="28.35" customHeight="1" x14ac:dyDescent="0.15">
      <c r="A93" s="123"/>
      <c r="B93" s="124"/>
      <c r="C93" s="124"/>
      <c r="D93" s="124"/>
      <c r="E93" s="124"/>
      <c r="F93" s="125"/>
      <c r="G93" s="31"/>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3"/>
    </row>
    <row r="94" spans="1:50" ht="28.35" customHeight="1" x14ac:dyDescent="0.15">
      <c r="A94" s="123"/>
      <c r="B94" s="124"/>
      <c r="C94" s="124"/>
      <c r="D94" s="124"/>
      <c r="E94" s="124"/>
      <c r="F94" s="125"/>
      <c r="G94" s="31"/>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row>
    <row r="95" spans="1:50" ht="27.75" customHeight="1" x14ac:dyDescent="0.15">
      <c r="A95" s="123"/>
      <c r="B95" s="124"/>
      <c r="C95" s="124"/>
      <c r="D95" s="124"/>
      <c r="E95" s="124"/>
      <c r="F95" s="125"/>
      <c r="G95" s="31"/>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row>
    <row r="96" spans="1:50" ht="28.35" customHeight="1" x14ac:dyDescent="0.15">
      <c r="A96" s="123"/>
      <c r="B96" s="124"/>
      <c r="C96" s="124"/>
      <c r="D96" s="124"/>
      <c r="E96" s="124"/>
      <c r="F96" s="125"/>
      <c r="G96" s="31"/>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row>
    <row r="97" spans="1:51" ht="28.35" customHeight="1" x14ac:dyDescent="0.15">
      <c r="A97" s="123"/>
      <c r="B97" s="124"/>
      <c r="C97" s="124"/>
      <c r="D97" s="124"/>
      <c r="E97" s="124"/>
      <c r="F97" s="125"/>
      <c r="G97" s="31"/>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row>
    <row r="98" spans="1:51" ht="28.35" customHeight="1" x14ac:dyDescent="0.15">
      <c r="A98" s="123"/>
      <c r="B98" s="124"/>
      <c r="C98" s="124"/>
      <c r="D98" s="124"/>
      <c r="E98" s="124"/>
      <c r="F98" s="125"/>
      <c r="G98" s="31"/>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row>
    <row r="99" spans="1:51" ht="28.35" customHeight="1" x14ac:dyDescent="0.15">
      <c r="A99" s="123"/>
      <c r="B99" s="124"/>
      <c r="C99" s="124"/>
      <c r="D99" s="124"/>
      <c r="E99" s="124"/>
      <c r="F99" s="125"/>
      <c r="G99" s="31"/>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row>
    <row r="100" spans="1:51" ht="28.35" customHeight="1" x14ac:dyDescent="0.15">
      <c r="A100" s="123"/>
      <c r="B100" s="124"/>
      <c r="C100" s="124"/>
      <c r="D100" s="124"/>
      <c r="E100" s="124"/>
      <c r="F100" s="125"/>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1" ht="27.75" customHeight="1" thickBot="1" x14ac:dyDescent="0.2">
      <c r="A101" s="123"/>
      <c r="B101" s="124"/>
      <c r="C101" s="124"/>
      <c r="D101" s="124"/>
      <c r="E101" s="124"/>
      <c r="F101" s="125"/>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1" ht="36.75" customHeight="1" x14ac:dyDescent="0.15">
      <c r="A102" s="593" t="s">
        <v>225</v>
      </c>
      <c r="B102" s="594"/>
      <c r="C102" s="594"/>
      <c r="D102" s="594"/>
      <c r="E102" s="594"/>
      <c r="F102" s="595"/>
      <c r="G102" s="599" t="s">
        <v>591</v>
      </c>
      <c r="H102" s="600"/>
      <c r="I102" s="600"/>
      <c r="J102" s="600"/>
      <c r="K102" s="600"/>
      <c r="L102" s="600"/>
      <c r="M102" s="600"/>
      <c r="N102" s="600"/>
      <c r="O102" s="600"/>
      <c r="P102" s="600"/>
      <c r="Q102" s="600"/>
      <c r="R102" s="600"/>
      <c r="S102" s="600"/>
      <c r="T102" s="600"/>
      <c r="U102" s="600"/>
      <c r="V102" s="600"/>
      <c r="W102" s="600"/>
      <c r="X102" s="600"/>
      <c r="Y102" s="600"/>
      <c r="Z102" s="600"/>
      <c r="AA102" s="600"/>
      <c r="AB102" s="601"/>
      <c r="AC102" s="599" t="s">
        <v>207</v>
      </c>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2"/>
    </row>
    <row r="103" spans="1:51" ht="24.75" customHeight="1" x14ac:dyDescent="0.15">
      <c r="A103" s="596"/>
      <c r="B103" s="597"/>
      <c r="C103" s="597"/>
      <c r="D103" s="597"/>
      <c r="E103" s="597"/>
      <c r="F103" s="598"/>
      <c r="G103" s="200" t="s">
        <v>14</v>
      </c>
      <c r="H103" s="603"/>
      <c r="I103" s="603"/>
      <c r="J103" s="603"/>
      <c r="K103" s="603"/>
      <c r="L103" s="604" t="s">
        <v>15</v>
      </c>
      <c r="M103" s="603"/>
      <c r="N103" s="603"/>
      <c r="O103" s="603"/>
      <c r="P103" s="603"/>
      <c r="Q103" s="603"/>
      <c r="R103" s="603"/>
      <c r="S103" s="603"/>
      <c r="T103" s="603"/>
      <c r="U103" s="603"/>
      <c r="V103" s="603"/>
      <c r="W103" s="603"/>
      <c r="X103" s="605"/>
      <c r="Y103" s="580" t="s">
        <v>16</v>
      </c>
      <c r="Z103" s="581"/>
      <c r="AA103" s="581"/>
      <c r="AB103" s="606"/>
      <c r="AC103" s="200" t="s">
        <v>14</v>
      </c>
      <c r="AD103" s="603"/>
      <c r="AE103" s="603"/>
      <c r="AF103" s="603"/>
      <c r="AG103" s="603"/>
      <c r="AH103" s="604" t="s">
        <v>15</v>
      </c>
      <c r="AI103" s="603"/>
      <c r="AJ103" s="603"/>
      <c r="AK103" s="603"/>
      <c r="AL103" s="603"/>
      <c r="AM103" s="603"/>
      <c r="AN103" s="603"/>
      <c r="AO103" s="603"/>
      <c r="AP103" s="603"/>
      <c r="AQ103" s="603"/>
      <c r="AR103" s="603"/>
      <c r="AS103" s="603"/>
      <c r="AT103" s="605"/>
      <c r="AU103" s="580" t="s">
        <v>16</v>
      </c>
      <c r="AV103" s="581"/>
      <c r="AW103" s="581"/>
      <c r="AX103" s="582"/>
    </row>
    <row r="104" spans="1:51" ht="24.75" customHeight="1" x14ac:dyDescent="0.15">
      <c r="A104" s="596"/>
      <c r="B104" s="597"/>
      <c r="C104" s="597"/>
      <c r="D104" s="597"/>
      <c r="E104" s="597"/>
      <c r="F104" s="598"/>
      <c r="G104" s="583" t="s">
        <v>592</v>
      </c>
      <c r="H104" s="584"/>
      <c r="I104" s="584"/>
      <c r="J104" s="584"/>
      <c r="K104" s="585"/>
      <c r="L104" s="586" t="s">
        <v>593</v>
      </c>
      <c r="M104" s="587"/>
      <c r="N104" s="587"/>
      <c r="O104" s="587"/>
      <c r="P104" s="587"/>
      <c r="Q104" s="587"/>
      <c r="R104" s="587"/>
      <c r="S104" s="587"/>
      <c r="T104" s="587"/>
      <c r="U104" s="587"/>
      <c r="V104" s="587"/>
      <c r="W104" s="587"/>
      <c r="X104" s="588"/>
      <c r="Y104" s="589">
        <v>8</v>
      </c>
      <c r="Z104" s="590"/>
      <c r="AA104" s="590"/>
      <c r="AB104" s="591"/>
      <c r="AC104" s="583"/>
      <c r="AD104" s="584"/>
      <c r="AE104" s="584"/>
      <c r="AF104" s="584"/>
      <c r="AG104" s="585"/>
      <c r="AH104" s="586"/>
      <c r="AI104" s="587"/>
      <c r="AJ104" s="587"/>
      <c r="AK104" s="587"/>
      <c r="AL104" s="587"/>
      <c r="AM104" s="587"/>
      <c r="AN104" s="587"/>
      <c r="AO104" s="587"/>
      <c r="AP104" s="587"/>
      <c r="AQ104" s="587"/>
      <c r="AR104" s="587"/>
      <c r="AS104" s="587"/>
      <c r="AT104" s="588"/>
      <c r="AU104" s="589"/>
      <c r="AV104" s="590"/>
      <c r="AW104" s="590"/>
      <c r="AX104" s="592"/>
    </row>
    <row r="105" spans="1:51" ht="24.75" customHeight="1" x14ac:dyDescent="0.15">
      <c r="A105" s="596"/>
      <c r="B105" s="597"/>
      <c r="C105" s="597"/>
      <c r="D105" s="597"/>
      <c r="E105" s="597"/>
      <c r="F105" s="598"/>
      <c r="G105" s="566" t="s">
        <v>594</v>
      </c>
      <c r="H105" s="567"/>
      <c r="I105" s="567"/>
      <c r="J105" s="567"/>
      <c r="K105" s="568"/>
      <c r="L105" s="573" t="s">
        <v>595</v>
      </c>
      <c r="M105" s="574"/>
      <c r="N105" s="574"/>
      <c r="O105" s="574"/>
      <c r="P105" s="574"/>
      <c r="Q105" s="574"/>
      <c r="R105" s="574"/>
      <c r="S105" s="574"/>
      <c r="T105" s="574"/>
      <c r="U105" s="574"/>
      <c r="V105" s="574"/>
      <c r="W105" s="574"/>
      <c r="X105" s="575"/>
      <c r="Y105" s="576">
        <v>31</v>
      </c>
      <c r="Z105" s="577"/>
      <c r="AA105" s="577"/>
      <c r="AB105" s="578"/>
      <c r="AC105" s="566"/>
      <c r="AD105" s="567"/>
      <c r="AE105" s="567"/>
      <c r="AF105" s="567"/>
      <c r="AG105" s="568"/>
      <c r="AH105" s="573"/>
      <c r="AI105" s="574"/>
      <c r="AJ105" s="574"/>
      <c r="AK105" s="574"/>
      <c r="AL105" s="574"/>
      <c r="AM105" s="574"/>
      <c r="AN105" s="574"/>
      <c r="AO105" s="574"/>
      <c r="AP105" s="574"/>
      <c r="AQ105" s="574"/>
      <c r="AR105" s="574"/>
      <c r="AS105" s="574"/>
      <c r="AT105" s="575"/>
      <c r="AU105" s="576"/>
      <c r="AV105" s="577"/>
      <c r="AW105" s="577"/>
      <c r="AX105" s="579"/>
    </row>
    <row r="106" spans="1:51" ht="24.75" customHeight="1" x14ac:dyDescent="0.15">
      <c r="A106" s="596"/>
      <c r="B106" s="597"/>
      <c r="C106" s="597"/>
      <c r="D106" s="597"/>
      <c r="E106" s="597"/>
      <c r="F106" s="598"/>
      <c r="G106" s="566" t="s">
        <v>596</v>
      </c>
      <c r="H106" s="571"/>
      <c r="I106" s="571"/>
      <c r="J106" s="571"/>
      <c r="K106" s="572"/>
      <c r="L106" s="573" t="s">
        <v>597</v>
      </c>
      <c r="M106" s="574"/>
      <c r="N106" s="574"/>
      <c r="O106" s="574"/>
      <c r="P106" s="574"/>
      <c r="Q106" s="574"/>
      <c r="R106" s="574"/>
      <c r="S106" s="574"/>
      <c r="T106" s="574"/>
      <c r="U106" s="574"/>
      <c r="V106" s="574"/>
      <c r="W106" s="574"/>
      <c r="X106" s="575"/>
      <c r="Y106" s="576">
        <v>2</v>
      </c>
      <c r="Z106" s="577"/>
      <c r="AA106" s="577"/>
      <c r="AB106" s="578"/>
      <c r="AC106" s="566"/>
      <c r="AD106" s="567"/>
      <c r="AE106" s="567"/>
      <c r="AF106" s="567"/>
      <c r="AG106" s="568"/>
      <c r="AH106" s="573"/>
      <c r="AI106" s="574"/>
      <c r="AJ106" s="574"/>
      <c r="AK106" s="574"/>
      <c r="AL106" s="574"/>
      <c r="AM106" s="574"/>
      <c r="AN106" s="574"/>
      <c r="AO106" s="574"/>
      <c r="AP106" s="574"/>
      <c r="AQ106" s="574"/>
      <c r="AR106" s="574"/>
      <c r="AS106" s="574"/>
      <c r="AT106" s="575"/>
      <c r="AU106" s="576"/>
      <c r="AV106" s="577"/>
      <c r="AW106" s="577"/>
      <c r="AX106" s="579"/>
    </row>
    <row r="107" spans="1:51" ht="24.75" customHeight="1" x14ac:dyDescent="0.15">
      <c r="A107" s="596"/>
      <c r="B107" s="597"/>
      <c r="C107" s="597"/>
      <c r="D107" s="597"/>
      <c r="E107" s="597"/>
      <c r="F107" s="598"/>
      <c r="G107" s="566" t="s">
        <v>598</v>
      </c>
      <c r="H107" s="571"/>
      <c r="I107" s="571"/>
      <c r="J107" s="571"/>
      <c r="K107" s="572"/>
      <c r="L107" s="573"/>
      <c r="M107" s="574"/>
      <c r="N107" s="574"/>
      <c r="O107" s="574"/>
      <c r="P107" s="574"/>
      <c r="Q107" s="574"/>
      <c r="R107" s="574"/>
      <c r="S107" s="574"/>
      <c r="T107" s="574"/>
      <c r="U107" s="574"/>
      <c r="V107" s="574"/>
      <c r="W107" s="574"/>
      <c r="X107" s="575"/>
      <c r="Y107" s="576">
        <v>4</v>
      </c>
      <c r="Z107" s="577"/>
      <c r="AA107" s="577"/>
      <c r="AB107" s="578"/>
      <c r="AC107" s="566"/>
      <c r="AD107" s="567"/>
      <c r="AE107" s="567"/>
      <c r="AF107" s="567"/>
      <c r="AG107" s="568"/>
      <c r="AH107" s="573"/>
      <c r="AI107" s="574"/>
      <c r="AJ107" s="574"/>
      <c r="AK107" s="574"/>
      <c r="AL107" s="574"/>
      <c r="AM107" s="574"/>
      <c r="AN107" s="574"/>
      <c r="AO107" s="574"/>
      <c r="AP107" s="574"/>
      <c r="AQ107" s="574"/>
      <c r="AR107" s="574"/>
      <c r="AS107" s="574"/>
      <c r="AT107" s="575"/>
      <c r="AU107" s="576"/>
      <c r="AV107" s="577"/>
      <c r="AW107" s="577"/>
      <c r="AX107" s="579"/>
    </row>
    <row r="108" spans="1:51" ht="24.75" customHeight="1" x14ac:dyDescent="0.15">
      <c r="A108" s="596"/>
      <c r="B108" s="597"/>
      <c r="C108" s="597"/>
      <c r="D108" s="597"/>
      <c r="E108" s="597"/>
      <c r="F108" s="598"/>
      <c r="G108" s="566"/>
      <c r="H108" s="567"/>
      <c r="I108" s="567"/>
      <c r="J108" s="567"/>
      <c r="K108" s="568"/>
      <c r="L108" s="573"/>
      <c r="M108" s="574"/>
      <c r="N108" s="574"/>
      <c r="O108" s="574"/>
      <c r="P108" s="574"/>
      <c r="Q108" s="574"/>
      <c r="R108" s="574"/>
      <c r="S108" s="574"/>
      <c r="T108" s="574"/>
      <c r="U108" s="574"/>
      <c r="V108" s="574"/>
      <c r="W108" s="574"/>
      <c r="X108" s="575"/>
      <c r="Y108" s="576"/>
      <c r="Z108" s="577"/>
      <c r="AA108" s="577"/>
      <c r="AB108" s="578"/>
      <c r="AC108" s="566"/>
      <c r="AD108" s="567"/>
      <c r="AE108" s="567"/>
      <c r="AF108" s="567"/>
      <c r="AG108" s="568"/>
      <c r="AH108" s="573"/>
      <c r="AI108" s="574"/>
      <c r="AJ108" s="574"/>
      <c r="AK108" s="574"/>
      <c r="AL108" s="574"/>
      <c r="AM108" s="574"/>
      <c r="AN108" s="574"/>
      <c r="AO108" s="574"/>
      <c r="AP108" s="574"/>
      <c r="AQ108" s="574"/>
      <c r="AR108" s="574"/>
      <c r="AS108" s="574"/>
      <c r="AT108" s="575"/>
      <c r="AU108" s="576"/>
      <c r="AV108" s="577"/>
      <c r="AW108" s="577"/>
      <c r="AX108" s="579"/>
    </row>
    <row r="109" spans="1:51" ht="24.75" customHeight="1" x14ac:dyDescent="0.15">
      <c r="A109" s="596"/>
      <c r="B109" s="597"/>
      <c r="C109" s="597"/>
      <c r="D109" s="597"/>
      <c r="E109" s="597"/>
      <c r="F109" s="598"/>
      <c r="G109" s="608" t="s">
        <v>17</v>
      </c>
      <c r="H109" s="609"/>
      <c r="I109" s="609"/>
      <c r="J109" s="609"/>
      <c r="K109" s="609"/>
      <c r="L109" s="610"/>
      <c r="M109" s="611"/>
      <c r="N109" s="611"/>
      <c r="O109" s="611"/>
      <c r="P109" s="611"/>
      <c r="Q109" s="611"/>
      <c r="R109" s="611"/>
      <c r="S109" s="611"/>
      <c r="T109" s="611"/>
      <c r="U109" s="611"/>
      <c r="V109" s="611"/>
      <c r="W109" s="611"/>
      <c r="X109" s="612"/>
      <c r="Y109" s="613">
        <f>SUM(Y104:AB108)</f>
        <v>45</v>
      </c>
      <c r="Z109" s="614"/>
      <c r="AA109" s="614"/>
      <c r="AB109" s="615"/>
      <c r="AC109" s="608" t="s">
        <v>17</v>
      </c>
      <c r="AD109" s="609"/>
      <c r="AE109" s="609"/>
      <c r="AF109" s="609"/>
      <c r="AG109" s="609"/>
      <c r="AH109" s="610"/>
      <c r="AI109" s="611"/>
      <c r="AJ109" s="611"/>
      <c r="AK109" s="611"/>
      <c r="AL109" s="611"/>
      <c r="AM109" s="611"/>
      <c r="AN109" s="611"/>
      <c r="AO109" s="611"/>
      <c r="AP109" s="611"/>
      <c r="AQ109" s="611"/>
      <c r="AR109" s="611"/>
      <c r="AS109" s="611"/>
      <c r="AT109" s="612"/>
      <c r="AU109" s="613">
        <f>SUM(AU104:AX108)</f>
        <v>0</v>
      </c>
      <c r="AV109" s="614"/>
      <c r="AW109" s="614"/>
      <c r="AX109" s="616"/>
    </row>
    <row r="110" spans="1:51" ht="24.75" customHeight="1" thickBot="1" x14ac:dyDescent="0.2">
      <c r="A110" s="636" t="s">
        <v>533</v>
      </c>
      <c r="B110" s="637"/>
      <c r="C110" s="637"/>
      <c r="D110" s="637"/>
      <c r="E110" s="637"/>
      <c r="F110" s="637"/>
      <c r="G110" s="637"/>
      <c r="H110" s="637"/>
      <c r="I110" s="637"/>
      <c r="J110" s="637"/>
      <c r="K110" s="637"/>
      <c r="L110" s="637"/>
      <c r="M110" s="637"/>
      <c r="N110" s="637"/>
      <c r="O110" s="637"/>
      <c r="P110" s="637"/>
      <c r="Q110" s="637"/>
      <c r="R110" s="637"/>
      <c r="S110" s="637"/>
      <c r="T110" s="637"/>
      <c r="U110" s="637"/>
      <c r="V110" s="637"/>
      <c r="W110" s="637"/>
      <c r="X110" s="637"/>
      <c r="Y110" s="637"/>
      <c r="Z110" s="637"/>
      <c r="AA110" s="637"/>
      <c r="AB110" s="637"/>
      <c r="AC110" s="637"/>
      <c r="AD110" s="637"/>
      <c r="AE110" s="637"/>
      <c r="AF110" s="637"/>
      <c r="AG110" s="637"/>
      <c r="AH110" s="637"/>
      <c r="AI110" s="637"/>
      <c r="AJ110" s="637"/>
      <c r="AK110" s="638"/>
      <c r="AL110" s="639" t="s">
        <v>199</v>
      </c>
      <c r="AM110" s="640"/>
      <c r="AN110" s="640"/>
      <c r="AO110" s="55" t="s">
        <v>198</v>
      </c>
      <c r="AP110" s="17"/>
      <c r="AQ110" s="17"/>
      <c r="AR110" s="17"/>
      <c r="AS110" s="17"/>
      <c r="AT110" s="17"/>
      <c r="AU110" s="17"/>
      <c r="AV110" s="17"/>
      <c r="AW110" s="17"/>
      <c r="AX110" s="18"/>
      <c r="AY110">
        <f>COUNTIF($AO$110,"☑")</f>
        <v>0</v>
      </c>
    </row>
    <row r="111" spans="1:51" ht="24.75" customHeight="1" x14ac:dyDescent="0.15">
      <c r="A111" s="5"/>
      <c r="B111" s="1" t="s">
        <v>25</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1" ht="24.75" customHeight="1" x14ac:dyDescent="0.15">
      <c r="A112" s="5"/>
      <c r="B112" s="34" t="s">
        <v>206</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0" ht="59.25" customHeight="1" x14ac:dyDescent="0.15">
      <c r="A113" s="641"/>
      <c r="B113" s="641"/>
      <c r="C113" s="641" t="s">
        <v>23</v>
      </c>
      <c r="D113" s="641"/>
      <c r="E113" s="641"/>
      <c r="F113" s="641"/>
      <c r="G113" s="641"/>
      <c r="H113" s="641"/>
      <c r="I113" s="641"/>
      <c r="J113" s="642" t="s">
        <v>173</v>
      </c>
      <c r="K113" s="545"/>
      <c r="L113" s="545"/>
      <c r="M113" s="545"/>
      <c r="N113" s="545"/>
      <c r="O113" s="545"/>
      <c r="P113" s="344" t="s">
        <v>24</v>
      </c>
      <c r="Q113" s="344"/>
      <c r="R113" s="344"/>
      <c r="S113" s="344"/>
      <c r="T113" s="344"/>
      <c r="U113" s="344"/>
      <c r="V113" s="344"/>
      <c r="W113" s="344"/>
      <c r="X113" s="344"/>
      <c r="Y113" s="643" t="s">
        <v>172</v>
      </c>
      <c r="Z113" s="644"/>
      <c r="AA113" s="644"/>
      <c r="AB113" s="644"/>
      <c r="AC113" s="642" t="s">
        <v>197</v>
      </c>
      <c r="AD113" s="642"/>
      <c r="AE113" s="642"/>
      <c r="AF113" s="642"/>
      <c r="AG113" s="642"/>
      <c r="AH113" s="643" t="s">
        <v>212</v>
      </c>
      <c r="AI113" s="641"/>
      <c r="AJ113" s="641"/>
      <c r="AK113" s="641"/>
      <c r="AL113" s="641" t="s">
        <v>18</v>
      </c>
      <c r="AM113" s="641"/>
      <c r="AN113" s="641"/>
      <c r="AO113" s="645"/>
      <c r="AP113" s="617" t="s">
        <v>174</v>
      </c>
      <c r="AQ113" s="617"/>
      <c r="AR113" s="617"/>
      <c r="AS113" s="617"/>
      <c r="AT113" s="617"/>
      <c r="AU113" s="617"/>
      <c r="AV113" s="617"/>
      <c r="AW113" s="617"/>
      <c r="AX113" s="617"/>
    </row>
    <row r="114" spans="1:50" ht="120" customHeight="1" x14ac:dyDescent="0.15">
      <c r="A114" s="618">
        <v>1</v>
      </c>
      <c r="B114" s="618">
        <v>1</v>
      </c>
      <c r="C114" s="619" t="s">
        <v>599</v>
      </c>
      <c r="D114" s="620"/>
      <c r="E114" s="620"/>
      <c r="F114" s="620"/>
      <c r="G114" s="620"/>
      <c r="H114" s="620"/>
      <c r="I114" s="620"/>
      <c r="J114" s="621">
        <v>3010001035099</v>
      </c>
      <c r="K114" s="622"/>
      <c r="L114" s="622"/>
      <c r="M114" s="622"/>
      <c r="N114" s="622"/>
      <c r="O114" s="622"/>
      <c r="P114" s="623" t="s">
        <v>600</v>
      </c>
      <c r="Q114" s="624"/>
      <c r="R114" s="624"/>
      <c r="S114" s="624"/>
      <c r="T114" s="624"/>
      <c r="U114" s="624"/>
      <c r="V114" s="624"/>
      <c r="W114" s="624"/>
      <c r="X114" s="624"/>
      <c r="Y114" s="625">
        <v>45</v>
      </c>
      <c r="Z114" s="626"/>
      <c r="AA114" s="626"/>
      <c r="AB114" s="627"/>
      <c r="AC114" s="628" t="s">
        <v>214</v>
      </c>
      <c r="AD114" s="629"/>
      <c r="AE114" s="629"/>
      <c r="AF114" s="629"/>
      <c r="AG114" s="629"/>
      <c r="AH114" s="630">
        <v>4</v>
      </c>
      <c r="AI114" s="631"/>
      <c r="AJ114" s="631"/>
      <c r="AK114" s="631"/>
      <c r="AL114" s="632" t="s">
        <v>241</v>
      </c>
      <c r="AM114" s="633"/>
      <c r="AN114" s="633"/>
      <c r="AO114" s="634"/>
      <c r="AP114" s="635" t="s">
        <v>601</v>
      </c>
      <c r="AQ114" s="635"/>
      <c r="AR114" s="635"/>
      <c r="AS114" s="635"/>
      <c r="AT114" s="635"/>
      <c r="AU114" s="635"/>
      <c r="AV114" s="635"/>
      <c r="AW114" s="635"/>
      <c r="AX114" s="635"/>
    </row>
  </sheetData>
  <sheetProtection formatRows="0"/>
  <dataConsolidate link="1"/>
  <mergeCells count="459">
    <mergeCell ref="A110:AK110"/>
    <mergeCell ref="AL110:AN11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88:F101"/>
    <mergeCell ref="A102:F109"/>
    <mergeCell ref="G102:AB102"/>
    <mergeCell ref="AC102:AX102"/>
    <mergeCell ref="G103:K103"/>
    <mergeCell ref="L103:X103"/>
    <mergeCell ref="Y103:AB103"/>
    <mergeCell ref="AC87:AD87"/>
    <mergeCell ref="AE87:AG87"/>
    <mergeCell ref="AH87:AI87"/>
    <mergeCell ref="AJ87:AL87"/>
    <mergeCell ref="AM87:AN87"/>
    <mergeCell ref="AO87:AP87"/>
    <mergeCell ref="O87:P87"/>
    <mergeCell ref="Q87:R87"/>
    <mergeCell ref="S87:U87"/>
    <mergeCell ref="V87:W87"/>
    <mergeCell ref="X87:Z87"/>
    <mergeCell ref="AA87:AB87"/>
    <mergeCell ref="G106:K106"/>
    <mergeCell ref="AH105:AT105"/>
    <mergeCell ref="AU105:AX105"/>
    <mergeCell ref="AC103:AG103"/>
    <mergeCell ref="AH103:AT103"/>
    <mergeCell ref="G107:K107"/>
    <mergeCell ref="L107:X107"/>
    <mergeCell ref="Y107:AB107"/>
    <mergeCell ref="AC107:AG107"/>
    <mergeCell ref="AH107:AT107"/>
    <mergeCell ref="AU107:AX107"/>
    <mergeCell ref="AQ87:AS87"/>
    <mergeCell ref="AT87:AU87"/>
    <mergeCell ref="AV87:AW87"/>
    <mergeCell ref="AU103:AX103"/>
    <mergeCell ref="G104:K104"/>
    <mergeCell ref="L104:X104"/>
    <mergeCell ref="Y104:AB104"/>
    <mergeCell ref="AC104:AG104"/>
    <mergeCell ref="AH104:AT104"/>
    <mergeCell ref="AU104:AX104"/>
    <mergeCell ref="L106:X106"/>
    <mergeCell ref="Y106:AB106"/>
    <mergeCell ref="AC106:AG106"/>
    <mergeCell ref="AH106:AT106"/>
    <mergeCell ref="AU106:AX106"/>
    <mergeCell ref="G105:K105"/>
    <mergeCell ref="L105:X105"/>
    <mergeCell ref="Y105:AB105"/>
    <mergeCell ref="A87:D87"/>
    <mergeCell ref="E87:F87"/>
    <mergeCell ref="G87:I87"/>
    <mergeCell ref="J87:K87"/>
    <mergeCell ref="L87:N87"/>
    <mergeCell ref="Q86:S86"/>
    <mergeCell ref="U86:V86"/>
    <mergeCell ref="X86:Y86"/>
    <mergeCell ref="AA86:AB86"/>
    <mergeCell ref="AC105:AG105"/>
    <mergeCell ref="A84:D84"/>
    <mergeCell ref="E84:P84"/>
    <mergeCell ref="Q84:AB84"/>
    <mergeCell ref="AC84:AN84"/>
    <mergeCell ref="AO84:AX84"/>
    <mergeCell ref="A85:D85"/>
    <mergeCell ref="E85:G85"/>
    <mergeCell ref="I85:J85"/>
    <mergeCell ref="L85:M85"/>
    <mergeCell ref="O85:P85"/>
    <mergeCell ref="AJ85:AK85"/>
    <mergeCell ref="AM85:AN85"/>
    <mergeCell ref="AO85:AP85"/>
    <mergeCell ref="AR85:AS85"/>
    <mergeCell ref="AU85:AV85"/>
    <mergeCell ref="A86:D86"/>
    <mergeCell ref="E86:G86"/>
    <mergeCell ref="I86:J86"/>
    <mergeCell ref="L86:M86"/>
    <mergeCell ref="O86:P86"/>
    <mergeCell ref="Q85:S85"/>
    <mergeCell ref="U85:V85"/>
    <mergeCell ref="X85:Y85"/>
    <mergeCell ref="AA85:AB85"/>
    <mergeCell ref="AC85:AE85"/>
    <mergeCell ref="AG85:AH85"/>
    <mergeCell ref="AJ86:AK86"/>
    <mergeCell ref="AM86:AN86"/>
    <mergeCell ref="AO86:AP86"/>
    <mergeCell ref="AR86:AS86"/>
    <mergeCell ref="AU86:AV86"/>
    <mergeCell ref="AC86:AE86"/>
    <mergeCell ref="AG86:AH86"/>
    <mergeCell ref="A80:D80"/>
    <mergeCell ref="E80:P80"/>
    <mergeCell ref="Q80:AB80"/>
    <mergeCell ref="AC80:AN80"/>
    <mergeCell ref="AO80:AX80"/>
    <mergeCell ref="A81:D81"/>
    <mergeCell ref="E81:P81"/>
    <mergeCell ref="Q81:AB81"/>
    <mergeCell ref="AC81:AN81"/>
    <mergeCell ref="AO81:AX81"/>
    <mergeCell ref="A82:D82"/>
    <mergeCell ref="E82:P82"/>
    <mergeCell ref="Q82:AB82"/>
    <mergeCell ref="AC82:AN82"/>
    <mergeCell ref="AO82:AX82"/>
    <mergeCell ref="A83:D83"/>
    <mergeCell ref="E83:P83"/>
    <mergeCell ref="Q83:AB83"/>
    <mergeCell ref="AC83:AN83"/>
    <mergeCell ref="AO83:AX83"/>
    <mergeCell ref="C71:D71"/>
    <mergeCell ref="E71:G71"/>
    <mergeCell ref="H71:I71"/>
    <mergeCell ref="J71:L71"/>
    <mergeCell ref="M71:N71"/>
    <mergeCell ref="O71:AF71"/>
    <mergeCell ref="A74:AX74"/>
    <mergeCell ref="A75:AX75"/>
    <mergeCell ref="A76:AX76"/>
    <mergeCell ref="C72:D72"/>
    <mergeCell ref="E72:G72"/>
    <mergeCell ref="H72:I72"/>
    <mergeCell ref="J72:L72"/>
    <mergeCell ref="M72:N72"/>
    <mergeCell ref="O72:AF72"/>
    <mergeCell ref="E73:G73"/>
    <mergeCell ref="H73:I73"/>
    <mergeCell ref="J73:L73"/>
    <mergeCell ref="M73:N73"/>
    <mergeCell ref="O73:AF73"/>
    <mergeCell ref="A78:D78"/>
    <mergeCell ref="E78:P78"/>
    <mergeCell ref="Q78:AB78"/>
    <mergeCell ref="AC78:AN78"/>
    <mergeCell ref="AO78:AX78"/>
    <mergeCell ref="A79:D79"/>
    <mergeCell ref="E79:P79"/>
    <mergeCell ref="Q79:AB79"/>
    <mergeCell ref="AC79:AN79"/>
    <mergeCell ref="AO79:AX79"/>
    <mergeCell ref="A77:D77"/>
    <mergeCell ref="E77:P77"/>
    <mergeCell ref="Q77:AB77"/>
    <mergeCell ref="AC77:AN77"/>
    <mergeCell ref="AO77:AX77"/>
    <mergeCell ref="AG66:AX66"/>
    <mergeCell ref="A67:B73"/>
    <mergeCell ref="C67:AC67"/>
    <mergeCell ref="AD67:AF67"/>
    <mergeCell ref="AG67:AX73"/>
    <mergeCell ref="C68:N68"/>
    <mergeCell ref="O68:AF68"/>
    <mergeCell ref="C69:D69"/>
    <mergeCell ref="A63:B66"/>
    <mergeCell ref="C63:AC63"/>
    <mergeCell ref="AD63:AF63"/>
    <mergeCell ref="AG63:AX63"/>
    <mergeCell ref="C64:AC64"/>
    <mergeCell ref="AD64:AF64"/>
    <mergeCell ref="AG64:AX64"/>
    <mergeCell ref="C65:AC65"/>
    <mergeCell ref="AD65:AF65"/>
    <mergeCell ref="AG65:AX65"/>
    <mergeCell ref="C73:D73"/>
    <mergeCell ref="E69:G69"/>
    <mergeCell ref="H69:I69"/>
    <mergeCell ref="J69:L69"/>
    <mergeCell ref="M69:N69"/>
    <mergeCell ref="O69:AF69"/>
    <mergeCell ref="H70:I70"/>
    <mergeCell ref="J70:L70"/>
    <mergeCell ref="M70:N70"/>
    <mergeCell ref="C66:AC66"/>
    <mergeCell ref="AD66:AF66"/>
    <mergeCell ref="O70:AF70"/>
    <mergeCell ref="C70:D70"/>
    <mergeCell ref="E70:G70"/>
    <mergeCell ref="AG62:AX62"/>
    <mergeCell ref="C59:AC59"/>
    <mergeCell ref="AD59:AF59"/>
    <mergeCell ref="AG59:AX59"/>
    <mergeCell ref="C60:AC60"/>
    <mergeCell ref="AD60:AF60"/>
    <mergeCell ref="AG60:AX60"/>
    <mergeCell ref="C57:AC57"/>
    <mergeCell ref="AD57:AF57"/>
    <mergeCell ref="AG57:AX57"/>
    <mergeCell ref="C58:AC58"/>
    <mergeCell ref="AD58:AF58"/>
    <mergeCell ref="AG58:AX58"/>
    <mergeCell ref="C56:AC56"/>
    <mergeCell ref="AD56:AF56"/>
    <mergeCell ref="AG56:AX56"/>
    <mergeCell ref="AG51:AX51"/>
    <mergeCell ref="C52:AC52"/>
    <mergeCell ref="AD52:AF52"/>
    <mergeCell ref="AG52:AX52"/>
    <mergeCell ref="A53:B62"/>
    <mergeCell ref="C53:AC53"/>
    <mergeCell ref="AD53:AF53"/>
    <mergeCell ref="AG53:AX55"/>
    <mergeCell ref="C54:D55"/>
    <mergeCell ref="E54:AC54"/>
    <mergeCell ref="A50:B52"/>
    <mergeCell ref="C50:AC50"/>
    <mergeCell ref="AD50:AF50"/>
    <mergeCell ref="AG50:AX50"/>
    <mergeCell ref="C51:AC51"/>
    <mergeCell ref="AD51:AF51"/>
    <mergeCell ref="C61:AC61"/>
    <mergeCell ref="AD61:AF61"/>
    <mergeCell ref="AG61:AX61"/>
    <mergeCell ref="C62:AC62"/>
    <mergeCell ref="AD62:AF62"/>
    <mergeCell ref="AD54:AF54"/>
    <mergeCell ref="E55:AC55"/>
    <mergeCell ref="AD55:AF55"/>
    <mergeCell ref="A48:AX48"/>
    <mergeCell ref="C49:AC49"/>
    <mergeCell ref="AD49:AF49"/>
    <mergeCell ref="AG49:AX49"/>
    <mergeCell ref="A38:A47"/>
    <mergeCell ref="B38:F42"/>
    <mergeCell ref="G38:AA39"/>
    <mergeCell ref="AB38:AX39"/>
    <mergeCell ref="G40:AA42"/>
    <mergeCell ref="AB40:AX42"/>
    <mergeCell ref="B43:F47"/>
    <mergeCell ref="G43:O44"/>
    <mergeCell ref="AM45:AP45"/>
    <mergeCell ref="AQ45:AT45"/>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Y47:AA47"/>
    <mergeCell ref="AB47:AD47"/>
    <mergeCell ref="AE47:AH47"/>
    <mergeCell ref="AI47:AL47"/>
    <mergeCell ref="AM47:AP47"/>
    <mergeCell ref="AQ47:AT47"/>
    <mergeCell ref="AU47:AX47"/>
    <mergeCell ref="AQ43:AT43"/>
    <mergeCell ref="AU43:AX43"/>
    <mergeCell ref="AQ44:AR44"/>
    <mergeCell ref="AS44:AT44"/>
    <mergeCell ref="AU44:AV44"/>
    <mergeCell ref="AW44:AX44"/>
    <mergeCell ref="P43:X44"/>
    <mergeCell ref="Y43:AA44"/>
    <mergeCell ref="AB43:AD44"/>
    <mergeCell ref="AE43:AH44"/>
    <mergeCell ref="AI43:AL44"/>
    <mergeCell ref="AM43:AP44"/>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E32:AH32"/>
    <mergeCell ref="AI32:AL32"/>
    <mergeCell ref="AM32:AP32"/>
    <mergeCell ref="AQ32:AT32"/>
    <mergeCell ref="AU32:AX32"/>
    <mergeCell ref="G33:O34"/>
    <mergeCell ref="P33:X34"/>
    <mergeCell ref="Y33:AA33"/>
    <mergeCell ref="AB33:AD33"/>
    <mergeCell ref="AE33:AH33"/>
    <mergeCell ref="AU34:AX34"/>
    <mergeCell ref="AI33:AL33"/>
    <mergeCell ref="AM33:AP33"/>
    <mergeCell ref="AQ33:AT33"/>
    <mergeCell ref="AU33:AX33"/>
    <mergeCell ref="Y34:AA34"/>
    <mergeCell ref="AB34:AD34"/>
    <mergeCell ref="AE34:AH34"/>
    <mergeCell ref="AI34:AL34"/>
    <mergeCell ref="AM34:AP34"/>
    <mergeCell ref="AQ34:AT34"/>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24:V24"/>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10:F10"/>
    <mergeCell ref="G10:AX10"/>
    <mergeCell ref="AE5:AP5"/>
    <mergeCell ref="AQ5:AX5"/>
    <mergeCell ref="A6:F6"/>
    <mergeCell ref="G6:AX6"/>
    <mergeCell ref="A7:F7"/>
    <mergeCell ref="G7:X7"/>
    <mergeCell ref="Y7:AD7"/>
    <mergeCell ref="AE7:AX7"/>
    <mergeCell ref="A5:F5"/>
    <mergeCell ref="G5:L5"/>
    <mergeCell ref="M5:R5"/>
    <mergeCell ref="S5:X5"/>
    <mergeCell ref="Y5:AD5"/>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30:V30 W24 Y108 AU106:AU108">
    <cfRule type="expression" dxfId="87" priority="871">
      <formula>IF(RIGHT(TEXT(P15,"0.#"),1)=".",FALSE,TRUE)</formula>
    </cfRule>
    <cfRule type="expression" dxfId="86" priority="872">
      <formula>IF(RIGHT(TEXT(P15,"0.#"),1)=".",TRUE,FALSE)</formula>
    </cfRule>
  </conditionalFormatting>
  <conditionalFormatting sqref="P19:AQ19">
    <cfRule type="expression" dxfId="85" priority="869">
      <formula>IF(RIGHT(TEXT(P19,"0.#"),1)=".",FALSE,TRUE)</formula>
    </cfRule>
    <cfRule type="expression" dxfId="84" priority="870">
      <formula>IF(RIGHT(TEXT(P19,"0.#"),1)=".",TRUE,FALSE)</formula>
    </cfRule>
  </conditionalFormatting>
  <conditionalFormatting sqref="Y109">
    <cfRule type="expression" dxfId="83" priority="865">
      <formula>IF(RIGHT(TEXT(Y109,"0.#"),1)=".",FALSE,TRUE)</formula>
    </cfRule>
    <cfRule type="expression" dxfId="82" priority="866">
      <formula>IF(RIGHT(TEXT(Y109,"0.#"),1)=".",TRUE,FALSE)</formula>
    </cfRule>
  </conditionalFormatting>
  <conditionalFormatting sqref="P16:AQ18 P13:AQ14">
    <cfRule type="expression" dxfId="81" priority="863">
      <formula>IF(RIGHT(TEXT(P13,"0.#"),1)=".",FALSE,TRUE)</formula>
    </cfRule>
    <cfRule type="expression" dxfId="80" priority="864">
      <formula>IF(RIGHT(TEXT(P13,"0.#"),1)=".",TRUE,FALSE)</formula>
    </cfRule>
  </conditionalFormatting>
  <conditionalFormatting sqref="P20:AJ20">
    <cfRule type="expression" dxfId="79" priority="861">
      <formula>IF(RIGHT(TEXT(P20,"0.#"),1)=".",FALSE,TRUE)</formula>
    </cfRule>
    <cfRule type="expression" dxfId="78" priority="862">
      <formula>IF(RIGHT(TEXT(P20,"0.#"),1)=".",TRUE,FALSE)</formula>
    </cfRule>
  </conditionalFormatting>
  <conditionalFormatting sqref="AU105">
    <cfRule type="expression" dxfId="77" priority="855">
      <formula>IF(RIGHT(TEXT(AU105,"0.#"),1)=".",FALSE,TRUE)</formula>
    </cfRule>
    <cfRule type="expression" dxfId="76" priority="856">
      <formula>IF(RIGHT(TEXT(AU105,"0.#"),1)=".",TRUE,FALSE)</formula>
    </cfRule>
  </conditionalFormatting>
  <conditionalFormatting sqref="AU109">
    <cfRule type="expression" dxfId="75" priority="853">
      <formula>IF(RIGHT(TEXT(AU109,"0.#"),1)=".",FALSE,TRUE)</formula>
    </cfRule>
    <cfRule type="expression" dxfId="74" priority="854">
      <formula>IF(RIGHT(TEXT(AU109,"0.#"),1)=".",TRUE,FALSE)</formula>
    </cfRule>
  </conditionalFormatting>
  <conditionalFormatting sqref="AU104">
    <cfRule type="expression" dxfId="73" priority="851">
      <formula>IF(RIGHT(TEXT(AU104,"0.#"),1)=".",FALSE,TRUE)</formula>
    </cfRule>
    <cfRule type="expression" dxfId="72" priority="852">
      <formula>IF(RIGHT(TEXT(AU104,"0.#"),1)=".",TRUE,FALSE)</formula>
    </cfRule>
  </conditionalFormatting>
  <conditionalFormatting sqref="P24">
    <cfRule type="expression" dxfId="71" priority="779">
      <formula>IF(RIGHT(TEXT(P24,"0.#"),1)=".",FALSE,TRUE)</formula>
    </cfRule>
    <cfRule type="expression" dxfId="70" priority="780">
      <formula>IF(RIGHT(TEXT(P24,"0.#"),1)=".",TRUE,FALSE)</formula>
    </cfRule>
  </conditionalFormatting>
  <conditionalFormatting sqref="P25:P28">
    <cfRule type="expression" dxfId="69" priority="777">
      <formula>IF(RIGHT(TEXT(P25,"0.#"),1)=".",FALSE,TRUE)</formula>
    </cfRule>
    <cfRule type="expression" dxfId="68" priority="778">
      <formula>IF(RIGHT(TEXT(P25,"0.#"),1)=".",TRUE,FALSE)</formula>
    </cfRule>
  </conditionalFormatting>
  <conditionalFormatting sqref="P29">
    <cfRule type="expression" dxfId="67" priority="775">
      <formula>IF(RIGHT(TEXT(P29,"0.#"),1)=".",FALSE,TRUE)</formula>
    </cfRule>
    <cfRule type="expression" dxfId="66" priority="776">
      <formula>IF(RIGHT(TEXT(P29,"0.#"),1)=".",TRUE,FALSE)</formula>
    </cfRule>
  </conditionalFormatting>
  <conditionalFormatting sqref="AE33 AQ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M33">
    <cfRule type="expression" dxfId="61" priority="61">
      <formula>IF(RIGHT(TEXT(AM33,"0.#"),1)=".",FALSE,TRUE)</formula>
    </cfRule>
    <cfRule type="expression" dxfId="60" priority="62">
      <formula>IF(RIGHT(TEXT(AM33,"0.#"),1)=".",TRUE,FALSE)</formula>
    </cfRule>
  </conditionalFormatting>
  <conditionalFormatting sqref="AE34">
    <cfRule type="expression" dxfId="59" priority="59">
      <formula>IF(RIGHT(TEXT(AE34,"0.#"),1)=".",FALSE,TRUE)</formula>
    </cfRule>
    <cfRule type="expression" dxfId="58" priority="60">
      <formula>IF(RIGHT(TEXT(AE34,"0.#"),1)=".",TRUE,FALSE)</formula>
    </cfRule>
  </conditionalFormatting>
  <conditionalFormatting sqref="AI34">
    <cfRule type="expression" dxfId="57" priority="57">
      <formula>IF(RIGHT(TEXT(AI34,"0.#"),1)=".",FALSE,TRUE)</formula>
    </cfRule>
    <cfRule type="expression" dxfId="56" priority="58">
      <formula>IF(RIGHT(TEXT(AI34,"0.#"),1)=".",TRUE,FALSE)</formula>
    </cfRule>
  </conditionalFormatting>
  <conditionalFormatting sqref="AM34">
    <cfRule type="expression" dxfId="55" priority="55">
      <formula>IF(RIGHT(TEXT(AM34,"0.#"),1)=".",FALSE,TRUE)</formula>
    </cfRule>
    <cfRule type="expression" dxfId="54" priority="56">
      <formula>IF(RIGHT(TEXT(AM34,"0.#"),1)=".",TRUE,FALSE)</formula>
    </cfRule>
  </conditionalFormatting>
  <conditionalFormatting sqref="AQ34">
    <cfRule type="expression" dxfId="53" priority="53">
      <formula>IF(RIGHT(TEXT(AQ34,"0.#"),1)=".",FALSE,TRUE)</formula>
    </cfRule>
    <cfRule type="expression" dxfId="52" priority="54">
      <formula>IF(RIGHT(TEXT(AQ34,"0.#"),1)=".",TRUE,FALSE)</formula>
    </cfRule>
  </conditionalFormatting>
  <conditionalFormatting sqref="AU34">
    <cfRule type="expression" dxfId="51" priority="49">
      <formula>IF(RIGHT(TEXT(AU34,"0.#"),1)=".",FALSE,TRUE)</formula>
    </cfRule>
    <cfRule type="expression" dxfId="50" priority="50">
      <formula>IF(RIGHT(TEXT(AU34,"0.#"),1)=".",TRUE,FALSE)</formula>
    </cfRule>
  </conditionalFormatting>
  <conditionalFormatting sqref="AU33">
    <cfRule type="expression" dxfId="49" priority="51">
      <formula>IF(RIGHT(TEXT(AU33,"0.#"),1)=".",FALSE,TRUE)</formula>
    </cfRule>
    <cfRule type="expression" dxfId="48" priority="52">
      <formula>IF(RIGHT(TEXT(AU33,"0.#"),1)=".",TRUE,FALSE)</formula>
    </cfRule>
  </conditionalFormatting>
  <conditionalFormatting sqref="AM36">
    <cfRule type="expression" dxfId="47" priority="43">
      <formula>IF(RIGHT(TEXT(AM36,"0.#"),1)=".",FALSE,TRUE)</formula>
    </cfRule>
    <cfRule type="expression" dxfId="46" priority="44">
      <formula>IF(RIGHT(TEXT(AM36,"0.#"),1)=".",TRUE,FALSE)</formula>
    </cfRule>
  </conditionalFormatting>
  <conditionalFormatting sqref="AE37 AM37">
    <cfRule type="expression" dxfId="45" priority="41">
      <formula>IF(RIGHT(TEXT(AE37,"0.#"),1)=".",FALSE,TRUE)</formula>
    </cfRule>
    <cfRule type="expression" dxfId="44" priority="42">
      <formula>IF(RIGHT(TEXT(AE37,"0.#"),1)=".",TRUE,FALSE)</formula>
    </cfRule>
  </conditionalFormatting>
  <conditionalFormatting sqref="AI37">
    <cfRule type="expression" dxfId="43" priority="39">
      <formula>IF(RIGHT(TEXT(AI37,"0.#"),1)=".",FALSE,TRUE)</formula>
    </cfRule>
    <cfRule type="expression" dxfId="42" priority="40">
      <formula>IF(RIGHT(TEXT(AI37,"0.#"),1)=".",TRUE,FALSE)</formula>
    </cfRule>
  </conditionalFormatting>
  <conditionalFormatting sqref="AQ37">
    <cfRule type="expression" dxfId="41" priority="37">
      <formula>IF(RIGHT(TEXT(AQ37,"0.#"),1)=".",FALSE,TRUE)</formula>
    </cfRule>
    <cfRule type="expression" dxfId="40" priority="38">
      <formula>IF(RIGHT(TEXT(AQ37,"0.#"),1)=".",TRUE,FALSE)</formula>
    </cfRule>
  </conditionalFormatting>
  <conditionalFormatting sqref="AE36 AQ36">
    <cfRule type="expression" dxfId="39" priority="47">
      <formula>IF(RIGHT(TEXT(AE36,"0.#"),1)=".",FALSE,TRUE)</formula>
    </cfRule>
    <cfRule type="expression" dxfId="38" priority="48">
      <formula>IF(RIGHT(TEXT(AE36,"0.#"),1)=".",TRUE,FALSE)</formula>
    </cfRule>
  </conditionalFormatting>
  <conditionalFormatting sqref="AI36">
    <cfRule type="expression" dxfId="37" priority="45">
      <formula>IF(RIGHT(TEXT(AI36,"0.#"),1)=".",FALSE,TRUE)</formula>
    </cfRule>
    <cfRule type="expression" dxfId="36" priority="46">
      <formula>IF(RIGHT(TEXT(AI36,"0.#"),1)=".",TRUE,FALSE)</formula>
    </cfRule>
  </conditionalFormatting>
  <conditionalFormatting sqref="AE45">
    <cfRule type="expression" dxfId="35" priority="35">
      <formula>IF(RIGHT(TEXT(AE45,"0.#"),1)=".",FALSE,TRUE)</formula>
    </cfRule>
    <cfRule type="expression" dxfId="34" priority="36">
      <formula>IF(RIGHT(TEXT(AE45,"0.#"),1)=".",TRUE,FALSE)</formula>
    </cfRule>
  </conditionalFormatting>
  <conditionalFormatting sqref="AM45">
    <cfRule type="expression" dxfId="33" priority="31">
      <formula>IF(RIGHT(TEXT(AM45,"0.#"),1)=".",FALSE,TRUE)</formula>
    </cfRule>
    <cfRule type="expression" dxfId="32" priority="32">
      <formula>IF(RIGHT(TEXT(AM45,"0.#"),1)=".",TRUE,FALSE)</formula>
    </cfRule>
  </conditionalFormatting>
  <conditionalFormatting sqref="AI45">
    <cfRule type="expression" dxfId="31" priority="33">
      <formula>IF(RIGHT(TEXT(AI45,"0.#"),1)=".",FALSE,TRUE)</formula>
    </cfRule>
    <cfRule type="expression" dxfId="30" priority="34">
      <formula>IF(RIGHT(TEXT(AI45,"0.#"),1)=".",TRUE,FALSE)</formula>
    </cfRule>
  </conditionalFormatting>
  <conditionalFormatting sqref="AQ45">
    <cfRule type="expression" dxfId="29" priority="29">
      <formula>IF(RIGHT(TEXT(AQ45,"0.#"),1)=".",FALSE,TRUE)</formula>
    </cfRule>
    <cfRule type="expression" dxfId="28" priority="30">
      <formula>IF(RIGHT(TEXT(AQ45,"0.#"),1)=".",TRUE,FALSE)</formula>
    </cfRule>
  </conditionalFormatting>
  <conditionalFormatting sqref="AU45">
    <cfRule type="expression" dxfId="27" priority="27">
      <formula>IF(RIGHT(TEXT(AU45,"0.#"),1)=".",FALSE,TRUE)</formula>
    </cfRule>
    <cfRule type="expression" dxfId="26" priority="28">
      <formula>IF(RIGHT(TEXT(AU45,"0.#"),1)=".",TRUE,FALSE)</formula>
    </cfRule>
  </conditionalFormatting>
  <conditionalFormatting sqref="AE46">
    <cfRule type="expression" dxfId="25" priority="25">
      <formula>IF(RIGHT(TEXT(AE46,"0.#"),1)=".",FALSE,TRUE)</formula>
    </cfRule>
    <cfRule type="expression" dxfId="24" priority="26">
      <formula>IF(RIGHT(TEXT(AE46,"0.#"),1)=".",TRUE,FALSE)</formula>
    </cfRule>
  </conditionalFormatting>
  <conditionalFormatting sqref="AE47">
    <cfRule type="expression" dxfId="23" priority="23">
      <formula>IF(RIGHT(TEXT(AE47,"0.#"),1)=".",FALSE,TRUE)</formula>
    </cfRule>
    <cfRule type="expression" dxfId="22" priority="24">
      <formula>IF(RIGHT(TEXT(AE47,"0.#"),1)=".",TRUE,FALSE)</formula>
    </cfRule>
  </conditionalFormatting>
  <conditionalFormatting sqref="AI47">
    <cfRule type="expression" dxfId="21" priority="21">
      <formula>IF(RIGHT(TEXT(AI47,"0.#"),1)=".",FALSE,TRUE)</formula>
    </cfRule>
    <cfRule type="expression" dxfId="20" priority="22">
      <formula>IF(RIGHT(TEXT(AI47,"0.#"),1)=".",TRUE,FALSE)</formula>
    </cfRule>
  </conditionalFormatting>
  <conditionalFormatting sqref="AI46">
    <cfRule type="expression" dxfId="19" priority="19">
      <formula>IF(RIGHT(TEXT(AI46,"0.#"),1)=".",FALSE,TRUE)</formula>
    </cfRule>
    <cfRule type="expression" dxfId="18" priority="20">
      <formula>IF(RIGHT(TEXT(AI46,"0.#"),1)=".",TRUE,FALSE)</formula>
    </cfRule>
  </conditionalFormatting>
  <conditionalFormatting sqref="AM46">
    <cfRule type="expression" dxfId="17" priority="17">
      <formula>IF(RIGHT(TEXT(AM46,"0.#"),1)=".",FALSE,TRUE)</formula>
    </cfRule>
    <cfRule type="expression" dxfId="16" priority="18">
      <formula>IF(RIGHT(TEXT(AM46,"0.#"),1)=".",TRUE,FALSE)</formula>
    </cfRule>
  </conditionalFormatting>
  <conditionalFormatting sqref="AM47">
    <cfRule type="expression" dxfId="15" priority="15">
      <formula>IF(RIGHT(TEXT(AM47,"0.#"),1)=".",FALSE,TRUE)</formula>
    </cfRule>
    <cfRule type="expression" dxfId="14" priority="16">
      <formula>IF(RIGHT(TEXT(AM47,"0.#"),1)=".",TRUE,FALSE)</formula>
    </cfRule>
  </conditionalFormatting>
  <conditionalFormatting sqref="AQ46:AQ47">
    <cfRule type="expression" dxfId="13" priority="13">
      <formula>IF(RIGHT(TEXT(AQ46,"0.#"),1)=".",FALSE,TRUE)</formula>
    </cfRule>
    <cfRule type="expression" dxfId="12" priority="14">
      <formula>IF(RIGHT(TEXT(AQ46,"0.#"),1)=".",TRUE,FALSE)</formula>
    </cfRule>
  </conditionalFormatting>
  <conditionalFormatting sqref="AU46:AU47">
    <cfRule type="expression" dxfId="11" priority="11">
      <formula>IF(RIGHT(TEXT(AU46,"0.#"),1)=".",FALSE,TRUE)</formula>
    </cfRule>
    <cfRule type="expression" dxfId="10" priority="12">
      <formula>IF(RIGHT(TEXT(AU46,"0.#"),1)=".",TRUE,FALSE)</formula>
    </cfRule>
  </conditionalFormatting>
  <conditionalFormatting sqref="Y105">
    <cfRule type="expression" dxfId="9" priority="9">
      <formula>IF(RIGHT(TEXT(Y105,"0.#"),1)=".",FALSE,TRUE)</formula>
    </cfRule>
    <cfRule type="expression" dxfId="8" priority="10">
      <formula>IF(RIGHT(TEXT(Y105,"0.#"),1)=".",TRUE,FALSE)</formula>
    </cfRule>
  </conditionalFormatting>
  <conditionalFormatting sqref="Y106:Y107 Y104">
    <cfRule type="expression" dxfId="7" priority="7">
      <formula>IF(RIGHT(TEXT(Y104,"0.#"),1)=".",FALSE,TRUE)</formula>
    </cfRule>
    <cfRule type="expression" dxfId="6" priority="8">
      <formula>IF(RIGHT(TEXT(Y104,"0.#"),1)=".",TRUE,FALSE)</formula>
    </cfRule>
  </conditionalFormatting>
  <conditionalFormatting sqref="AL114:AO114">
    <cfRule type="expression" dxfId="5" priority="3">
      <formula>IF(AND(AL114&gt;=0, RIGHT(TEXT(AL114,"0.#"),1)&lt;&gt;"."),TRUE,FALSE)</formula>
    </cfRule>
    <cfRule type="expression" dxfId="4" priority="4">
      <formula>IF(AND(AL114&gt;=0, RIGHT(TEXT(AL114,"0.#"),1)="."),TRUE,FALSE)</formula>
    </cfRule>
    <cfRule type="expression" dxfId="3" priority="5">
      <formula>IF(AND(AL114&lt;0, RIGHT(TEXT(AL114,"0.#"),1)&lt;&gt;"."),TRUE,FALSE)</formula>
    </cfRule>
    <cfRule type="expression" dxfId="2" priority="6">
      <formula>IF(AND(AL114&lt;0, RIGHT(TEXT(AL114,"0.#"),1)="."),TRUE,FALSE)</formula>
    </cfRule>
  </conditionalFormatting>
  <conditionalFormatting sqref="Y114">
    <cfRule type="expression" dxfId="1" priority="1">
      <formula>IF(RIGHT(TEXT(Y114,"0.#"),1)=".",FALSE,TRUE)</formula>
    </cfRule>
    <cfRule type="expression" dxfId="0" priority="2">
      <formula>IF(RIGHT(TEXT(Y114,"0.#"),1)=".",TRUE,FALSE)</formula>
    </cfRule>
  </conditionalFormatting>
  <dataValidations count="15">
    <dataValidation type="custom" allowBlank="1" showInputMessage="1" showErrorMessage="1" errorTitle="法人番号チェック" error="法人番号は13桁の数字で入力してください。" sqref="J114:O114">
      <formula1>OR(J114="-",AND(LEN(J114)=13,IFERROR(SEARCH("-",J114),"")="",IFERROR(SEARCH(".",J114),"")="",ISNUMBER(J114)))</formula1>
    </dataValidation>
    <dataValidation type="list" allowBlank="1" showInputMessage="1" showErrorMessage="1" sqref="Q87:R87 AO87:AP87 AC87:AD87">
      <formula1>$U$41</formula1>
    </dataValidation>
    <dataValidation type="custom" imeMode="disabled" allowBlank="1" showInputMessage="1" showErrorMessage="1" sqref="AY24 AQ44:AR44 AE45:AX47 AU44:AX44 P13:AQ19 P20:AJ20 Y114:AB114 AL114:AO114 AE33:AX34 AE36:AX36 P24:V30 W24 AU104:AX108 Y104:AB108">
      <formula1>OR(ISNUMBER(P13), P13="-")</formula1>
    </dataValidation>
    <dataValidation type="list" allowBlank="1" showInputMessage="1" showErrorMessage="1" sqref="H69:I73">
      <formula1>T事業番号</formula1>
    </dataValidation>
    <dataValidation type="list" allowBlank="1" showInputMessage="1" showErrorMessage="1" sqref="S5:X5">
      <formula1>T終了年度</formula1>
    </dataValidation>
    <dataValidation type="list" allowBlank="1" showInputMessage="1" showErrorMessage="1" sqref="AO110">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4:AK114">
      <formula1>OR(AND(MOD(IF(ISNUMBER(AH114), AH114, 0.5),1)=0, 0&lt;=AH114), AH114="-")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5:AK86 X85:Y86 AJ87 L85:L87 M85:M86 X87 AU85:AV86 J69:J73">
      <formula1>0</formula1>
      <formula2>9999</formula2>
    </dataValidation>
    <dataValidation type="whole" allowBlank="1" showInputMessage="1" showErrorMessage="1" sqref="O85:P86 AX85:AX87 AA85:AB86 AM85:AN8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7" max="16383" man="1"/>
    <brk id="7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S87:U87 AJ2:AM2 E69:G73 AE87:AG87 G87:I87 AQ87:AS87</xm:sqref>
        </x14:dataValidation>
        <x14:dataValidation type="list" allowBlank="1" showInputMessage="1" showErrorMessage="1">
          <x14:formula1>
            <xm:f>入力規則等!$U$49</xm:f>
          </x14:formula1>
          <xm:sqref>C69:D73</xm:sqref>
        </x14:dataValidation>
        <x14:dataValidation type="list" allowBlank="1" showInputMessage="1" showErrorMessage="1">
          <x14:formula1>
            <xm:f>入力規則等!$U$56:$U$58</xm:f>
          </x14:formula1>
          <xm:sqref>J87:K87 AT87:AU87 AH87:AI87 V87:W87</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AC114:AG114</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入力規則等!$U$7:$U$9</xm:f>
          </x14:formula1>
          <xm:sqref>U86:V86 I86:J86 AG86:AH86 AR86:AS86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72</v>
      </c>
      <c r="B1" s="21" t="s">
        <v>73</v>
      </c>
      <c r="F1" s="22" t="s">
        <v>4</v>
      </c>
      <c r="G1" s="22" t="s">
        <v>62</v>
      </c>
      <c r="K1" s="23" t="s">
        <v>90</v>
      </c>
      <c r="L1" s="21" t="s">
        <v>73</v>
      </c>
      <c r="O1" s="9"/>
      <c r="P1" s="22" t="s">
        <v>5</v>
      </c>
      <c r="Q1" s="22" t="s">
        <v>62</v>
      </c>
      <c r="T1" s="9"/>
      <c r="U1" s="25" t="s">
        <v>153</v>
      </c>
      <c r="W1" s="25" t="s">
        <v>152</v>
      </c>
      <c r="Y1" s="25" t="s">
        <v>70</v>
      </c>
      <c r="Z1" s="25" t="s">
        <v>374</v>
      </c>
      <c r="AA1" s="25" t="s">
        <v>71</v>
      </c>
      <c r="AB1" s="25" t="s">
        <v>375</v>
      </c>
      <c r="AC1" s="25" t="s">
        <v>29</v>
      </c>
      <c r="AD1" s="24"/>
      <c r="AE1" s="25" t="s">
        <v>41</v>
      </c>
      <c r="AF1" s="26"/>
      <c r="AG1" s="35" t="s">
        <v>163</v>
      </c>
      <c r="AI1" s="35" t="s">
        <v>165</v>
      </c>
      <c r="AK1" s="35" t="s">
        <v>169</v>
      </c>
      <c r="AM1" s="40"/>
      <c r="AN1" s="40"/>
      <c r="AP1" s="24" t="s">
        <v>204</v>
      </c>
    </row>
    <row r="2" spans="1:42" ht="13.5" customHeight="1" x14ac:dyDescent="0.15">
      <c r="A2" s="10" t="s">
        <v>74</v>
      </c>
      <c r="B2" s="11"/>
      <c r="C2" s="9" t="str">
        <f>IF(B2="","",A2)</f>
        <v/>
      </c>
      <c r="D2" s="9" t="str">
        <f>IF(C2="","",IF(D1&lt;&gt;"",CONCATENATE(D1,"、",C2),C2))</f>
        <v/>
      </c>
      <c r="F2" s="8" t="s">
        <v>61</v>
      </c>
      <c r="G2" s="13" t="s">
        <v>555</v>
      </c>
      <c r="H2" s="9" t="str">
        <f>IF(G2="","",F2)</f>
        <v>一般会計</v>
      </c>
      <c r="I2" s="9" t="str">
        <f>IF(H2="","",IF(I1&lt;&gt;"",CONCATENATE(I1,"、",H2),H2))</f>
        <v>一般会計</v>
      </c>
      <c r="K2" s="10" t="s">
        <v>91</v>
      </c>
      <c r="L2" s="11"/>
      <c r="M2" s="9" t="str">
        <f>IF(L2="","",K2)</f>
        <v/>
      </c>
      <c r="N2" s="9" t="str">
        <f>IF(M2="","",IF(N1&lt;&gt;"",CONCATENATE(N1,"、",M2),M2))</f>
        <v/>
      </c>
      <c r="O2" s="9"/>
      <c r="P2" s="8" t="s">
        <v>63</v>
      </c>
      <c r="Q2" s="13"/>
      <c r="R2" s="9" t="str">
        <f>IF(Q2="","",P2)</f>
        <v/>
      </c>
      <c r="S2" s="9" t="str">
        <f>IF(R2="","",IF(S1&lt;&gt;"",CONCATENATE(S1,"、",R2),R2))</f>
        <v/>
      </c>
      <c r="T2" s="9"/>
      <c r="U2" s="54">
        <v>21</v>
      </c>
      <c r="W2" s="28" t="s">
        <v>158</v>
      </c>
      <c r="Y2" s="28" t="s">
        <v>57</v>
      </c>
      <c r="Z2" s="28" t="s">
        <v>57</v>
      </c>
      <c r="AA2" s="47" t="s">
        <v>244</v>
      </c>
      <c r="AB2" s="47" t="s">
        <v>469</v>
      </c>
      <c r="AC2" s="48" t="s">
        <v>123</v>
      </c>
      <c r="AD2" s="24"/>
      <c r="AE2" s="30" t="s">
        <v>154</v>
      </c>
      <c r="AF2" s="26"/>
      <c r="AG2" s="36" t="s">
        <v>213</v>
      </c>
      <c r="AI2" s="35" t="s">
        <v>241</v>
      </c>
      <c r="AK2" s="35" t="s">
        <v>170</v>
      </c>
      <c r="AM2" s="40"/>
      <c r="AN2" s="40"/>
      <c r="AP2" s="36" t="s">
        <v>213</v>
      </c>
    </row>
    <row r="3" spans="1:42" ht="13.5" customHeight="1" x14ac:dyDescent="0.15">
      <c r="A3" s="10" t="s">
        <v>75</v>
      </c>
      <c r="B3" s="11"/>
      <c r="C3" s="9" t="str">
        <f t="shared" ref="C3:C11" si="0">IF(B3="","",A3)</f>
        <v/>
      </c>
      <c r="D3" s="9" t="str">
        <f>IF(C3="",D2,IF(D2&lt;&gt;"",CONCATENATE(D2,"、",C3),C3))</f>
        <v/>
      </c>
      <c r="F3" s="14" t="s">
        <v>100</v>
      </c>
      <c r="G3" s="13"/>
      <c r="H3" s="9" t="str">
        <f t="shared" ref="H3:H37" si="1">IF(G3="","",F3)</f>
        <v/>
      </c>
      <c r="I3" s="9" t="str">
        <f>IF(H3="",I2,IF(I2&lt;&gt;"",CONCATENATE(I2,"、",H3),H3))</f>
        <v>一般会計</v>
      </c>
      <c r="K3" s="10" t="s">
        <v>92</v>
      </c>
      <c r="L3" s="11"/>
      <c r="M3" s="9" t="str">
        <f t="shared" ref="M3:M11" si="2">IF(L3="","",K3)</f>
        <v/>
      </c>
      <c r="N3" s="9" t="str">
        <f>IF(M3="",N2,IF(N2&lt;&gt;"",CONCATENATE(N2,"、",M3),M3))</f>
        <v/>
      </c>
      <c r="O3" s="9"/>
      <c r="P3" s="8" t="s">
        <v>64</v>
      </c>
      <c r="Q3" s="13" t="s">
        <v>555</v>
      </c>
      <c r="R3" s="9" t="str">
        <f t="shared" ref="R3:R8" si="3">IF(Q3="","",P3)</f>
        <v>委託・請負</v>
      </c>
      <c r="S3" s="9" t="str">
        <f t="shared" ref="S3:S8" si="4">IF(R3="",S2,IF(S2&lt;&gt;"",CONCATENATE(S2,"、",R3),R3))</f>
        <v>委託・請負</v>
      </c>
      <c r="T3" s="9"/>
      <c r="U3" s="28" t="s">
        <v>500</v>
      </c>
      <c r="W3" s="28" t="s">
        <v>133</v>
      </c>
      <c r="Y3" s="28" t="s">
        <v>58</v>
      </c>
      <c r="Z3" s="28" t="s">
        <v>376</v>
      </c>
      <c r="AA3" s="47" t="s">
        <v>342</v>
      </c>
      <c r="AB3" s="47" t="s">
        <v>470</v>
      </c>
      <c r="AC3" s="48" t="s">
        <v>124</v>
      </c>
      <c r="AD3" s="24"/>
      <c r="AE3" s="30" t="s">
        <v>155</v>
      </c>
      <c r="AF3" s="26"/>
      <c r="AG3" s="36" t="s">
        <v>214</v>
      </c>
      <c r="AI3" s="35" t="s">
        <v>164</v>
      </c>
      <c r="AK3" s="35" t="str">
        <f>CHAR(CODE(AK2)+1)</f>
        <v>B</v>
      </c>
      <c r="AM3" s="40"/>
      <c r="AN3" s="40"/>
      <c r="AP3" s="36" t="s">
        <v>214</v>
      </c>
    </row>
    <row r="4" spans="1:42" ht="13.5" customHeight="1" x14ac:dyDescent="0.15">
      <c r="A4" s="10" t="s">
        <v>76</v>
      </c>
      <c r="B4" s="11"/>
      <c r="C4" s="9" t="str">
        <f t="shared" si="0"/>
        <v/>
      </c>
      <c r="D4" s="9" t="str">
        <f>IF(C4="",D3,IF(D3&lt;&gt;"",CONCATENATE(D3,"、",C4),C4))</f>
        <v/>
      </c>
      <c r="F4" s="14" t="s">
        <v>101</v>
      </c>
      <c r="G4" s="13"/>
      <c r="H4" s="9" t="str">
        <f t="shared" si="1"/>
        <v/>
      </c>
      <c r="I4" s="9" t="str">
        <f t="shared" ref="I4:I37" si="5">IF(H4="",I3,IF(I3&lt;&gt;"",CONCATENATE(I3,"、",H4),H4))</f>
        <v>一般会計</v>
      </c>
      <c r="K4" s="10" t="s">
        <v>93</v>
      </c>
      <c r="L4" s="11"/>
      <c r="M4" s="9" t="str">
        <f t="shared" si="2"/>
        <v/>
      </c>
      <c r="N4" s="9" t="str">
        <f t="shared" ref="N4:N11" si="6">IF(M4="",N3,IF(N3&lt;&gt;"",CONCATENATE(N3,"、",M4),M4))</f>
        <v/>
      </c>
      <c r="O4" s="9"/>
      <c r="P4" s="8" t="s">
        <v>65</v>
      </c>
      <c r="Q4" s="13"/>
      <c r="R4" s="9" t="str">
        <f t="shared" si="3"/>
        <v/>
      </c>
      <c r="S4" s="9" t="str">
        <f t="shared" si="4"/>
        <v>委託・請負</v>
      </c>
      <c r="T4" s="9"/>
      <c r="U4" s="28" t="s">
        <v>548</v>
      </c>
      <c r="W4" s="28" t="s">
        <v>134</v>
      </c>
      <c r="Y4" s="28" t="s">
        <v>249</v>
      </c>
      <c r="Z4" s="28" t="s">
        <v>377</v>
      </c>
      <c r="AA4" s="47" t="s">
        <v>343</v>
      </c>
      <c r="AB4" s="47" t="s">
        <v>471</v>
      </c>
      <c r="AC4" s="47" t="s">
        <v>125</v>
      </c>
      <c r="AD4" s="24"/>
      <c r="AE4" s="30" t="s">
        <v>156</v>
      </c>
      <c r="AF4" s="26"/>
      <c r="AG4" s="36" t="s">
        <v>215</v>
      </c>
      <c r="AI4" s="35" t="s">
        <v>166</v>
      </c>
      <c r="AK4" s="35" t="str">
        <f t="shared" ref="AK4:AK49" si="7">CHAR(CODE(AK3)+1)</f>
        <v>C</v>
      </c>
      <c r="AM4" s="40"/>
      <c r="AN4" s="40"/>
      <c r="AP4" s="36" t="s">
        <v>215</v>
      </c>
    </row>
    <row r="5" spans="1:42" ht="13.5" customHeight="1" x14ac:dyDescent="0.15">
      <c r="A5" s="10" t="s">
        <v>77</v>
      </c>
      <c r="B5" s="11"/>
      <c r="C5" s="9" t="str">
        <f t="shared" si="0"/>
        <v/>
      </c>
      <c r="D5" s="9" t="str">
        <f>IF(C5="",D4,IF(D4&lt;&gt;"",CONCATENATE(D4,"、",C5),C5))</f>
        <v/>
      </c>
      <c r="F5" s="14" t="s">
        <v>102</v>
      </c>
      <c r="G5" s="13"/>
      <c r="H5" s="9" t="str">
        <f t="shared" si="1"/>
        <v/>
      </c>
      <c r="I5" s="9" t="str">
        <f t="shared" si="5"/>
        <v>一般会計</v>
      </c>
      <c r="K5" s="10" t="s">
        <v>94</v>
      </c>
      <c r="L5" s="11"/>
      <c r="M5" s="9" t="str">
        <f t="shared" si="2"/>
        <v/>
      </c>
      <c r="N5" s="9" t="str">
        <f t="shared" si="6"/>
        <v/>
      </c>
      <c r="O5" s="9"/>
      <c r="P5" s="8" t="s">
        <v>66</v>
      </c>
      <c r="Q5" s="13"/>
      <c r="R5" s="9" t="str">
        <f t="shared" si="3"/>
        <v/>
      </c>
      <c r="S5" s="9" t="str">
        <f t="shared" si="4"/>
        <v>委託・請負</v>
      </c>
      <c r="T5" s="9"/>
      <c r="W5" s="28" t="s">
        <v>524</v>
      </c>
      <c r="Y5" s="28" t="s">
        <v>250</v>
      </c>
      <c r="Z5" s="28" t="s">
        <v>378</v>
      </c>
      <c r="AA5" s="47" t="s">
        <v>344</v>
      </c>
      <c r="AB5" s="47" t="s">
        <v>472</v>
      </c>
      <c r="AC5" s="47" t="s">
        <v>157</v>
      </c>
      <c r="AD5" s="27"/>
      <c r="AE5" s="30" t="s">
        <v>224</v>
      </c>
      <c r="AF5" s="26"/>
      <c r="AG5" s="36" t="s">
        <v>216</v>
      </c>
      <c r="AI5" s="35" t="s">
        <v>247</v>
      </c>
      <c r="AK5" s="35" t="str">
        <f t="shared" si="7"/>
        <v>D</v>
      </c>
      <c r="AP5" s="36" t="s">
        <v>216</v>
      </c>
    </row>
    <row r="6" spans="1:42" ht="13.5" customHeight="1" x14ac:dyDescent="0.15">
      <c r="A6" s="10" t="s">
        <v>78</v>
      </c>
      <c r="B6" s="11"/>
      <c r="C6" s="9" t="str">
        <f t="shared" si="0"/>
        <v/>
      </c>
      <c r="D6" s="9" t="str">
        <f t="shared" ref="D6:D21" si="8">IF(C6="",D5,IF(D5&lt;&gt;"",CONCATENATE(D5,"、",C6),C6))</f>
        <v/>
      </c>
      <c r="F6" s="14" t="s">
        <v>103</v>
      </c>
      <c r="G6" s="13"/>
      <c r="H6" s="9" t="str">
        <f t="shared" si="1"/>
        <v/>
      </c>
      <c r="I6" s="9" t="str">
        <f t="shared" si="5"/>
        <v>一般会計</v>
      </c>
      <c r="K6" s="10" t="s">
        <v>95</v>
      </c>
      <c r="L6" s="11"/>
      <c r="M6" s="9" t="str">
        <f t="shared" si="2"/>
        <v/>
      </c>
      <c r="N6" s="9" t="str">
        <f t="shared" si="6"/>
        <v/>
      </c>
      <c r="O6" s="9"/>
      <c r="P6" s="8" t="s">
        <v>67</v>
      </c>
      <c r="Q6" s="13"/>
      <c r="R6" s="9" t="str">
        <f t="shared" si="3"/>
        <v/>
      </c>
      <c r="S6" s="9" t="str">
        <f t="shared" si="4"/>
        <v>委託・請負</v>
      </c>
      <c r="T6" s="9"/>
      <c r="U6" s="28" t="s">
        <v>226</v>
      </c>
      <c r="W6" s="28" t="s">
        <v>526</v>
      </c>
      <c r="Y6" s="28" t="s">
        <v>251</v>
      </c>
      <c r="Z6" s="28" t="s">
        <v>379</v>
      </c>
      <c r="AA6" s="47" t="s">
        <v>345</v>
      </c>
      <c r="AB6" s="47" t="s">
        <v>473</v>
      </c>
      <c r="AC6" s="47" t="s">
        <v>126</v>
      </c>
      <c r="AD6" s="27"/>
      <c r="AE6" s="30" t="s">
        <v>222</v>
      </c>
      <c r="AF6" s="26"/>
      <c r="AG6" s="36" t="s">
        <v>217</v>
      </c>
      <c r="AI6" s="35" t="s">
        <v>248</v>
      </c>
      <c r="AK6" s="35" t="str">
        <f>CHAR(CODE(AK5)+1)</f>
        <v>E</v>
      </c>
      <c r="AP6" s="36" t="s">
        <v>217</v>
      </c>
    </row>
    <row r="7" spans="1:42" ht="13.5" customHeight="1" x14ac:dyDescent="0.15">
      <c r="A7" s="10" t="s">
        <v>79</v>
      </c>
      <c r="B7" s="11"/>
      <c r="C7" s="9" t="str">
        <f t="shared" si="0"/>
        <v/>
      </c>
      <c r="D7" s="9" t="str">
        <f t="shared" si="8"/>
        <v/>
      </c>
      <c r="F7" s="14" t="s">
        <v>175</v>
      </c>
      <c r="G7" s="13"/>
      <c r="H7" s="9" t="str">
        <f t="shared" si="1"/>
        <v/>
      </c>
      <c r="I7" s="9" t="str">
        <f t="shared" si="5"/>
        <v>一般会計</v>
      </c>
      <c r="K7" s="10" t="s">
        <v>96</v>
      </c>
      <c r="L7" s="11"/>
      <c r="M7" s="9" t="str">
        <f t="shared" si="2"/>
        <v/>
      </c>
      <c r="N7" s="9" t="str">
        <f t="shared" si="6"/>
        <v/>
      </c>
      <c r="O7" s="9"/>
      <c r="P7" s="8" t="s">
        <v>68</v>
      </c>
      <c r="Q7" s="13"/>
      <c r="R7" s="9" t="str">
        <f t="shared" si="3"/>
        <v/>
      </c>
      <c r="S7" s="9" t="str">
        <f t="shared" si="4"/>
        <v>委託・請負</v>
      </c>
      <c r="T7" s="9"/>
      <c r="U7" s="28"/>
      <c r="W7" s="28" t="s">
        <v>135</v>
      </c>
      <c r="Y7" s="28" t="s">
        <v>252</v>
      </c>
      <c r="Z7" s="28" t="s">
        <v>380</v>
      </c>
      <c r="AA7" s="47" t="s">
        <v>346</v>
      </c>
      <c r="AB7" s="47" t="s">
        <v>474</v>
      </c>
      <c r="AC7" s="27"/>
      <c r="AD7" s="27"/>
      <c r="AE7" s="28" t="s">
        <v>126</v>
      </c>
      <c r="AF7" s="26"/>
      <c r="AG7" s="36" t="s">
        <v>218</v>
      </c>
      <c r="AH7" s="43"/>
      <c r="AI7" s="36" t="s">
        <v>238</v>
      </c>
      <c r="AK7" s="35" t="str">
        <f>CHAR(CODE(AK6)+1)</f>
        <v>F</v>
      </c>
      <c r="AP7" s="36" t="s">
        <v>218</v>
      </c>
    </row>
    <row r="8" spans="1:42" ht="13.5" customHeight="1" x14ac:dyDescent="0.15">
      <c r="A8" s="10" t="s">
        <v>80</v>
      </c>
      <c r="B8" s="11"/>
      <c r="C8" s="9" t="str">
        <f t="shared" si="0"/>
        <v/>
      </c>
      <c r="D8" s="9" t="str">
        <f t="shared" si="8"/>
        <v/>
      </c>
      <c r="F8" s="14" t="s">
        <v>104</v>
      </c>
      <c r="G8" s="13"/>
      <c r="H8" s="9" t="str">
        <f t="shared" si="1"/>
        <v/>
      </c>
      <c r="I8" s="9" t="str">
        <f t="shared" si="5"/>
        <v>一般会計</v>
      </c>
      <c r="K8" s="10" t="s">
        <v>97</v>
      </c>
      <c r="L8" s="11"/>
      <c r="M8" s="9" t="str">
        <f t="shared" si="2"/>
        <v/>
      </c>
      <c r="N8" s="9" t="str">
        <f t="shared" si="6"/>
        <v/>
      </c>
      <c r="O8" s="9"/>
      <c r="P8" s="8" t="s">
        <v>69</v>
      </c>
      <c r="Q8" s="13"/>
      <c r="R8" s="9" t="str">
        <f t="shared" si="3"/>
        <v/>
      </c>
      <c r="S8" s="9" t="str">
        <f t="shared" si="4"/>
        <v>委託・請負</v>
      </c>
      <c r="T8" s="9"/>
      <c r="U8" s="28" t="s">
        <v>245</v>
      </c>
      <c r="W8" s="28" t="s">
        <v>136</v>
      </c>
      <c r="Y8" s="28" t="s">
        <v>253</v>
      </c>
      <c r="Z8" s="28" t="s">
        <v>381</v>
      </c>
      <c r="AA8" s="47" t="s">
        <v>347</v>
      </c>
      <c r="AB8" s="47" t="s">
        <v>475</v>
      </c>
      <c r="AC8" s="27"/>
      <c r="AD8" s="27"/>
      <c r="AE8" s="27"/>
      <c r="AF8" s="26"/>
      <c r="AG8" s="36" t="s">
        <v>219</v>
      </c>
      <c r="AI8" s="35" t="s">
        <v>239</v>
      </c>
      <c r="AK8" s="35" t="str">
        <f t="shared" si="7"/>
        <v>G</v>
      </c>
      <c r="AP8" s="36" t="s">
        <v>219</v>
      </c>
    </row>
    <row r="9" spans="1:42" ht="13.5" customHeight="1" x14ac:dyDescent="0.15">
      <c r="A9" s="10" t="s">
        <v>81</v>
      </c>
      <c r="B9" s="11"/>
      <c r="C9" s="9" t="str">
        <f t="shared" si="0"/>
        <v/>
      </c>
      <c r="D9" s="9" t="str">
        <f t="shared" si="8"/>
        <v/>
      </c>
      <c r="F9" s="14" t="s">
        <v>176</v>
      </c>
      <c r="G9" s="13"/>
      <c r="H9" s="9" t="str">
        <f t="shared" si="1"/>
        <v/>
      </c>
      <c r="I9" s="9" t="str">
        <f t="shared" si="5"/>
        <v>一般会計</v>
      </c>
      <c r="K9" s="10" t="s">
        <v>98</v>
      </c>
      <c r="L9" s="11"/>
      <c r="M9" s="9" t="str">
        <f t="shared" si="2"/>
        <v/>
      </c>
      <c r="N9" s="9" t="str">
        <f t="shared" si="6"/>
        <v/>
      </c>
      <c r="O9" s="9"/>
      <c r="P9" s="9"/>
      <c r="Q9" s="15"/>
      <c r="T9" s="9"/>
      <c r="U9" s="28" t="s">
        <v>246</v>
      </c>
      <c r="W9" s="28" t="s">
        <v>137</v>
      </c>
      <c r="Y9" s="28" t="s">
        <v>254</v>
      </c>
      <c r="Z9" s="28" t="s">
        <v>382</v>
      </c>
      <c r="AA9" s="47" t="s">
        <v>348</v>
      </c>
      <c r="AB9" s="47" t="s">
        <v>476</v>
      </c>
      <c r="AC9" s="27"/>
      <c r="AD9" s="27"/>
      <c r="AE9" s="27"/>
      <c r="AF9" s="26"/>
      <c r="AG9" s="36" t="s">
        <v>220</v>
      </c>
      <c r="AI9" s="39"/>
      <c r="AK9" s="35" t="str">
        <f t="shared" si="7"/>
        <v>H</v>
      </c>
      <c r="AP9" s="36" t="s">
        <v>220</v>
      </c>
    </row>
    <row r="10" spans="1:42" ht="13.5" customHeight="1" x14ac:dyDescent="0.15">
      <c r="A10" s="10" t="s">
        <v>193</v>
      </c>
      <c r="B10" s="11"/>
      <c r="C10" s="9" t="str">
        <f t="shared" si="0"/>
        <v/>
      </c>
      <c r="D10" s="9" t="str">
        <f t="shared" si="8"/>
        <v/>
      </c>
      <c r="F10" s="14" t="s">
        <v>105</v>
      </c>
      <c r="G10" s="13"/>
      <c r="H10" s="9" t="str">
        <f t="shared" si="1"/>
        <v/>
      </c>
      <c r="I10" s="9" t="str">
        <f t="shared" si="5"/>
        <v>一般会計</v>
      </c>
      <c r="K10" s="10" t="s">
        <v>194</v>
      </c>
      <c r="L10" s="11"/>
      <c r="M10" s="9" t="str">
        <f t="shared" si="2"/>
        <v/>
      </c>
      <c r="N10" s="9" t="str">
        <f t="shared" si="6"/>
        <v/>
      </c>
      <c r="O10" s="9"/>
      <c r="P10" s="9" t="str">
        <f>S8</f>
        <v>委託・請負</v>
      </c>
      <c r="Q10" s="15"/>
      <c r="T10" s="9"/>
      <c r="W10" s="28" t="s">
        <v>138</v>
      </c>
      <c r="Y10" s="28" t="s">
        <v>255</v>
      </c>
      <c r="Z10" s="28" t="s">
        <v>383</v>
      </c>
      <c r="AA10" s="47" t="s">
        <v>349</v>
      </c>
      <c r="AB10" s="47" t="s">
        <v>477</v>
      </c>
      <c r="AC10" s="27"/>
      <c r="AD10" s="27"/>
      <c r="AE10" s="27"/>
      <c r="AF10" s="26"/>
      <c r="AG10" s="36" t="s">
        <v>208</v>
      </c>
      <c r="AK10" s="35" t="str">
        <f t="shared" si="7"/>
        <v>I</v>
      </c>
      <c r="AP10" s="35" t="s">
        <v>205</v>
      </c>
    </row>
    <row r="11" spans="1:42" ht="13.5" customHeight="1" x14ac:dyDescent="0.15">
      <c r="A11" s="10" t="s">
        <v>82</v>
      </c>
      <c r="B11" s="11"/>
      <c r="C11" s="9" t="str">
        <f t="shared" si="0"/>
        <v/>
      </c>
      <c r="D11" s="9" t="str">
        <f t="shared" si="8"/>
        <v/>
      </c>
      <c r="F11" s="14" t="s">
        <v>106</v>
      </c>
      <c r="G11" s="13"/>
      <c r="H11" s="9" t="str">
        <f t="shared" si="1"/>
        <v/>
      </c>
      <c r="I11" s="9" t="str">
        <f t="shared" si="5"/>
        <v>一般会計</v>
      </c>
      <c r="K11" s="10" t="s">
        <v>99</v>
      </c>
      <c r="L11" s="11" t="s">
        <v>555</v>
      </c>
      <c r="M11" s="9" t="str">
        <f t="shared" si="2"/>
        <v>その他の事項経費</v>
      </c>
      <c r="N11" s="9" t="str">
        <f t="shared" si="6"/>
        <v>その他の事項経費</v>
      </c>
      <c r="O11" s="9"/>
      <c r="P11" s="9"/>
      <c r="Q11" s="15"/>
      <c r="T11" s="9"/>
      <c r="W11" s="28" t="s">
        <v>545</v>
      </c>
      <c r="Y11" s="28" t="s">
        <v>256</v>
      </c>
      <c r="Z11" s="28" t="s">
        <v>384</v>
      </c>
      <c r="AA11" s="47" t="s">
        <v>350</v>
      </c>
      <c r="AB11" s="47" t="s">
        <v>478</v>
      </c>
      <c r="AC11" s="27"/>
      <c r="AD11" s="27"/>
      <c r="AE11" s="27"/>
      <c r="AF11" s="26"/>
      <c r="AG11" s="35" t="s">
        <v>211</v>
      </c>
      <c r="AK11" s="35" t="str">
        <f t="shared" si="7"/>
        <v>J</v>
      </c>
    </row>
    <row r="12" spans="1:42" ht="13.5" customHeight="1" x14ac:dyDescent="0.15">
      <c r="A12" s="10" t="s">
        <v>83</v>
      </c>
      <c r="B12" s="11"/>
      <c r="C12" s="9" t="str">
        <f t="shared" ref="C12:C23" si="9">IF(B12="","",A12)</f>
        <v/>
      </c>
      <c r="D12" s="9" t="str">
        <f t="shared" si="8"/>
        <v/>
      </c>
      <c r="F12" s="14" t="s">
        <v>107</v>
      </c>
      <c r="G12" s="13"/>
      <c r="H12" s="9" t="str">
        <f t="shared" si="1"/>
        <v/>
      </c>
      <c r="I12" s="9" t="str">
        <f t="shared" si="5"/>
        <v>一般会計</v>
      </c>
      <c r="K12" s="9"/>
      <c r="L12" s="9"/>
      <c r="O12" s="9"/>
      <c r="P12" s="9"/>
      <c r="Q12" s="15"/>
      <c r="T12" s="9"/>
      <c r="U12" s="25" t="s">
        <v>501</v>
      </c>
      <c r="W12" s="28" t="s">
        <v>139</v>
      </c>
      <c r="Y12" s="28" t="s">
        <v>257</v>
      </c>
      <c r="Z12" s="28" t="s">
        <v>385</v>
      </c>
      <c r="AA12" s="47" t="s">
        <v>351</v>
      </c>
      <c r="AB12" s="47" t="s">
        <v>479</v>
      </c>
      <c r="AC12" s="27"/>
      <c r="AD12" s="27"/>
      <c r="AE12" s="27"/>
      <c r="AF12" s="26"/>
      <c r="AG12" s="35" t="s">
        <v>209</v>
      </c>
      <c r="AK12" s="35" t="str">
        <f t="shared" si="7"/>
        <v>K</v>
      </c>
    </row>
    <row r="13" spans="1:42" ht="13.5" customHeight="1" x14ac:dyDescent="0.15">
      <c r="A13" s="10" t="s">
        <v>84</v>
      </c>
      <c r="B13" s="11"/>
      <c r="C13" s="9" t="str">
        <f t="shared" si="9"/>
        <v/>
      </c>
      <c r="D13" s="9" t="str">
        <f t="shared" si="8"/>
        <v/>
      </c>
      <c r="F13" s="14" t="s">
        <v>108</v>
      </c>
      <c r="G13" s="13"/>
      <c r="H13" s="9" t="str">
        <f t="shared" si="1"/>
        <v/>
      </c>
      <c r="I13" s="9" t="str">
        <f t="shared" si="5"/>
        <v>一般会計</v>
      </c>
      <c r="K13" s="9" t="str">
        <f>N11</f>
        <v>その他の事項経費</v>
      </c>
      <c r="L13" s="9"/>
      <c r="O13" s="9"/>
      <c r="P13" s="9"/>
      <c r="Q13" s="15"/>
      <c r="T13" s="9"/>
      <c r="U13" s="28" t="s">
        <v>158</v>
      </c>
      <c r="W13" s="28" t="s">
        <v>140</v>
      </c>
      <c r="Y13" s="28" t="s">
        <v>258</v>
      </c>
      <c r="Z13" s="28" t="s">
        <v>386</v>
      </c>
      <c r="AA13" s="47" t="s">
        <v>352</v>
      </c>
      <c r="AB13" s="47" t="s">
        <v>480</v>
      </c>
      <c r="AC13" s="27"/>
      <c r="AD13" s="27"/>
      <c r="AE13" s="27"/>
      <c r="AF13" s="26"/>
      <c r="AG13" s="35" t="s">
        <v>210</v>
      </c>
      <c r="AK13" s="35" t="str">
        <f t="shared" si="7"/>
        <v>L</v>
      </c>
    </row>
    <row r="14" spans="1:42" ht="13.5" customHeight="1" x14ac:dyDescent="0.15">
      <c r="A14" s="10" t="s">
        <v>85</v>
      </c>
      <c r="B14" s="11"/>
      <c r="C14" s="9" t="str">
        <f t="shared" si="9"/>
        <v/>
      </c>
      <c r="D14" s="9" t="str">
        <f t="shared" si="8"/>
        <v/>
      </c>
      <c r="F14" s="14" t="s">
        <v>109</v>
      </c>
      <c r="G14" s="13"/>
      <c r="H14" s="9" t="str">
        <f t="shared" si="1"/>
        <v/>
      </c>
      <c r="I14" s="9" t="str">
        <f t="shared" si="5"/>
        <v>一般会計</v>
      </c>
      <c r="K14" s="9"/>
      <c r="L14" s="9"/>
      <c r="O14" s="9"/>
      <c r="P14" s="9"/>
      <c r="Q14" s="15"/>
      <c r="T14" s="9"/>
      <c r="U14" s="28" t="s">
        <v>502</v>
      </c>
      <c r="W14" s="28" t="s">
        <v>141</v>
      </c>
      <c r="Y14" s="28" t="s">
        <v>259</v>
      </c>
      <c r="Z14" s="28" t="s">
        <v>387</v>
      </c>
      <c r="AA14" s="47" t="s">
        <v>353</v>
      </c>
      <c r="AB14" s="47" t="s">
        <v>481</v>
      </c>
      <c r="AC14" s="27"/>
      <c r="AD14" s="27"/>
      <c r="AE14" s="27"/>
      <c r="AF14" s="26"/>
      <c r="AG14" s="39"/>
      <c r="AK14" s="35" t="str">
        <f t="shared" si="7"/>
        <v>M</v>
      </c>
    </row>
    <row r="15" spans="1:42" ht="13.5" customHeight="1" x14ac:dyDescent="0.15">
      <c r="A15" s="10" t="s">
        <v>86</v>
      </c>
      <c r="B15" s="11"/>
      <c r="C15" s="9" t="str">
        <f t="shared" si="9"/>
        <v/>
      </c>
      <c r="D15" s="9" t="str">
        <f t="shared" si="8"/>
        <v/>
      </c>
      <c r="F15" s="14" t="s">
        <v>110</v>
      </c>
      <c r="G15" s="13"/>
      <c r="H15" s="9" t="str">
        <f t="shared" si="1"/>
        <v/>
      </c>
      <c r="I15" s="9" t="str">
        <f t="shared" si="5"/>
        <v>一般会計</v>
      </c>
      <c r="K15" s="9"/>
      <c r="L15" s="9"/>
      <c r="O15" s="9"/>
      <c r="P15" s="9"/>
      <c r="Q15" s="15"/>
      <c r="T15" s="9"/>
      <c r="U15" s="28" t="s">
        <v>503</v>
      </c>
      <c r="W15" s="28" t="s">
        <v>142</v>
      </c>
      <c r="Y15" s="28" t="s">
        <v>260</v>
      </c>
      <c r="Z15" s="28" t="s">
        <v>388</v>
      </c>
      <c r="AA15" s="47" t="s">
        <v>354</v>
      </c>
      <c r="AB15" s="47" t="s">
        <v>482</v>
      </c>
      <c r="AC15" s="27"/>
      <c r="AD15" s="27"/>
      <c r="AE15" s="27"/>
      <c r="AF15" s="26"/>
      <c r="AG15" s="40"/>
      <c r="AK15" s="35" t="str">
        <f t="shared" si="7"/>
        <v>N</v>
      </c>
    </row>
    <row r="16" spans="1:42" ht="13.5" customHeight="1" x14ac:dyDescent="0.15">
      <c r="A16" s="10" t="s">
        <v>87</v>
      </c>
      <c r="B16" s="11"/>
      <c r="C16" s="9" t="str">
        <f t="shared" si="9"/>
        <v/>
      </c>
      <c r="D16" s="9" t="str">
        <f t="shared" si="8"/>
        <v/>
      </c>
      <c r="F16" s="14" t="s">
        <v>111</v>
      </c>
      <c r="G16" s="13"/>
      <c r="H16" s="9" t="str">
        <f t="shared" si="1"/>
        <v/>
      </c>
      <c r="I16" s="9" t="str">
        <f t="shared" si="5"/>
        <v>一般会計</v>
      </c>
      <c r="K16" s="9"/>
      <c r="L16" s="9"/>
      <c r="O16" s="9"/>
      <c r="P16" s="9"/>
      <c r="Q16" s="15"/>
      <c r="T16" s="9"/>
      <c r="U16" s="28" t="s">
        <v>504</v>
      </c>
      <c r="W16" s="28" t="s">
        <v>143</v>
      </c>
      <c r="Y16" s="28" t="s">
        <v>261</v>
      </c>
      <c r="Z16" s="28" t="s">
        <v>389</v>
      </c>
      <c r="AA16" s="47" t="s">
        <v>355</v>
      </c>
      <c r="AB16" s="47" t="s">
        <v>483</v>
      </c>
      <c r="AC16" s="27"/>
      <c r="AD16" s="27"/>
      <c r="AE16" s="27"/>
      <c r="AF16" s="26"/>
      <c r="AG16" s="40"/>
      <c r="AK16" s="35" t="str">
        <f t="shared" si="7"/>
        <v>O</v>
      </c>
    </row>
    <row r="17" spans="1:37" ht="13.5" customHeight="1" x14ac:dyDescent="0.15">
      <c r="A17" s="10" t="s">
        <v>88</v>
      </c>
      <c r="B17" s="11"/>
      <c r="C17" s="9" t="str">
        <f t="shared" si="9"/>
        <v/>
      </c>
      <c r="D17" s="9" t="str">
        <f t="shared" si="8"/>
        <v/>
      </c>
      <c r="F17" s="14" t="s">
        <v>112</v>
      </c>
      <c r="G17" s="13"/>
      <c r="H17" s="9" t="str">
        <f t="shared" si="1"/>
        <v/>
      </c>
      <c r="I17" s="9" t="str">
        <f t="shared" si="5"/>
        <v>一般会計</v>
      </c>
      <c r="K17" s="9"/>
      <c r="L17" s="9"/>
      <c r="O17" s="9"/>
      <c r="P17" s="9"/>
      <c r="Q17" s="15"/>
      <c r="T17" s="9"/>
      <c r="U17" s="28" t="s">
        <v>522</v>
      </c>
      <c r="W17" s="28" t="s">
        <v>144</v>
      </c>
      <c r="Y17" s="28" t="s">
        <v>262</v>
      </c>
      <c r="Z17" s="28" t="s">
        <v>390</v>
      </c>
      <c r="AA17" s="47" t="s">
        <v>356</v>
      </c>
      <c r="AB17" s="47" t="s">
        <v>484</v>
      </c>
      <c r="AC17" s="27"/>
      <c r="AD17" s="27"/>
      <c r="AE17" s="27"/>
      <c r="AF17" s="26"/>
      <c r="AG17" s="40"/>
      <c r="AK17" s="35" t="str">
        <f t="shared" si="7"/>
        <v>P</v>
      </c>
    </row>
    <row r="18" spans="1:37" ht="13.5" customHeight="1" x14ac:dyDescent="0.15">
      <c r="A18" s="10" t="s">
        <v>89</v>
      </c>
      <c r="B18" s="11" t="s">
        <v>555</v>
      </c>
      <c r="C18" s="9" t="str">
        <f t="shared" si="9"/>
        <v>クールジャパン</v>
      </c>
      <c r="D18" s="9" t="str">
        <f t="shared" si="8"/>
        <v>クールジャパン</v>
      </c>
      <c r="F18" s="14" t="s">
        <v>113</v>
      </c>
      <c r="G18" s="13"/>
      <c r="H18" s="9" t="str">
        <f t="shared" si="1"/>
        <v/>
      </c>
      <c r="I18" s="9" t="str">
        <f t="shared" si="5"/>
        <v>一般会計</v>
      </c>
      <c r="K18" s="9"/>
      <c r="L18" s="9"/>
      <c r="O18" s="9"/>
      <c r="P18" s="9"/>
      <c r="Q18" s="15"/>
      <c r="T18" s="9"/>
      <c r="U18" s="28" t="s">
        <v>505</v>
      </c>
      <c r="W18" s="28" t="s">
        <v>145</v>
      </c>
      <c r="Y18" s="28" t="s">
        <v>263</v>
      </c>
      <c r="Z18" s="28" t="s">
        <v>391</v>
      </c>
      <c r="AA18" s="47" t="s">
        <v>357</v>
      </c>
      <c r="AB18" s="47" t="s">
        <v>485</v>
      </c>
      <c r="AC18" s="27"/>
      <c r="AD18" s="27"/>
      <c r="AE18" s="27"/>
      <c r="AF18" s="26"/>
      <c r="AK18" s="35" t="str">
        <f t="shared" si="7"/>
        <v>Q</v>
      </c>
    </row>
    <row r="19" spans="1:37" ht="13.5" customHeight="1" x14ac:dyDescent="0.15">
      <c r="A19" s="10" t="s">
        <v>186</v>
      </c>
      <c r="B19" s="11"/>
      <c r="C19" s="9" t="str">
        <f t="shared" si="9"/>
        <v/>
      </c>
      <c r="D19" s="9" t="str">
        <f t="shared" si="8"/>
        <v>クールジャパン</v>
      </c>
      <c r="F19" s="14" t="s">
        <v>114</v>
      </c>
      <c r="G19" s="13"/>
      <c r="H19" s="9" t="str">
        <f t="shared" si="1"/>
        <v/>
      </c>
      <c r="I19" s="9" t="str">
        <f t="shared" si="5"/>
        <v>一般会計</v>
      </c>
      <c r="K19" s="9"/>
      <c r="L19" s="9"/>
      <c r="O19" s="9"/>
      <c r="P19" s="9"/>
      <c r="Q19" s="15"/>
      <c r="T19" s="9"/>
      <c r="U19" s="28" t="s">
        <v>506</v>
      </c>
      <c r="W19" s="28" t="s">
        <v>146</v>
      </c>
      <c r="Y19" s="28" t="s">
        <v>264</v>
      </c>
      <c r="Z19" s="28" t="s">
        <v>392</v>
      </c>
      <c r="AA19" s="47" t="s">
        <v>358</v>
      </c>
      <c r="AB19" s="47" t="s">
        <v>486</v>
      </c>
      <c r="AC19" s="27"/>
      <c r="AD19" s="27"/>
      <c r="AE19" s="27"/>
      <c r="AF19" s="26"/>
      <c r="AK19" s="35" t="str">
        <f t="shared" si="7"/>
        <v>R</v>
      </c>
    </row>
    <row r="20" spans="1:37" ht="13.5" customHeight="1" x14ac:dyDescent="0.15">
      <c r="A20" s="10" t="s">
        <v>187</v>
      </c>
      <c r="B20" s="11"/>
      <c r="C20" s="9" t="str">
        <f t="shared" si="9"/>
        <v/>
      </c>
      <c r="D20" s="9" t="str">
        <f t="shared" si="8"/>
        <v>クールジャパン</v>
      </c>
      <c r="F20" s="14" t="s">
        <v>185</v>
      </c>
      <c r="G20" s="13"/>
      <c r="H20" s="9" t="str">
        <f t="shared" si="1"/>
        <v/>
      </c>
      <c r="I20" s="9" t="str">
        <f t="shared" si="5"/>
        <v>一般会計</v>
      </c>
      <c r="K20" s="9"/>
      <c r="L20" s="9"/>
      <c r="O20" s="9"/>
      <c r="P20" s="9"/>
      <c r="Q20" s="15"/>
      <c r="T20" s="9"/>
      <c r="U20" s="28" t="s">
        <v>507</v>
      </c>
      <c r="W20" s="28" t="s">
        <v>147</v>
      </c>
      <c r="Y20" s="28" t="s">
        <v>265</v>
      </c>
      <c r="Z20" s="28" t="s">
        <v>393</v>
      </c>
      <c r="AA20" s="47" t="s">
        <v>359</v>
      </c>
      <c r="AB20" s="47" t="s">
        <v>487</v>
      </c>
      <c r="AC20" s="27"/>
      <c r="AD20" s="27"/>
      <c r="AE20" s="27"/>
      <c r="AF20" s="26"/>
      <c r="AK20" s="35" t="str">
        <f t="shared" si="7"/>
        <v>S</v>
      </c>
    </row>
    <row r="21" spans="1:37" ht="13.5" customHeight="1" x14ac:dyDescent="0.15">
      <c r="A21" s="10" t="s">
        <v>188</v>
      </c>
      <c r="B21" s="11"/>
      <c r="C21" s="9" t="str">
        <f t="shared" si="9"/>
        <v/>
      </c>
      <c r="D21" s="9" t="str">
        <f t="shared" si="8"/>
        <v>クールジャパン</v>
      </c>
      <c r="F21" s="14" t="s">
        <v>115</v>
      </c>
      <c r="G21" s="13"/>
      <c r="H21" s="9" t="str">
        <f t="shared" si="1"/>
        <v/>
      </c>
      <c r="I21" s="9" t="str">
        <f t="shared" si="5"/>
        <v>一般会計</v>
      </c>
      <c r="K21" s="9"/>
      <c r="L21" s="9"/>
      <c r="O21" s="9"/>
      <c r="P21" s="9"/>
      <c r="Q21" s="15"/>
      <c r="T21" s="9"/>
      <c r="U21" s="28" t="s">
        <v>508</v>
      </c>
      <c r="W21" s="28" t="s">
        <v>148</v>
      </c>
      <c r="Y21" s="28" t="s">
        <v>266</v>
      </c>
      <c r="Z21" s="28" t="s">
        <v>394</v>
      </c>
      <c r="AA21" s="47" t="s">
        <v>360</v>
      </c>
      <c r="AB21" s="47" t="s">
        <v>488</v>
      </c>
      <c r="AC21" s="27"/>
      <c r="AD21" s="27"/>
      <c r="AE21" s="27"/>
      <c r="AF21" s="26"/>
      <c r="AK21" s="35" t="str">
        <f t="shared" si="7"/>
        <v>T</v>
      </c>
    </row>
    <row r="22" spans="1:37" ht="13.5" customHeight="1" x14ac:dyDescent="0.15">
      <c r="A22" s="10" t="s">
        <v>189</v>
      </c>
      <c r="B22" s="11"/>
      <c r="C22" s="9" t="str">
        <f t="shared" si="9"/>
        <v/>
      </c>
      <c r="D22" s="9" t="str">
        <f>IF(C22="",D21,IF(D21&lt;&gt;"",CONCATENATE(D21,"、",C22),C22))</f>
        <v>クールジャパン</v>
      </c>
      <c r="F22" s="14" t="s">
        <v>116</v>
      </c>
      <c r="G22" s="13"/>
      <c r="H22" s="9" t="str">
        <f t="shared" si="1"/>
        <v/>
      </c>
      <c r="I22" s="9" t="str">
        <f t="shared" si="5"/>
        <v>一般会計</v>
      </c>
      <c r="K22" s="9"/>
      <c r="L22" s="9"/>
      <c r="O22" s="9"/>
      <c r="P22" s="9"/>
      <c r="Q22" s="15"/>
      <c r="T22" s="9"/>
      <c r="U22" s="28" t="s">
        <v>547</v>
      </c>
      <c r="W22" s="28" t="s">
        <v>149</v>
      </c>
      <c r="Y22" s="28" t="s">
        <v>267</v>
      </c>
      <c r="Z22" s="28" t="s">
        <v>395</v>
      </c>
      <c r="AA22" s="47" t="s">
        <v>361</v>
      </c>
      <c r="AB22" s="47" t="s">
        <v>489</v>
      </c>
      <c r="AC22" s="27"/>
      <c r="AD22" s="27"/>
      <c r="AE22" s="27"/>
      <c r="AF22" s="26"/>
      <c r="AK22" s="35" t="str">
        <f t="shared" si="7"/>
        <v>U</v>
      </c>
    </row>
    <row r="23" spans="1:37" ht="13.5" customHeight="1" x14ac:dyDescent="0.15">
      <c r="A23" s="46" t="s">
        <v>240</v>
      </c>
      <c r="B23" s="11"/>
      <c r="C23" s="9" t="str">
        <f t="shared" si="9"/>
        <v/>
      </c>
      <c r="D23" s="9" t="str">
        <f>IF(C23="",D22,IF(D22&lt;&gt;"",CONCATENATE(D22,"、",C23),C23))</f>
        <v>クールジャパン</v>
      </c>
      <c r="F23" s="14" t="s">
        <v>117</v>
      </c>
      <c r="G23" s="13"/>
      <c r="H23" s="9" t="str">
        <f t="shared" si="1"/>
        <v/>
      </c>
      <c r="I23" s="9" t="str">
        <f t="shared" si="5"/>
        <v>一般会計</v>
      </c>
      <c r="K23" s="9"/>
      <c r="L23" s="9"/>
      <c r="O23" s="9"/>
      <c r="P23" s="9"/>
      <c r="Q23" s="15"/>
      <c r="T23" s="9"/>
      <c r="U23" s="28" t="s">
        <v>509</v>
      </c>
      <c r="W23" s="28" t="s">
        <v>150</v>
      </c>
      <c r="Y23" s="28" t="s">
        <v>268</v>
      </c>
      <c r="Z23" s="28" t="s">
        <v>396</v>
      </c>
      <c r="AA23" s="47" t="s">
        <v>362</v>
      </c>
      <c r="AB23" s="47" t="s">
        <v>490</v>
      </c>
      <c r="AC23" s="27"/>
      <c r="AD23" s="27"/>
      <c r="AE23" s="27"/>
      <c r="AF23" s="26"/>
      <c r="AK23" s="35" t="str">
        <f t="shared" si="7"/>
        <v>V</v>
      </c>
    </row>
    <row r="24" spans="1:37" ht="13.5" customHeight="1" x14ac:dyDescent="0.15">
      <c r="A24" s="57"/>
      <c r="B24" s="44"/>
      <c r="F24" s="14" t="s">
        <v>242</v>
      </c>
      <c r="G24" s="13"/>
      <c r="H24" s="9" t="str">
        <f t="shared" si="1"/>
        <v/>
      </c>
      <c r="I24" s="9" t="str">
        <f t="shared" si="5"/>
        <v>一般会計</v>
      </c>
      <c r="K24" s="9"/>
      <c r="L24" s="9"/>
      <c r="O24" s="9"/>
      <c r="P24" s="9"/>
      <c r="Q24" s="15"/>
      <c r="T24" s="9"/>
      <c r="U24" s="28" t="s">
        <v>510</v>
      </c>
      <c r="W24" s="28" t="s">
        <v>151</v>
      </c>
      <c r="Y24" s="28" t="s">
        <v>269</v>
      </c>
      <c r="Z24" s="28" t="s">
        <v>397</v>
      </c>
      <c r="AA24" s="47" t="s">
        <v>363</v>
      </c>
      <c r="AB24" s="47" t="s">
        <v>491</v>
      </c>
      <c r="AC24" s="27"/>
      <c r="AD24" s="27"/>
      <c r="AE24" s="27"/>
      <c r="AF24" s="26"/>
      <c r="AK24" s="35" t="str">
        <f>CHAR(CODE(AK23)+1)</f>
        <v>W</v>
      </c>
    </row>
    <row r="25" spans="1:37" ht="13.5" customHeight="1" x14ac:dyDescent="0.15">
      <c r="A25" s="45"/>
      <c r="B25" s="44"/>
      <c r="F25" s="14" t="s">
        <v>118</v>
      </c>
      <c r="G25" s="13"/>
      <c r="H25" s="9" t="str">
        <f t="shared" si="1"/>
        <v/>
      </c>
      <c r="I25" s="9" t="str">
        <f t="shared" si="5"/>
        <v>一般会計</v>
      </c>
      <c r="K25" s="9"/>
      <c r="L25" s="9"/>
      <c r="O25" s="9"/>
      <c r="P25" s="9"/>
      <c r="Q25" s="15"/>
      <c r="T25" s="9"/>
      <c r="U25" s="28" t="s">
        <v>511</v>
      </c>
      <c r="W25" s="38"/>
      <c r="Y25" s="28" t="s">
        <v>270</v>
      </c>
      <c r="Z25" s="28" t="s">
        <v>398</v>
      </c>
      <c r="AA25" s="47" t="s">
        <v>364</v>
      </c>
      <c r="AB25" s="47" t="s">
        <v>492</v>
      </c>
      <c r="AC25" s="27"/>
      <c r="AD25" s="27"/>
      <c r="AE25" s="27"/>
      <c r="AF25" s="26"/>
      <c r="AK25" s="35" t="str">
        <f t="shared" si="7"/>
        <v>X</v>
      </c>
    </row>
    <row r="26" spans="1:37" ht="13.5" customHeight="1" x14ac:dyDescent="0.15">
      <c r="A26" s="45"/>
      <c r="B26" s="44"/>
      <c r="F26" s="14" t="s">
        <v>119</v>
      </c>
      <c r="G26" s="13"/>
      <c r="H26" s="9" t="str">
        <f t="shared" si="1"/>
        <v/>
      </c>
      <c r="I26" s="9" t="str">
        <f t="shared" si="5"/>
        <v>一般会計</v>
      </c>
      <c r="K26" s="9"/>
      <c r="L26" s="9"/>
      <c r="O26" s="9"/>
      <c r="P26" s="9"/>
      <c r="Q26" s="15"/>
      <c r="T26" s="9"/>
      <c r="U26" s="28" t="s">
        <v>512</v>
      </c>
      <c r="Y26" s="28" t="s">
        <v>271</v>
      </c>
      <c r="Z26" s="28" t="s">
        <v>399</v>
      </c>
      <c r="AA26" s="47" t="s">
        <v>365</v>
      </c>
      <c r="AB26" s="47" t="s">
        <v>493</v>
      </c>
      <c r="AC26" s="27"/>
      <c r="AD26" s="27"/>
      <c r="AE26" s="27"/>
      <c r="AF26" s="26"/>
      <c r="AK26" s="35" t="str">
        <f t="shared" si="7"/>
        <v>Y</v>
      </c>
    </row>
    <row r="27" spans="1:37" ht="13.5" customHeight="1" x14ac:dyDescent="0.15">
      <c r="A27" s="9" t="str">
        <f>IF(D23="", "-", D23)</f>
        <v>クールジャパン</v>
      </c>
      <c r="B27" s="9"/>
      <c r="F27" s="14" t="s">
        <v>120</v>
      </c>
      <c r="G27" s="13"/>
      <c r="H27" s="9" t="str">
        <f t="shared" si="1"/>
        <v/>
      </c>
      <c r="I27" s="9" t="str">
        <f t="shared" si="5"/>
        <v>一般会計</v>
      </c>
      <c r="K27" s="9"/>
      <c r="L27" s="9"/>
      <c r="O27" s="9"/>
      <c r="P27" s="9"/>
      <c r="Q27" s="15"/>
      <c r="T27" s="9"/>
      <c r="U27" s="28" t="s">
        <v>513</v>
      </c>
      <c r="Y27" s="28" t="s">
        <v>272</v>
      </c>
      <c r="Z27" s="28" t="s">
        <v>400</v>
      </c>
      <c r="AA27" s="47" t="s">
        <v>366</v>
      </c>
      <c r="AB27" s="47" t="s">
        <v>494</v>
      </c>
      <c r="AC27" s="27"/>
      <c r="AD27" s="27"/>
      <c r="AE27" s="27"/>
      <c r="AF27" s="26"/>
      <c r="AK27" s="35" t="str">
        <f>CHAR(CODE(AK26)+1)</f>
        <v>Z</v>
      </c>
    </row>
    <row r="28" spans="1:37" ht="13.5" customHeight="1" x14ac:dyDescent="0.15">
      <c r="B28" s="9"/>
      <c r="F28" s="14" t="s">
        <v>121</v>
      </c>
      <c r="G28" s="13"/>
      <c r="H28" s="9" t="str">
        <f t="shared" si="1"/>
        <v/>
      </c>
      <c r="I28" s="9" t="str">
        <f t="shared" si="5"/>
        <v>一般会計</v>
      </c>
      <c r="K28" s="9"/>
      <c r="L28" s="9"/>
      <c r="O28" s="9"/>
      <c r="P28" s="9"/>
      <c r="Q28" s="15"/>
      <c r="T28" s="9"/>
      <c r="U28" s="28" t="s">
        <v>514</v>
      </c>
      <c r="Y28" s="28" t="s">
        <v>273</v>
      </c>
      <c r="Z28" s="28" t="s">
        <v>401</v>
      </c>
      <c r="AA28" s="47" t="s">
        <v>367</v>
      </c>
      <c r="AB28" s="47" t="s">
        <v>495</v>
      </c>
      <c r="AC28" s="27"/>
      <c r="AD28" s="27"/>
      <c r="AE28" s="27"/>
      <c r="AF28" s="26"/>
      <c r="AK28" s="35" t="s">
        <v>171</v>
      </c>
    </row>
    <row r="29" spans="1:37" ht="13.5" customHeight="1" x14ac:dyDescent="0.15">
      <c r="A29" s="9"/>
      <c r="B29" s="9"/>
      <c r="F29" s="14" t="s">
        <v>177</v>
      </c>
      <c r="G29" s="13"/>
      <c r="H29" s="9" t="str">
        <f t="shared" si="1"/>
        <v/>
      </c>
      <c r="I29" s="9" t="str">
        <f t="shared" si="5"/>
        <v>一般会計</v>
      </c>
      <c r="K29" s="9"/>
      <c r="L29" s="9"/>
      <c r="O29" s="9"/>
      <c r="P29" s="9"/>
      <c r="Q29" s="15"/>
      <c r="T29" s="9"/>
      <c r="U29" s="28" t="s">
        <v>515</v>
      </c>
      <c r="Y29" s="28" t="s">
        <v>274</v>
      </c>
      <c r="Z29" s="28" t="s">
        <v>402</v>
      </c>
      <c r="AA29" s="47" t="s">
        <v>368</v>
      </c>
      <c r="AB29" s="47" t="s">
        <v>496</v>
      </c>
      <c r="AC29" s="27"/>
      <c r="AD29" s="27"/>
      <c r="AE29" s="27"/>
      <c r="AF29" s="26"/>
      <c r="AK29" s="35" t="str">
        <f t="shared" si="7"/>
        <v>b</v>
      </c>
    </row>
    <row r="30" spans="1:37" ht="13.5" customHeight="1" x14ac:dyDescent="0.15">
      <c r="A30" s="9"/>
      <c r="B30" s="9"/>
      <c r="F30" s="14" t="s">
        <v>178</v>
      </c>
      <c r="G30" s="13"/>
      <c r="H30" s="9" t="str">
        <f t="shared" si="1"/>
        <v/>
      </c>
      <c r="I30" s="9" t="str">
        <f t="shared" si="5"/>
        <v>一般会計</v>
      </c>
      <c r="K30" s="9"/>
      <c r="L30" s="9"/>
      <c r="O30" s="9"/>
      <c r="P30" s="9"/>
      <c r="Q30" s="15"/>
      <c r="T30" s="9"/>
      <c r="U30" s="28" t="s">
        <v>516</v>
      </c>
      <c r="Y30" s="28" t="s">
        <v>275</v>
      </c>
      <c r="Z30" s="28" t="s">
        <v>403</v>
      </c>
      <c r="AA30" s="47" t="s">
        <v>369</v>
      </c>
      <c r="AB30" s="47" t="s">
        <v>497</v>
      </c>
      <c r="AC30" s="27"/>
      <c r="AD30" s="27"/>
      <c r="AE30" s="27"/>
      <c r="AF30" s="26"/>
      <c r="AK30" s="35" t="str">
        <f t="shared" si="7"/>
        <v>c</v>
      </c>
    </row>
    <row r="31" spans="1:37" ht="13.5" customHeight="1" x14ac:dyDescent="0.15">
      <c r="A31" s="9"/>
      <c r="B31" s="9"/>
      <c r="F31" s="14" t="s">
        <v>179</v>
      </c>
      <c r="G31" s="13"/>
      <c r="H31" s="9" t="str">
        <f t="shared" si="1"/>
        <v/>
      </c>
      <c r="I31" s="9" t="str">
        <f t="shared" si="5"/>
        <v>一般会計</v>
      </c>
      <c r="K31" s="9"/>
      <c r="L31" s="9"/>
      <c r="O31" s="9"/>
      <c r="P31" s="9"/>
      <c r="Q31" s="15"/>
      <c r="T31" s="9"/>
      <c r="U31" s="28" t="s">
        <v>517</v>
      </c>
      <c r="Y31" s="28" t="s">
        <v>276</v>
      </c>
      <c r="Z31" s="28" t="s">
        <v>404</v>
      </c>
      <c r="AA31" s="47" t="s">
        <v>370</v>
      </c>
      <c r="AB31" s="47" t="s">
        <v>498</v>
      </c>
      <c r="AC31" s="27"/>
      <c r="AD31" s="27"/>
      <c r="AE31" s="27"/>
      <c r="AF31" s="26"/>
      <c r="AK31" s="35" t="str">
        <f t="shared" si="7"/>
        <v>d</v>
      </c>
    </row>
    <row r="32" spans="1:37" ht="13.5" customHeight="1" x14ac:dyDescent="0.15">
      <c r="A32" s="9"/>
      <c r="B32" s="9"/>
      <c r="F32" s="14" t="s">
        <v>180</v>
      </c>
      <c r="G32" s="13"/>
      <c r="H32" s="9" t="str">
        <f t="shared" si="1"/>
        <v/>
      </c>
      <c r="I32" s="9" t="str">
        <f t="shared" si="5"/>
        <v>一般会計</v>
      </c>
      <c r="K32" s="9"/>
      <c r="L32" s="9"/>
      <c r="O32" s="9"/>
      <c r="P32" s="9"/>
      <c r="Q32" s="15"/>
      <c r="T32" s="9"/>
      <c r="U32" s="28" t="s">
        <v>518</v>
      </c>
      <c r="Y32" s="28" t="s">
        <v>277</v>
      </c>
      <c r="Z32" s="28" t="s">
        <v>405</v>
      </c>
      <c r="AA32" s="47" t="s">
        <v>59</v>
      </c>
      <c r="AB32" s="47" t="s">
        <v>59</v>
      </c>
      <c r="AC32" s="27"/>
      <c r="AD32" s="27"/>
      <c r="AE32" s="27"/>
      <c r="AF32" s="26"/>
      <c r="AK32" s="35" t="str">
        <f t="shared" si="7"/>
        <v>e</v>
      </c>
    </row>
    <row r="33" spans="1:37" ht="13.5" customHeight="1" x14ac:dyDescent="0.15">
      <c r="A33" s="9"/>
      <c r="B33" s="9"/>
      <c r="F33" s="14" t="s">
        <v>181</v>
      </c>
      <c r="G33" s="13"/>
      <c r="H33" s="9" t="str">
        <f t="shared" si="1"/>
        <v/>
      </c>
      <c r="I33" s="9" t="str">
        <f t="shared" si="5"/>
        <v>一般会計</v>
      </c>
      <c r="K33" s="9"/>
      <c r="L33" s="9"/>
      <c r="O33" s="9"/>
      <c r="P33" s="9"/>
      <c r="Q33" s="15"/>
      <c r="T33" s="9"/>
      <c r="U33" s="28" t="s">
        <v>519</v>
      </c>
      <c r="Y33" s="28" t="s">
        <v>278</v>
      </c>
      <c r="Z33" s="28" t="s">
        <v>406</v>
      </c>
      <c r="AA33" s="38"/>
      <c r="AB33" s="27"/>
      <c r="AC33" s="27"/>
      <c r="AD33" s="27"/>
      <c r="AE33" s="27"/>
      <c r="AF33" s="26"/>
      <c r="AK33" s="35" t="str">
        <f t="shared" si="7"/>
        <v>f</v>
      </c>
    </row>
    <row r="34" spans="1:37" ht="13.5" customHeight="1" x14ac:dyDescent="0.15">
      <c r="A34" s="9"/>
      <c r="B34" s="9"/>
      <c r="F34" s="14" t="s">
        <v>182</v>
      </c>
      <c r="G34" s="13"/>
      <c r="H34" s="9" t="str">
        <f t="shared" si="1"/>
        <v/>
      </c>
      <c r="I34" s="9" t="str">
        <f t="shared" si="5"/>
        <v>一般会計</v>
      </c>
      <c r="K34" s="9"/>
      <c r="L34" s="9"/>
      <c r="O34" s="9"/>
      <c r="P34" s="9"/>
      <c r="Q34" s="15"/>
      <c r="T34" s="9"/>
      <c r="U34" s="28" t="s">
        <v>520</v>
      </c>
      <c r="Y34" s="28" t="s">
        <v>279</v>
      </c>
      <c r="Z34" s="28" t="s">
        <v>407</v>
      </c>
      <c r="AB34" s="27"/>
      <c r="AC34" s="27"/>
      <c r="AD34" s="27"/>
      <c r="AE34" s="27"/>
      <c r="AF34" s="26"/>
      <c r="AK34" s="35" t="str">
        <f t="shared" si="7"/>
        <v>g</v>
      </c>
    </row>
    <row r="35" spans="1:37" ht="13.5" customHeight="1" x14ac:dyDescent="0.15">
      <c r="A35" s="9"/>
      <c r="B35" s="9"/>
      <c r="F35" s="14" t="s">
        <v>183</v>
      </c>
      <c r="G35" s="13"/>
      <c r="H35" s="9" t="str">
        <f t="shared" si="1"/>
        <v/>
      </c>
      <c r="I35" s="9" t="str">
        <f t="shared" si="5"/>
        <v>一般会計</v>
      </c>
      <c r="K35" s="9"/>
      <c r="L35" s="9"/>
      <c r="O35" s="9"/>
      <c r="P35" s="9"/>
      <c r="Q35" s="15"/>
      <c r="T35" s="9"/>
      <c r="U35" s="28" t="s">
        <v>521</v>
      </c>
      <c r="Y35" s="28" t="s">
        <v>280</v>
      </c>
      <c r="Z35" s="28" t="s">
        <v>408</v>
      </c>
      <c r="AC35" s="27"/>
      <c r="AF35" s="26"/>
      <c r="AK35" s="35" t="str">
        <f t="shared" si="7"/>
        <v>h</v>
      </c>
    </row>
    <row r="36" spans="1:37" ht="13.5" customHeight="1" x14ac:dyDescent="0.15">
      <c r="A36" s="9"/>
      <c r="B36" s="9"/>
      <c r="F36" s="14" t="s">
        <v>184</v>
      </c>
      <c r="G36" s="13"/>
      <c r="H36" s="9" t="str">
        <f t="shared" si="1"/>
        <v/>
      </c>
      <c r="I36" s="9" t="str">
        <f t="shared" si="5"/>
        <v>一般会計</v>
      </c>
      <c r="K36" s="9"/>
      <c r="L36" s="9"/>
      <c r="O36" s="9"/>
      <c r="P36" s="9"/>
      <c r="Q36" s="15"/>
      <c r="T36" s="9"/>
      <c r="Y36" s="28" t="s">
        <v>281</v>
      </c>
      <c r="Z36" s="28" t="s">
        <v>409</v>
      </c>
      <c r="AF36" s="26"/>
      <c r="AK36" s="35" t="str">
        <f t="shared" si="7"/>
        <v>i</v>
      </c>
    </row>
    <row r="37" spans="1:37" ht="13.5" customHeight="1" x14ac:dyDescent="0.15">
      <c r="A37" s="9"/>
      <c r="B37" s="9"/>
      <c r="F37" s="9"/>
      <c r="G37" s="15"/>
      <c r="H37" s="9" t="str">
        <f t="shared" si="1"/>
        <v/>
      </c>
      <c r="I37" s="9" t="str">
        <f t="shared" si="5"/>
        <v>一般会計</v>
      </c>
      <c r="K37" s="9"/>
      <c r="L37" s="9"/>
      <c r="O37" s="9"/>
      <c r="P37" s="9"/>
      <c r="Q37" s="15"/>
      <c r="T37" s="9"/>
      <c r="Y37" s="28" t="s">
        <v>282</v>
      </c>
      <c r="Z37" s="28" t="s">
        <v>410</v>
      </c>
      <c r="AF37" s="26"/>
      <c r="AK37" s="35" t="str">
        <f t="shared" si="7"/>
        <v>j</v>
      </c>
    </row>
    <row r="38" spans="1:37" x14ac:dyDescent="0.15">
      <c r="A38" s="9"/>
      <c r="B38" s="9"/>
      <c r="F38" s="9"/>
      <c r="G38" s="15"/>
      <c r="K38" s="9"/>
      <c r="L38" s="9"/>
      <c r="O38" s="9"/>
      <c r="P38" s="9"/>
      <c r="Q38" s="15"/>
      <c r="T38" s="9"/>
      <c r="Y38" s="28" t="s">
        <v>283</v>
      </c>
      <c r="Z38" s="28" t="s">
        <v>411</v>
      </c>
      <c r="AF38" s="26"/>
      <c r="AK38" s="35" t="str">
        <f t="shared" si="7"/>
        <v>k</v>
      </c>
    </row>
    <row r="39" spans="1:37" x14ac:dyDescent="0.15">
      <c r="A39" s="9"/>
      <c r="B39" s="9"/>
      <c r="F39" s="9" t="str">
        <f>I37</f>
        <v>一般会計</v>
      </c>
      <c r="G39" s="15"/>
      <c r="K39" s="9"/>
      <c r="L39" s="9"/>
      <c r="O39" s="9"/>
      <c r="P39" s="9"/>
      <c r="Q39" s="15"/>
      <c r="T39" s="9"/>
      <c r="U39" s="28" t="s">
        <v>523</v>
      </c>
      <c r="Y39" s="28" t="s">
        <v>284</v>
      </c>
      <c r="Z39" s="28" t="s">
        <v>412</v>
      </c>
      <c r="AF39" s="26"/>
      <c r="AK39" s="35" t="str">
        <f t="shared" si="7"/>
        <v>l</v>
      </c>
    </row>
    <row r="40" spans="1:37" x14ac:dyDescent="0.15">
      <c r="A40" s="9"/>
      <c r="B40" s="9"/>
      <c r="F40" s="9"/>
      <c r="G40" s="15"/>
      <c r="K40" s="9"/>
      <c r="L40" s="9"/>
      <c r="O40" s="9"/>
      <c r="P40" s="9"/>
      <c r="Q40" s="15"/>
      <c r="T40" s="9"/>
      <c r="U40" s="28"/>
      <c r="Y40" s="28" t="s">
        <v>285</v>
      </c>
      <c r="Z40" s="28" t="s">
        <v>413</v>
      </c>
      <c r="AF40" s="26"/>
      <c r="AK40" s="35" t="str">
        <f t="shared" si="7"/>
        <v>m</v>
      </c>
    </row>
    <row r="41" spans="1:37" x14ac:dyDescent="0.15">
      <c r="A41" s="9"/>
      <c r="B41" s="9"/>
      <c r="F41" s="9"/>
      <c r="G41" s="15"/>
      <c r="K41" s="9"/>
      <c r="L41" s="9"/>
      <c r="O41" s="9"/>
      <c r="P41" s="9"/>
      <c r="Q41" s="15"/>
      <c r="T41" s="9"/>
      <c r="U41" s="28" t="s">
        <v>227</v>
      </c>
      <c r="Y41" s="28" t="s">
        <v>286</v>
      </c>
      <c r="Z41" s="28" t="s">
        <v>414</v>
      </c>
      <c r="AF41" s="26"/>
      <c r="AK41" s="35" t="str">
        <f t="shared" si="7"/>
        <v>n</v>
      </c>
    </row>
    <row r="42" spans="1:37" x14ac:dyDescent="0.15">
      <c r="A42" s="9"/>
      <c r="B42" s="9"/>
      <c r="F42" s="9"/>
      <c r="G42" s="15"/>
      <c r="K42" s="9"/>
      <c r="L42" s="9"/>
      <c r="O42" s="9"/>
      <c r="P42" s="9"/>
      <c r="Q42" s="15"/>
      <c r="T42" s="9"/>
      <c r="U42" s="28" t="s">
        <v>237</v>
      </c>
      <c r="Y42" s="28" t="s">
        <v>287</v>
      </c>
      <c r="Z42" s="28" t="s">
        <v>415</v>
      </c>
      <c r="AF42" s="26"/>
      <c r="AK42" s="35" t="str">
        <f t="shared" si="7"/>
        <v>o</v>
      </c>
    </row>
    <row r="43" spans="1:37" x14ac:dyDescent="0.15">
      <c r="A43" s="9"/>
      <c r="B43" s="9"/>
      <c r="F43" s="9"/>
      <c r="G43" s="15"/>
      <c r="K43" s="9"/>
      <c r="L43" s="9"/>
      <c r="O43" s="9"/>
      <c r="P43" s="9"/>
      <c r="Q43" s="15"/>
      <c r="T43" s="9"/>
      <c r="Y43" s="28" t="s">
        <v>288</v>
      </c>
      <c r="Z43" s="28" t="s">
        <v>416</v>
      </c>
      <c r="AF43" s="26"/>
      <c r="AK43" s="35" t="str">
        <f t="shared" si="7"/>
        <v>p</v>
      </c>
    </row>
    <row r="44" spans="1:37" x14ac:dyDescent="0.15">
      <c r="A44" s="9"/>
      <c r="B44" s="9"/>
      <c r="F44" s="9"/>
      <c r="G44" s="15"/>
      <c r="K44" s="9"/>
      <c r="L44" s="9"/>
      <c r="O44" s="9"/>
      <c r="P44" s="9"/>
      <c r="Q44" s="15"/>
      <c r="T44" s="9"/>
      <c r="Y44" s="28" t="s">
        <v>289</v>
      </c>
      <c r="Z44" s="28" t="s">
        <v>417</v>
      </c>
      <c r="AF44" s="26"/>
      <c r="AK44" s="35" t="str">
        <f t="shared" si="7"/>
        <v>q</v>
      </c>
    </row>
    <row r="45" spans="1:37" x14ac:dyDescent="0.15">
      <c r="A45" s="9"/>
      <c r="B45" s="9"/>
      <c r="F45" s="9"/>
      <c r="G45" s="15"/>
      <c r="K45" s="9"/>
      <c r="L45" s="9"/>
      <c r="O45" s="9"/>
      <c r="P45" s="9"/>
      <c r="Q45" s="15"/>
      <c r="T45" s="9"/>
      <c r="U45" s="25" t="s">
        <v>153</v>
      </c>
      <c r="Y45" s="28" t="s">
        <v>290</v>
      </c>
      <c r="Z45" s="28" t="s">
        <v>418</v>
      </c>
      <c r="AF45" s="26"/>
      <c r="AK45" s="35" t="str">
        <f t="shared" si="7"/>
        <v>r</v>
      </c>
    </row>
    <row r="46" spans="1:37" x14ac:dyDescent="0.15">
      <c r="A46" s="9"/>
      <c r="B46" s="9"/>
      <c r="F46" s="9"/>
      <c r="G46" s="15"/>
      <c r="K46" s="9"/>
      <c r="L46" s="9"/>
      <c r="O46" s="9"/>
      <c r="P46" s="9"/>
      <c r="Q46" s="15"/>
      <c r="T46" s="9"/>
      <c r="U46" s="54" t="s">
        <v>546</v>
      </c>
      <c r="Y46" s="28" t="s">
        <v>291</v>
      </c>
      <c r="Z46" s="28" t="s">
        <v>419</v>
      </c>
      <c r="AF46" s="26"/>
      <c r="AK46" s="35" t="str">
        <f t="shared" si="7"/>
        <v>s</v>
      </c>
    </row>
    <row r="47" spans="1:37" x14ac:dyDescent="0.15">
      <c r="A47" s="9"/>
      <c r="B47" s="9"/>
      <c r="F47" s="9"/>
      <c r="G47" s="15"/>
      <c r="K47" s="9"/>
      <c r="L47" s="9"/>
      <c r="O47" s="9"/>
      <c r="P47" s="9"/>
      <c r="Q47" s="15"/>
      <c r="T47" s="9"/>
      <c r="Y47" s="28" t="s">
        <v>292</v>
      </c>
      <c r="Z47" s="28" t="s">
        <v>420</v>
      </c>
      <c r="AF47" s="26"/>
      <c r="AK47" s="35" t="str">
        <f t="shared" si="7"/>
        <v>t</v>
      </c>
    </row>
    <row r="48" spans="1:37" x14ac:dyDescent="0.15">
      <c r="A48" s="9"/>
      <c r="B48" s="9"/>
      <c r="F48" s="9"/>
      <c r="G48" s="15"/>
      <c r="K48" s="9"/>
      <c r="L48" s="9"/>
      <c r="O48" s="9"/>
      <c r="P48" s="9"/>
      <c r="Q48" s="15"/>
      <c r="T48" s="9"/>
      <c r="U48" s="54">
        <v>2021</v>
      </c>
      <c r="Y48" s="28" t="s">
        <v>293</v>
      </c>
      <c r="Z48" s="28" t="s">
        <v>421</v>
      </c>
      <c r="AF48" s="26"/>
      <c r="AK48" s="35" t="str">
        <f t="shared" si="7"/>
        <v>u</v>
      </c>
    </row>
    <row r="49" spans="1:37" x14ac:dyDescent="0.15">
      <c r="A49" s="9"/>
      <c r="B49" s="9"/>
      <c r="F49" s="9"/>
      <c r="G49" s="15"/>
      <c r="K49" s="9"/>
      <c r="L49" s="9"/>
      <c r="O49" s="9"/>
      <c r="P49" s="9"/>
      <c r="Q49" s="15"/>
      <c r="T49" s="9"/>
      <c r="U49" s="54">
        <v>2022</v>
      </c>
      <c r="Y49" s="28" t="s">
        <v>294</v>
      </c>
      <c r="Z49" s="28" t="s">
        <v>422</v>
      </c>
      <c r="AF49" s="26"/>
      <c r="AK49" s="35" t="str">
        <f t="shared" si="7"/>
        <v>v</v>
      </c>
    </row>
    <row r="50" spans="1:37" x14ac:dyDescent="0.15">
      <c r="A50" s="9"/>
      <c r="B50" s="9"/>
      <c r="F50" s="9"/>
      <c r="G50" s="15"/>
      <c r="K50" s="9"/>
      <c r="L50" s="9"/>
      <c r="O50" s="9"/>
      <c r="P50" s="9"/>
      <c r="Q50" s="15"/>
      <c r="T50" s="9"/>
      <c r="U50" s="54">
        <v>2023</v>
      </c>
      <c r="Y50" s="28" t="s">
        <v>295</v>
      </c>
      <c r="Z50" s="28" t="s">
        <v>423</v>
      </c>
      <c r="AF50" s="26"/>
    </row>
    <row r="51" spans="1:37" x14ac:dyDescent="0.15">
      <c r="A51" s="9"/>
      <c r="B51" s="9"/>
      <c r="F51" s="9"/>
      <c r="G51" s="15"/>
      <c r="K51" s="9"/>
      <c r="L51" s="9"/>
      <c r="O51" s="9"/>
      <c r="P51" s="9"/>
      <c r="Q51" s="15"/>
      <c r="T51" s="9"/>
      <c r="U51" s="54">
        <v>2024</v>
      </c>
      <c r="Y51" s="28" t="s">
        <v>296</v>
      </c>
      <c r="Z51" s="28" t="s">
        <v>424</v>
      </c>
      <c r="AF51" s="26"/>
    </row>
    <row r="52" spans="1:37" x14ac:dyDescent="0.15">
      <c r="A52" s="9"/>
      <c r="B52" s="9"/>
      <c r="F52" s="9"/>
      <c r="G52" s="15"/>
      <c r="K52" s="9"/>
      <c r="L52" s="9"/>
      <c r="O52" s="9"/>
      <c r="P52" s="9"/>
      <c r="Q52" s="15"/>
      <c r="T52" s="9"/>
      <c r="U52" s="54">
        <v>2025</v>
      </c>
      <c r="Y52" s="28" t="s">
        <v>297</v>
      </c>
      <c r="Z52" s="28" t="s">
        <v>425</v>
      </c>
      <c r="AF52" s="26"/>
    </row>
    <row r="53" spans="1:37" x14ac:dyDescent="0.15">
      <c r="A53" s="9"/>
      <c r="B53" s="9"/>
      <c r="F53" s="9"/>
      <c r="G53" s="15"/>
      <c r="K53" s="9"/>
      <c r="L53" s="9"/>
      <c r="O53" s="9"/>
      <c r="P53" s="9"/>
      <c r="Q53" s="15"/>
      <c r="T53" s="9"/>
      <c r="U53" s="54">
        <v>2026</v>
      </c>
      <c r="Y53" s="28" t="s">
        <v>298</v>
      </c>
      <c r="Z53" s="28" t="s">
        <v>426</v>
      </c>
      <c r="AF53" s="26"/>
    </row>
    <row r="54" spans="1:37" x14ac:dyDescent="0.15">
      <c r="A54" s="9"/>
      <c r="B54" s="9"/>
      <c r="F54" s="9"/>
      <c r="G54" s="15"/>
      <c r="K54" s="9"/>
      <c r="L54" s="9"/>
      <c r="O54" s="9"/>
      <c r="P54" s="16"/>
      <c r="Q54" s="15"/>
      <c r="T54" s="9"/>
      <c r="Y54" s="28" t="s">
        <v>299</v>
      </c>
      <c r="Z54" s="28" t="s">
        <v>427</v>
      </c>
      <c r="AF54" s="26"/>
    </row>
    <row r="55" spans="1:37" x14ac:dyDescent="0.15">
      <c r="A55" s="9"/>
      <c r="B55" s="9"/>
      <c r="F55" s="9"/>
      <c r="G55" s="15"/>
      <c r="K55" s="9"/>
      <c r="L55" s="9"/>
      <c r="O55" s="9"/>
      <c r="P55" s="9"/>
      <c r="Q55" s="15"/>
      <c r="T55" s="9"/>
      <c r="Y55" s="28" t="s">
        <v>300</v>
      </c>
      <c r="Z55" s="28" t="s">
        <v>428</v>
      </c>
      <c r="AF55" s="26"/>
    </row>
    <row r="56" spans="1:37" x14ac:dyDescent="0.15">
      <c r="A56" s="9"/>
      <c r="B56" s="9"/>
      <c r="F56" s="9"/>
      <c r="G56" s="15"/>
      <c r="K56" s="9"/>
      <c r="L56" s="9"/>
      <c r="O56" s="9"/>
      <c r="P56" s="9"/>
      <c r="Q56" s="15"/>
      <c r="T56" s="9"/>
      <c r="U56" s="54">
        <v>20</v>
      </c>
      <c r="Y56" s="28" t="s">
        <v>301</v>
      </c>
      <c r="Z56" s="28" t="s">
        <v>429</v>
      </c>
      <c r="AF56" s="26"/>
    </row>
    <row r="57" spans="1:37" x14ac:dyDescent="0.15">
      <c r="A57" s="9"/>
      <c r="B57" s="9"/>
      <c r="F57" s="9"/>
      <c r="G57" s="15"/>
      <c r="K57" s="9"/>
      <c r="L57" s="9"/>
      <c r="O57" s="9"/>
      <c r="P57" s="9"/>
      <c r="Q57" s="15"/>
      <c r="T57" s="9"/>
      <c r="U57" s="28" t="s">
        <v>499</v>
      </c>
      <c r="Y57" s="28" t="s">
        <v>302</v>
      </c>
      <c r="Z57" s="28" t="s">
        <v>430</v>
      </c>
      <c r="AF57" s="26"/>
    </row>
    <row r="58" spans="1:37" x14ac:dyDescent="0.15">
      <c r="A58" s="9"/>
      <c r="B58" s="9"/>
      <c r="F58" s="9"/>
      <c r="G58" s="15"/>
      <c r="K58" s="9"/>
      <c r="L58" s="9"/>
      <c r="O58" s="9"/>
      <c r="P58" s="9"/>
      <c r="Q58" s="15"/>
      <c r="T58" s="9"/>
      <c r="U58" s="28" t="s">
        <v>500</v>
      </c>
      <c r="Y58" s="28" t="s">
        <v>303</v>
      </c>
      <c r="Z58" s="28" t="s">
        <v>431</v>
      </c>
      <c r="AF58" s="26"/>
    </row>
    <row r="59" spans="1:37" x14ac:dyDescent="0.15">
      <c r="A59" s="9"/>
      <c r="B59" s="9"/>
      <c r="F59" s="9"/>
      <c r="G59" s="15"/>
      <c r="K59" s="9"/>
      <c r="L59" s="9"/>
      <c r="O59" s="9"/>
      <c r="P59" s="9"/>
      <c r="Q59" s="15"/>
      <c r="T59" s="9"/>
      <c r="Y59" s="28" t="s">
        <v>304</v>
      </c>
      <c r="Z59" s="28" t="s">
        <v>432</v>
      </c>
      <c r="AF59" s="26"/>
    </row>
    <row r="60" spans="1:37" x14ac:dyDescent="0.15">
      <c r="A60" s="9"/>
      <c r="B60" s="9"/>
      <c r="F60" s="9"/>
      <c r="G60" s="15"/>
      <c r="K60" s="9"/>
      <c r="L60" s="9"/>
      <c r="O60" s="9"/>
      <c r="P60" s="9"/>
      <c r="Q60" s="15"/>
      <c r="T60" s="9"/>
      <c r="Y60" s="28" t="s">
        <v>305</v>
      </c>
      <c r="Z60" s="28" t="s">
        <v>433</v>
      </c>
      <c r="AF60" s="26"/>
    </row>
    <row r="61" spans="1:37" x14ac:dyDescent="0.15">
      <c r="A61" s="9"/>
      <c r="B61" s="9"/>
      <c r="F61" s="9"/>
      <c r="G61" s="15"/>
      <c r="K61" s="9"/>
      <c r="L61" s="9"/>
      <c r="O61" s="9"/>
      <c r="P61" s="9"/>
      <c r="Q61" s="15"/>
      <c r="T61" s="9"/>
      <c r="Y61" s="28" t="s">
        <v>306</v>
      </c>
      <c r="Z61" s="28" t="s">
        <v>434</v>
      </c>
      <c r="AF61" s="26"/>
    </row>
    <row r="62" spans="1:37" x14ac:dyDescent="0.15">
      <c r="A62" s="9"/>
      <c r="B62" s="9"/>
      <c r="F62" s="9"/>
      <c r="G62" s="15"/>
      <c r="K62" s="9"/>
      <c r="L62" s="9"/>
      <c r="O62" s="9"/>
      <c r="P62" s="9"/>
      <c r="Q62" s="15"/>
      <c r="T62" s="9"/>
      <c r="Y62" s="28" t="s">
        <v>307</v>
      </c>
      <c r="Z62" s="28" t="s">
        <v>435</v>
      </c>
      <c r="AF62" s="26"/>
    </row>
    <row r="63" spans="1:37" x14ac:dyDescent="0.15">
      <c r="A63" s="9"/>
      <c r="B63" s="9"/>
      <c r="F63" s="9"/>
      <c r="G63" s="15"/>
      <c r="K63" s="9"/>
      <c r="L63" s="9"/>
      <c r="O63" s="9"/>
      <c r="P63" s="9"/>
      <c r="Q63" s="15"/>
      <c r="T63" s="9"/>
      <c r="Y63" s="28" t="s">
        <v>308</v>
      </c>
      <c r="Z63" s="28" t="s">
        <v>436</v>
      </c>
      <c r="AF63" s="26"/>
    </row>
    <row r="64" spans="1:37" x14ac:dyDescent="0.15">
      <c r="A64" s="9"/>
      <c r="B64" s="9"/>
      <c r="F64" s="9"/>
      <c r="G64" s="15"/>
      <c r="K64" s="9"/>
      <c r="L64" s="9"/>
      <c r="O64" s="9"/>
      <c r="P64" s="9"/>
      <c r="Q64" s="15"/>
      <c r="T64" s="9"/>
      <c r="Y64" s="28" t="s">
        <v>309</v>
      </c>
      <c r="Z64" s="28" t="s">
        <v>437</v>
      </c>
      <c r="AF64" s="26"/>
    </row>
    <row r="65" spans="1:32" x14ac:dyDescent="0.15">
      <c r="A65" s="9"/>
      <c r="B65" s="9"/>
      <c r="F65" s="9"/>
      <c r="G65" s="15"/>
      <c r="K65" s="9"/>
      <c r="L65" s="9"/>
      <c r="O65" s="9"/>
      <c r="P65" s="9"/>
      <c r="Q65" s="15"/>
      <c r="T65" s="9"/>
      <c r="Y65" s="28" t="s">
        <v>310</v>
      </c>
      <c r="Z65" s="28" t="s">
        <v>438</v>
      </c>
      <c r="AF65" s="26"/>
    </row>
    <row r="66" spans="1:32" x14ac:dyDescent="0.15">
      <c r="A66" s="9"/>
      <c r="B66" s="9"/>
      <c r="F66" s="9"/>
      <c r="G66" s="15"/>
      <c r="K66" s="9"/>
      <c r="L66" s="9"/>
      <c r="O66" s="9"/>
      <c r="P66" s="9"/>
      <c r="Q66" s="15"/>
      <c r="T66" s="9"/>
      <c r="Y66" s="28" t="s">
        <v>60</v>
      </c>
      <c r="Z66" s="28" t="s">
        <v>439</v>
      </c>
      <c r="AF66" s="26"/>
    </row>
    <row r="67" spans="1:32" x14ac:dyDescent="0.15">
      <c r="A67" s="9"/>
      <c r="B67" s="9"/>
      <c r="F67" s="9"/>
      <c r="G67" s="15"/>
      <c r="K67" s="9"/>
      <c r="L67" s="9"/>
      <c r="O67" s="9"/>
      <c r="P67" s="9"/>
      <c r="Q67" s="15"/>
      <c r="T67" s="9"/>
      <c r="Y67" s="28" t="s">
        <v>311</v>
      </c>
      <c r="Z67" s="28" t="s">
        <v>440</v>
      </c>
      <c r="AF67" s="26"/>
    </row>
    <row r="68" spans="1:32" x14ac:dyDescent="0.15">
      <c r="A68" s="9"/>
      <c r="B68" s="9"/>
      <c r="F68" s="9"/>
      <c r="G68" s="15"/>
      <c r="K68" s="9"/>
      <c r="L68" s="9"/>
      <c r="O68" s="9"/>
      <c r="P68" s="9"/>
      <c r="Q68" s="15"/>
      <c r="T68" s="9"/>
      <c r="Y68" s="28" t="s">
        <v>312</v>
      </c>
      <c r="Z68" s="28" t="s">
        <v>441</v>
      </c>
      <c r="AF68" s="26"/>
    </row>
    <row r="69" spans="1:32" x14ac:dyDescent="0.15">
      <c r="A69" s="9"/>
      <c r="B69" s="9"/>
      <c r="F69" s="9"/>
      <c r="G69" s="15"/>
      <c r="K69" s="9"/>
      <c r="L69" s="9"/>
      <c r="O69" s="9"/>
      <c r="P69" s="9"/>
      <c r="Q69" s="15"/>
      <c r="T69" s="9"/>
      <c r="Y69" s="28" t="s">
        <v>313</v>
      </c>
      <c r="Z69" s="28" t="s">
        <v>442</v>
      </c>
      <c r="AF69" s="26"/>
    </row>
    <row r="70" spans="1:32" x14ac:dyDescent="0.15">
      <c r="A70" s="9"/>
      <c r="B70" s="9"/>
      <c r="Y70" s="28" t="s">
        <v>314</v>
      </c>
      <c r="Z70" s="28" t="s">
        <v>443</v>
      </c>
    </row>
    <row r="71" spans="1:32" x14ac:dyDescent="0.15">
      <c r="Y71" s="28" t="s">
        <v>315</v>
      </c>
      <c r="Z71" s="28" t="s">
        <v>444</v>
      </c>
    </row>
    <row r="72" spans="1:32" x14ac:dyDescent="0.15">
      <c r="Y72" s="28" t="s">
        <v>316</v>
      </c>
      <c r="Z72" s="28" t="s">
        <v>445</v>
      </c>
    </row>
    <row r="73" spans="1:32" x14ac:dyDescent="0.15">
      <c r="Y73" s="28" t="s">
        <v>317</v>
      </c>
      <c r="Z73" s="28" t="s">
        <v>446</v>
      </c>
    </row>
    <row r="74" spans="1:32" x14ac:dyDescent="0.15">
      <c r="Y74" s="28" t="s">
        <v>318</v>
      </c>
      <c r="Z74" s="28" t="s">
        <v>447</v>
      </c>
    </row>
    <row r="75" spans="1:32" x14ac:dyDescent="0.15">
      <c r="Y75" s="28" t="s">
        <v>319</v>
      </c>
      <c r="Z75" s="28" t="s">
        <v>448</v>
      </c>
    </row>
    <row r="76" spans="1:32" x14ac:dyDescent="0.15">
      <c r="Y76" s="28" t="s">
        <v>320</v>
      </c>
      <c r="Z76" s="28" t="s">
        <v>449</v>
      </c>
    </row>
    <row r="77" spans="1:32" x14ac:dyDescent="0.15">
      <c r="Y77" s="28" t="s">
        <v>321</v>
      </c>
      <c r="Z77" s="28" t="s">
        <v>450</v>
      </c>
    </row>
    <row r="78" spans="1:32" x14ac:dyDescent="0.15">
      <c r="Y78" s="28" t="s">
        <v>322</v>
      </c>
      <c r="Z78" s="28" t="s">
        <v>451</v>
      </c>
    </row>
    <row r="79" spans="1:32" x14ac:dyDescent="0.15">
      <c r="Y79" s="28" t="s">
        <v>323</v>
      </c>
      <c r="Z79" s="28" t="s">
        <v>452</v>
      </c>
    </row>
    <row r="80" spans="1:32" x14ac:dyDescent="0.15">
      <c r="Y80" s="28" t="s">
        <v>324</v>
      </c>
      <c r="Z80" s="28" t="s">
        <v>453</v>
      </c>
    </row>
    <row r="81" spans="25:26" x14ac:dyDescent="0.15">
      <c r="Y81" s="28" t="s">
        <v>325</v>
      </c>
      <c r="Z81" s="28" t="s">
        <v>454</v>
      </c>
    </row>
    <row r="82" spans="25:26" x14ac:dyDescent="0.15">
      <c r="Y82" s="28" t="s">
        <v>326</v>
      </c>
      <c r="Z82" s="28" t="s">
        <v>455</v>
      </c>
    </row>
    <row r="83" spans="25:26" x14ac:dyDescent="0.15">
      <c r="Y83" s="28" t="s">
        <v>327</v>
      </c>
      <c r="Z83" s="28" t="s">
        <v>456</v>
      </c>
    </row>
    <row r="84" spans="25:26" x14ac:dyDescent="0.15">
      <c r="Y84" s="28" t="s">
        <v>328</v>
      </c>
      <c r="Z84" s="28" t="s">
        <v>457</v>
      </c>
    </row>
    <row r="85" spans="25:26" x14ac:dyDescent="0.15">
      <c r="Y85" s="28" t="s">
        <v>329</v>
      </c>
      <c r="Z85" s="28" t="s">
        <v>458</v>
      </c>
    </row>
    <row r="86" spans="25:26" x14ac:dyDescent="0.15">
      <c r="Y86" s="28" t="s">
        <v>330</v>
      </c>
      <c r="Z86" s="28" t="s">
        <v>459</v>
      </c>
    </row>
    <row r="87" spans="25:26" x14ac:dyDescent="0.15">
      <c r="Y87" s="28" t="s">
        <v>331</v>
      </c>
      <c r="Z87" s="28" t="s">
        <v>460</v>
      </c>
    </row>
    <row r="88" spans="25:26" x14ac:dyDescent="0.15">
      <c r="Y88" s="28" t="s">
        <v>332</v>
      </c>
      <c r="Z88" s="28" t="s">
        <v>461</v>
      </c>
    </row>
    <row r="89" spans="25:26" x14ac:dyDescent="0.15">
      <c r="Y89" s="28" t="s">
        <v>333</v>
      </c>
      <c r="Z89" s="28" t="s">
        <v>462</v>
      </c>
    </row>
    <row r="90" spans="25:26" x14ac:dyDescent="0.15">
      <c r="Y90" s="28" t="s">
        <v>334</v>
      </c>
      <c r="Z90" s="28" t="s">
        <v>463</v>
      </c>
    </row>
    <row r="91" spans="25:26" x14ac:dyDescent="0.15">
      <c r="Y91" s="28" t="s">
        <v>335</v>
      </c>
      <c r="Z91" s="28" t="s">
        <v>464</v>
      </c>
    </row>
    <row r="92" spans="25:26" x14ac:dyDescent="0.15">
      <c r="Y92" s="28" t="s">
        <v>336</v>
      </c>
      <c r="Z92" s="28" t="s">
        <v>465</v>
      </c>
    </row>
    <row r="93" spans="25:26" x14ac:dyDescent="0.15">
      <c r="Y93" s="28" t="s">
        <v>337</v>
      </c>
      <c r="Z93" s="28" t="s">
        <v>466</v>
      </c>
    </row>
    <row r="94" spans="25:26" x14ac:dyDescent="0.15">
      <c r="Y94" s="28" t="s">
        <v>338</v>
      </c>
      <c r="Z94" s="28" t="s">
        <v>467</v>
      </c>
    </row>
    <row r="95" spans="25:26" x14ac:dyDescent="0.15">
      <c r="Y95" s="28" t="s">
        <v>339</v>
      </c>
      <c r="Z95" s="28" t="s">
        <v>468</v>
      </c>
    </row>
    <row r="96" spans="25:26" x14ac:dyDescent="0.15">
      <c r="Y96" s="28" t="s">
        <v>243</v>
      </c>
      <c r="Z96" s="28" t="s">
        <v>469</v>
      </c>
    </row>
    <row r="97" spans="25:26" x14ac:dyDescent="0.15">
      <c r="Y97" s="28" t="s">
        <v>340</v>
      </c>
      <c r="Z97" s="28" t="s">
        <v>470</v>
      </c>
    </row>
    <row r="98" spans="25:26" x14ac:dyDescent="0.15">
      <c r="Y98" s="28" t="s">
        <v>341</v>
      </c>
      <c r="Z98" s="28" t="s">
        <v>471</v>
      </c>
    </row>
    <row r="99" spans="25:26" x14ac:dyDescent="0.15">
      <c r="Y99" s="28" t="s">
        <v>371</v>
      </c>
      <c r="Z99" s="28" t="s">
        <v>472</v>
      </c>
    </row>
    <row r="100" spans="25:26" x14ac:dyDescent="0.15">
      <c r="Y100" s="28" t="s">
        <v>549</v>
      </c>
      <c r="Z100" s="28" t="s">
        <v>473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2022-12-05T06:48:11Z</dcterms:created>
  <dcterms:modified xsi:type="dcterms:W3CDTF">2022-12-05T07:22:35Z</dcterms:modified>
</cp:coreProperties>
</file>