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6" yWindow="2160" windowWidth="27996" windowHeight="16440"/>
  </bookViews>
  <sheets>
    <sheet name="行政事業レビューシート" sheetId="3" r:id="rId1"/>
    <sheet name="入力規則等" sheetId="4" r:id="rId2"/>
  </sheets>
  <definedNames>
    <definedName name="_xlnm._FilterDatabase" localSheetId="0" hidden="1">行政事業レビューシート!$BF$1:$BF$231</definedName>
    <definedName name="_xlnm.Print_Area" localSheetId="0">行政事業レビューシート!$A$1:$AY$231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L116" i="3" l="1"/>
  <c r="I116" i="3"/>
  <c r="L115" i="3"/>
  <c r="I115" i="3"/>
  <c r="L114" i="3"/>
  <c r="I114" i="3"/>
  <c r="L113" i="3"/>
  <c r="I113" i="3"/>
  <c r="L112" i="3"/>
  <c r="I112" i="3"/>
  <c r="AY231" i="3" l="1"/>
  <c r="AY227" i="3"/>
  <c r="AY228" i="3" s="1"/>
  <c r="AY226" i="3"/>
  <c r="AY225" i="3"/>
  <c r="AY224" i="3"/>
  <c r="AY223" i="3"/>
  <c r="AY219" i="3"/>
  <c r="AY220" i="3" s="1"/>
  <c r="AY218" i="3"/>
  <c r="AY214" i="3"/>
  <c r="AY217" i="3" s="1"/>
  <c r="AY210" i="3"/>
  <c r="AY211" i="3" s="1"/>
  <c r="AY206" i="3"/>
  <c r="AY207" i="3" s="1"/>
  <c r="AY205" i="3"/>
  <c r="AY204" i="3"/>
  <c r="AY198" i="3"/>
  <c r="AY190" i="3"/>
  <c r="AY197" i="3" s="1"/>
  <c r="AY185" i="3"/>
  <c r="AY88" i="3"/>
  <c r="AY89" i="3" s="1"/>
  <c r="AY90" i="3" s="1"/>
  <c r="AY83" i="3"/>
  <c r="AY84" i="3" s="1"/>
  <c r="AY78" i="3"/>
  <c r="AY81" i="3" s="1"/>
  <c r="AY77" i="3"/>
  <c r="AY74" i="3"/>
  <c r="AY75" i="3" s="1"/>
  <c r="AY70" i="3"/>
  <c r="AY73" i="3" s="1"/>
  <c r="AY68" i="3"/>
  <c r="AY69" i="3" s="1"/>
  <c r="AY65" i="3"/>
  <c r="AY66" i="3" s="1"/>
  <c r="AY59" i="3"/>
  <c r="AY60" i="3" s="1"/>
  <c r="AY51" i="3"/>
  <c r="AY55" i="3" s="1"/>
  <c r="AY46" i="3"/>
  <c r="AY49" i="3" s="1"/>
  <c r="AY36" i="3"/>
  <c r="AY41" i="3" s="1"/>
  <c r="AY35" i="3"/>
  <c r="AY86" i="3" l="1"/>
  <c r="AY72" i="3"/>
  <c r="AY67" i="3"/>
  <c r="AY80" i="3"/>
  <c r="AY195" i="3"/>
  <c r="AY82" i="3"/>
  <c r="AY209" i="3"/>
  <c r="AY221" i="3"/>
  <c r="AY79" i="3"/>
  <c r="AY85" i="3"/>
  <c r="AY194" i="3"/>
  <c r="AY87" i="3"/>
  <c r="AY208" i="3"/>
  <c r="AY212" i="3"/>
  <c r="AY230" i="3"/>
  <c r="AY50" i="3"/>
  <c r="AY71" i="3"/>
  <c r="AY193" i="3"/>
  <c r="AY216" i="3"/>
  <c r="AY222" i="3"/>
  <c r="AY40" i="3"/>
  <c r="AY54" i="3"/>
  <c r="AY42" i="3"/>
  <c r="AY47" i="3"/>
  <c r="AY191" i="3"/>
  <c r="AY48" i="3"/>
  <c r="AY192" i="3"/>
  <c r="AY196" i="3"/>
  <c r="AY43" i="3"/>
  <c r="AY37" i="3"/>
  <c r="AY44" i="3"/>
  <c r="AY61" i="3"/>
  <c r="AY187" i="3"/>
  <c r="AY38" i="3"/>
  <c r="AY45" i="3"/>
  <c r="AY52" i="3"/>
  <c r="AY39" i="3"/>
  <c r="AY53" i="3"/>
  <c r="AY76" i="3"/>
  <c r="AY186" i="3"/>
  <c r="AY188" i="3"/>
  <c r="AY189" i="3"/>
  <c r="AY213" i="3"/>
  <c r="AY215" i="3"/>
  <c r="AY229" i="3"/>
  <c r="AW138" i="3"/>
  <c r="AT138" i="3"/>
  <c r="AQ138" i="3"/>
  <c r="AL138" i="3"/>
  <c r="AI138" i="3"/>
  <c r="AF138" i="3"/>
  <c r="Z138" i="3"/>
  <c r="W138" i="3"/>
  <c r="T138" i="3"/>
  <c r="N138" i="3"/>
  <c r="K138" i="3"/>
  <c r="H138" i="3"/>
  <c r="AW137" i="3"/>
  <c r="AT137" i="3"/>
  <c r="AQ137" i="3"/>
  <c r="AL137" i="3"/>
  <c r="AI137" i="3"/>
  <c r="AF137" i="3"/>
  <c r="Z137" i="3"/>
  <c r="W137" i="3"/>
  <c r="T137" i="3"/>
  <c r="N137" i="3"/>
  <c r="K137" i="3"/>
  <c r="H137" i="3"/>
  <c r="AV2" i="3" l="1"/>
  <c r="C12" i="4" l="1"/>
  <c r="W27" i="3" l="1"/>
  <c r="C23" i="4" l="1"/>
  <c r="C24" i="4"/>
  <c r="W21" i="3" l="1"/>
  <c r="AD21" i="3"/>
  <c r="P21" i="3"/>
  <c r="P18" i="3" l="1"/>
  <c r="P20" i="3" s="1"/>
  <c r="W18" i="3"/>
  <c r="W20" i="3" s="1"/>
  <c r="Y197" i="3"/>
  <c r="AU197" i="3"/>
  <c r="Y189" i="3"/>
  <c r="AU189" i="3"/>
  <c r="AU184" i="3"/>
  <c r="Y18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<sst xmlns="http://schemas.openxmlformats.org/spreadsheetml/2006/main" count="1114" uniqueCount="699">
  <si>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</si>
  <si>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</si>
  <si>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</si>
  <si>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</si>
  <si>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</si>
  <si>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</si>
  <si>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</si>
  <si>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</si>
  <si>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</si>
  <si>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</si>
  <si>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</si>
  <si>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</si>
  <si>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</si>
  <si>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</si>
  <si>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</si>
  <si>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</si>
  <si>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</si>
  <si>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</si>
  <si>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</si>
  <si>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</si>
  <si>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</si>
  <si>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</si>
  <si>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</si>
  <si>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</si>
  <si>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</si>
  <si>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</si>
  <si>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</si>
  <si>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</si>
  <si>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</si>
  <si>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</si>
  <si>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</si>
  <si>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</si>
  <si>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</si>
  <si>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</si>
  <si>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</si>
  <si>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</si>
  <si>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</si>
  <si>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</si>
  <si>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</si>
  <si>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</si>
  <si>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</si>
  <si>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</si>
  <si>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</si>
  <si>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</si>
  <si>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</si>
  <si>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</si>
  <si>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</si>
  <si>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</si>
  <si>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</si>
  <si>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</si>
  <si>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</si>
  <si>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</si>
  <si>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</si>
  <si>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</si>
  <si>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</si>
  <si>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</si>
  <si>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</si>
  <si>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</si>
  <si>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</si>
  <si>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</si>
  <si>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</si>
  <si>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</si>
  <si>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</si>
  <si>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</si>
  <si>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</si>
  <si>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</si>
  <si>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</si>
  <si>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</si>
  <si>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</si>
  <si>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</si>
  <si>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</si>
  <si>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</si>
  <si>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</si>
  <si>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</si>
  <si>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</si>
  <si>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</si>
  <si>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</si>
  <si>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</si>
  <si>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</si>
  <si>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</si>
  <si>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</si>
  <si>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</si>
  <si>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</si>
  <si>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</si>
  <si>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</si>
  <si>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</si>
  <si>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</si>
  <si>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</si>
  <si>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</si>
  <si>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</si>
  <si>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</si>
  <si>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</si>
  <si>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</si>
  <si>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</si>
  <si>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</si>
  <si>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</si>
  <si>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</si>
  <si>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</si>
  <si>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</si>
  <si>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</si>
  <si>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</si>
  <si>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</si>
  <si>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</si>
  <si>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</si>
  <si>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</si>
  <si>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</si>
  <si>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</si>
  <si>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</si>
  <si>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</si>
  <si>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</si>
  <si>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</si>
  <si>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</si>
  <si>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</si>
  <si>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</si>
  <si>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</si>
  <si>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</si>
  <si>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</si>
  <si>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</si>
  <si>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</si>
  <si>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</si>
  <si>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</si>
  <si>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</si>
  <si>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</si>
  <si>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</si>
  <si>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</si>
  <si>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</si>
  <si>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</si>
  <si>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</si>
  <si>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</si>
  <si>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</si>
  <si>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</si>
  <si>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</si>
  <si>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</si>
  <si>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</si>
  <si>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</si>
  <si>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</si>
  <si>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</si>
  <si>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</si>
  <si>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</si>
  <si>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</si>
  <si>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</si>
  <si>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</si>
  <si>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</si>
  <si>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</si>
  <si>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</si>
  <si>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</si>
  <si>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</si>
  <si>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</si>
  <si>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</si>
  <si>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</si>
  <si>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</si>
  <si>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</si>
  <si>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</si>
  <si>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</si>
  <si>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</si>
  <si>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</si>
  <si>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</si>
  <si>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</si>
  <si>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</si>
  <si>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</si>
  <si>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</si>
  <si>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</si>
  <si>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</si>
  <si>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</si>
  <si>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</si>
  <si>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</si>
  <si>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</si>
  <si>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</si>
  <si>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</si>
  <si>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</si>
  <si>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</si>
  <si>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</si>
  <si>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</si>
  <si>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</si>
  <si>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</si>
  <si>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</si>
  <si>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</si>
  <si>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</si>
  <si>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</si>
  <si>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</si>
  <si>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</si>
  <si>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</si>
  <si>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</si>
  <si>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</si>
  <si>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</si>
  <si>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</si>
  <si>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</si>
  <si>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</si>
  <si>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</si>
  <si>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</si>
  <si>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</si>
  <si>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</si>
  <si>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</si>
  <si>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</si>
  <si>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</si>
  <si>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</si>
  <si>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</si>
  <si>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</si>
  <si>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</si>
  <si>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</si>
  <si>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</si>
  <si>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</si>
  <si>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</si>
  <si>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</si>
  <si>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</si>
  <si>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</si>
  <si>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</si>
  <si>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</si>
  <si>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</si>
  <si>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</si>
  <si>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</si>
  <si>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</si>
  <si>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</si>
  <si>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</si>
  <si>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</si>
  <si>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</si>
  <si>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</si>
  <si>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</si>
  <si>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</si>
  <si>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</si>
  <si>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</si>
  <si>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</si>
  <si>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</si>
  <si>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</si>
  <si>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</si>
  <si>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</si>
  <si>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</si>
  <si>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</si>
  <si>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</si>
  <si>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</si>
  <si>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</si>
  <si>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</si>
  <si>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</si>
  <si>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</si>
  <si>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</si>
  <si>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</si>
  <si>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</si>
  <si>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</si>
  <si>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</si>
  <si>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</si>
  <si>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</si>
  <si>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</si>
  <si>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</si>
  <si>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</si>
  <si>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</si>
  <si>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</si>
  <si>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</si>
  <si>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</si>
  <si>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</si>
  <si>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</si>
  <si>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</si>
  <si>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</si>
  <si>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</si>
  <si>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</si>
  <si>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</si>
  <si>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</si>
  <si>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</si>
  <si>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</si>
  <si>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</si>
  <si>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</si>
  <si>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</si>
  <si>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</si>
  <si>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</si>
  <si>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</si>
  <si>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</si>
  <si>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</si>
  <si>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</si>
  <si>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</si>
  <si>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</si>
  <si>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</si>
  <si>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</si>
  <si>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</si>
  <si>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</si>
  <si>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</si>
  <si>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</si>
  <si>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</si>
  <si>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</si>
  <si>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</si>
  <si>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</si>
  <si>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</si>
  <si>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</si>
  <si>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</si>
  <si>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</si>
  <si>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</si>
  <si>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</si>
  <si>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</si>
  <si>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</si>
  <si>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</si>
  <si>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</si>
  <si>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</si>
  <si>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</si>
  <si>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</si>
  <si>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</si>
  <si>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</si>
  <si>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</si>
  <si>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</si>
  <si>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</si>
  <si>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</si>
  <si>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</si>
  <si>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</si>
  <si>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</si>
  <si>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</si>
  <si>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</si>
  <si>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</si>
  <si>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</si>
  <si>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</si>
  <si>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</si>
  <si>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</si>
  <si>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</si>
  <si>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</si>
  <si>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</si>
  <si>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</si>
  <si>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</si>
  <si>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</si>
  <si>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</si>
  <si>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</si>
  <si>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</si>
  <si>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</si>
  <si>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</si>
  <si>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</si>
  <si>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</si>
  <si>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</si>
  <si>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</si>
  <si>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</si>
  <si>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</si>
  <si>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</si>
  <si>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</si>
  <si>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</si>
  <si>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</si>
  <si>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</si>
  <si>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</si>
  <si>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</si>
  <si>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</si>
  <si>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</si>
  <si>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</si>
  <si>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</si>
  <si>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</si>
  <si>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</si>
  <si>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</si>
  <si>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</si>
  <si>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</si>
  <si>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</si>
  <si>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</si>
  <si>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</si>
  <si>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</si>
  <si>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</si>
  <si>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</si>
  <si>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</si>
  <si>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</si>
  <si>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</si>
  <si>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</si>
  <si>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</si>
  <si>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</si>
  <si>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</si>
  <si>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</si>
  <si>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</si>
  <si>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</si>
  <si>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</si>
  <si>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</si>
  <si>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</si>
  <si>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</si>
  <si>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</si>
  <si>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</si>
  <si>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</si>
  <si>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</si>
  <si>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</si>
  <si>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</si>
  <si>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</si>
  <si>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</si>
  <si>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</si>
  <si>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</si>
  <si>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</si>
  <si>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</si>
  <si>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</si>
  <si>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</si>
  <si>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</si>
  <si>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</si>
  <si>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</si>
  <si>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</si>
  <si>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</si>
  <si>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</si>
  <si>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</si>
  <si>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</si>
  <si>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</si>
  <si>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</si>
  <si>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</si>
  <si>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</si>
  <si>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</si>
  <si>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</si>
  <si>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</si>
  <si>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</si>
  <si>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</si>
  <si>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</si>
  <si>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</si>
  <si>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</si>
  <si>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</si>
  <si>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</si>
  <si>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</si>
  <si>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</si>
  <si>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</si>
  <si>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</si>
  <si>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</si>
  <si>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</si>
  <si>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</si>
  <si>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</si>
  <si>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</si>
  <si>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</si>
  <si>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</si>
  <si>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</si>
  <si>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</si>
  <si>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</si>
  <si>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</si>
  <si>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</si>
  <si>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</si>
  <si>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</si>
  <si>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</si>
  <si>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</si>
  <si>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</si>
  <si>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</si>
  <si>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</si>
  <si>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</si>
  <si>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</si>
  <si>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</si>
  <si>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</si>
  <si>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</si>
  <si>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</si>
  <si>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</si>
  <si>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</si>
  <si>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</si>
  <si>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</si>
  <si>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</si>
  <si>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</si>
  <si>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</si>
  <si>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</si>
  <si>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</si>
  <si>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</si>
  <si>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</si>
  <si>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</si>
  <si>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</si>
  <si>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</si>
  <si>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</si>
  <si>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</si>
  <si>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</si>
  <si>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</si>
  <si>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</si>
  <si>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</si>
  <si>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</si>
  <si>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</si>
  <si>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</si>
  <si>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</si>
  <si>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</si>
  <si>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</si>
  <si>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</si>
  <si>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</si>
  <si>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</si>
  <si>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</si>
  <si>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</si>
  <si>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</si>
  <si>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</si>
  <si>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</si>
  <si>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</si>
  <si>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</si>
  <si>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</si>
  <si>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</si>
  <si>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</si>
  <si>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</si>
  <si>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</si>
  <si>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</si>
  <si>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</si>
  <si>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</si>
  <si>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</si>
  <si>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</si>
  <si>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</si>
  <si>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</si>
  <si>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</si>
  <si>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</si>
  <si>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</si>
  <si>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</si>
  <si>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</si>
  <si>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</si>
  <si>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</si>
  <si>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</si>
  <si>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</si>
  <si>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</si>
  <si>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</si>
  <si>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</si>
  <si>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</si>
  <si>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</si>
  <si>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</si>
  <si>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</si>
  <si>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</si>
  <si>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</si>
  <si>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</si>
  <si>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</si>
  <si>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</si>
  <si>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</si>
  <si>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</si>
  <si>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</si>
  <si>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</si>
  <si>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</si>
  <si>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</si>
  <si>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</si>
  <si>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</si>
  <si>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</si>
  <si>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</si>
  <si>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</si>
  <si>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</si>
  <si>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</si>
  <si>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</si>
  <si>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</si>
  <si>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</si>
  <si>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</si>
  <si>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</si>
  <si>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</si>
  <si>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</si>
  <si>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</si>
  <si>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</si>
  <si>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</si>
  <si>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</si>
  <si>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</si>
  <si>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</si>
  <si>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</si>
  <si>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</si>
  <si>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</si>
  <si>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</si>
  <si>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</si>
  <si>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</si>
  <si>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</si>
  <si>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</si>
  <si>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</si>
  <si>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</si>
  <si>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</si>
  <si>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</si>
  <si>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</si>
  <si>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</si>
  <si>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</si>
  <si>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</si>
  <si>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</si>
  <si>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</si>
  <si>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</si>
  <si>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</si>
  <si>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</si>
  <si>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</si>
  <si>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</si>
  <si>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</si>
  <si>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</si>
  <si>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</si>
  <si>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</si>
  <si>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</si>
  <si>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</si>
  <si>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</si>
  <si>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</si>
  <si>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</si>
  <si>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</si>
  <si>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</si>
  <si>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</si>
  <si>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</si>
  <si>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</si>
  <si>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</si>
  <si>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</si>
  <si>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</si>
  <si>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</si>
  <si>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</si>
  <si>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</si>
  <si>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</si>
  <si>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</si>
  <si>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</si>
  <si>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</si>
  <si>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</si>
  <si>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</si>
  <si>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</si>
  <si>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</si>
  <si>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</si>
  <si>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</si>
  <si>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</si>
  <si>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</si>
  <si>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</si>
  <si>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</si>
  <si>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</si>
  <si>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</si>
  <si>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</si>
  <si>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</si>
  <si>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</si>
  <si>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</si>
  <si>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</si>
  <si>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</si>
  <si>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</si>
  <si>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</si>
  <si>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</si>
  <si>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</si>
  <si>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</si>
  <si>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</si>
  <si>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緊急事態に備えた調査・研究等経費</t>
    <phoneticPr fontId="5"/>
  </si>
  <si>
    <t>内閣官房副長官補</t>
    <phoneticPr fontId="5"/>
  </si>
  <si>
    <t>事態対処・危機管理担当</t>
    <phoneticPr fontId="5"/>
  </si>
  <si>
    <t>○</t>
  </si>
  <si>
    <t>①武力攻撃事態等における国民の保護のための措置に関する法律第42条第１項及び第43条
②サイバーセキュリティ基本法第16条、第19条</t>
    <phoneticPr fontId="5"/>
  </si>
  <si>
    <t>①武力攻撃事態等の緊急事態の発生を想定して、国・地方公共団体・その他関係機関及び地域住民が一体となった共同の実動訓練及び図上訓練を実施することにより、関係機関相互の連携強化及び機能確認を行うとともに、国民の保護のための措置に対する国民の理解の促進を図ることを目的としている。
②国内外における最新のサイバー関連情勢を踏まえた専門的な知見に基づく訓練を実施することにより、国民の生命、身体、財産若しくは国土に重大な被害が生じ、若しくは生じるおそれのあるサイバー攻撃事態又はその可能性のある事態（以下「大規模サイバー攻撃事態等」という。）の発生時における政府及び関係機関の対処態勢の強化を図ることを目的としている。</t>
    <phoneticPr fontId="5"/>
  </si>
  <si>
    <t>-</t>
  </si>
  <si>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</si>
  <si>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</si>
  <si>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</si>
  <si>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</si>
  <si>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phoneticPr fontId="5"/>
  </si>
  <si>
    <t>①本事業による訓練は、緊急事態発生時における関係機関相互の連携強化及び機能確認を行うものであり、各都道府県ごとに緊急事態の内容を変更し、より現実的かつ実践的な訓練を実施することにより、各都道府県における国民の保護のための措置に対する国民の理解の促進を図ることを目的としているところ、年度ごとに対象となる各都道府県における訓練態様も異なることから、定量的な成果目標を定めることは困難である。
②本事業による訓練は、刻々と変化する最新のサイバー情勢に対応したシナリオを用いて実施し、関係機関相互の連携強化及び機能確認を行うことにより、緊急対処事態等への対処能力の維持・向上を図ることを目的としているところ、対処能力の数値化は困難であり、年度ごとに対象とする重要インフラ事業者等やサイバー攻撃の態様も異なることから、定量的な成果目標を定めることは困難である。</t>
    <phoneticPr fontId="5"/>
  </si>
  <si>
    <t>①テロ等の災害が発生した場合の避難、救援活動等具体的な緊急事態時における国民保護措置へ理解いただくための普及啓発活動の実施</t>
    <phoneticPr fontId="5"/>
  </si>
  <si>
    <t>①国民保護ポータルサイトの閲覧回数（ページビュー数）※中間目標は平成30年度下半期の閲覧回数を参考に算出</t>
    <phoneticPr fontId="5"/>
  </si>
  <si>
    <t>①国民保護共同訓練のうち国重点訓練の参加人数
※目標値は想定される訓練参加可能な許容人数</t>
    <phoneticPr fontId="5"/>
  </si>
  <si>
    <t>②重要インフラ事業者等の訓練参加による官民連携の維持・強化、同事業者のサイバー攻撃に対する防護意識及び対処能力の維持・向上</t>
    <phoneticPr fontId="5"/>
  </si>
  <si>
    <t>②重要インフラ事業者等の参加数</t>
    <phoneticPr fontId="5"/>
  </si>
  <si>
    <t>43,858,314/4</t>
  </si>
  <si>
    <t>22,667,658/4</t>
  </si>
  <si>
    <t>14,904,000/1</t>
  </si>
  <si>
    <t>①訓練の実施回数</t>
    <phoneticPr fontId="5"/>
  </si>
  <si>
    <t>②訓練の実施回数</t>
    <phoneticPr fontId="5"/>
  </si>
  <si>
    <t>②訓練に必要な経費／訓練の実施件数</t>
    <phoneticPr fontId="5"/>
  </si>
  <si>
    <t>①訓練に必要な経費／訓練の実施件数　　　　　　　　　　　　　　　　　</t>
    <phoneticPr fontId="5"/>
  </si>
  <si>
    <t>者</t>
    <rPh sb="0" eb="1">
      <t>シャ</t>
    </rPh>
    <phoneticPr fontId="5"/>
  </si>
  <si>
    <t>人</t>
    <rPh sb="0" eb="1">
      <t>ヒト</t>
    </rPh>
    <phoneticPr fontId="5"/>
  </si>
  <si>
    <t>件</t>
    <rPh sb="0" eb="1">
      <t>ケン</t>
    </rPh>
    <phoneticPr fontId="5"/>
  </si>
  <si>
    <t>回</t>
    <rPh sb="0" eb="1">
      <t>カイ</t>
    </rPh>
    <phoneticPr fontId="5"/>
  </si>
  <si>
    <t>円</t>
    <rPh sb="0" eb="1">
      <t>エン</t>
    </rPh>
    <phoneticPr fontId="5"/>
  </si>
  <si>
    <t>　　円/件</t>
  </si>
  <si>
    <t>①武力攻撃事態等への対処は、法の趣旨に基づき国が主要な役割を担っていることから、これらに対処するための訓練は国が主体的立場で実施すべき優先度の高い事業である。
②大規模サイバー攻撃事態等が発生した場合、国民への影響が大きく、政府が中心となり迅速かつ適切な初動対処にあたる必要があることから、これらに対処するための訓練は優先度の高い事業である。</t>
    <phoneticPr fontId="5"/>
  </si>
  <si>
    <t>主な使途は、迅速かつ適切な初動対処を行うための態勢を整備するための訓練に係る準備作業や最新のサイバー関連情勢等に関する調査に係る事務費や旅費等であり、準備作業や調査の実施に際して最低限必要なものとなっており、単位当たりコスト等の水準は妥当である。</t>
    <phoneticPr fontId="5"/>
  </si>
  <si>
    <t>主な使途は、迅速かつ適切な初動対処を行うための態勢を整備するための訓練に係る準備作業や最新のサイバー関連情勢等に関する調査に係る事務費や旅費等であり、準備作業や調査の実施に際して、その目的のために真に必要なものに限定されている。</t>
    <phoneticPr fontId="5"/>
  </si>
  <si>
    <t>一般競争入札の応札参加資格をＡ～Ｄまでのランクとすることで、大企業に限定した応札とはせず、複数の中小企業の参加を見込んでいる。</t>
    <phoneticPr fontId="5"/>
  </si>
  <si>
    <t>①訓練の実施結果を写真、映像とともに国民保護ポータルサイト等に掲載するほか、訓練の映像や研修会報告書を都道府県に配布し、訓練の実施と国民保護制度の理解促進を図るなど十分に活用されている。
②本年度に作成した、国内外の調査結果や訓練資料等は、組織内のみならず関係省庁・部署等に共有しており、サイバー関連情勢等に関する最新の知見を得るとともに、それを踏まえた対処等の検討に活用されている。</t>
    <phoneticPr fontId="5"/>
  </si>
  <si>
    <t>有</t>
  </si>
  <si>
    <t>‐</t>
  </si>
  <si>
    <t>△</t>
  </si>
  <si>
    <t>①武力攻撃事態等のように突然発生する事態に際して、迅速かつ的確な国民保護のための措置を実施するためには、国民保護訓練の実施は重要であり、その成果等を踏まえ、訓練内容の精査等を行いながら、更なる対処能力の向上につなげていく。
②我が国に対する大規模サイバー攻撃事態等の発生が懸念されているところ、今後も、高度化・複雑化するサイバー攻撃をめぐる情勢を踏まえた訓練を実施する必要があり、その成果等を踏まえ、訓練内容の精査を行いながら、大規模サイバー攻撃事態等に対する更なる対処態勢の強化を図っていく。</t>
    <rPh sb="25" eb="27">
      <t>ジンソク</t>
    </rPh>
    <rPh sb="29" eb="31">
      <t>テキカク</t>
    </rPh>
    <phoneticPr fontId="5"/>
  </si>
  <si>
    <t>①事業の適切な進捗管理、契約における競争性の確保などにより、予算の効率的執行に努める。
②契約における競争性の確保に留意するとともに、予算を効果的に執行していく。</t>
    <phoneticPr fontId="5"/>
  </si>
  <si>
    <t>①国民の保護に関する基本指針第４章第７節１
②サイバーセキュリティ戦略（平成30年７月27日閣議決定）
　 サイバーセキュリティ2020（令和２年７月21日サイバーセキュリティ戦略本部決定）</t>
    <phoneticPr fontId="5"/>
  </si>
  <si>
    <t>①平成30～令和2年度にかけて、緊急事態発生時における対処能力の向上を図るため、国・地方公共団体・その他の関係機関及び地域住民が参加する共同訓練を実施し、相互の連携強化及び機能確認を行うとともに、国民の保護のための措置に対する理解の促進を図ってきた。令和2年度に予定していた同訓練は新型コロナウイルス感染症等に係る状況に鑑み、一部を中止することとした。
②平成30年度は、事態発生時における政府の初動対処態勢の整備、政府対処要員の能力の強化、重要インフラ事業者のサイバー攻撃に対する防護意識の啓発、同事業者の政府との連携強化等を目標とした初動対処訓練を実施した。令和元年度に予定していた同訓練は、新型コロナウイルス感染症に係る状況に鑑み年度中の実施を見送った。令和２年度は、令和元年度に使用を予定していたシナリオが東京オリンピック・パラリンピック大会に係るものであったことから同シナリオを用いた訓練を３月に実施することとし、その前の９月に練度維持のための訓練を過去に使用したシナリオを用いて実施することとしたが、３月の訓練は新型コロナウイルス感染症に係る状況に鑑み令和３年度（５月）に延期して実施することとした。</t>
    <phoneticPr fontId="5"/>
  </si>
  <si>
    <t>9,182,085/1
※令和３年度に延期して実施予定</t>
    <phoneticPr fontId="5"/>
  </si>
  <si>
    <t>20,823,000/1</t>
    <phoneticPr fontId="5"/>
  </si>
  <si>
    <t>F. 東京海上日動リスクコンサルティング株式会社</t>
    <phoneticPr fontId="5"/>
  </si>
  <si>
    <t>役務費</t>
    <rPh sb="0" eb="3">
      <t>エキムヒ</t>
    </rPh>
    <phoneticPr fontId="5"/>
  </si>
  <si>
    <t>一般管理費</t>
    <rPh sb="0" eb="2">
      <t>イッパン</t>
    </rPh>
    <rPh sb="2" eb="5">
      <t>カンリヒ</t>
    </rPh>
    <phoneticPr fontId="5"/>
  </si>
  <si>
    <t>調査経費</t>
    <rPh sb="0" eb="2">
      <t>チョウサ</t>
    </rPh>
    <rPh sb="2" eb="4">
      <t>ケイヒ</t>
    </rPh>
    <phoneticPr fontId="5"/>
  </si>
  <si>
    <t>資料の作成経費</t>
    <rPh sb="0" eb="2">
      <t>シリョウ</t>
    </rPh>
    <rPh sb="3" eb="5">
      <t>サクセイ</t>
    </rPh>
    <rPh sb="5" eb="7">
      <t>ケイヒ</t>
    </rPh>
    <phoneticPr fontId="5"/>
  </si>
  <si>
    <t>研修会実施経費</t>
    <rPh sb="0" eb="3">
      <t>ケンシュウカイ</t>
    </rPh>
    <rPh sb="3" eb="5">
      <t>ジッシ</t>
    </rPh>
    <rPh sb="5" eb="7">
      <t>ケイヒ</t>
    </rPh>
    <phoneticPr fontId="5"/>
  </si>
  <si>
    <t>大規模サイバー攻撃事態等対処訓練の調査業務等</t>
    <phoneticPr fontId="5"/>
  </si>
  <si>
    <t>落札率については、予定価格が類推される恐れがあることから非公表としている</t>
    <phoneticPr fontId="5"/>
  </si>
  <si>
    <t>36,505,000/3</t>
    <phoneticPr fontId="5"/>
  </si>
  <si>
    <t>役務費</t>
    <rPh sb="0" eb="2">
      <t>エキム</t>
    </rPh>
    <rPh sb="2" eb="3">
      <t>ヒ</t>
    </rPh>
    <phoneticPr fontId="5"/>
  </si>
  <si>
    <t>調査・情報収集・資料作成等経費</t>
    <rPh sb="0" eb="2">
      <t>チョウサ</t>
    </rPh>
    <rPh sb="3" eb="5">
      <t>ジョウホウ</t>
    </rPh>
    <rPh sb="5" eb="7">
      <t>シュウシュウ</t>
    </rPh>
    <rPh sb="8" eb="10">
      <t>シリョウ</t>
    </rPh>
    <rPh sb="10" eb="12">
      <t>サクセイ</t>
    </rPh>
    <rPh sb="12" eb="13">
      <t>トウ</t>
    </rPh>
    <rPh sb="13" eb="15">
      <t>ケイヒ</t>
    </rPh>
    <phoneticPr fontId="5"/>
  </si>
  <si>
    <t>業務進行管理等経費</t>
    <rPh sb="0" eb="2">
      <t>ギョウム</t>
    </rPh>
    <rPh sb="2" eb="4">
      <t>シンコウ</t>
    </rPh>
    <rPh sb="4" eb="7">
      <t>カンリトウ</t>
    </rPh>
    <rPh sb="7" eb="9">
      <t>ケイヒ</t>
    </rPh>
    <phoneticPr fontId="5"/>
  </si>
  <si>
    <t>成果物の作成経費</t>
    <rPh sb="0" eb="3">
      <t>セイカブツ</t>
    </rPh>
    <rPh sb="4" eb="6">
      <t>サクセイ</t>
    </rPh>
    <rPh sb="6" eb="8">
      <t>ケイヒ</t>
    </rPh>
    <phoneticPr fontId="5"/>
  </si>
  <si>
    <t>借料</t>
    <rPh sb="0" eb="2">
      <t>シャクリョウ</t>
    </rPh>
    <phoneticPr fontId="5"/>
  </si>
  <si>
    <t>訓練器材等の借上げ経費</t>
    <rPh sb="0" eb="2">
      <t>クンレン</t>
    </rPh>
    <rPh sb="2" eb="4">
      <t>キザイ</t>
    </rPh>
    <rPh sb="4" eb="5">
      <t>トウ</t>
    </rPh>
    <rPh sb="6" eb="8">
      <t>カリア</t>
    </rPh>
    <rPh sb="9" eb="11">
      <t>ケイヒ</t>
    </rPh>
    <phoneticPr fontId="5"/>
  </si>
  <si>
    <t>印刷製本費</t>
    <rPh sb="0" eb="2">
      <t>インサツ</t>
    </rPh>
    <rPh sb="2" eb="4">
      <t>セイホン</t>
    </rPh>
    <rPh sb="4" eb="5">
      <t>ヒ</t>
    </rPh>
    <phoneticPr fontId="5"/>
  </si>
  <si>
    <t>訓練資料等の印刷経費</t>
    <rPh sb="0" eb="2">
      <t>クンレン</t>
    </rPh>
    <rPh sb="2" eb="4">
      <t>シリョウ</t>
    </rPh>
    <rPh sb="4" eb="5">
      <t>トウ</t>
    </rPh>
    <rPh sb="6" eb="8">
      <t>インサツ</t>
    </rPh>
    <rPh sb="8" eb="10">
      <t>ケイヒ</t>
    </rPh>
    <phoneticPr fontId="5"/>
  </si>
  <si>
    <t>その他雑費</t>
    <rPh sb="2" eb="3">
      <t>タ</t>
    </rPh>
    <rPh sb="3" eb="5">
      <t>ザッピ</t>
    </rPh>
    <phoneticPr fontId="5"/>
  </si>
  <si>
    <t>業者の移動等経費</t>
    <rPh sb="0" eb="2">
      <t>ギョウシャ</t>
    </rPh>
    <rPh sb="3" eb="5">
      <t>イドウ</t>
    </rPh>
    <rPh sb="5" eb="6">
      <t>トウ</t>
    </rPh>
    <rPh sb="6" eb="8">
      <t>ケイヒ</t>
    </rPh>
    <phoneticPr fontId="5"/>
  </si>
  <si>
    <t>A.株式会社　総合防災ソリューション</t>
    <rPh sb="2" eb="6">
      <t>カブシキガイシャ</t>
    </rPh>
    <rPh sb="7" eb="9">
      <t>ソウゴウ</t>
    </rPh>
    <rPh sb="9" eb="11">
      <t>ボウサイ</t>
    </rPh>
    <phoneticPr fontId="5"/>
  </si>
  <si>
    <t>(株)総合防災ソリューション</t>
    <rPh sb="0" eb="3">
      <t>カブ</t>
    </rPh>
    <rPh sb="3" eb="5">
      <t>ソウゴウ</t>
    </rPh>
    <rPh sb="5" eb="7">
      <t>ボウサイ</t>
    </rPh>
    <phoneticPr fontId="5"/>
  </si>
  <si>
    <t>国民保護共同実動訓練企画支援業務</t>
    <rPh sb="0" eb="2">
      <t>コクミン</t>
    </rPh>
    <rPh sb="2" eb="4">
      <t>ホゴ</t>
    </rPh>
    <rPh sb="4" eb="6">
      <t>キョウドウ</t>
    </rPh>
    <rPh sb="6" eb="8">
      <t>ジツドウ</t>
    </rPh>
    <rPh sb="8" eb="10">
      <t>クンレン</t>
    </rPh>
    <rPh sb="10" eb="12">
      <t>キカク</t>
    </rPh>
    <rPh sb="12" eb="14">
      <t>シエン</t>
    </rPh>
    <rPh sb="14" eb="16">
      <t>ギョウム</t>
    </rPh>
    <phoneticPr fontId="5"/>
  </si>
  <si>
    <t>-</t>
    <phoneticPr fontId="5"/>
  </si>
  <si>
    <t>国民保護共同実動・図上訓練企画支援業務</t>
    <rPh sb="0" eb="2">
      <t>コクミン</t>
    </rPh>
    <rPh sb="2" eb="4">
      <t>ホゴ</t>
    </rPh>
    <rPh sb="4" eb="6">
      <t>キョウドウ</t>
    </rPh>
    <rPh sb="6" eb="8">
      <t>ジツドウ</t>
    </rPh>
    <rPh sb="9" eb="11">
      <t>ズジョウ</t>
    </rPh>
    <rPh sb="11" eb="13">
      <t>クンレン</t>
    </rPh>
    <rPh sb="13" eb="15">
      <t>キカク</t>
    </rPh>
    <rPh sb="15" eb="17">
      <t>シエン</t>
    </rPh>
    <rPh sb="17" eb="19">
      <t>ギョウム</t>
    </rPh>
    <phoneticPr fontId="5"/>
  </si>
  <si>
    <t>国民保護共同図上訓練企画支援業務</t>
    <rPh sb="0" eb="2">
      <t>コクミン</t>
    </rPh>
    <rPh sb="2" eb="4">
      <t>ホゴ</t>
    </rPh>
    <rPh sb="4" eb="6">
      <t>キョウドウ</t>
    </rPh>
    <rPh sb="6" eb="8">
      <t>ズジョウ</t>
    </rPh>
    <rPh sb="8" eb="10">
      <t>クンレン</t>
    </rPh>
    <rPh sb="10" eb="12">
      <t>キカク</t>
    </rPh>
    <rPh sb="12" eb="14">
      <t>シエン</t>
    </rPh>
    <rPh sb="14" eb="16">
      <t>ギョウム</t>
    </rPh>
    <phoneticPr fontId="5"/>
  </si>
  <si>
    <t>(株)フジヤ</t>
    <rPh sb="0" eb="3">
      <t>カブ</t>
    </rPh>
    <phoneticPr fontId="5"/>
  </si>
  <si>
    <t>展示ブース等設営業務</t>
    <rPh sb="0" eb="2">
      <t>テンジ</t>
    </rPh>
    <rPh sb="5" eb="6">
      <t>トウ</t>
    </rPh>
    <rPh sb="6" eb="8">
      <t>セツエイ</t>
    </rPh>
    <rPh sb="8" eb="10">
      <t>ギョウム</t>
    </rPh>
    <phoneticPr fontId="5"/>
  </si>
  <si>
    <t>パシフィックコンサルタンツ(株)</t>
    <rPh sb="13" eb="16">
      <t>カブ</t>
    </rPh>
    <phoneticPr fontId="5"/>
  </si>
  <si>
    <t>避難施設の機能強化に係る事業費検討業務</t>
    <rPh sb="0" eb="2">
      <t>ヒナン</t>
    </rPh>
    <rPh sb="2" eb="4">
      <t>シセツ</t>
    </rPh>
    <rPh sb="5" eb="7">
      <t>キノウ</t>
    </rPh>
    <rPh sb="7" eb="9">
      <t>キョウカ</t>
    </rPh>
    <rPh sb="10" eb="11">
      <t>カカ</t>
    </rPh>
    <rPh sb="12" eb="15">
      <t>ジギョウヒ</t>
    </rPh>
    <rPh sb="15" eb="17">
      <t>ケントウ</t>
    </rPh>
    <rPh sb="17" eb="19">
      <t>ギョウム</t>
    </rPh>
    <phoneticPr fontId="5"/>
  </si>
  <si>
    <t>(株)インターネットイニシアティブ</t>
    <rPh sb="0" eb="3">
      <t>カブ</t>
    </rPh>
    <phoneticPr fontId="5"/>
  </si>
  <si>
    <t>通信料</t>
    <rPh sb="0" eb="3">
      <t>ツウシンリョウ</t>
    </rPh>
    <phoneticPr fontId="5"/>
  </si>
  <si>
    <t>職員Ａ</t>
    <rPh sb="0" eb="2">
      <t>ショクイン</t>
    </rPh>
    <phoneticPr fontId="5"/>
  </si>
  <si>
    <t>国民保護共同訓練等における旅費</t>
    <rPh sb="0" eb="2">
      <t>コクミン</t>
    </rPh>
    <rPh sb="2" eb="4">
      <t>ホゴ</t>
    </rPh>
    <rPh sb="4" eb="6">
      <t>キョウドウ</t>
    </rPh>
    <rPh sb="6" eb="8">
      <t>クンレン</t>
    </rPh>
    <rPh sb="8" eb="9">
      <t>トウ</t>
    </rPh>
    <rPh sb="13" eb="15">
      <t>リョヒ</t>
    </rPh>
    <phoneticPr fontId="5"/>
  </si>
  <si>
    <t>職員Ｂ</t>
    <rPh sb="0" eb="2">
      <t>ショクイン</t>
    </rPh>
    <phoneticPr fontId="5"/>
  </si>
  <si>
    <t>職員Ｃ</t>
    <rPh sb="0" eb="2">
      <t>ショクイン</t>
    </rPh>
    <phoneticPr fontId="5"/>
  </si>
  <si>
    <t>職員Ｄ</t>
    <rPh sb="0" eb="2">
      <t>ショクイン</t>
    </rPh>
    <phoneticPr fontId="5"/>
  </si>
  <si>
    <t>①武力攻撃事態等において国民の生命、身体及び財産を保護し、国民生活等に及ぼす影響を最小にするための万全な態勢の整備、国民保護訓練の実施及び国民に対して災害等が発生した場合の避難、身体、財産の保護等に関する活動を実施することは国が主要な役割を担わなければならない。
また、昨今の北朝鮮によるミサイル発射事案等の発生件数が急増していることを鑑みると、国としての確実な対処が求められている。
②国や重要インフラに対するサイバー攻撃が現実のものとなり、サイバー攻撃への備えや迅速な初動対処は、国家安全保障や危機管理上の観点から国民や社会のニーズは高い。そのため、政府では「サイバーセキュリティ戦略」を策定し、大規模サイバー攻撃事態等が発生した際には政府が中心となり、官民連携して的確な対応を行うこととしている。</t>
    <rPh sb="89" eb="91">
      <t>シンタイ</t>
    </rPh>
    <rPh sb="92" eb="94">
      <t>ザイサン</t>
    </rPh>
    <rPh sb="95" eb="97">
      <t>ホゴ</t>
    </rPh>
    <rPh sb="97" eb="98">
      <t>トウ</t>
    </rPh>
    <rPh sb="102" eb="104">
      <t>カツドウ</t>
    </rPh>
    <phoneticPr fontId="5"/>
  </si>
  <si>
    <t>①武力攻撃事態等において国民の生命等を保護し、国民生活等に及ぼす影響を最小にするため、国民が参加する共同訓練の実施は、避難、身体、財産の保護等に関する普及啓発活動として国が主要な役割を担う必要のある事業である。
②大規模サイバー攻撃事態等が発生した場合は、国民への影響が大きく、政府が中心となり迅速かつ適切な初動対処にあたる必要があることから、地方自治体、民間企業等に委ねることはできない。</t>
    <rPh sb="77" eb="79">
      <t>ケイハツ</t>
    </rPh>
    <phoneticPr fontId="5"/>
  </si>
  <si>
    <t>①国民保護訓練を実施する際に、官で作成する訓練シナリオに必要な基礎資料の収集・整理、地域の特性に応じた状況付与カードの作成等を民間事業者に委託することで、業務の効率化が図られ、訓練回数の確保及び中身の濃い訓練を実施することが可能となる。
②大規模サイバー攻撃事態等対処訓練を実施する際に必要な訓練シナリオに最新のサイバー関連情勢を踏まえた内容を盛り込むことで、より実事案に即した効果的なものとなる。よって、国内外における最新のサイバー関連情勢等に関する調査及び同調査結果を踏まえた訓練シナリオ及び資料の作成等作業を業者に委託するものである。</t>
    <rPh sb="42" eb="44">
      <t>チイキ</t>
    </rPh>
    <rPh sb="45" eb="47">
      <t>トクセイ</t>
    </rPh>
    <rPh sb="48" eb="49">
      <t>オウ</t>
    </rPh>
    <rPh sb="65" eb="68">
      <t>ジギョウシャ</t>
    </rPh>
    <rPh sb="77" eb="79">
      <t>ギョウム</t>
    </rPh>
    <phoneticPr fontId="5"/>
  </si>
  <si>
    <t>東京海上日動リスクコンサルティング(株)</t>
    <phoneticPr fontId="5"/>
  </si>
  <si>
    <t>49,524,000/8</t>
  </si>
  <si>
    <t>15,400,000/1</t>
    <phoneticPr fontId="5"/>
  </si>
  <si>
    <t>0014</t>
    <phoneticPr fontId="5"/>
  </si>
  <si>
    <t>0008</t>
    <phoneticPr fontId="5"/>
  </si>
  <si>
    <t>0007</t>
    <phoneticPr fontId="5"/>
  </si>
  <si>
    <t>0010</t>
    <phoneticPr fontId="5"/>
  </si>
  <si>
    <t>0009</t>
    <phoneticPr fontId="5"/>
  </si>
  <si>
    <t>(株)ゼンリンデータコム</t>
    <phoneticPr fontId="5"/>
  </si>
  <si>
    <t>運用・保守</t>
    <rPh sb="0" eb="2">
      <t>ウンヨウ</t>
    </rPh>
    <rPh sb="3" eb="5">
      <t>ホシュ</t>
    </rPh>
    <phoneticPr fontId="5"/>
  </si>
  <si>
    <t>職員Ｅ</t>
    <rPh sb="0" eb="2">
      <t>ショクイン</t>
    </rPh>
    <phoneticPr fontId="5"/>
  </si>
  <si>
    <t>①訓練を実施することにより、関係機関等の練度が向上し、また、関係機関相互に繋がりができることで、緊急事態発生時における連携強化及び対処能力が向上していることから、見合ったものとなっている。
②最新の調査内容を踏まえた訓練実施は３年度に延期となったものの、国内外の調査結果の共有や、訓練実施を見据えた専門家による研修会の実施により、最新のサイバー関連情勢等に関する知見が得られた。また、訓練実施に向け、関係省庁・部署と訓練想定シナリオを踏まえた対処態勢の確認・検討を行うとともに、最新のサイバー情勢の調査を踏まえた訓練内容のブラッシュアップを図った。なお、上記のほか、過去に使用したシナリオを用いた訓練を１回実施し、対処能力の維持・向上を図っている。</t>
    <phoneticPr fontId="5"/>
  </si>
  <si>
    <t>①令和２年度は新型コロナ感染症等の影響を受け訓練が一部中止となったが、実施した訓練においては多くの関係機関の参加を得て訓練を実施し、国民保護制度への関心を高められた。また、訓練状況を国民保護ポータルサイトで適宜紹介し、一定の閲覧数を確保できており理解の促進成果も得られており、見合ったものとなっている。
②最新の調査内容を踏まえた訓練実施は３年度に延期となったものの、国内外の調査や専門家による研修会の実施により最新のサイバー関連情勢等に関する知見が得られたほか、訓練実施に向け、関係省庁・部署等と訓練想定シナリオを踏まえた対処態勢の確認・検討を行ったことにより事案が発生した場合の対処について担当者から幹部まで認識を共有でき、対処能力向上が図られたことから、見合ったものとなっている。なお、上記のほか、過去に使用したシナリオを用いた訓練を１回実施し、対処能力の維持・向上を図っている。</t>
    <phoneticPr fontId="5"/>
  </si>
  <si>
    <t>一般競争入札による調達により入札差額が生じたこと、新型コロナウイルス感染症等に係る状況に鑑み一部中止の契約変更を行ったこと及び新型コロナウイルス感染症の状況を踏まえ外国出張を取りやめたことによるもの。</t>
    <phoneticPr fontId="5"/>
  </si>
  <si>
    <t>落札率については、予定価格が類推される恐れがあることから非公表としている</t>
    <rPh sb="9" eb="11">
      <t>ヨテイ</t>
    </rPh>
    <rPh sb="11" eb="13">
      <t>カカク</t>
    </rPh>
    <rPh sb="14" eb="16">
      <t>ルイスイ</t>
    </rPh>
    <rPh sb="19" eb="20">
      <t>オソ</t>
    </rPh>
    <rPh sb="28" eb="29">
      <t>ヒ</t>
    </rPh>
    <rPh sb="29" eb="31">
      <t>コウヒョウ</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</si>
  <si>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</si>
  <si>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
また、昨年の外部有識者の所見を踏まえ、代替的な成果目標をより具体化して結果を示すこと。</t>
    <rPh sb="55" eb="57">
      <t>サクネン</t>
    </rPh>
    <rPh sb="87" eb="89">
      <t>ケッカ</t>
    </rPh>
    <rPh sb="90" eb="91">
      <t>シメ</t>
    </rPh>
    <phoneticPr fontId="5"/>
  </si>
  <si>
    <t>所見を踏まえ、効率的・効果的な事業の実施に努めることとし、できる限り執行実績を概算要求に反映することに努める。
また、より具体化した代替的な成果目標により、事後検証に資する結果を示してまいりたい。</t>
    <rPh sb="0" eb="2">
      <t>ショケン</t>
    </rPh>
    <rPh sb="3" eb="4">
      <t>フ</t>
    </rPh>
    <rPh sb="78" eb="80">
      <t>ジゴ</t>
    </rPh>
    <rPh sb="80" eb="82">
      <t>ケンショウ</t>
    </rPh>
    <rPh sb="83" eb="84">
      <t>シ</t>
    </rPh>
    <rPh sb="86" eb="88">
      <t>ケッカ</t>
    </rPh>
    <rPh sb="89" eb="90">
      <t>シメ</t>
    </rPh>
    <phoneticPr fontId="5"/>
  </si>
  <si>
    <t>①内閣参事官　東　高士
②内閣参事官　安枝  亮</t>
    <phoneticPr fontId="5"/>
  </si>
  <si>
    <t>D.ゼンリンデータコム株式会社</t>
    <rPh sb="11" eb="15">
      <t>カブシキガイシャ</t>
    </rPh>
    <phoneticPr fontId="5"/>
  </si>
  <si>
    <t>運用・保守経費</t>
    <rPh sb="0" eb="2">
      <t>ウンヨウ</t>
    </rPh>
    <rPh sb="3" eb="5">
      <t>ホシュ</t>
    </rPh>
    <rPh sb="5" eb="7">
      <t>ケイヒ</t>
    </rPh>
    <phoneticPr fontId="5"/>
  </si>
  <si>
    <t>原則、一般競争入札及び見積もり合わせにより、公平性・競争性は確保されている。他方、一部に競争性のない随意契約となったものもあるが、当該事業者以外に同様のサービスを提供できる事業者がいないことから、やむを得ないものである。</t>
    <rPh sb="0" eb="2">
      <t>ゲンソク</t>
    </rPh>
    <rPh sb="38" eb="40">
      <t>タホウ</t>
    </rPh>
    <phoneticPr fontId="5"/>
  </si>
  <si>
    <t>入札者数
（応募者数）</t>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</si>
</sst>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5" fillId="3" borderId="140"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6"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4"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19"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9"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28" fillId="6" borderId="134" xfId="0" applyFont="1" applyFill="1" applyBorder="1" applyAlignment="1">
      <alignment horizontal="left"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0"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9" xfId="0" applyFont="1" applyFill="1" applyBorder="1" applyAlignment="1">
      <alignment horizontal="center"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6"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3" fillId="2" borderId="11" xfId="0" applyFont="1" applyFill="1" applyBorder="1" applyAlignment="1">
      <alignment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5"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63"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80" fontId="0" fillId="5" borderId="73"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41" xfId="0" applyFont="1" applyFill="1" applyBorder="1" applyAlignment="1" applyProtection="1">
      <alignment horizontal="left" vertical="center" wrapText="1" shrinkToFit="1"/>
      <protection locked="0"/>
    </xf>
    <xf numFmtId="0" fontId="11" fillId="5" borderId="42" xfId="0" applyFont="1" applyFill="1" applyBorder="1" applyAlignment="1" applyProtection="1">
      <alignment horizontal="left" vertical="center" wrapText="1" shrinkToFit="1"/>
      <protection locked="0"/>
    </xf>
    <xf numFmtId="0" fontId="11" fillId="5" borderId="40" xfId="0" applyFont="1" applyFill="1" applyBorder="1" applyAlignment="1" applyProtection="1">
      <alignment horizontal="left" vertical="center" wrapText="1" shrinkToFit="1"/>
      <protection locked="0"/>
    </xf>
    <xf numFmtId="0" fontId="11" fillId="5" borderId="62" xfId="0" applyFont="1" applyFill="1" applyBorder="1" applyAlignment="1" applyProtection="1">
      <alignment horizontal="left" vertical="center" wrapText="1" shrinkToFit="1"/>
      <protection locked="0"/>
    </xf>
    <xf numFmtId="0" fontId="11" fillId="5" borderId="0" xfId="0" applyFont="1" applyFill="1" applyBorder="1" applyAlignment="1" applyProtection="1">
      <alignment horizontal="left" vertical="center" wrapText="1" shrinkToFit="1"/>
      <protection locked="0"/>
    </xf>
    <xf numFmtId="0" fontId="11" fillId="5" borderId="89" xfId="0" applyFont="1" applyFill="1" applyBorder="1" applyAlignment="1" applyProtection="1">
      <alignment horizontal="left" vertical="center" wrapText="1" shrinkToFit="1"/>
      <protection locked="0"/>
    </xf>
    <xf numFmtId="0" fontId="11" fillId="5" borderId="63" xfId="0" applyFont="1" applyFill="1" applyBorder="1" applyAlignment="1" applyProtection="1">
      <alignment horizontal="left" vertical="center" wrapText="1" shrinkToFit="1"/>
      <protection locked="0"/>
    </xf>
    <xf numFmtId="0" fontId="11" fillId="5" borderId="2" xfId="0" applyFont="1" applyFill="1" applyBorder="1" applyAlignment="1" applyProtection="1">
      <alignment horizontal="left" vertical="center" wrapText="1" shrinkToFit="1"/>
      <protection locked="0"/>
    </xf>
    <xf numFmtId="0" fontId="11" fillId="5" borderId="17" xfId="0" applyFont="1" applyFill="1" applyBorder="1" applyAlignment="1" applyProtection="1">
      <alignment horizontal="left" vertical="center" wrapText="1" shrinkToFit="1"/>
      <protection locked="0"/>
    </xf>
    <xf numFmtId="0" fontId="11" fillId="5" borderId="18" xfId="0" applyFont="1" applyFill="1" applyBorder="1" applyAlignment="1" applyProtection="1">
      <alignment horizontal="left" vertical="center" wrapText="1" shrinkToFit="1"/>
      <protection locked="0"/>
    </xf>
    <xf numFmtId="0" fontId="11" fillId="5" borderId="16" xfId="0" applyFont="1" applyFill="1" applyBorder="1" applyAlignment="1" applyProtection="1">
      <alignment horizontal="left" vertical="center" wrapText="1" shrinkToFit="1"/>
      <protection locked="0"/>
    </xf>
    <xf numFmtId="0" fontId="11" fillId="5" borderId="31" xfId="0" applyFont="1" applyFill="1" applyBorder="1" applyAlignment="1" applyProtection="1">
      <alignment horizontal="left" vertical="center" wrapText="1"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1" fillId="6" borderId="73"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0" xfId="0" applyFont="1" applyFill="1" applyBorder="1" applyAlignment="1">
      <alignment horizontal="center" vertical="center"/>
    </xf>
    <xf numFmtId="0" fontId="11" fillId="6" borderId="6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6" xfId="0" applyFont="1" applyFill="1" applyBorder="1" applyAlignment="1">
      <alignment horizontal="center" vertical="center"/>
    </xf>
    <xf numFmtId="0" fontId="11" fillId="5" borderId="73"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42"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protection locked="0"/>
    </xf>
    <xf numFmtId="0" fontId="11" fillId="5" borderId="89" xfId="0" applyFont="1" applyFill="1" applyBorder="1" applyAlignment="1" applyProtection="1">
      <alignment horizontal="left" vertical="center"/>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135"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protection locked="0"/>
    </xf>
    <xf numFmtId="0" fontId="11" fillId="5" borderId="135"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1" fillId="5" borderId="72" xfId="0" applyFont="1" applyFill="1" applyBorder="1" applyAlignment="1">
      <alignment vertical="center"/>
    </xf>
    <xf numFmtId="0" fontId="11" fillId="5" borderId="14" xfId="0" applyFont="1" applyFill="1" applyBorder="1" applyAlignment="1">
      <alignment vertical="center"/>
    </xf>
    <xf numFmtId="0" fontId="11" fillId="5" borderId="7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67" xfId="0" applyFont="1" applyFill="1" applyBorder="1" applyAlignment="1">
      <alignment horizontal="left" vertical="center"/>
    </xf>
    <xf numFmtId="0" fontId="11" fillId="5" borderId="15" xfId="0" applyFont="1" applyFill="1" applyBorder="1" applyAlignment="1">
      <alignment vertical="center"/>
    </xf>
    <xf numFmtId="0" fontId="11" fillId="5" borderId="72"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78"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11" fillId="5" borderId="72" xfId="0" applyFont="1" applyFill="1" applyBorder="1" applyAlignment="1">
      <alignment vertical="center" wrapText="1"/>
    </xf>
    <xf numFmtId="0" fontId="11" fillId="5" borderId="14" xfId="0" applyFont="1" applyFill="1" applyBorder="1" applyAlignment="1">
      <alignment vertical="center" wrapText="1"/>
    </xf>
    <xf numFmtId="0" fontId="11" fillId="5" borderId="126" xfId="0" applyFont="1" applyFill="1" applyBorder="1" applyAlignment="1">
      <alignment vertical="center" wrapText="1"/>
    </xf>
    <xf numFmtId="0" fontId="11" fillId="5" borderId="105" xfId="0" applyFont="1" applyFill="1" applyBorder="1" applyAlignment="1">
      <alignment vertical="center" wrapText="1"/>
    </xf>
    <xf numFmtId="0" fontId="11" fillId="5" borderId="128" xfId="0" applyFont="1" applyFill="1" applyBorder="1" applyAlignment="1">
      <alignment vertical="center" wrapText="1"/>
    </xf>
    <xf numFmtId="0" fontId="11" fillId="3" borderId="11" xfId="0" applyFont="1" applyFill="1" applyBorder="1" applyAlignment="1">
      <alignment horizontal="center" vertical="center" wrapText="1"/>
    </xf>
    <xf numFmtId="0" fontId="11" fillId="5" borderId="11" xfId="0" applyFont="1" applyFill="1" applyBorder="1" applyAlignment="1" applyProtection="1">
      <alignment horizontal="left" vertical="center" wrapText="1"/>
      <protection locked="0"/>
    </xf>
    <xf numFmtId="0" fontId="11" fillId="5" borderId="0" xfId="0" applyFont="1" applyFill="1" applyAlignment="1">
      <alignment horizontal="left" vertical="center" wrapText="1"/>
    </xf>
    <xf numFmtId="0" fontId="11" fillId="0" borderId="0" xfId="0" applyFont="1" applyAlignment="1">
      <alignment horizontal="left" vertical="center" wrapText="1"/>
    </xf>
    <xf numFmtId="0" fontId="11" fillId="3"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pplyProtection="1">
      <alignment horizontal="left" vertical="center" wrapText="1"/>
      <protection locked="0"/>
    </xf>
    <xf numFmtId="181" fontId="11" fillId="5" borderId="11" xfId="0" applyNumberFormat="1" applyFont="1" applyFill="1" applyBorder="1" applyAlignment="1" applyProtection="1">
      <alignment horizontal="center" vertical="center" wrapText="1"/>
      <protection locked="0"/>
    </xf>
    <xf numFmtId="49" fontId="11" fillId="5" borderId="11" xfId="0" applyNumberFormat="1" applyFont="1" applyFill="1" applyBorder="1" applyAlignment="1" applyProtection="1">
      <alignment horizontal="left" vertical="center" wrapText="1"/>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horizontal="right" vertical="center"/>
      <protection locked="0"/>
    </xf>
    <xf numFmtId="49" fontId="11" fillId="5" borderId="11" xfId="0" applyNumberFormat="1" applyFont="1" applyFill="1" applyBorder="1" applyAlignment="1" applyProtection="1">
      <alignment horizontal="center" vertical="center" wrapText="1" shrinkToFit="1"/>
      <protection locked="0"/>
    </xf>
    <xf numFmtId="49" fontId="11" fillId="5" borderId="11" xfId="0" applyNumberFormat="1" applyFont="1" applyFill="1" applyBorder="1" applyAlignment="1" applyProtection="1">
      <alignment horizontal="center" vertical="center" shrinkToFit="1"/>
      <protection locked="0"/>
    </xf>
    <xf numFmtId="182" fontId="11" fillId="0" borderId="11"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177" fontId="11" fillId="0" borderId="26" xfId="0" applyNumberFormat="1" applyFont="1" applyFill="1" applyBorder="1" applyAlignment="1" applyProtection="1">
      <alignment horizontal="right" vertical="center" wrapText="1"/>
      <protection locked="0"/>
    </xf>
    <xf numFmtId="0" fontId="11" fillId="0" borderId="0" xfId="0" applyFont="1" applyAlignment="1">
      <alignment vertical="center" wrapText="1"/>
    </xf>
    <xf numFmtId="0" fontId="11" fillId="0" borderId="0" xfId="0" applyFont="1" applyAlignment="1">
      <alignment horizontal="center" vertical="center" wrapText="1"/>
    </xf>
    <xf numFmtId="176" fontId="11" fillId="5" borderId="11" xfId="0" applyNumberFormat="1" applyFont="1" applyFill="1" applyBorder="1" applyAlignment="1" applyProtection="1">
      <alignment horizontal="left" vertical="center" wrapText="1"/>
      <protection locked="0"/>
    </xf>
    <xf numFmtId="177" fontId="11" fillId="5" borderId="11" xfId="0" applyNumberFormat="1" applyFont="1" applyFill="1" applyBorder="1" applyAlignment="1" applyProtection="1">
      <alignment horizontal="center" vertical="center" wrapText="1" shrinkToFit="1"/>
      <protection locked="0"/>
    </xf>
    <xf numFmtId="177" fontId="11" fillId="5" borderId="11"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177" fontId="11" fillId="0" borderId="11" xfId="0" applyNumberFormat="1" applyFont="1" applyFill="1" applyBorder="1" applyAlignment="1" applyProtection="1">
      <alignment horizontal="center" vertical="center" shrinkToFi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9" fontId="23" fillId="0" borderId="41" xfId="0" applyNumberFormat="1" applyFont="1" applyFill="1" applyBorder="1" applyAlignment="1" applyProtection="1">
      <alignment horizontal="center" vertical="center" wrapText="1"/>
      <protection locked="0"/>
    </xf>
    <xf numFmtId="178" fontId="23" fillId="0" borderId="41" xfId="0" applyNumberFormat="1" applyFont="1" applyFill="1" applyBorder="1" applyAlignment="1" applyProtection="1">
      <alignment horizontal="center" vertical="center" wrapText="1"/>
      <protection locked="0"/>
    </xf>
    <xf numFmtId="178" fontId="23" fillId="0" borderId="42" xfId="0" applyNumberFormat="1" applyFont="1" applyFill="1" applyBorder="1" applyAlignment="1" applyProtection="1">
      <alignment horizontal="center" vertical="center" wrapText="1"/>
      <protection locked="0"/>
    </xf>
    <xf numFmtId="178" fontId="23" fillId="0" borderId="62" xfId="0" applyNumberFormat="1"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11" fillId="0" borderId="142"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43" xfId="1" applyFont="1" applyFill="1" applyBorder="1" applyAlignment="1" applyProtection="1">
      <alignment vertical="top"/>
      <protection locked="0"/>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2" borderId="96"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97" xfId="0" applyFont="1" applyBorder="1" applyAlignment="1">
      <alignment horizontal="center" vertical="center" shrinkToFit="1"/>
    </xf>
    <xf numFmtId="0" fontId="23" fillId="0" borderId="96"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97" xfId="0" applyFont="1" applyFill="1" applyBorder="1" applyAlignment="1" applyProtection="1">
      <alignment vertical="center" wrapText="1"/>
      <protection locked="0"/>
    </xf>
    <xf numFmtId="49" fontId="0" fillId="0" borderId="133"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wrapText="1" shrinkToFit="1"/>
      <protection locked="0"/>
    </xf>
    <xf numFmtId="49" fontId="11" fillId="0" borderId="133" xfId="0" applyNumberFormat="1" applyFont="1" applyFill="1" applyBorder="1" applyAlignment="1" applyProtection="1">
      <alignment horizontal="center" vertical="center" wrapText="1" shrinkToFit="1"/>
      <protection locked="0"/>
    </xf>
    <xf numFmtId="49" fontId="11" fillId="0" borderId="133"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108858</xdr:colOff>
      <xdr:row>138</xdr:row>
      <xdr:rowOff>312964</xdr:rowOff>
    </xdr:from>
    <xdr:to>
      <xdr:col>49</xdr:col>
      <xdr:colOff>398073</xdr:colOff>
      <xdr:row>173</xdr:row>
      <xdr:rowOff>29937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66225964"/>
          <a:ext cx="9065822" cy="12602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31"/>
  <sheetViews>
    <sheetView tabSelected="1" view="pageBreakPreview" zoomScale="40" zoomScaleNormal="75" zoomScaleSheetLayoutView="4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74" t="s">
        <v>0</v>
      </c>
      <c r="Y2" s="63"/>
      <c r="Z2" s="44"/>
      <c r="AA2" s="44"/>
      <c r="AB2" s="44"/>
      <c r="AC2" s="44"/>
      <c r="AD2" s="662">
        <v>2021</v>
      </c>
      <c r="AE2" s="662"/>
      <c r="AF2" s="662"/>
      <c r="AG2" s="662"/>
      <c r="AH2" s="662"/>
      <c r="AI2" s="76" t="s">
        <v>288</v>
      </c>
      <c r="AJ2" s="662" t="s">
        <v>591</v>
      </c>
      <c r="AK2" s="662"/>
      <c r="AL2" s="662"/>
      <c r="AM2" s="662"/>
      <c r="AN2" s="76" t="s">
        <v>288</v>
      </c>
      <c r="AO2" s="662">
        <v>20</v>
      </c>
      <c r="AP2" s="662"/>
      <c r="AQ2" s="662"/>
      <c r="AR2" s="77" t="s">
        <v>590</v>
      </c>
      <c r="AS2" s="665">
        <v>44</v>
      </c>
      <c r="AT2" s="665"/>
      <c r="AU2" s="665"/>
      <c r="AV2" s="76" t="str">
        <f>IF(AW2="","","-")</f>
        <v/>
      </c>
      <c r="AW2" s="628"/>
      <c r="AX2" s="628"/>
    </row>
    <row r="3" spans="1:50" ht="21" customHeight="1" thickBot="1" x14ac:dyDescent="0.25">
      <c r="A3" s="637" t="s">
        <v>583</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23" t="s">
        <v>62</v>
      </c>
      <c r="AJ3" s="639" t="s">
        <v>148</v>
      </c>
      <c r="AK3" s="639"/>
      <c r="AL3" s="639"/>
      <c r="AM3" s="639"/>
      <c r="AN3" s="639"/>
      <c r="AO3" s="639"/>
      <c r="AP3" s="639"/>
      <c r="AQ3" s="639"/>
      <c r="AR3" s="639"/>
      <c r="AS3" s="639"/>
      <c r="AT3" s="639"/>
      <c r="AU3" s="639"/>
      <c r="AV3" s="639"/>
      <c r="AW3" s="639"/>
      <c r="AX3" s="24" t="s">
        <v>63</v>
      </c>
    </row>
    <row r="4" spans="1:50" ht="24.75" customHeight="1" x14ac:dyDescent="0.2">
      <c r="A4" s="445" t="s">
        <v>25</v>
      </c>
      <c r="B4" s="446"/>
      <c r="C4" s="446"/>
      <c r="D4" s="446"/>
      <c r="E4" s="446"/>
      <c r="F4" s="446"/>
      <c r="G4" s="423" t="s">
        <v>592</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593</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2">
      <c r="A5" s="433" t="s">
        <v>65</v>
      </c>
      <c r="B5" s="434"/>
      <c r="C5" s="434"/>
      <c r="D5" s="434"/>
      <c r="E5" s="434"/>
      <c r="F5" s="435"/>
      <c r="G5" s="570" t="s">
        <v>376</v>
      </c>
      <c r="H5" s="571"/>
      <c r="I5" s="571"/>
      <c r="J5" s="571"/>
      <c r="K5" s="571"/>
      <c r="L5" s="571"/>
      <c r="M5" s="572" t="s">
        <v>64</v>
      </c>
      <c r="N5" s="573"/>
      <c r="O5" s="573"/>
      <c r="P5" s="573"/>
      <c r="Q5" s="573"/>
      <c r="R5" s="574"/>
      <c r="S5" s="575" t="s">
        <v>68</v>
      </c>
      <c r="T5" s="571"/>
      <c r="U5" s="571"/>
      <c r="V5" s="571"/>
      <c r="W5" s="571"/>
      <c r="X5" s="576"/>
      <c r="Y5" s="439" t="s">
        <v>3</v>
      </c>
      <c r="Z5" s="290"/>
      <c r="AA5" s="290"/>
      <c r="AB5" s="290"/>
      <c r="AC5" s="290"/>
      <c r="AD5" s="291"/>
      <c r="AE5" s="440" t="s">
        <v>594</v>
      </c>
      <c r="AF5" s="440"/>
      <c r="AG5" s="440"/>
      <c r="AH5" s="440"/>
      <c r="AI5" s="440"/>
      <c r="AJ5" s="440"/>
      <c r="AK5" s="440"/>
      <c r="AL5" s="440"/>
      <c r="AM5" s="440"/>
      <c r="AN5" s="440"/>
      <c r="AO5" s="440"/>
      <c r="AP5" s="441"/>
      <c r="AQ5" s="442" t="s">
        <v>694</v>
      </c>
      <c r="AR5" s="443"/>
      <c r="AS5" s="443"/>
      <c r="AT5" s="443"/>
      <c r="AU5" s="443"/>
      <c r="AV5" s="443"/>
      <c r="AW5" s="443"/>
      <c r="AX5" s="444"/>
    </row>
    <row r="6" spans="1:50" ht="39" customHeight="1" x14ac:dyDescent="0.2">
      <c r="A6" s="447" t="s">
        <v>4</v>
      </c>
      <c r="B6" s="448"/>
      <c r="C6" s="448"/>
      <c r="D6" s="448"/>
      <c r="E6" s="448"/>
      <c r="F6" s="448"/>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70.5" customHeight="1" x14ac:dyDescent="0.2">
      <c r="A7" s="228" t="s">
        <v>22</v>
      </c>
      <c r="B7" s="229"/>
      <c r="C7" s="229"/>
      <c r="D7" s="229"/>
      <c r="E7" s="229"/>
      <c r="F7" s="230"/>
      <c r="G7" s="231" t="s">
        <v>596</v>
      </c>
      <c r="H7" s="232"/>
      <c r="I7" s="232"/>
      <c r="J7" s="232"/>
      <c r="K7" s="232"/>
      <c r="L7" s="232"/>
      <c r="M7" s="232"/>
      <c r="N7" s="232"/>
      <c r="O7" s="232"/>
      <c r="P7" s="232"/>
      <c r="Q7" s="232"/>
      <c r="R7" s="232"/>
      <c r="S7" s="232"/>
      <c r="T7" s="232"/>
      <c r="U7" s="232"/>
      <c r="V7" s="232"/>
      <c r="W7" s="232"/>
      <c r="X7" s="233"/>
      <c r="Y7" s="640" t="s">
        <v>273</v>
      </c>
      <c r="Z7" s="205"/>
      <c r="AA7" s="205"/>
      <c r="AB7" s="205"/>
      <c r="AC7" s="205"/>
      <c r="AD7" s="641"/>
      <c r="AE7" s="629" t="s">
        <v>633</v>
      </c>
      <c r="AF7" s="630"/>
      <c r="AG7" s="630"/>
      <c r="AH7" s="630"/>
      <c r="AI7" s="630"/>
      <c r="AJ7" s="630"/>
      <c r="AK7" s="630"/>
      <c r="AL7" s="630"/>
      <c r="AM7" s="630"/>
      <c r="AN7" s="630"/>
      <c r="AO7" s="630"/>
      <c r="AP7" s="630"/>
      <c r="AQ7" s="630"/>
      <c r="AR7" s="630"/>
      <c r="AS7" s="630"/>
      <c r="AT7" s="630"/>
      <c r="AU7" s="630"/>
      <c r="AV7" s="630"/>
      <c r="AW7" s="630"/>
      <c r="AX7" s="631"/>
    </row>
    <row r="8" spans="1:50" ht="53.25" customHeight="1" x14ac:dyDescent="0.2">
      <c r="A8" s="228" t="s">
        <v>199</v>
      </c>
      <c r="B8" s="229"/>
      <c r="C8" s="229"/>
      <c r="D8" s="229"/>
      <c r="E8" s="229"/>
      <c r="F8" s="230"/>
      <c r="G8" s="663" t="str">
        <f>入力規則等!A27</f>
        <v>-</v>
      </c>
      <c r="H8" s="461"/>
      <c r="I8" s="461"/>
      <c r="J8" s="461"/>
      <c r="K8" s="461"/>
      <c r="L8" s="461"/>
      <c r="M8" s="461"/>
      <c r="N8" s="461"/>
      <c r="O8" s="461"/>
      <c r="P8" s="461"/>
      <c r="Q8" s="461"/>
      <c r="R8" s="461"/>
      <c r="S8" s="461"/>
      <c r="T8" s="461"/>
      <c r="U8" s="461"/>
      <c r="V8" s="461"/>
      <c r="W8" s="461"/>
      <c r="X8" s="664"/>
      <c r="Y8" s="577" t="s">
        <v>200</v>
      </c>
      <c r="Z8" s="578"/>
      <c r="AA8" s="578"/>
      <c r="AB8" s="578"/>
      <c r="AC8" s="578"/>
      <c r="AD8" s="579"/>
      <c r="AE8" s="460" t="str">
        <f>入力規則等!K13</f>
        <v>その他の事項経費</v>
      </c>
      <c r="AF8" s="461"/>
      <c r="AG8" s="461"/>
      <c r="AH8" s="461"/>
      <c r="AI8" s="461"/>
      <c r="AJ8" s="461"/>
      <c r="AK8" s="461"/>
      <c r="AL8" s="461"/>
      <c r="AM8" s="461"/>
      <c r="AN8" s="461"/>
      <c r="AO8" s="461"/>
      <c r="AP8" s="461"/>
      <c r="AQ8" s="461"/>
      <c r="AR8" s="461"/>
      <c r="AS8" s="461"/>
      <c r="AT8" s="461"/>
      <c r="AU8" s="461"/>
      <c r="AV8" s="461"/>
      <c r="AW8" s="461"/>
      <c r="AX8" s="462"/>
    </row>
    <row r="9" spans="1:50" ht="86.25" customHeight="1" x14ac:dyDescent="0.2">
      <c r="A9" s="580" t="s">
        <v>23</v>
      </c>
      <c r="B9" s="581"/>
      <c r="C9" s="581"/>
      <c r="D9" s="581"/>
      <c r="E9" s="581"/>
      <c r="F9" s="581"/>
      <c r="G9" s="582" t="s">
        <v>597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68.25" customHeight="1" x14ac:dyDescent="0.2">
      <c r="A10" s="463" t="s">
        <v>28</v>
      </c>
      <c r="B10" s="464"/>
      <c r="C10" s="464"/>
      <c r="D10" s="464"/>
      <c r="E10" s="464"/>
      <c r="F10" s="464"/>
      <c r="G10" s="483" t="s">
        <v>675</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2">
      <c r="A11" s="463" t="s">
        <v>5</v>
      </c>
      <c r="B11" s="464"/>
      <c r="C11" s="464"/>
      <c r="D11" s="464"/>
      <c r="E11" s="464"/>
      <c r="F11" s="511"/>
      <c r="G11" s="436" t="str">
        <f>入力規則等!P10</f>
        <v>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2">
      <c r="A12" s="692" t="s">
        <v>24</v>
      </c>
      <c r="B12" s="693"/>
      <c r="C12" s="693"/>
      <c r="D12" s="693"/>
      <c r="E12" s="693"/>
      <c r="F12" s="694"/>
      <c r="G12" s="489"/>
      <c r="H12" s="490"/>
      <c r="I12" s="490"/>
      <c r="J12" s="490"/>
      <c r="K12" s="490"/>
      <c r="L12" s="490"/>
      <c r="M12" s="490"/>
      <c r="N12" s="490"/>
      <c r="O12" s="490"/>
      <c r="P12" s="227" t="s">
        <v>274</v>
      </c>
      <c r="Q12" s="222"/>
      <c r="R12" s="222"/>
      <c r="S12" s="222"/>
      <c r="T12" s="222"/>
      <c r="U12" s="222"/>
      <c r="V12" s="223"/>
      <c r="W12" s="227" t="s">
        <v>293</v>
      </c>
      <c r="X12" s="222"/>
      <c r="Y12" s="222"/>
      <c r="Z12" s="222"/>
      <c r="AA12" s="222"/>
      <c r="AB12" s="222"/>
      <c r="AC12" s="223"/>
      <c r="AD12" s="227" t="s">
        <v>580</v>
      </c>
      <c r="AE12" s="222"/>
      <c r="AF12" s="222"/>
      <c r="AG12" s="222"/>
      <c r="AH12" s="222"/>
      <c r="AI12" s="222"/>
      <c r="AJ12" s="223"/>
      <c r="AK12" s="227" t="s">
        <v>584</v>
      </c>
      <c r="AL12" s="222"/>
      <c r="AM12" s="222"/>
      <c r="AN12" s="222"/>
      <c r="AO12" s="222"/>
      <c r="AP12" s="222"/>
      <c r="AQ12" s="223"/>
      <c r="AR12" s="227" t="s">
        <v>585</v>
      </c>
      <c r="AS12" s="222"/>
      <c r="AT12" s="222"/>
      <c r="AU12" s="222"/>
      <c r="AV12" s="222"/>
      <c r="AW12" s="222"/>
      <c r="AX12" s="465"/>
    </row>
    <row r="13" spans="1:50" ht="21" customHeight="1" x14ac:dyDescent="0.2">
      <c r="A13" s="359"/>
      <c r="B13" s="360"/>
      <c r="C13" s="360"/>
      <c r="D13" s="360"/>
      <c r="E13" s="360"/>
      <c r="F13" s="361"/>
      <c r="G13" s="466" t="s">
        <v>6</v>
      </c>
      <c r="H13" s="467"/>
      <c r="I13" s="493" t="s">
        <v>7</v>
      </c>
      <c r="J13" s="494"/>
      <c r="K13" s="494"/>
      <c r="L13" s="494"/>
      <c r="M13" s="494"/>
      <c r="N13" s="494"/>
      <c r="O13" s="495"/>
      <c r="P13" s="449">
        <v>64</v>
      </c>
      <c r="Q13" s="450"/>
      <c r="R13" s="450"/>
      <c r="S13" s="450"/>
      <c r="T13" s="450"/>
      <c r="U13" s="450"/>
      <c r="V13" s="451"/>
      <c r="W13" s="449">
        <v>70</v>
      </c>
      <c r="X13" s="450"/>
      <c r="Y13" s="450"/>
      <c r="Z13" s="450"/>
      <c r="AA13" s="450"/>
      <c r="AB13" s="450"/>
      <c r="AC13" s="451"/>
      <c r="AD13" s="449">
        <v>70</v>
      </c>
      <c r="AE13" s="450"/>
      <c r="AF13" s="450"/>
      <c r="AG13" s="450"/>
      <c r="AH13" s="450"/>
      <c r="AI13" s="450"/>
      <c r="AJ13" s="451"/>
      <c r="AK13" s="449">
        <v>79</v>
      </c>
      <c r="AL13" s="450"/>
      <c r="AM13" s="450"/>
      <c r="AN13" s="450"/>
      <c r="AO13" s="450"/>
      <c r="AP13" s="450"/>
      <c r="AQ13" s="451"/>
      <c r="AR13" s="679">
        <v>79</v>
      </c>
      <c r="AS13" s="680"/>
      <c r="AT13" s="680"/>
      <c r="AU13" s="680"/>
      <c r="AV13" s="680"/>
      <c r="AW13" s="680"/>
      <c r="AX13" s="722"/>
    </row>
    <row r="14" spans="1:50" ht="21" customHeight="1" x14ac:dyDescent="0.2">
      <c r="A14" s="359"/>
      <c r="B14" s="360"/>
      <c r="C14" s="360"/>
      <c r="D14" s="360"/>
      <c r="E14" s="360"/>
      <c r="F14" s="361"/>
      <c r="G14" s="468"/>
      <c r="H14" s="469"/>
      <c r="I14" s="452" t="s">
        <v>8</v>
      </c>
      <c r="J14" s="491"/>
      <c r="K14" s="491"/>
      <c r="L14" s="491"/>
      <c r="M14" s="491"/>
      <c r="N14" s="491"/>
      <c r="O14" s="492"/>
      <c r="P14" s="449" t="s">
        <v>598</v>
      </c>
      <c r="Q14" s="450"/>
      <c r="R14" s="450"/>
      <c r="S14" s="450"/>
      <c r="T14" s="450"/>
      <c r="U14" s="450"/>
      <c r="V14" s="451"/>
      <c r="W14" s="449" t="s">
        <v>598</v>
      </c>
      <c r="X14" s="450"/>
      <c r="Y14" s="450"/>
      <c r="Z14" s="450"/>
      <c r="AA14" s="450"/>
      <c r="AB14" s="450"/>
      <c r="AC14" s="451"/>
      <c r="AD14" s="449" t="s">
        <v>598</v>
      </c>
      <c r="AE14" s="450"/>
      <c r="AF14" s="450"/>
      <c r="AG14" s="450"/>
      <c r="AH14" s="450"/>
      <c r="AI14" s="450"/>
      <c r="AJ14" s="451"/>
      <c r="AK14" s="449" t="s">
        <v>598</v>
      </c>
      <c r="AL14" s="450"/>
      <c r="AM14" s="450"/>
      <c r="AN14" s="450"/>
      <c r="AO14" s="450"/>
      <c r="AP14" s="450"/>
      <c r="AQ14" s="451"/>
      <c r="AR14" s="517"/>
      <c r="AS14" s="517"/>
      <c r="AT14" s="517"/>
      <c r="AU14" s="517"/>
      <c r="AV14" s="517"/>
      <c r="AW14" s="517"/>
      <c r="AX14" s="518"/>
    </row>
    <row r="15" spans="1:50" ht="21" customHeight="1" x14ac:dyDescent="0.2">
      <c r="A15" s="359"/>
      <c r="B15" s="360"/>
      <c r="C15" s="360"/>
      <c r="D15" s="360"/>
      <c r="E15" s="360"/>
      <c r="F15" s="361"/>
      <c r="G15" s="468"/>
      <c r="H15" s="469"/>
      <c r="I15" s="452" t="s">
        <v>49</v>
      </c>
      <c r="J15" s="453"/>
      <c r="K15" s="453"/>
      <c r="L15" s="453"/>
      <c r="M15" s="453"/>
      <c r="N15" s="453"/>
      <c r="O15" s="454"/>
      <c r="P15" s="449">
        <v>22</v>
      </c>
      <c r="Q15" s="450"/>
      <c r="R15" s="450"/>
      <c r="S15" s="450"/>
      <c r="T15" s="450"/>
      <c r="U15" s="450"/>
      <c r="V15" s="451"/>
      <c r="W15" s="449" t="s">
        <v>598</v>
      </c>
      <c r="X15" s="450"/>
      <c r="Y15" s="450"/>
      <c r="Z15" s="450"/>
      <c r="AA15" s="450"/>
      <c r="AB15" s="450"/>
      <c r="AC15" s="451"/>
      <c r="AD15" s="449" t="s">
        <v>598</v>
      </c>
      <c r="AE15" s="450"/>
      <c r="AF15" s="450"/>
      <c r="AG15" s="450"/>
      <c r="AH15" s="450"/>
      <c r="AI15" s="450"/>
      <c r="AJ15" s="451"/>
      <c r="AK15" s="449" t="s">
        <v>598</v>
      </c>
      <c r="AL15" s="450"/>
      <c r="AM15" s="450"/>
      <c r="AN15" s="450"/>
      <c r="AO15" s="450"/>
      <c r="AP15" s="450"/>
      <c r="AQ15" s="451"/>
      <c r="AR15" s="449"/>
      <c r="AS15" s="450"/>
      <c r="AT15" s="450"/>
      <c r="AU15" s="450"/>
      <c r="AV15" s="450"/>
      <c r="AW15" s="450"/>
      <c r="AX15" s="532"/>
    </row>
    <row r="16" spans="1:50" ht="21" customHeight="1" x14ac:dyDescent="0.2">
      <c r="A16" s="359"/>
      <c r="B16" s="360"/>
      <c r="C16" s="360"/>
      <c r="D16" s="360"/>
      <c r="E16" s="360"/>
      <c r="F16" s="361"/>
      <c r="G16" s="468"/>
      <c r="H16" s="469"/>
      <c r="I16" s="452" t="s">
        <v>50</v>
      </c>
      <c r="J16" s="453"/>
      <c r="K16" s="453"/>
      <c r="L16" s="453"/>
      <c r="M16" s="453"/>
      <c r="N16" s="453"/>
      <c r="O16" s="454"/>
      <c r="P16" s="449" t="s">
        <v>598</v>
      </c>
      <c r="Q16" s="450"/>
      <c r="R16" s="450"/>
      <c r="S16" s="450"/>
      <c r="T16" s="450"/>
      <c r="U16" s="450"/>
      <c r="V16" s="451"/>
      <c r="W16" s="449" t="s">
        <v>598</v>
      </c>
      <c r="X16" s="450"/>
      <c r="Y16" s="450"/>
      <c r="Z16" s="450"/>
      <c r="AA16" s="450"/>
      <c r="AB16" s="450"/>
      <c r="AC16" s="451"/>
      <c r="AD16" s="449" t="s">
        <v>598</v>
      </c>
      <c r="AE16" s="450"/>
      <c r="AF16" s="450"/>
      <c r="AG16" s="450"/>
      <c r="AH16" s="450"/>
      <c r="AI16" s="450"/>
      <c r="AJ16" s="451"/>
      <c r="AK16" s="449" t="s">
        <v>598</v>
      </c>
      <c r="AL16" s="450"/>
      <c r="AM16" s="450"/>
      <c r="AN16" s="450"/>
      <c r="AO16" s="450"/>
      <c r="AP16" s="450"/>
      <c r="AQ16" s="451"/>
      <c r="AR16" s="486"/>
      <c r="AS16" s="487"/>
      <c r="AT16" s="487"/>
      <c r="AU16" s="487"/>
      <c r="AV16" s="487"/>
      <c r="AW16" s="487"/>
      <c r="AX16" s="488"/>
    </row>
    <row r="17" spans="1:50" ht="24.75" customHeight="1" x14ac:dyDescent="0.2">
      <c r="A17" s="359"/>
      <c r="B17" s="360"/>
      <c r="C17" s="360"/>
      <c r="D17" s="360"/>
      <c r="E17" s="360"/>
      <c r="F17" s="361"/>
      <c r="G17" s="468"/>
      <c r="H17" s="469"/>
      <c r="I17" s="452" t="s">
        <v>48</v>
      </c>
      <c r="J17" s="491"/>
      <c r="K17" s="491"/>
      <c r="L17" s="491"/>
      <c r="M17" s="491"/>
      <c r="N17" s="491"/>
      <c r="O17" s="492"/>
      <c r="P17" s="449" t="s">
        <v>598</v>
      </c>
      <c r="Q17" s="450"/>
      <c r="R17" s="450"/>
      <c r="S17" s="450"/>
      <c r="T17" s="450"/>
      <c r="U17" s="450"/>
      <c r="V17" s="451"/>
      <c r="W17" s="449" t="s">
        <v>598</v>
      </c>
      <c r="X17" s="450"/>
      <c r="Y17" s="450"/>
      <c r="Z17" s="450"/>
      <c r="AA17" s="450"/>
      <c r="AB17" s="450"/>
      <c r="AC17" s="451"/>
      <c r="AD17" s="449" t="s">
        <v>598</v>
      </c>
      <c r="AE17" s="450"/>
      <c r="AF17" s="450"/>
      <c r="AG17" s="450"/>
      <c r="AH17" s="450"/>
      <c r="AI17" s="450"/>
      <c r="AJ17" s="451"/>
      <c r="AK17" s="449" t="s">
        <v>598</v>
      </c>
      <c r="AL17" s="450"/>
      <c r="AM17" s="450"/>
      <c r="AN17" s="450"/>
      <c r="AO17" s="450"/>
      <c r="AP17" s="450"/>
      <c r="AQ17" s="451"/>
      <c r="AR17" s="635"/>
      <c r="AS17" s="635"/>
      <c r="AT17" s="635"/>
      <c r="AU17" s="635"/>
      <c r="AV17" s="635"/>
      <c r="AW17" s="635"/>
      <c r="AX17" s="636"/>
    </row>
    <row r="18" spans="1:50" ht="24.75" customHeight="1" x14ac:dyDescent="0.2">
      <c r="A18" s="359"/>
      <c r="B18" s="360"/>
      <c r="C18" s="360"/>
      <c r="D18" s="360"/>
      <c r="E18" s="360"/>
      <c r="F18" s="361"/>
      <c r="G18" s="470"/>
      <c r="H18" s="471"/>
      <c r="I18" s="457" t="s">
        <v>20</v>
      </c>
      <c r="J18" s="458"/>
      <c r="K18" s="458"/>
      <c r="L18" s="458"/>
      <c r="M18" s="458"/>
      <c r="N18" s="458"/>
      <c r="O18" s="459"/>
      <c r="P18" s="602">
        <f>SUM(P13:V17)</f>
        <v>86</v>
      </c>
      <c r="Q18" s="603"/>
      <c r="R18" s="603"/>
      <c r="S18" s="603"/>
      <c r="T18" s="603"/>
      <c r="U18" s="603"/>
      <c r="V18" s="604"/>
      <c r="W18" s="602">
        <f>SUM(W13:AC17)</f>
        <v>70</v>
      </c>
      <c r="X18" s="603"/>
      <c r="Y18" s="603"/>
      <c r="Z18" s="603"/>
      <c r="AA18" s="603"/>
      <c r="AB18" s="603"/>
      <c r="AC18" s="604"/>
      <c r="AD18" s="602">
        <f>SUM(AD13:AJ17)</f>
        <v>70</v>
      </c>
      <c r="AE18" s="603"/>
      <c r="AF18" s="603"/>
      <c r="AG18" s="603"/>
      <c r="AH18" s="603"/>
      <c r="AI18" s="603"/>
      <c r="AJ18" s="604"/>
      <c r="AK18" s="602">
        <f>SUM(AK13:AQ17)</f>
        <v>79</v>
      </c>
      <c r="AL18" s="603"/>
      <c r="AM18" s="603"/>
      <c r="AN18" s="603"/>
      <c r="AO18" s="603"/>
      <c r="AP18" s="603"/>
      <c r="AQ18" s="604"/>
      <c r="AR18" s="602">
        <f>SUM(AR13:AX17)</f>
        <v>79</v>
      </c>
      <c r="AS18" s="603"/>
      <c r="AT18" s="603"/>
      <c r="AU18" s="603"/>
      <c r="AV18" s="603"/>
      <c r="AW18" s="603"/>
      <c r="AX18" s="605"/>
    </row>
    <row r="19" spans="1:50" ht="24.75" customHeight="1" x14ac:dyDescent="0.2">
      <c r="A19" s="359"/>
      <c r="B19" s="360"/>
      <c r="C19" s="360"/>
      <c r="D19" s="360"/>
      <c r="E19" s="360"/>
      <c r="F19" s="361"/>
      <c r="G19" s="600" t="s">
        <v>9</v>
      </c>
      <c r="H19" s="601"/>
      <c r="I19" s="601"/>
      <c r="J19" s="601"/>
      <c r="K19" s="601"/>
      <c r="L19" s="601"/>
      <c r="M19" s="601"/>
      <c r="N19" s="601"/>
      <c r="O19" s="601"/>
      <c r="P19" s="449">
        <v>84</v>
      </c>
      <c r="Q19" s="450"/>
      <c r="R19" s="450"/>
      <c r="S19" s="450"/>
      <c r="T19" s="450"/>
      <c r="U19" s="450"/>
      <c r="V19" s="451"/>
      <c r="W19" s="449">
        <v>43</v>
      </c>
      <c r="X19" s="450"/>
      <c r="Y19" s="450"/>
      <c r="Z19" s="450"/>
      <c r="AA19" s="450"/>
      <c r="AB19" s="450"/>
      <c r="AC19" s="451"/>
      <c r="AD19" s="449">
        <v>52</v>
      </c>
      <c r="AE19" s="450"/>
      <c r="AF19" s="450"/>
      <c r="AG19" s="450"/>
      <c r="AH19" s="450"/>
      <c r="AI19" s="450"/>
      <c r="AJ19" s="451"/>
      <c r="AK19" s="152"/>
      <c r="AL19" s="152"/>
      <c r="AM19" s="152"/>
      <c r="AN19" s="152"/>
      <c r="AO19" s="152"/>
      <c r="AP19" s="152"/>
      <c r="AQ19" s="152"/>
      <c r="AR19" s="152"/>
      <c r="AS19" s="152"/>
      <c r="AT19" s="152"/>
      <c r="AU19" s="152"/>
      <c r="AV19" s="152"/>
      <c r="AW19" s="152"/>
      <c r="AX19" s="154"/>
    </row>
    <row r="20" spans="1:50" ht="24.75" customHeight="1" x14ac:dyDescent="0.2">
      <c r="A20" s="359"/>
      <c r="B20" s="360"/>
      <c r="C20" s="360"/>
      <c r="D20" s="360"/>
      <c r="E20" s="360"/>
      <c r="F20" s="361"/>
      <c r="G20" s="600" t="s">
        <v>10</v>
      </c>
      <c r="H20" s="601"/>
      <c r="I20" s="601"/>
      <c r="J20" s="601"/>
      <c r="K20" s="601"/>
      <c r="L20" s="601"/>
      <c r="M20" s="601"/>
      <c r="N20" s="601"/>
      <c r="O20" s="601"/>
      <c r="P20" s="131">
        <f>IF(P18=0, "-", SUM(P19)/P18)</f>
        <v>0.97674418604651159</v>
      </c>
      <c r="Q20" s="131"/>
      <c r="R20" s="131"/>
      <c r="S20" s="131"/>
      <c r="T20" s="131"/>
      <c r="U20" s="131"/>
      <c r="V20" s="131"/>
      <c r="W20" s="131">
        <f t="shared" ref="W20" si="0">IF(W18=0, "-", SUM(W19)/W18)</f>
        <v>0.61428571428571432</v>
      </c>
      <c r="X20" s="131"/>
      <c r="Y20" s="131"/>
      <c r="Z20" s="131"/>
      <c r="AA20" s="131"/>
      <c r="AB20" s="131"/>
      <c r="AC20" s="131"/>
      <c r="AD20" s="131">
        <f t="shared" ref="AD20" si="1">IF(AD18=0, "-", SUM(AD19)/AD18)</f>
        <v>0.74285714285714288</v>
      </c>
      <c r="AE20" s="131"/>
      <c r="AF20" s="131"/>
      <c r="AG20" s="131"/>
      <c r="AH20" s="131"/>
      <c r="AI20" s="131"/>
      <c r="AJ20" s="131"/>
      <c r="AK20" s="152"/>
      <c r="AL20" s="152"/>
      <c r="AM20" s="152"/>
      <c r="AN20" s="152"/>
      <c r="AO20" s="152"/>
      <c r="AP20" s="152"/>
      <c r="AQ20" s="153"/>
      <c r="AR20" s="153"/>
      <c r="AS20" s="153"/>
      <c r="AT20" s="153"/>
      <c r="AU20" s="152"/>
      <c r="AV20" s="152"/>
      <c r="AW20" s="152"/>
      <c r="AX20" s="154"/>
    </row>
    <row r="21" spans="1:50" ht="25.5" customHeight="1" x14ac:dyDescent="0.2">
      <c r="A21" s="580"/>
      <c r="B21" s="581"/>
      <c r="C21" s="581"/>
      <c r="D21" s="581"/>
      <c r="E21" s="581"/>
      <c r="F21" s="695"/>
      <c r="G21" s="129" t="s">
        <v>248</v>
      </c>
      <c r="H21" s="130"/>
      <c r="I21" s="130"/>
      <c r="J21" s="130"/>
      <c r="K21" s="130"/>
      <c r="L21" s="130"/>
      <c r="M21" s="130"/>
      <c r="N21" s="130"/>
      <c r="O21" s="130"/>
      <c r="P21" s="131">
        <f>IF(P19=0, "-", SUM(P19)/SUM(P13,P14))</f>
        <v>1.3125</v>
      </c>
      <c r="Q21" s="131"/>
      <c r="R21" s="131"/>
      <c r="S21" s="131"/>
      <c r="T21" s="131"/>
      <c r="U21" s="131"/>
      <c r="V21" s="131"/>
      <c r="W21" s="131">
        <f t="shared" ref="W21" si="2">IF(W19=0, "-", SUM(W19)/SUM(W13,W14))</f>
        <v>0.61428571428571432</v>
      </c>
      <c r="X21" s="131"/>
      <c r="Y21" s="131"/>
      <c r="Z21" s="131"/>
      <c r="AA21" s="131"/>
      <c r="AB21" s="131"/>
      <c r="AC21" s="131"/>
      <c r="AD21" s="131">
        <f t="shared" ref="AD21" si="3">IF(AD19=0, "-", SUM(AD19)/SUM(AD13,AD14))</f>
        <v>0.74285714285714288</v>
      </c>
      <c r="AE21" s="131"/>
      <c r="AF21" s="131"/>
      <c r="AG21" s="131"/>
      <c r="AH21" s="131"/>
      <c r="AI21" s="131"/>
      <c r="AJ21" s="131"/>
      <c r="AK21" s="152"/>
      <c r="AL21" s="152"/>
      <c r="AM21" s="152"/>
      <c r="AN21" s="152"/>
      <c r="AO21" s="152"/>
      <c r="AP21" s="152"/>
      <c r="AQ21" s="153"/>
      <c r="AR21" s="153"/>
      <c r="AS21" s="153"/>
      <c r="AT21" s="153"/>
      <c r="AU21" s="152"/>
      <c r="AV21" s="152"/>
      <c r="AW21" s="152"/>
      <c r="AX21" s="154"/>
    </row>
    <row r="22" spans="1:50" ht="18.75" customHeight="1" x14ac:dyDescent="0.2">
      <c r="A22" s="701" t="s">
        <v>588</v>
      </c>
      <c r="B22" s="702"/>
      <c r="C22" s="702"/>
      <c r="D22" s="702"/>
      <c r="E22" s="702"/>
      <c r="F22" s="703"/>
      <c r="G22" s="697" t="s">
        <v>234</v>
      </c>
      <c r="H22" s="677"/>
      <c r="I22" s="677"/>
      <c r="J22" s="677"/>
      <c r="K22" s="677"/>
      <c r="L22" s="677"/>
      <c r="M22" s="677"/>
      <c r="N22" s="677"/>
      <c r="O22" s="678"/>
      <c r="P22" s="676" t="s">
        <v>586</v>
      </c>
      <c r="Q22" s="677"/>
      <c r="R22" s="677"/>
      <c r="S22" s="677"/>
      <c r="T22" s="677"/>
      <c r="U22" s="677"/>
      <c r="V22" s="678"/>
      <c r="W22" s="676" t="s">
        <v>587</v>
      </c>
      <c r="X22" s="677"/>
      <c r="Y22" s="677"/>
      <c r="Z22" s="677"/>
      <c r="AA22" s="677"/>
      <c r="AB22" s="677"/>
      <c r="AC22" s="678"/>
      <c r="AD22" s="676" t="s">
        <v>233</v>
      </c>
      <c r="AE22" s="677"/>
      <c r="AF22" s="677"/>
      <c r="AG22" s="677"/>
      <c r="AH22" s="677"/>
      <c r="AI22" s="677"/>
      <c r="AJ22" s="677"/>
      <c r="AK22" s="677"/>
      <c r="AL22" s="677"/>
      <c r="AM22" s="677"/>
      <c r="AN22" s="677"/>
      <c r="AO22" s="677"/>
      <c r="AP22" s="677"/>
      <c r="AQ22" s="677"/>
      <c r="AR22" s="677"/>
      <c r="AS22" s="677"/>
      <c r="AT22" s="677"/>
      <c r="AU22" s="677"/>
      <c r="AV22" s="677"/>
      <c r="AW22" s="677"/>
      <c r="AX22" s="710"/>
    </row>
    <row r="23" spans="1:50" ht="25.5" customHeight="1" x14ac:dyDescent="0.2">
      <c r="A23" s="704"/>
      <c r="B23" s="705"/>
      <c r="C23" s="705"/>
      <c r="D23" s="705"/>
      <c r="E23" s="705"/>
      <c r="F23" s="706"/>
      <c r="G23" s="698" t="s">
        <v>599</v>
      </c>
      <c r="H23" s="699"/>
      <c r="I23" s="699"/>
      <c r="J23" s="699"/>
      <c r="K23" s="699"/>
      <c r="L23" s="699"/>
      <c r="M23" s="699"/>
      <c r="N23" s="699"/>
      <c r="O23" s="700"/>
      <c r="P23" s="679">
        <v>73</v>
      </c>
      <c r="Q23" s="680"/>
      <c r="R23" s="680"/>
      <c r="S23" s="680"/>
      <c r="T23" s="680"/>
      <c r="U23" s="680"/>
      <c r="V23" s="681"/>
      <c r="W23" s="679">
        <v>73</v>
      </c>
      <c r="X23" s="680"/>
      <c r="Y23" s="680"/>
      <c r="Z23" s="680"/>
      <c r="AA23" s="680"/>
      <c r="AB23" s="680"/>
      <c r="AC23" s="681"/>
      <c r="AD23" s="711"/>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0" ht="25.5" customHeight="1" x14ac:dyDescent="0.2">
      <c r="A24" s="704"/>
      <c r="B24" s="705"/>
      <c r="C24" s="705"/>
      <c r="D24" s="705"/>
      <c r="E24" s="705"/>
      <c r="F24" s="706"/>
      <c r="G24" s="682" t="s">
        <v>600</v>
      </c>
      <c r="H24" s="683"/>
      <c r="I24" s="683"/>
      <c r="J24" s="683"/>
      <c r="K24" s="683"/>
      <c r="L24" s="683"/>
      <c r="M24" s="683"/>
      <c r="N24" s="683"/>
      <c r="O24" s="684"/>
      <c r="P24" s="449">
        <v>4</v>
      </c>
      <c r="Q24" s="450"/>
      <c r="R24" s="450"/>
      <c r="S24" s="450"/>
      <c r="T24" s="450"/>
      <c r="U24" s="450"/>
      <c r="V24" s="451"/>
      <c r="W24" s="449">
        <v>4</v>
      </c>
      <c r="X24" s="450"/>
      <c r="Y24" s="450"/>
      <c r="Z24" s="450"/>
      <c r="AA24" s="450"/>
      <c r="AB24" s="450"/>
      <c r="AC24" s="451"/>
      <c r="AD24" s="714"/>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0" ht="25.5" customHeight="1" x14ac:dyDescent="0.2">
      <c r="A25" s="704"/>
      <c r="B25" s="705"/>
      <c r="C25" s="705"/>
      <c r="D25" s="705"/>
      <c r="E25" s="705"/>
      <c r="F25" s="706"/>
      <c r="G25" s="682" t="s">
        <v>601</v>
      </c>
      <c r="H25" s="683"/>
      <c r="I25" s="683"/>
      <c r="J25" s="683"/>
      <c r="K25" s="683"/>
      <c r="L25" s="683"/>
      <c r="M25" s="683"/>
      <c r="N25" s="683"/>
      <c r="O25" s="684"/>
      <c r="P25" s="449">
        <v>1</v>
      </c>
      <c r="Q25" s="450"/>
      <c r="R25" s="450"/>
      <c r="S25" s="450"/>
      <c r="T25" s="450"/>
      <c r="U25" s="450"/>
      <c r="V25" s="451"/>
      <c r="W25" s="449">
        <v>1</v>
      </c>
      <c r="X25" s="450"/>
      <c r="Y25" s="450"/>
      <c r="Z25" s="450"/>
      <c r="AA25" s="450"/>
      <c r="AB25" s="450"/>
      <c r="AC25" s="451"/>
      <c r="AD25" s="714"/>
      <c r="AE25" s="715"/>
      <c r="AF25" s="715"/>
      <c r="AG25" s="715"/>
      <c r="AH25" s="715"/>
      <c r="AI25" s="715"/>
      <c r="AJ25" s="715"/>
      <c r="AK25" s="715"/>
      <c r="AL25" s="715"/>
      <c r="AM25" s="715"/>
      <c r="AN25" s="715"/>
      <c r="AO25" s="715"/>
      <c r="AP25" s="715"/>
      <c r="AQ25" s="715"/>
      <c r="AR25" s="715"/>
      <c r="AS25" s="715"/>
      <c r="AT25" s="715"/>
      <c r="AU25" s="715"/>
      <c r="AV25" s="715"/>
      <c r="AW25" s="715"/>
      <c r="AX25" s="716"/>
    </row>
    <row r="26" spans="1:50" ht="25.5" customHeight="1" x14ac:dyDescent="0.2">
      <c r="A26" s="704"/>
      <c r="B26" s="705"/>
      <c r="C26" s="705"/>
      <c r="D26" s="705"/>
      <c r="E26" s="705"/>
      <c r="F26" s="706"/>
      <c r="G26" s="682" t="s">
        <v>602</v>
      </c>
      <c r="H26" s="683"/>
      <c r="I26" s="683"/>
      <c r="J26" s="683"/>
      <c r="K26" s="683"/>
      <c r="L26" s="683"/>
      <c r="M26" s="683"/>
      <c r="N26" s="683"/>
      <c r="O26" s="684"/>
      <c r="P26" s="449">
        <v>1</v>
      </c>
      <c r="Q26" s="450"/>
      <c r="R26" s="450"/>
      <c r="S26" s="450"/>
      <c r="T26" s="450"/>
      <c r="U26" s="450"/>
      <c r="V26" s="451"/>
      <c r="W26" s="449">
        <v>1</v>
      </c>
      <c r="X26" s="450"/>
      <c r="Y26" s="450"/>
      <c r="Z26" s="450"/>
      <c r="AA26" s="450"/>
      <c r="AB26" s="450"/>
      <c r="AC26" s="451"/>
      <c r="AD26" s="714"/>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5.5" customHeight="1" thickBot="1" x14ac:dyDescent="0.25">
      <c r="A27" s="707"/>
      <c r="B27" s="708"/>
      <c r="C27" s="708"/>
      <c r="D27" s="708"/>
      <c r="E27" s="708"/>
      <c r="F27" s="709"/>
      <c r="G27" s="685" t="s">
        <v>235</v>
      </c>
      <c r="H27" s="686"/>
      <c r="I27" s="686"/>
      <c r="J27" s="686"/>
      <c r="K27" s="686"/>
      <c r="L27" s="686"/>
      <c r="M27" s="686"/>
      <c r="N27" s="686"/>
      <c r="O27" s="687"/>
      <c r="P27" s="666">
        <f>AK13</f>
        <v>79</v>
      </c>
      <c r="Q27" s="667"/>
      <c r="R27" s="667"/>
      <c r="S27" s="667"/>
      <c r="T27" s="667"/>
      <c r="U27" s="667"/>
      <c r="V27" s="668"/>
      <c r="W27" s="666">
        <f>AR13</f>
        <v>79</v>
      </c>
      <c r="X27" s="667"/>
      <c r="Y27" s="667"/>
      <c r="Z27" s="667"/>
      <c r="AA27" s="667"/>
      <c r="AB27" s="667"/>
      <c r="AC27" s="668"/>
      <c r="AD27" s="717"/>
      <c r="AE27" s="717"/>
      <c r="AF27" s="717"/>
      <c r="AG27" s="717"/>
      <c r="AH27" s="717"/>
      <c r="AI27" s="717"/>
      <c r="AJ27" s="717"/>
      <c r="AK27" s="717"/>
      <c r="AL27" s="717"/>
      <c r="AM27" s="717"/>
      <c r="AN27" s="717"/>
      <c r="AO27" s="717"/>
      <c r="AP27" s="717"/>
      <c r="AQ27" s="717"/>
      <c r="AR27" s="717"/>
      <c r="AS27" s="717"/>
      <c r="AT27" s="717"/>
      <c r="AU27" s="717"/>
      <c r="AV27" s="717"/>
      <c r="AW27" s="717"/>
      <c r="AX27" s="718"/>
    </row>
    <row r="28" spans="1:50" ht="18.75" customHeight="1" x14ac:dyDescent="0.2">
      <c r="A28" s="546" t="s">
        <v>245</v>
      </c>
      <c r="B28" s="547"/>
      <c r="C28" s="547"/>
      <c r="D28" s="547"/>
      <c r="E28" s="547"/>
      <c r="F28" s="548"/>
      <c r="G28" s="499" t="s">
        <v>144</v>
      </c>
      <c r="H28" s="500"/>
      <c r="I28" s="500"/>
      <c r="J28" s="500"/>
      <c r="K28" s="500"/>
      <c r="L28" s="500"/>
      <c r="M28" s="500"/>
      <c r="N28" s="500"/>
      <c r="O28" s="501"/>
      <c r="P28" s="590" t="s">
        <v>57</v>
      </c>
      <c r="Q28" s="500"/>
      <c r="R28" s="500"/>
      <c r="S28" s="500"/>
      <c r="T28" s="500"/>
      <c r="U28" s="500"/>
      <c r="V28" s="500"/>
      <c r="W28" s="500"/>
      <c r="X28" s="501"/>
      <c r="Y28" s="585"/>
      <c r="Z28" s="586"/>
      <c r="AA28" s="587"/>
      <c r="AB28" s="591" t="s">
        <v>11</v>
      </c>
      <c r="AC28" s="592"/>
      <c r="AD28" s="593"/>
      <c r="AE28" s="591" t="s">
        <v>274</v>
      </c>
      <c r="AF28" s="592"/>
      <c r="AG28" s="592"/>
      <c r="AH28" s="593"/>
      <c r="AI28" s="632" t="s">
        <v>293</v>
      </c>
      <c r="AJ28" s="632"/>
      <c r="AK28" s="632"/>
      <c r="AL28" s="591"/>
      <c r="AM28" s="632" t="s">
        <v>390</v>
      </c>
      <c r="AN28" s="632"/>
      <c r="AO28" s="632"/>
      <c r="AP28" s="591"/>
      <c r="AQ28" s="496" t="s">
        <v>180</v>
      </c>
      <c r="AR28" s="497"/>
      <c r="AS28" s="497"/>
      <c r="AT28" s="498"/>
      <c r="AU28" s="500" t="s">
        <v>132</v>
      </c>
      <c r="AV28" s="500"/>
      <c r="AW28" s="500"/>
      <c r="AX28" s="634"/>
    </row>
    <row r="29" spans="1:50" ht="18.75" customHeight="1" x14ac:dyDescent="0.2">
      <c r="A29" s="549"/>
      <c r="B29" s="550"/>
      <c r="C29" s="550"/>
      <c r="D29" s="550"/>
      <c r="E29" s="550"/>
      <c r="F29" s="551"/>
      <c r="G29" s="246"/>
      <c r="H29" s="186"/>
      <c r="I29" s="186"/>
      <c r="J29" s="186"/>
      <c r="K29" s="186"/>
      <c r="L29" s="186"/>
      <c r="M29" s="186"/>
      <c r="N29" s="186"/>
      <c r="O29" s="247"/>
      <c r="P29" s="197"/>
      <c r="Q29" s="186"/>
      <c r="R29" s="186"/>
      <c r="S29" s="186"/>
      <c r="T29" s="186"/>
      <c r="U29" s="186"/>
      <c r="V29" s="186"/>
      <c r="W29" s="186"/>
      <c r="X29" s="247"/>
      <c r="Y29" s="214"/>
      <c r="Z29" s="215"/>
      <c r="AA29" s="216"/>
      <c r="AB29" s="315"/>
      <c r="AC29" s="316"/>
      <c r="AD29" s="317"/>
      <c r="AE29" s="315"/>
      <c r="AF29" s="316"/>
      <c r="AG29" s="316"/>
      <c r="AH29" s="317"/>
      <c r="AI29" s="633"/>
      <c r="AJ29" s="633"/>
      <c r="AK29" s="633"/>
      <c r="AL29" s="315"/>
      <c r="AM29" s="633"/>
      <c r="AN29" s="633"/>
      <c r="AO29" s="633"/>
      <c r="AP29" s="315"/>
      <c r="AQ29" s="302" t="s">
        <v>603</v>
      </c>
      <c r="AR29" s="303"/>
      <c r="AS29" s="283" t="s">
        <v>181</v>
      </c>
      <c r="AT29" s="284"/>
      <c r="AU29" s="188" t="s">
        <v>603</v>
      </c>
      <c r="AV29" s="188"/>
      <c r="AW29" s="186" t="s">
        <v>174</v>
      </c>
      <c r="AX29" s="187"/>
    </row>
    <row r="30" spans="1:50" ht="23.25" customHeight="1" x14ac:dyDescent="0.2">
      <c r="A30" s="552"/>
      <c r="B30" s="550"/>
      <c r="C30" s="550"/>
      <c r="D30" s="550"/>
      <c r="E30" s="550"/>
      <c r="F30" s="551"/>
      <c r="G30" s="502" t="s">
        <v>603</v>
      </c>
      <c r="H30" s="503"/>
      <c r="I30" s="503"/>
      <c r="J30" s="503"/>
      <c r="K30" s="503"/>
      <c r="L30" s="503"/>
      <c r="M30" s="503"/>
      <c r="N30" s="503"/>
      <c r="O30" s="504"/>
      <c r="P30" s="163" t="s">
        <v>603</v>
      </c>
      <c r="Q30" s="163"/>
      <c r="R30" s="163"/>
      <c r="S30" s="163"/>
      <c r="T30" s="163"/>
      <c r="U30" s="163"/>
      <c r="V30" s="163"/>
      <c r="W30" s="163"/>
      <c r="X30" s="298"/>
      <c r="Y30" s="217" t="s">
        <v>12</v>
      </c>
      <c r="Z30" s="588"/>
      <c r="AA30" s="589"/>
      <c r="AB30" s="210" t="s">
        <v>603</v>
      </c>
      <c r="AC30" s="210"/>
      <c r="AD30" s="210"/>
      <c r="AE30" s="137" t="s">
        <v>603</v>
      </c>
      <c r="AF30" s="138"/>
      <c r="AG30" s="138"/>
      <c r="AH30" s="138"/>
      <c r="AI30" s="137" t="s">
        <v>603</v>
      </c>
      <c r="AJ30" s="138"/>
      <c r="AK30" s="138"/>
      <c r="AL30" s="138"/>
      <c r="AM30" s="137" t="s">
        <v>603</v>
      </c>
      <c r="AN30" s="138"/>
      <c r="AO30" s="138"/>
      <c r="AP30" s="138"/>
      <c r="AQ30" s="181" t="s">
        <v>603</v>
      </c>
      <c r="AR30" s="122"/>
      <c r="AS30" s="122"/>
      <c r="AT30" s="182"/>
      <c r="AU30" s="138" t="s">
        <v>603</v>
      </c>
      <c r="AV30" s="138"/>
      <c r="AW30" s="138"/>
      <c r="AX30" s="139"/>
    </row>
    <row r="31" spans="1:50" ht="23.25" customHeight="1" x14ac:dyDescent="0.2">
      <c r="A31" s="553"/>
      <c r="B31" s="554"/>
      <c r="C31" s="554"/>
      <c r="D31" s="554"/>
      <c r="E31" s="554"/>
      <c r="F31" s="555"/>
      <c r="G31" s="505"/>
      <c r="H31" s="506"/>
      <c r="I31" s="506"/>
      <c r="J31" s="506"/>
      <c r="K31" s="506"/>
      <c r="L31" s="506"/>
      <c r="M31" s="506"/>
      <c r="N31" s="506"/>
      <c r="O31" s="507"/>
      <c r="P31" s="300"/>
      <c r="Q31" s="300"/>
      <c r="R31" s="300"/>
      <c r="S31" s="300"/>
      <c r="T31" s="300"/>
      <c r="U31" s="300"/>
      <c r="V31" s="300"/>
      <c r="W31" s="300"/>
      <c r="X31" s="301"/>
      <c r="Y31" s="227" t="s">
        <v>52</v>
      </c>
      <c r="Z31" s="222"/>
      <c r="AA31" s="223"/>
      <c r="AB31" s="319" t="s">
        <v>603</v>
      </c>
      <c r="AC31" s="319"/>
      <c r="AD31" s="319"/>
      <c r="AE31" s="137" t="s">
        <v>603</v>
      </c>
      <c r="AF31" s="138"/>
      <c r="AG31" s="138"/>
      <c r="AH31" s="138"/>
      <c r="AI31" s="137" t="s">
        <v>603</v>
      </c>
      <c r="AJ31" s="138"/>
      <c r="AK31" s="138"/>
      <c r="AL31" s="138"/>
      <c r="AM31" s="137" t="s">
        <v>603</v>
      </c>
      <c r="AN31" s="138"/>
      <c r="AO31" s="138"/>
      <c r="AP31" s="138"/>
      <c r="AQ31" s="181" t="s">
        <v>603</v>
      </c>
      <c r="AR31" s="122"/>
      <c r="AS31" s="122"/>
      <c r="AT31" s="182"/>
      <c r="AU31" s="138" t="s">
        <v>603</v>
      </c>
      <c r="AV31" s="138"/>
      <c r="AW31" s="138"/>
      <c r="AX31" s="139"/>
    </row>
    <row r="32" spans="1:50" ht="23.25" customHeight="1" x14ac:dyDescent="0.2">
      <c r="A32" s="552"/>
      <c r="B32" s="550"/>
      <c r="C32" s="550"/>
      <c r="D32" s="550"/>
      <c r="E32" s="550"/>
      <c r="F32" s="551"/>
      <c r="G32" s="508"/>
      <c r="H32" s="509"/>
      <c r="I32" s="509"/>
      <c r="J32" s="509"/>
      <c r="K32" s="509"/>
      <c r="L32" s="509"/>
      <c r="M32" s="509"/>
      <c r="N32" s="509"/>
      <c r="O32" s="510"/>
      <c r="P32" s="166"/>
      <c r="Q32" s="166"/>
      <c r="R32" s="166"/>
      <c r="S32" s="166"/>
      <c r="T32" s="166"/>
      <c r="U32" s="166"/>
      <c r="V32" s="166"/>
      <c r="W32" s="166"/>
      <c r="X32" s="308"/>
      <c r="Y32" s="227" t="s">
        <v>13</v>
      </c>
      <c r="Z32" s="222"/>
      <c r="AA32" s="223"/>
      <c r="AB32" s="406" t="s">
        <v>175</v>
      </c>
      <c r="AC32" s="406"/>
      <c r="AD32" s="406"/>
      <c r="AE32" s="137" t="s">
        <v>603</v>
      </c>
      <c r="AF32" s="138"/>
      <c r="AG32" s="138"/>
      <c r="AH32" s="138"/>
      <c r="AI32" s="137" t="s">
        <v>603</v>
      </c>
      <c r="AJ32" s="138"/>
      <c r="AK32" s="138"/>
      <c r="AL32" s="138"/>
      <c r="AM32" s="137" t="s">
        <v>603</v>
      </c>
      <c r="AN32" s="138"/>
      <c r="AO32" s="138"/>
      <c r="AP32" s="138"/>
      <c r="AQ32" s="181" t="s">
        <v>603</v>
      </c>
      <c r="AR32" s="122"/>
      <c r="AS32" s="122"/>
      <c r="AT32" s="182"/>
      <c r="AU32" s="138" t="s">
        <v>603</v>
      </c>
      <c r="AV32" s="138"/>
      <c r="AW32" s="138"/>
      <c r="AX32" s="139"/>
    </row>
    <row r="33" spans="1:60" ht="23.25" customHeight="1" x14ac:dyDescent="0.2">
      <c r="A33" s="726" t="s">
        <v>265</v>
      </c>
      <c r="B33" s="727"/>
      <c r="C33" s="727"/>
      <c r="D33" s="727"/>
      <c r="E33" s="727"/>
      <c r="F33" s="728"/>
      <c r="G33" s="155" t="s">
        <v>603</v>
      </c>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7"/>
    </row>
    <row r="34" spans="1:60" ht="23.25" customHeight="1" x14ac:dyDescent="0.2">
      <c r="A34" s="729"/>
      <c r="B34" s="730"/>
      <c r="C34" s="730"/>
      <c r="D34" s="730"/>
      <c r="E34" s="730"/>
      <c r="F34" s="731"/>
      <c r="G34" s="158"/>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60"/>
      <c r="AF34" s="160"/>
      <c r="AG34" s="160"/>
      <c r="AH34" s="160"/>
      <c r="AI34" s="160"/>
      <c r="AJ34" s="160"/>
      <c r="AK34" s="160"/>
      <c r="AL34" s="160"/>
      <c r="AM34" s="160"/>
      <c r="AN34" s="160"/>
      <c r="AO34" s="160"/>
      <c r="AP34" s="160"/>
      <c r="AQ34" s="159"/>
      <c r="AR34" s="159"/>
      <c r="AS34" s="159"/>
      <c r="AT34" s="159"/>
      <c r="AU34" s="159"/>
      <c r="AV34" s="159"/>
      <c r="AW34" s="159"/>
      <c r="AX34" s="161"/>
    </row>
    <row r="35" spans="1:60" ht="18.75" customHeight="1" x14ac:dyDescent="0.2">
      <c r="A35" s="272" t="s">
        <v>147</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91" t="s">
        <v>242</v>
      </c>
      <c r="AP35" s="92"/>
      <c r="AQ35" s="92"/>
      <c r="AR35" s="56"/>
      <c r="AS35" s="91"/>
      <c r="AT35" s="92"/>
      <c r="AU35" s="92"/>
      <c r="AV35" s="92"/>
      <c r="AW35" s="92"/>
      <c r="AX35" s="696"/>
      <c r="AY35">
        <f>COUNTIF($AR$35,"☑")</f>
        <v>0</v>
      </c>
    </row>
    <row r="36" spans="1:60" ht="18.75" customHeight="1" x14ac:dyDescent="0.2">
      <c r="A36" s="567" t="s">
        <v>145</v>
      </c>
      <c r="B36" s="252" t="s">
        <v>239</v>
      </c>
      <c r="C36" s="253"/>
      <c r="D36" s="253"/>
      <c r="E36" s="253"/>
      <c r="F36" s="254"/>
      <c r="G36" s="195" t="s">
        <v>137</v>
      </c>
      <c r="H36" s="195"/>
      <c r="I36" s="195"/>
      <c r="J36" s="195"/>
      <c r="K36" s="195"/>
      <c r="L36" s="195"/>
      <c r="M36" s="195"/>
      <c r="N36" s="195"/>
      <c r="O36" s="195"/>
      <c r="P36" s="195"/>
      <c r="Q36" s="195"/>
      <c r="R36" s="195"/>
      <c r="S36" s="195"/>
      <c r="T36" s="195"/>
      <c r="U36" s="195"/>
      <c r="V36" s="195"/>
      <c r="W36" s="195"/>
      <c r="X36" s="195"/>
      <c r="Y36" s="195"/>
      <c r="Z36" s="195"/>
      <c r="AA36" s="245"/>
      <c r="AB36" s="194" t="s">
        <v>581</v>
      </c>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6"/>
      <c r="AY36">
        <f>COUNTA($G$38)</f>
        <v>1</v>
      </c>
    </row>
    <row r="37" spans="1:60" ht="22.5" customHeight="1" x14ac:dyDescent="0.2">
      <c r="A37" s="568"/>
      <c r="B37" s="255"/>
      <c r="C37" s="192"/>
      <c r="D37" s="192"/>
      <c r="E37" s="192"/>
      <c r="F37" s="193"/>
      <c r="G37" s="186"/>
      <c r="H37" s="186"/>
      <c r="I37" s="186"/>
      <c r="J37" s="186"/>
      <c r="K37" s="186"/>
      <c r="L37" s="186"/>
      <c r="M37" s="186"/>
      <c r="N37" s="186"/>
      <c r="O37" s="186"/>
      <c r="P37" s="186"/>
      <c r="Q37" s="186"/>
      <c r="R37" s="186"/>
      <c r="S37" s="186"/>
      <c r="T37" s="186"/>
      <c r="U37" s="186"/>
      <c r="V37" s="186"/>
      <c r="W37" s="186"/>
      <c r="X37" s="186"/>
      <c r="Y37" s="186"/>
      <c r="Z37" s="186"/>
      <c r="AA37" s="247"/>
      <c r="AB37" s="197"/>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7"/>
      <c r="AY37">
        <f>$AY$36</f>
        <v>1</v>
      </c>
    </row>
    <row r="38" spans="1:60" ht="72" customHeight="1" x14ac:dyDescent="0.2">
      <c r="A38" s="568"/>
      <c r="B38" s="255"/>
      <c r="C38" s="192"/>
      <c r="D38" s="192"/>
      <c r="E38" s="192"/>
      <c r="F38" s="193"/>
      <c r="G38" s="732" t="s">
        <v>604</v>
      </c>
      <c r="H38" s="732"/>
      <c r="I38" s="732"/>
      <c r="J38" s="732"/>
      <c r="K38" s="732"/>
      <c r="L38" s="732"/>
      <c r="M38" s="732"/>
      <c r="N38" s="732"/>
      <c r="O38" s="732"/>
      <c r="P38" s="732"/>
      <c r="Q38" s="732"/>
      <c r="R38" s="732"/>
      <c r="S38" s="732"/>
      <c r="T38" s="732"/>
      <c r="U38" s="732"/>
      <c r="V38" s="732"/>
      <c r="W38" s="732"/>
      <c r="X38" s="732"/>
      <c r="Y38" s="732"/>
      <c r="Z38" s="732"/>
      <c r="AA38" s="733"/>
      <c r="AB38" s="734" t="s">
        <v>634</v>
      </c>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5"/>
      <c r="AY38">
        <f t="shared" ref="AY38:AY45" si="4">$AY$36</f>
        <v>1</v>
      </c>
    </row>
    <row r="39" spans="1:60" ht="72" customHeight="1" x14ac:dyDescent="0.2">
      <c r="A39" s="568"/>
      <c r="B39" s="255"/>
      <c r="C39" s="192"/>
      <c r="D39" s="192"/>
      <c r="E39" s="192"/>
      <c r="F39" s="193"/>
      <c r="G39" s="736"/>
      <c r="H39" s="736"/>
      <c r="I39" s="736"/>
      <c r="J39" s="736"/>
      <c r="K39" s="736"/>
      <c r="L39" s="736"/>
      <c r="M39" s="736"/>
      <c r="N39" s="736"/>
      <c r="O39" s="736"/>
      <c r="P39" s="736"/>
      <c r="Q39" s="736"/>
      <c r="R39" s="736"/>
      <c r="S39" s="736"/>
      <c r="T39" s="736"/>
      <c r="U39" s="736"/>
      <c r="V39" s="736"/>
      <c r="W39" s="736"/>
      <c r="X39" s="736"/>
      <c r="Y39" s="736"/>
      <c r="Z39" s="736"/>
      <c r="AA39" s="737"/>
      <c r="AB39" s="738"/>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9"/>
      <c r="AY39">
        <f t="shared" si="4"/>
        <v>1</v>
      </c>
    </row>
    <row r="40" spans="1:60" ht="72" customHeight="1" x14ac:dyDescent="0.2">
      <c r="A40" s="568"/>
      <c r="B40" s="256"/>
      <c r="C40" s="257"/>
      <c r="D40" s="257"/>
      <c r="E40" s="257"/>
      <c r="F40" s="258"/>
      <c r="G40" s="740"/>
      <c r="H40" s="740"/>
      <c r="I40" s="740"/>
      <c r="J40" s="740"/>
      <c r="K40" s="740"/>
      <c r="L40" s="740"/>
      <c r="M40" s="740"/>
      <c r="N40" s="740"/>
      <c r="O40" s="740"/>
      <c r="P40" s="740"/>
      <c r="Q40" s="740"/>
      <c r="R40" s="740"/>
      <c r="S40" s="740"/>
      <c r="T40" s="740"/>
      <c r="U40" s="740"/>
      <c r="V40" s="740"/>
      <c r="W40" s="740"/>
      <c r="X40" s="740"/>
      <c r="Y40" s="740"/>
      <c r="Z40" s="740"/>
      <c r="AA40" s="741"/>
      <c r="AB40" s="742"/>
      <c r="AC40" s="740"/>
      <c r="AD40" s="740"/>
      <c r="AE40" s="736"/>
      <c r="AF40" s="736"/>
      <c r="AG40" s="736"/>
      <c r="AH40" s="736"/>
      <c r="AI40" s="736"/>
      <c r="AJ40" s="736"/>
      <c r="AK40" s="736"/>
      <c r="AL40" s="736"/>
      <c r="AM40" s="736"/>
      <c r="AN40" s="736"/>
      <c r="AO40" s="736"/>
      <c r="AP40" s="736"/>
      <c r="AQ40" s="736"/>
      <c r="AR40" s="736"/>
      <c r="AS40" s="736"/>
      <c r="AT40" s="736"/>
      <c r="AU40" s="740"/>
      <c r="AV40" s="740"/>
      <c r="AW40" s="740"/>
      <c r="AX40" s="743"/>
      <c r="AY40">
        <f t="shared" si="4"/>
        <v>1</v>
      </c>
    </row>
    <row r="41" spans="1:60" ht="18.75" customHeight="1" x14ac:dyDescent="0.2">
      <c r="A41" s="568"/>
      <c r="B41" s="744" t="s">
        <v>143</v>
      </c>
      <c r="C41" s="744"/>
      <c r="D41" s="744"/>
      <c r="E41" s="744"/>
      <c r="F41" s="745"/>
      <c r="G41" s="746" t="s">
        <v>59</v>
      </c>
      <c r="H41" s="747"/>
      <c r="I41" s="747"/>
      <c r="J41" s="747"/>
      <c r="K41" s="747"/>
      <c r="L41" s="747"/>
      <c r="M41" s="747"/>
      <c r="N41" s="747"/>
      <c r="O41" s="748"/>
      <c r="P41" s="749" t="s">
        <v>61</v>
      </c>
      <c r="Q41" s="747"/>
      <c r="R41" s="747"/>
      <c r="S41" s="747"/>
      <c r="T41" s="747"/>
      <c r="U41" s="747"/>
      <c r="V41" s="747"/>
      <c r="W41" s="747"/>
      <c r="X41" s="748"/>
      <c r="Y41" s="115"/>
      <c r="Z41" s="116"/>
      <c r="AA41" s="117"/>
      <c r="AB41" s="312" t="s">
        <v>11</v>
      </c>
      <c r="AC41" s="313"/>
      <c r="AD41" s="314"/>
      <c r="AE41" s="175" t="s">
        <v>274</v>
      </c>
      <c r="AF41" s="175"/>
      <c r="AG41" s="175"/>
      <c r="AH41" s="175"/>
      <c r="AI41" s="175" t="s">
        <v>293</v>
      </c>
      <c r="AJ41" s="175"/>
      <c r="AK41" s="175"/>
      <c r="AL41" s="175"/>
      <c r="AM41" s="175" t="s">
        <v>390</v>
      </c>
      <c r="AN41" s="175"/>
      <c r="AO41" s="175"/>
      <c r="AP41" s="175"/>
      <c r="AQ41" s="189" t="s">
        <v>180</v>
      </c>
      <c r="AR41" s="190"/>
      <c r="AS41" s="190"/>
      <c r="AT41" s="191"/>
      <c r="AU41" s="259" t="s">
        <v>132</v>
      </c>
      <c r="AV41" s="259"/>
      <c r="AW41" s="259"/>
      <c r="AX41" s="260"/>
      <c r="AY41">
        <f t="shared" si="4"/>
        <v>1</v>
      </c>
      <c r="AZ41" s="10"/>
      <c r="BA41" s="10"/>
      <c r="BB41" s="10"/>
      <c r="BC41" s="10"/>
    </row>
    <row r="42" spans="1:60" ht="18.75" customHeight="1" x14ac:dyDescent="0.2">
      <c r="A42" s="568"/>
      <c r="B42" s="744"/>
      <c r="C42" s="744"/>
      <c r="D42" s="744"/>
      <c r="E42" s="744"/>
      <c r="F42" s="745"/>
      <c r="G42" s="750"/>
      <c r="H42" s="751"/>
      <c r="I42" s="751"/>
      <c r="J42" s="751"/>
      <c r="K42" s="751"/>
      <c r="L42" s="751"/>
      <c r="M42" s="751"/>
      <c r="N42" s="751"/>
      <c r="O42" s="752"/>
      <c r="P42" s="753"/>
      <c r="Q42" s="751"/>
      <c r="R42" s="751"/>
      <c r="S42" s="751"/>
      <c r="T42" s="751"/>
      <c r="U42" s="751"/>
      <c r="V42" s="751"/>
      <c r="W42" s="751"/>
      <c r="X42" s="752"/>
      <c r="Y42" s="115"/>
      <c r="Z42" s="116"/>
      <c r="AA42" s="117"/>
      <c r="AB42" s="315"/>
      <c r="AC42" s="316"/>
      <c r="AD42" s="317"/>
      <c r="AE42" s="175"/>
      <c r="AF42" s="175"/>
      <c r="AG42" s="175"/>
      <c r="AH42" s="175"/>
      <c r="AI42" s="175"/>
      <c r="AJ42" s="175"/>
      <c r="AK42" s="175"/>
      <c r="AL42" s="175"/>
      <c r="AM42" s="175"/>
      <c r="AN42" s="175"/>
      <c r="AO42" s="175"/>
      <c r="AP42" s="175"/>
      <c r="AQ42" s="261">
        <v>3</v>
      </c>
      <c r="AR42" s="188"/>
      <c r="AS42" s="283" t="s">
        <v>181</v>
      </c>
      <c r="AT42" s="284"/>
      <c r="AU42" s="188" t="s">
        <v>603</v>
      </c>
      <c r="AV42" s="188"/>
      <c r="AW42" s="186" t="s">
        <v>174</v>
      </c>
      <c r="AX42" s="187"/>
      <c r="AY42">
        <f t="shared" si="4"/>
        <v>1</v>
      </c>
      <c r="AZ42" s="10"/>
      <c r="BA42" s="10"/>
      <c r="BB42" s="10"/>
      <c r="BC42" s="10"/>
      <c r="BD42" s="10"/>
      <c r="BE42" s="10"/>
      <c r="BG42" s="10"/>
      <c r="BH42" s="10"/>
    </row>
    <row r="43" spans="1:60" ht="31.5" customHeight="1" x14ac:dyDescent="0.2">
      <c r="A43" s="568"/>
      <c r="B43" s="744"/>
      <c r="C43" s="744"/>
      <c r="D43" s="744"/>
      <c r="E43" s="744"/>
      <c r="F43" s="745"/>
      <c r="G43" s="754" t="s">
        <v>605</v>
      </c>
      <c r="H43" s="755"/>
      <c r="I43" s="755"/>
      <c r="J43" s="755"/>
      <c r="K43" s="755"/>
      <c r="L43" s="755"/>
      <c r="M43" s="755"/>
      <c r="N43" s="755"/>
      <c r="O43" s="756"/>
      <c r="P43" s="755" t="s">
        <v>606</v>
      </c>
      <c r="Q43" s="757"/>
      <c r="R43" s="757"/>
      <c r="S43" s="757"/>
      <c r="T43" s="757"/>
      <c r="U43" s="757"/>
      <c r="V43" s="757"/>
      <c r="W43" s="757"/>
      <c r="X43" s="758"/>
      <c r="Y43" s="266" t="s">
        <v>60</v>
      </c>
      <c r="Z43" s="267"/>
      <c r="AA43" s="268"/>
      <c r="AB43" s="210" t="s">
        <v>619</v>
      </c>
      <c r="AC43" s="210"/>
      <c r="AD43" s="210"/>
      <c r="AE43" s="137">
        <v>12546490</v>
      </c>
      <c r="AF43" s="138"/>
      <c r="AG43" s="138"/>
      <c r="AH43" s="248"/>
      <c r="AI43" s="137">
        <v>7365451</v>
      </c>
      <c r="AJ43" s="138"/>
      <c r="AK43" s="138"/>
      <c r="AL43" s="248"/>
      <c r="AM43" s="137">
        <v>4001378</v>
      </c>
      <c r="AN43" s="138"/>
      <c r="AO43" s="138"/>
      <c r="AP43" s="248"/>
      <c r="AQ43" s="181" t="s">
        <v>598</v>
      </c>
      <c r="AR43" s="122"/>
      <c r="AS43" s="122"/>
      <c r="AT43" s="182"/>
      <c r="AU43" s="138" t="s">
        <v>598</v>
      </c>
      <c r="AV43" s="138"/>
      <c r="AW43" s="138"/>
      <c r="AX43" s="139"/>
      <c r="AY43">
        <f t="shared" si="4"/>
        <v>1</v>
      </c>
    </row>
    <row r="44" spans="1:60" ht="31.5" customHeight="1" x14ac:dyDescent="0.2">
      <c r="A44" s="568"/>
      <c r="B44" s="744"/>
      <c r="C44" s="744"/>
      <c r="D44" s="744"/>
      <c r="E44" s="744"/>
      <c r="F44" s="745"/>
      <c r="G44" s="759"/>
      <c r="H44" s="760"/>
      <c r="I44" s="760"/>
      <c r="J44" s="760"/>
      <c r="K44" s="760"/>
      <c r="L44" s="760"/>
      <c r="M44" s="760"/>
      <c r="N44" s="760"/>
      <c r="O44" s="761"/>
      <c r="P44" s="762"/>
      <c r="Q44" s="762"/>
      <c r="R44" s="762"/>
      <c r="S44" s="762"/>
      <c r="T44" s="762"/>
      <c r="U44" s="762"/>
      <c r="V44" s="762"/>
      <c r="W44" s="762"/>
      <c r="X44" s="763"/>
      <c r="Y44" s="207" t="s">
        <v>52</v>
      </c>
      <c r="Z44" s="208"/>
      <c r="AA44" s="209"/>
      <c r="AB44" s="319" t="s">
        <v>619</v>
      </c>
      <c r="AC44" s="319"/>
      <c r="AD44" s="319"/>
      <c r="AE44" s="137">
        <v>2800000</v>
      </c>
      <c r="AF44" s="138"/>
      <c r="AG44" s="138"/>
      <c r="AH44" s="248"/>
      <c r="AI44" s="137">
        <v>10000000</v>
      </c>
      <c r="AJ44" s="138"/>
      <c r="AK44" s="138"/>
      <c r="AL44" s="248"/>
      <c r="AM44" s="137">
        <v>10000000</v>
      </c>
      <c r="AN44" s="138"/>
      <c r="AO44" s="138"/>
      <c r="AP44" s="248"/>
      <c r="AQ44" s="181">
        <v>10000000</v>
      </c>
      <c r="AR44" s="122"/>
      <c r="AS44" s="122"/>
      <c r="AT44" s="182"/>
      <c r="AU44" s="138" t="s">
        <v>598</v>
      </c>
      <c r="AV44" s="138"/>
      <c r="AW44" s="138"/>
      <c r="AX44" s="139"/>
      <c r="AY44">
        <f t="shared" si="4"/>
        <v>1</v>
      </c>
      <c r="AZ44" s="10"/>
      <c r="BA44" s="10"/>
      <c r="BB44" s="10"/>
      <c r="BC44" s="10"/>
    </row>
    <row r="45" spans="1:60" ht="31.5" customHeight="1" x14ac:dyDescent="0.2">
      <c r="A45" s="568"/>
      <c r="B45" s="764"/>
      <c r="C45" s="764"/>
      <c r="D45" s="764"/>
      <c r="E45" s="764"/>
      <c r="F45" s="765"/>
      <c r="G45" s="766"/>
      <c r="H45" s="767"/>
      <c r="I45" s="767"/>
      <c r="J45" s="767"/>
      <c r="K45" s="767"/>
      <c r="L45" s="767"/>
      <c r="M45" s="767"/>
      <c r="N45" s="767"/>
      <c r="O45" s="768"/>
      <c r="P45" s="769"/>
      <c r="Q45" s="769"/>
      <c r="R45" s="769"/>
      <c r="S45" s="769"/>
      <c r="T45" s="769"/>
      <c r="U45" s="769"/>
      <c r="V45" s="769"/>
      <c r="W45" s="769"/>
      <c r="X45" s="770"/>
      <c r="Y45" s="207" t="s">
        <v>13</v>
      </c>
      <c r="Z45" s="208"/>
      <c r="AA45" s="209"/>
      <c r="AB45" s="307" t="s">
        <v>14</v>
      </c>
      <c r="AC45" s="307"/>
      <c r="AD45" s="307"/>
      <c r="AE45" s="137">
        <v>448</v>
      </c>
      <c r="AF45" s="138"/>
      <c r="AG45" s="138"/>
      <c r="AH45" s="248"/>
      <c r="AI45" s="137">
        <v>74</v>
      </c>
      <c r="AJ45" s="138"/>
      <c r="AK45" s="138"/>
      <c r="AL45" s="248"/>
      <c r="AM45" s="137">
        <v>40</v>
      </c>
      <c r="AN45" s="138"/>
      <c r="AO45" s="138"/>
      <c r="AP45" s="248"/>
      <c r="AQ45" s="181" t="s">
        <v>598</v>
      </c>
      <c r="AR45" s="122"/>
      <c r="AS45" s="122"/>
      <c r="AT45" s="182"/>
      <c r="AU45" s="138" t="s">
        <v>598</v>
      </c>
      <c r="AV45" s="138"/>
      <c r="AW45" s="138"/>
      <c r="AX45" s="139"/>
      <c r="AY45">
        <f t="shared" si="4"/>
        <v>1</v>
      </c>
      <c r="AZ45" s="10"/>
      <c r="BA45" s="10"/>
      <c r="BB45" s="10"/>
      <c r="BC45" s="10"/>
      <c r="BD45" s="10"/>
      <c r="BE45" s="10"/>
      <c r="BG45" s="10"/>
      <c r="BH45" s="10"/>
    </row>
    <row r="46" spans="1:60" ht="18.75" customHeight="1" x14ac:dyDescent="0.2">
      <c r="A46" s="568"/>
      <c r="B46" s="744" t="s">
        <v>143</v>
      </c>
      <c r="C46" s="744"/>
      <c r="D46" s="744"/>
      <c r="E46" s="744"/>
      <c r="F46" s="745"/>
      <c r="G46" s="746" t="s">
        <v>59</v>
      </c>
      <c r="H46" s="747"/>
      <c r="I46" s="747"/>
      <c r="J46" s="747"/>
      <c r="K46" s="747"/>
      <c r="L46" s="747"/>
      <c r="M46" s="747"/>
      <c r="N46" s="747"/>
      <c r="O46" s="748"/>
      <c r="P46" s="749" t="s">
        <v>61</v>
      </c>
      <c r="Q46" s="747"/>
      <c r="R46" s="747"/>
      <c r="S46" s="747"/>
      <c r="T46" s="747"/>
      <c r="U46" s="747"/>
      <c r="V46" s="747"/>
      <c r="W46" s="747"/>
      <c r="X46" s="748"/>
      <c r="Y46" s="115"/>
      <c r="Z46" s="116"/>
      <c r="AA46" s="117"/>
      <c r="AB46" s="312" t="s">
        <v>11</v>
      </c>
      <c r="AC46" s="313"/>
      <c r="AD46" s="314"/>
      <c r="AE46" s="175" t="s">
        <v>274</v>
      </c>
      <c r="AF46" s="175"/>
      <c r="AG46" s="175"/>
      <c r="AH46" s="175"/>
      <c r="AI46" s="175" t="s">
        <v>293</v>
      </c>
      <c r="AJ46" s="175"/>
      <c r="AK46" s="175"/>
      <c r="AL46" s="175"/>
      <c r="AM46" s="175" t="s">
        <v>390</v>
      </c>
      <c r="AN46" s="175"/>
      <c r="AO46" s="175"/>
      <c r="AP46" s="175"/>
      <c r="AQ46" s="189" t="s">
        <v>180</v>
      </c>
      <c r="AR46" s="190"/>
      <c r="AS46" s="190"/>
      <c r="AT46" s="191"/>
      <c r="AU46" s="259" t="s">
        <v>132</v>
      </c>
      <c r="AV46" s="259"/>
      <c r="AW46" s="259"/>
      <c r="AX46" s="260"/>
      <c r="AY46">
        <f>COUNTA($G$48)</f>
        <v>1</v>
      </c>
    </row>
    <row r="47" spans="1:60" ht="18.75" customHeight="1" x14ac:dyDescent="0.2">
      <c r="A47" s="568"/>
      <c r="B47" s="744"/>
      <c r="C47" s="744"/>
      <c r="D47" s="744"/>
      <c r="E47" s="744"/>
      <c r="F47" s="745"/>
      <c r="G47" s="750"/>
      <c r="H47" s="751"/>
      <c r="I47" s="751"/>
      <c r="J47" s="751"/>
      <c r="K47" s="751"/>
      <c r="L47" s="751"/>
      <c r="M47" s="751"/>
      <c r="N47" s="751"/>
      <c r="O47" s="752"/>
      <c r="P47" s="753"/>
      <c r="Q47" s="751"/>
      <c r="R47" s="751"/>
      <c r="S47" s="751"/>
      <c r="T47" s="751"/>
      <c r="U47" s="751"/>
      <c r="V47" s="751"/>
      <c r="W47" s="751"/>
      <c r="X47" s="752"/>
      <c r="Y47" s="115"/>
      <c r="Z47" s="116"/>
      <c r="AA47" s="117"/>
      <c r="AB47" s="315"/>
      <c r="AC47" s="316"/>
      <c r="AD47" s="317"/>
      <c r="AE47" s="175"/>
      <c r="AF47" s="175"/>
      <c r="AG47" s="175"/>
      <c r="AH47" s="175"/>
      <c r="AI47" s="175"/>
      <c r="AJ47" s="175"/>
      <c r="AK47" s="175"/>
      <c r="AL47" s="175"/>
      <c r="AM47" s="175"/>
      <c r="AN47" s="175"/>
      <c r="AO47" s="175"/>
      <c r="AP47" s="175"/>
      <c r="AQ47" s="261">
        <v>3</v>
      </c>
      <c r="AR47" s="188"/>
      <c r="AS47" s="283" t="s">
        <v>181</v>
      </c>
      <c r="AT47" s="284"/>
      <c r="AU47" s="188" t="s">
        <v>603</v>
      </c>
      <c r="AV47" s="188"/>
      <c r="AW47" s="186" t="s">
        <v>174</v>
      </c>
      <c r="AX47" s="187"/>
      <c r="AY47">
        <f>$AY$46</f>
        <v>1</v>
      </c>
      <c r="AZ47" s="10"/>
      <c r="BA47" s="10"/>
      <c r="BB47" s="10"/>
      <c r="BC47" s="10"/>
    </row>
    <row r="48" spans="1:60" ht="31.5" customHeight="1" x14ac:dyDescent="0.2">
      <c r="A48" s="568"/>
      <c r="B48" s="744"/>
      <c r="C48" s="744"/>
      <c r="D48" s="744"/>
      <c r="E48" s="744"/>
      <c r="F48" s="745"/>
      <c r="G48" s="754" t="s">
        <v>605</v>
      </c>
      <c r="H48" s="755"/>
      <c r="I48" s="755"/>
      <c r="J48" s="755"/>
      <c r="K48" s="755"/>
      <c r="L48" s="755"/>
      <c r="M48" s="755"/>
      <c r="N48" s="755"/>
      <c r="O48" s="756"/>
      <c r="P48" s="755" t="s">
        <v>607</v>
      </c>
      <c r="Q48" s="757"/>
      <c r="R48" s="757"/>
      <c r="S48" s="757"/>
      <c r="T48" s="757"/>
      <c r="U48" s="757"/>
      <c r="V48" s="757"/>
      <c r="W48" s="757"/>
      <c r="X48" s="758"/>
      <c r="Y48" s="266" t="s">
        <v>60</v>
      </c>
      <c r="Z48" s="267"/>
      <c r="AA48" s="268"/>
      <c r="AB48" s="210" t="s">
        <v>618</v>
      </c>
      <c r="AC48" s="210"/>
      <c r="AD48" s="210"/>
      <c r="AE48" s="137">
        <v>2016</v>
      </c>
      <c r="AF48" s="138"/>
      <c r="AG48" s="138"/>
      <c r="AH48" s="248"/>
      <c r="AI48" s="137">
        <v>812</v>
      </c>
      <c r="AJ48" s="138"/>
      <c r="AK48" s="138"/>
      <c r="AL48" s="248"/>
      <c r="AM48" s="137">
        <v>485</v>
      </c>
      <c r="AN48" s="138"/>
      <c r="AO48" s="138"/>
      <c r="AP48" s="248"/>
      <c r="AQ48" s="181" t="s">
        <v>598</v>
      </c>
      <c r="AR48" s="122"/>
      <c r="AS48" s="122"/>
      <c r="AT48" s="182"/>
      <c r="AU48" s="138" t="s">
        <v>598</v>
      </c>
      <c r="AV48" s="138"/>
      <c r="AW48" s="138"/>
      <c r="AX48" s="139"/>
      <c r="AY48">
        <f t="shared" ref="AY48:AY50" si="5">$AY$46</f>
        <v>1</v>
      </c>
      <c r="AZ48" s="10"/>
      <c r="BA48" s="10"/>
      <c r="BB48" s="10"/>
      <c r="BC48" s="10"/>
      <c r="BD48" s="10"/>
      <c r="BE48" s="10"/>
      <c r="BG48" s="10"/>
      <c r="BH48" s="10"/>
    </row>
    <row r="49" spans="1:60" ht="31.5" customHeight="1" x14ac:dyDescent="0.2">
      <c r="A49" s="568"/>
      <c r="B49" s="744"/>
      <c r="C49" s="744"/>
      <c r="D49" s="744"/>
      <c r="E49" s="744"/>
      <c r="F49" s="745"/>
      <c r="G49" s="759"/>
      <c r="H49" s="760"/>
      <c r="I49" s="760"/>
      <c r="J49" s="760"/>
      <c r="K49" s="760"/>
      <c r="L49" s="760"/>
      <c r="M49" s="760"/>
      <c r="N49" s="760"/>
      <c r="O49" s="761"/>
      <c r="P49" s="762"/>
      <c r="Q49" s="762"/>
      <c r="R49" s="762"/>
      <c r="S49" s="762"/>
      <c r="T49" s="762"/>
      <c r="U49" s="762"/>
      <c r="V49" s="762"/>
      <c r="W49" s="762"/>
      <c r="X49" s="763"/>
      <c r="Y49" s="207" t="s">
        <v>52</v>
      </c>
      <c r="Z49" s="208"/>
      <c r="AA49" s="209"/>
      <c r="AB49" s="319" t="s">
        <v>618</v>
      </c>
      <c r="AC49" s="319"/>
      <c r="AD49" s="319"/>
      <c r="AE49" s="137">
        <v>2000</v>
      </c>
      <c r="AF49" s="138"/>
      <c r="AG49" s="138"/>
      <c r="AH49" s="248"/>
      <c r="AI49" s="137">
        <v>2000</v>
      </c>
      <c r="AJ49" s="138"/>
      <c r="AK49" s="138"/>
      <c r="AL49" s="248"/>
      <c r="AM49" s="137">
        <v>2000</v>
      </c>
      <c r="AN49" s="138"/>
      <c r="AO49" s="138"/>
      <c r="AP49" s="248"/>
      <c r="AQ49" s="181">
        <v>2000</v>
      </c>
      <c r="AR49" s="122"/>
      <c r="AS49" s="122"/>
      <c r="AT49" s="182"/>
      <c r="AU49" s="138" t="s">
        <v>598</v>
      </c>
      <c r="AV49" s="138"/>
      <c r="AW49" s="138"/>
      <c r="AX49" s="139"/>
      <c r="AY49">
        <f t="shared" si="5"/>
        <v>1</v>
      </c>
    </row>
    <row r="50" spans="1:60" ht="31.5" customHeight="1" x14ac:dyDescent="0.2">
      <c r="A50" s="568"/>
      <c r="B50" s="764"/>
      <c r="C50" s="764"/>
      <c r="D50" s="764"/>
      <c r="E50" s="764"/>
      <c r="F50" s="765"/>
      <c r="G50" s="766"/>
      <c r="H50" s="767"/>
      <c r="I50" s="767"/>
      <c r="J50" s="767"/>
      <c r="K50" s="767"/>
      <c r="L50" s="767"/>
      <c r="M50" s="767"/>
      <c r="N50" s="767"/>
      <c r="O50" s="768"/>
      <c r="P50" s="769"/>
      <c r="Q50" s="769"/>
      <c r="R50" s="769"/>
      <c r="S50" s="769"/>
      <c r="T50" s="769"/>
      <c r="U50" s="769"/>
      <c r="V50" s="769"/>
      <c r="W50" s="769"/>
      <c r="X50" s="770"/>
      <c r="Y50" s="207" t="s">
        <v>13</v>
      </c>
      <c r="Z50" s="208"/>
      <c r="AA50" s="209"/>
      <c r="AB50" s="307" t="s">
        <v>14</v>
      </c>
      <c r="AC50" s="307"/>
      <c r="AD50" s="307"/>
      <c r="AE50" s="137">
        <v>100.8</v>
      </c>
      <c r="AF50" s="138"/>
      <c r="AG50" s="138"/>
      <c r="AH50" s="248"/>
      <c r="AI50" s="137">
        <v>40.6</v>
      </c>
      <c r="AJ50" s="138"/>
      <c r="AK50" s="138"/>
      <c r="AL50" s="248"/>
      <c r="AM50" s="137">
        <v>24.3</v>
      </c>
      <c r="AN50" s="138"/>
      <c r="AO50" s="138"/>
      <c r="AP50" s="248"/>
      <c r="AQ50" s="181" t="s">
        <v>598</v>
      </c>
      <c r="AR50" s="122"/>
      <c r="AS50" s="122"/>
      <c r="AT50" s="182"/>
      <c r="AU50" s="138" t="s">
        <v>598</v>
      </c>
      <c r="AV50" s="138"/>
      <c r="AW50" s="138"/>
      <c r="AX50" s="139"/>
      <c r="AY50">
        <f t="shared" si="5"/>
        <v>1</v>
      </c>
      <c r="AZ50" s="10"/>
      <c r="BA50" s="10"/>
      <c r="BB50" s="10"/>
      <c r="BC50" s="10"/>
    </row>
    <row r="51" spans="1:60" ht="18.75" customHeight="1" x14ac:dyDescent="0.2">
      <c r="A51" s="568"/>
      <c r="B51" s="744" t="s">
        <v>143</v>
      </c>
      <c r="C51" s="744"/>
      <c r="D51" s="744"/>
      <c r="E51" s="744"/>
      <c r="F51" s="745"/>
      <c r="G51" s="746" t="s">
        <v>59</v>
      </c>
      <c r="H51" s="747"/>
      <c r="I51" s="747"/>
      <c r="J51" s="747"/>
      <c r="K51" s="747"/>
      <c r="L51" s="747"/>
      <c r="M51" s="747"/>
      <c r="N51" s="747"/>
      <c r="O51" s="748"/>
      <c r="P51" s="749" t="s">
        <v>61</v>
      </c>
      <c r="Q51" s="747"/>
      <c r="R51" s="747"/>
      <c r="S51" s="747"/>
      <c r="T51" s="747"/>
      <c r="U51" s="747"/>
      <c r="V51" s="747"/>
      <c r="W51" s="747"/>
      <c r="X51" s="748"/>
      <c r="Y51" s="115"/>
      <c r="Z51" s="116"/>
      <c r="AA51" s="117"/>
      <c r="AB51" s="312" t="s">
        <v>11</v>
      </c>
      <c r="AC51" s="313"/>
      <c r="AD51" s="314"/>
      <c r="AE51" s="175" t="s">
        <v>274</v>
      </c>
      <c r="AF51" s="175"/>
      <c r="AG51" s="175"/>
      <c r="AH51" s="175"/>
      <c r="AI51" s="175" t="s">
        <v>293</v>
      </c>
      <c r="AJ51" s="175"/>
      <c r="AK51" s="175"/>
      <c r="AL51" s="175"/>
      <c r="AM51" s="175" t="s">
        <v>390</v>
      </c>
      <c r="AN51" s="175"/>
      <c r="AO51" s="175"/>
      <c r="AP51" s="175"/>
      <c r="AQ51" s="189" t="s">
        <v>180</v>
      </c>
      <c r="AR51" s="190"/>
      <c r="AS51" s="190"/>
      <c r="AT51" s="191"/>
      <c r="AU51" s="259" t="s">
        <v>132</v>
      </c>
      <c r="AV51" s="259"/>
      <c r="AW51" s="259"/>
      <c r="AX51" s="260"/>
      <c r="AY51">
        <f>COUNTA($G$53)</f>
        <v>1</v>
      </c>
      <c r="AZ51" s="10"/>
      <c r="BA51" s="10"/>
      <c r="BB51" s="10"/>
      <c r="BC51" s="10"/>
      <c r="BD51" s="10"/>
      <c r="BE51" s="10"/>
      <c r="BG51" s="10"/>
      <c r="BH51" s="10"/>
    </row>
    <row r="52" spans="1:60" ht="18.75" customHeight="1" x14ac:dyDescent="0.2">
      <c r="A52" s="568"/>
      <c r="B52" s="744"/>
      <c r="C52" s="744"/>
      <c r="D52" s="744"/>
      <c r="E52" s="744"/>
      <c r="F52" s="745"/>
      <c r="G52" s="750"/>
      <c r="H52" s="751"/>
      <c r="I52" s="751"/>
      <c r="J52" s="751"/>
      <c r="K52" s="751"/>
      <c r="L52" s="751"/>
      <c r="M52" s="751"/>
      <c r="N52" s="751"/>
      <c r="O52" s="752"/>
      <c r="P52" s="753"/>
      <c r="Q52" s="751"/>
      <c r="R52" s="751"/>
      <c r="S52" s="751"/>
      <c r="T52" s="751"/>
      <c r="U52" s="751"/>
      <c r="V52" s="751"/>
      <c r="W52" s="751"/>
      <c r="X52" s="752"/>
      <c r="Y52" s="115"/>
      <c r="Z52" s="116"/>
      <c r="AA52" s="117"/>
      <c r="AB52" s="315"/>
      <c r="AC52" s="316"/>
      <c r="AD52" s="317"/>
      <c r="AE52" s="175"/>
      <c r="AF52" s="175"/>
      <c r="AG52" s="175"/>
      <c r="AH52" s="175"/>
      <c r="AI52" s="175"/>
      <c r="AJ52" s="175"/>
      <c r="AK52" s="175"/>
      <c r="AL52" s="175"/>
      <c r="AM52" s="175"/>
      <c r="AN52" s="175"/>
      <c r="AO52" s="175"/>
      <c r="AP52" s="175"/>
      <c r="AQ52" s="261">
        <v>3</v>
      </c>
      <c r="AR52" s="188"/>
      <c r="AS52" s="283" t="s">
        <v>181</v>
      </c>
      <c r="AT52" s="284"/>
      <c r="AU52" s="188" t="s">
        <v>603</v>
      </c>
      <c r="AV52" s="188"/>
      <c r="AW52" s="186" t="s">
        <v>174</v>
      </c>
      <c r="AX52" s="187"/>
      <c r="AY52">
        <f>$AY$51</f>
        <v>1</v>
      </c>
    </row>
    <row r="53" spans="1:60" ht="31.5" customHeight="1" x14ac:dyDescent="0.2">
      <c r="A53" s="568"/>
      <c r="B53" s="744"/>
      <c r="C53" s="744"/>
      <c r="D53" s="744"/>
      <c r="E53" s="744"/>
      <c r="F53" s="745"/>
      <c r="G53" s="754" t="s">
        <v>608</v>
      </c>
      <c r="H53" s="755"/>
      <c r="I53" s="755"/>
      <c r="J53" s="755"/>
      <c r="K53" s="755"/>
      <c r="L53" s="755"/>
      <c r="M53" s="755"/>
      <c r="N53" s="755"/>
      <c r="O53" s="756"/>
      <c r="P53" s="755" t="s">
        <v>609</v>
      </c>
      <c r="Q53" s="757"/>
      <c r="R53" s="757"/>
      <c r="S53" s="757"/>
      <c r="T53" s="757"/>
      <c r="U53" s="757"/>
      <c r="V53" s="757"/>
      <c r="W53" s="757"/>
      <c r="X53" s="758"/>
      <c r="Y53" s="266" t="s">
        <v>60</v>
      </c>
      <c r="Z53" s="267"/>
      <c r="AA53" s="268"/>
      <c r="AB53" s="642" t="s">
        <v>617</v>
      </c>
      <c r="AC53" s="643"/>
      <c r="AD53" s="644"/>
      <c r="AE53" s="137">
        <v>3</v>
      </c>
      <c r="AF53" s="138"/>
      <c r="AG53" s="138"/>
      <c r="AH53" s="248"/>
      <c r="AI53" s="137">
        <v>0</v>
      </c>
      <c r="AJ53" s="138"/>
      <c r="AK53" s="138"/>
      <c r="AL53" s="248"/>
      <c r="AM53" s="137">
        <v>0</v>
      </c>
      <c r="AN53" s="138"/>
      <c r="AO53" s="138"/>
      <c r="AP53" s="138"/>
      <c r="AQ53" s="181" t="s">
        <v>598</v>
      </c>
      <c r="AR53" s="122"/>
      <c r="AS53" s="122"/>
      <c r="AT53" s="182"/>
      <c r="AU53" s="138" t="s">
        <v>598</v>
      </c>
      <c r="AV53" s="138"/>
      <c r="AW53" s="138"/>
      <c r="AX53" s="139"/>
      <c r="AY53">
        <f t="shared" ref="AY53:AY55" si="6">$AY$51</f>
        <v>1</v>
      </c>
      <c r="AZ53" s="10"/>
      <c r="BA53" s="10"/>
      <c r="BB53" s="10"/>
      <c r="BC53" s="10"/>
    </row>
    <row r="54" spans="1:60" ht="31.5" customHeight="1" x14ac:dyDescent="0.2">
      <c r="A54" s="568"/>
      <c r="B54" s="744"/>
      <c r="C54" s="744"/>
      <c r="D54" s="744"/>
      <c r="E54" s="744"/>
      <c r="F54" s="745"/>
      <c r="G54" s="759"/>
      <c r="H54" s="760"/>
      <c r="I54" s="760"/>
      <c r="J54" s="760"/>
      <c r="K54" s="760"/>
      <c r="L54" s="760"/>
      <c r="M54" s="760"/>
      <c r="N54" s="760"/>
      <c r="O54" s="761"/>
      <c r="P54" s="762"/>
      <c r="Q54" s="762"/>
      <c r="R54" s="762"/>
      <c r="S54" s="762"/>
      <c r="T54" s="762"/>
      <c r="U54" s="762"/>
      <c r="V54" s="762"/>
      <c r="W54" s="762"/>
      <c r="X54" s="763"/>
      <c r="Y54" s="207" t="s">
        <v>52</v>
      </c>
      <c r="Z54" s="208"/>
      <c r="AA54" s="209"/>
      <c r="AB54" s="211" t="s">
        <v>617</v>
      </c>
      <c r="AC54" s="212"/>
      <c r="AD54" s="213"/>
      <c r="AE54" s="137">
        <v>2</v>
      </c>
      <c r="AF54" s="138"/>
      <c r="AG54" s="138"/>
      <c r="AH54" s="248"/>
      <c r="AI54" s="137">
        <v>2</v>
      </c>
      <c r="AJ54" s="138"/>
      <c r="AK54" s="138"/>
      <c r="AL54" s="248"/>
      <c r="AM54" s="137">
        <v>2</v>
      </c>
      <c r="AN54" s="138"/>
      <c r="AO54" s="138"/>
      <c r="AP54" s="138"/>
      <c r="AQ54" s="181">
        <v>2</v>
      </c>
      <c r="AR54" s="122"/>
      <c r="AS54" s="122"/>
      <c r="AT54" s="182"/>
      <c r="AU54" s="138" t="s">
        <v>598</v>
      </c>
      <c r="AV54" s="138"/>
      <c r="AW54" s="138"/>
      <c r="AX54" s="139"/>
      <c r="AY54">
        <f t="shared" si="6"/>
        <v>1</v>
      </c>
      <c r="AZ54" s="10"/>
      <c r="BA54" s="10"/>
      <c r="BB54" s="10"/>
      <c r="BC54" s="10"/>
      <c r="BD54" s="10"/>
      <c r="BE54" s="10"/>
      <c r="BG54" s="10"/>
      <c r="BH54" s="10"/>
    </row>
    <row r="55" spans="1:60" ht="31.5" customHeight="1" thickBot="1" x14ac:dyDescent="0.25">
      <c r="A55" s="569"/>
      <c r="B55" s="771"/>
      <c r="C55" s="771"/>
      <c r="D55" s="771"/>
      <c r="E55" s="771"/>
      <c r="F55" s="772"/>
      <c r="G55" s="773"/>
      <c r="H55" s="774"/>
      <c r="I55" s="774"/>
      <c r="J55" s="774"/>
      <c r="K55" s="774"/>
      <c r="L55" s="774"/>
      <c r="M55" s="774"/>
      <c r="N55" s="774"/>
      <c r="O55" s="775"/>
      <c r="P55" s="776"/>
      <c r="Q55" s="776"/>
      <c r="R55" s="776"/>
      <c r="S55" s="776"/>
      <c r="T55" s="776"/>
      <c r="U55" s="776"/>
      <c r="V55" s="776"/>
      <c r="W55" s="776"/>
      <c r="X55" s="777"/>
      <c r="Y55" s="613" t="s">
        <v>13</v>
      </c>
      <c r="Z55" s="614"/>
      <c r="AA55" s="615"/>
      <c r="AB55" s="610" t="s">
        <v>14</v>
      </c>
      <c r="AC55" s="611"/>
      <c r="AD55" s="612"/>
      <c r="AE55" s="249">
        <v>150</v>
      </c>
      <c r="AF55" s="250"/>
      <c r="AG55" s="250"/>
      <c r="AH55" s="251"/>
      <c r="AI55" s="249">
        <v>0</v>
      </c>
      <c r="AJ55" s="250"/>
      <c r="AK55" s="250"/>
      <c r="AL55" s="251"/>
      <c r="AM55" s="249">
        <v>0</v>
      </c>
      <c r="AN55" s="250"/>
      <c r="AO55" s="250"/>
      <c r="AP55" s="250"/>
      <c r="AQ55" s="262" t="s">
        <v>598</v>
      </c>
      <c r="AR55" s="263"/>
      <c r="AS55" s="263"/>
      <c r="AT55" s="264"/>
      <c r="AU55" s="250" t="s">
        <v>598</v>
      </c>
      <c r="AV55" s="250"/>
      <c r="AW55" s="250"/>
      <c r="AX55" s="265"/>
      <c r="AY55">
        <f t="shared" si="6"/>
        <v>1</v>
      </c>
    </row>
    <row r="56" spans="1:60" ht="31.5" customHeight="1" x14ac:dyDescent="0.2">
      <c r="A56" s="234" t="s">
        <v>246</v>
      </c>
      <c r="B56" s="235"/>
      <c r="C56" s="235"/>
      <c r="D56" s="235"/>
      <c r="E56" s="235"/>
      <c r="F56" s="236"/>
      <c r="G56" s="243" t="s">
        <v>58</v>
      </c>
      <c r="H56" s="243"/>
      <c r="I56" s="243"/>
      <c r="J56" s="243"/>
      <c r="K56" s="243"/>
      <c r="L56" s="243"/>
      <c r="M56" s="243"/>
      <c r="N56" s="243"/>
      <c r="O56" s="243"/>
      <c r="P56" s="243"/>
      <c r="Q56" s="243"/>
      <c r="R56" s="243"/>
      <c r="S56" s="243"/>
      <c r="T56" s="243"/>
      <c r="U56" s="243"/>
      <c r="V56" s="243"/>
      <c r="W56" s="243"/>
      <c r="X56" s="244"/>
      <c r="Y56" s="585"/>
      <c r="Z56" s="586"/>
      <c r="AA56" s="587"/>
      <c r="AB56" s="221" t="s">
        <v>11</v>
      </c>
      <c r="AC56" s="221"/>
      <c r="AD56" s="221"/>
      <c r="AE56" s="286" t="s">
        <v>274</v>
      </c>
      <c r="AF56" s="287"/>
      <c r="AG56" s="287"/>
      <c r="AH56" s="288"/>
      <c r="AI56" s="286" t="s">
        <v>293</v>
      </c>
      <c r="AJ56" s="287"/>
      <c r="AK56" s="287"/>
      <c r="AL56" s="288"/>
      <c r="AM56" s="286" t="s">
        <v>390</v>
      </c>
      <c r="AN56" s="287"/>
      <c r="AO56" s="287"/>
      <c r="AP56" s="288"/>
      <c r="AQ56" s="132" t="s">
        <v>298</v>
      </c>
      <c r="AR56" s="133"/>
      <c r="AS56" s="133"/>
      <c r="AT56" s="134"/>
      <c r="AU56" s="132" t="s">
        <v>422</v>
      </c>
      <c r="AV56" s="133"/>
      <c r="AW56" s="133"/>
      <c r="AX56" s="135"/>
    </row>
    <row r="57" spans="1:60" ht="23.25" customHeight="1" x14ac:dyDescent="0.2">
      <c r="A57" s="237"/>
      <c r="B57" s="238"/>
      <c r="C57" s="238"/>
      <c r="D57" s="238"/>
      <c r="E57" s="238"/>
      <c r="F57" s="239"/>
      <c r="G57" s="163" t="s">
        <v>613</v>
      </c>
      <c r="H57" s="163"/>
      <c r="I57" s="163"/>
      <c r="J57" s="163"/>
      <c r="K57" s="163"/>
      <c r="L57" s="163"/>
      <c r="M57" s="163"/>
      <c r="N57" s="163"/>
      <c r="O57" s="163"/>
      <c r="P57" s="163"/>
      <c r="Q57" s="163"/>
      <c r="R57" s="163"/>
      <c r="S57" s="163"/>
      <c r="T57" s="163"/>
      <c r="U57" s="163"/>
      <c r="V57" s="163"/>
      <c r="W57" s="163"/>
      <c r="X57" s="298"/>
      <c r="Y57" s="289" t="s">
        <v>53</v>
      </c>
      <c r="Z57" s="290"/>
      <c r="AA57" s="291"/>
      <c r="AB57" s="210" t="s">
        <v>620</v>
      </c>
      <c r="AC57" s="210"/>
      <c r="AD57" s="210"/>
      <c r="AE57" s="136">
        <v>4</v>
      </c>
      <c r="AF57" s="136"/>
      <c r="AG57" s="136"/>
      <c r="AH57" s="136"/>
      <c r="AI57" s="136">
        <v>1</v>
      </c>
      <c r="AJ57" s="136"/>
      <c r="AK57" s="136"/>
      <c r="AL57" s="136"/>
      <c r="AM57" s="136">
        <v>1</v>
      </c>
      <c r="AN57" s="136"/>
      <c r="AO57" s="136"/>
      <c r="AP57" s="136"/>
      <c r="AQ57" s="136" t="s">
        <v>598</v>
      </c>
      <c r="AR57" s="136"/>
      <c r="AS57" s="136"/>
      <c r="AT57" s="136"/>
      <c r="AU57" s="137" t="s">
        <v>598</v>
      </c>
      <c r="AV57" s="138"/>
      <c r="AW57" s="138"/>
      <c r="AX57" s="139"/>
    </row>
    <row r="58" spans="1:60" ht="23.25" customHeight="1" x14ac:dyDescent="0.2">
      <c r="A58" s="240"/>
      <c r="B58" s="241"/>
      <c r="C58" s="241"/>
      <c r="D58" s="241"/>
      <c r="E58" s="241"/>
      <c r="F58" s="242"/>
      <c r="G58" s="166"/>
      <c r="H58" s="166"/>
      <c r="I58" s="166"/>
      <c r="J58" s="166"/>
      <c r="K58" s="166"/>
      <c r="L58" s="166"/>
      <c r="M58" s="166"/>
      <c r="N58" s="166"/>
      <c r="O58" s="166"/>
      <c r="P58" s="166"/>
      <c r="Q58" s="166"/>
      <c r="R58" s="166"/>
      <c r="S58" s="166"/>
      <c r="T58" s="166"/>
      <c r="U58" s="166"/>
      <c r="V58" s="166"/>
      <c r="W58" s="166"/>
      <c r="X58" s="308"/>
      <c r="Y58" s="112" t="s">
        <v>54</v>
      </c>
      <c r="Z58" s="113"/>
      <c r="AA58" s="114"/>
      <c r="AB58" s="210" t="s">
        <v>620</v>
      </c>
      <c r="AC58" s="210"/>
      <c r="AD58" s="210"/>
      <c r="AE58" s="136">
        <v>4</v>
      </c>
      <c r="AF58" s="136"/>
      <c r="AG58" s="136"/>
      <c r="AH58" s="136"/>
      <c r="AI58" s="136">
        <v>4</v>
      </c>
      <c r="AJ58" s="136"/>
      <c r="AK58" s="136"/>
      <c r="AL58" s="136"/>
      <c r="AM58" s="136">
        <v>3</v>
      </c>
      <c r="AN58" s="136"/>
      <c r="AO58" s="136"/>
      <c r="AP58" s="136"/>
      <c r="AQ58" s="136">
        <v>8</v>
      </c>
      <c r="AR58" s="136"/>
      <c r="AS58" s="136"/>
      <c r="AT58" s="136"/>
      <c r="AU58" s="140" t="s">
        <v>288</v>
      </c>
      <c r="AV58" s="141"/>
      <c r="AW58" s="141"/>
      <c r="AX58" s="142"/>
    </row>
    <row r="59" spans="1:60" ht="31.5" customHeight="1" x14ac:dyDescent="0.2">
      <c r="A59" s="606" t="s">
        <v>246</v>
      </c>
      <c r="B59" s="607"/>
      <c r="C59" s="607"/>
      <c r="D59" s="607"/>
      <c r="E59" s="607"/>
      <c r="F59" s="608"/>
      <c r="G59" s="208" t="s">
        <v>58</v>
      </c>
      <c r="H59" s="208"/>
      <c r="I59" s="208"/>
      <c r="J59" s="208"/>
      <c r="K59" s="208"/>
      <c r="L59" s="208"/>
      <c r="M59" s="208"/>
      <c r="N59" s="208"/>
      <c r="O59" s="208"/>
      <c r="P59" s="208"/>
      <c r="Q59" s="208"/>
      <c r="R59" s="208"/>
      <c r="S59" s="208"/>
      <c r="T59" s="208"/>
      <c r="U59" s="208"/>
      <c r="V59" s="208"/>
      <c r="W59" s="208"/>
      <c r="X59" s="209"/>
      <c r="Y59" s="214"/>
      <c r="Z59" s="215"/>
      <c r="AA59" s="216"/>
      <c r="AB59" s="227" t="s">
        <v>11</v>
      </c>
      <c r="AC59" s="222"/>
      <c r="AD59" s="223"/>
      <c r="AE59" s="175" t="s">
        <v>274</v>
      </c>
      <c r="AF59" s="175"/>
      <c r="AG59" s="175"/>
      <c r="AH59" s="175"/>
      <c r="AI59" s="175" t="s">
        <v>293</v>
      </c>
      <c r="AJ59" s="175"/>
      <c r="AK59" s="175"/>
      <c r="AL59" s="175"/>
      <c r="AM59" s="175" t="s">
        <v>390</v>
      </c>
      <c r="AN59" s="175"/>
      <c r="AO59" s="175"/>
      <c r="AP59" s="175"/>
      <c r="AQ59" s="143" t="s">
        <v>298</v>
      </c>
      <c r="AR59" s="144"/>
      <c r="AS59" s="144"/>
      <c r="AT59" s="144"/>
      <c r="AU59" s="143" t="s">
        <v>422</v>
      </c>
      <c r="AV59" s="144"/>
      <c r="AW59" s="144"/>
      <c r="AX59" s="145"/>
      <c r="AY59">
        <f>COUNTA($G$60)</f>
        <v>1</v>
      </c>
    </row>
    <row r="60" spans="1:60" ht="23.25" customHeight="1" x14ac:dyDescent="0.2">
      <c r="A60" s="237"/>
      <c r="B60" s="238"/>
      <c r="C60" s="238"/>
      <c r="D60" s="238"/>
      <c r="E60" s="238"/>
      <c r="F60" s="239"/>
      <c r="G60" s="163" t="s">
        <v>614</v>
      </c>
      <c r="H60" s="163"/>
      <c r="I60" s="163"/>
      <c r="J60" s="163"/>
      <c r="K60" s="163"/>
      <c r="L60" s="163"/>
      <c r="M60" s="163"/>
      <c r="N60" s="163"/>
      <c r="O60" s="163"/>
      <c r="P60" s="163"/>
      <c r="Q60" s="163"/>
      <c r="R60" s="163"/>
      <c r="S60" s="163"/>
      <c r="T60" s="163"/>
      <c r="U60" s="163"/>
      <c r="V60" s="163"/>
      <c r="W60" s="163"/>
      <c r="X60" s="298"/>
      <c r="Y60" s="292" t="s">
        <v>53</v>
      </c>
      <c r="Z60" s="293"/>
      <c r="AA60" s="294"/>
      <c r="AB60" s="210" t="s">
        <v>620</v>
      </c>
      <c r="AC60" s="210"/>
      <c r="AD60" s="210"/>
      <c r="AE60" s="136">
        <v>1</v>
      </c>
      <c r="AF60" s="136"/>
      <c r="AG60" s="136"/>
      <c r="AH60" s="136"/>
      <c r="AI60" s="136">
        <v>0</v>
      </c>
      <c r="AJ60" s="136"/>
      <c r="AK60" s="136"/>
      <c r="AL60" s="136"/>
      <c r="AM60" s="136">
        <v>1</v>
      </c>
      <c r="AN60" s="136"/>
      <c r="AO60" s="136"/>
      <c r="AP60" s="136"/>
      <c r="AQ60" s="136" t="s">
        <v>598</v>
      </c>
      <c r="AR60" s="136"/>
      <c r="AS60" s="136"/>
      <c r="AT60" s="136"/>
      <c r="AU60" s="136" t="s">
        <v>598</v>
      </c>
      <c r="AV60" s="136"/>
      <c r="AW60" s="136"/>
      <c r="AX60" s="151"/>
      <c r="AY60">
        <f>$AY$59</f>
        <v>1</v>
      </c>
    </row>
    <row r="61" spans="1:60" ht="23.25" customHeight="1" x14ac:dyDescent="0.2">
      <c r="A61" s="240"/>
      <c r="B61" s="241"/>
      <c r="C61" s="241"/>
      <c r="D61" s="241"/>
      <c r="E61" s="241"/>
      <c r="F61" s="242"/>
      <c r="G61" s="166"/>
      <c r="H61" s="166"/>
      <c r="I61" s="166"/>
      <c r="J61" s="166"/>
      <c r="K61" s="166"/>
      <c r="L61" s="166"/>
      <c r="M61" s="166"/>
      <c r="N61" s="166"/>
      <c r="O61" s="166"/>
      <c r="P61" s="166"/>
      <c r="Q61" s="166"/>
      <c r="R61" s="166"/>
      <c r="S61" s="166"/>
      <c r="T61" s="166"/>
      <c r="U61" s="166"/>
      <c r="V61" s="166"/>
      <c r="W61" s="166"/>
      <c r="X61" s="308"/>
      <c r="Y61" s="112" t="s">
        <v>54</v>
      </c>
      <c r="Z61" s="295"/>
      <c r="AA61" s="296"/>
      <c r="AB61" s="210" t="s">
        <v>620</v>
      </c>
      <c r="AC61" s="210"/>
      <c r="AD61" s="210"/>
      <c r="AE61" s="136">
        <v>1</v>
      </c>
      <c r="AF61" s="136"/>
      <c r="AG61" s="136"/>
      <c r="AH61" s="136"/>
      <c r="AI61" s="136">
        <v>1</v>
      </c>
      <c r="AJ61" s="136"/>
      <c r="AK61" s="136"/>
      <c r="AL61" s="136"/>
      <c r="AM61" s="136">
        <v>2</v>
      </c>
      <c r="AN61" s="136"/>
      <c r="AO61" s="136"/>
      <c r="AP61" s="136"/>
      <c r="AQ61" s="136">
        <v>2</v>
      </c>
      <c r="AR61" s="136"/>
      <c r="AS61" s="136"/>
      <c r="AT61" s="136"/>
      <c r="AU61" s="136" t="s">
        <v>598</v>
      </c>
      <c r="AV61" s="136"/>
      <c r="AW61" s="136"/>
      <c r="AX61" s="151"/>
      <c r="AY61">
        <f>$AY$59</f>
        <v>1</v>
      </c>
    </row>
    <row r="62" spans="1:60" ht="23.25" customHeight="1" x14ac:dyDescent="0.2">
      <c r="A62" s="198" t="s">
        <v>15</v>
      </c>
      <c r="B62" s="199"/>
      <c r="C62" s="199"/>
      <c r="D62" s="199"/>
      <c r="E62" s="199"/>
      <c r="F62" s="200"/>
      <c r="G62" s="222" t="s">
        <v>16</v>
      </c>
      <c r="H62" s="222"/>
      <c r="I62" s="222"/>
      <c r="J62" s="222"/>
      <c r="K62" s="222"/>
      <c r="L62" s="222"/>
      <c r="M62" s="222"/>
      <c r="N62" s="222"/>
      <c r="O62" s="222"/>
      <c r="P62" s="222"/>
      <c r="Q62" s="222"/>
      <c r="R62" s="222"/>
      <c r="S62" s="222"/>
      <c r="T62" s="222"/>
      <c r="U62" s="222"/>
      <c r="V62" s="222"/>
      <c r="W62" s="222"/>
      <c r="X62" s="223"/>
      <c r="Y62" s="304"/>
      <c r="Z62" s="305"/>
      <c r="AA62" s="306"/>
      <c r="AB62" s="227" t="s">
        <v>11</v>
      </c>
      <c r="AC62" s="222"/>
      <c r="AD62" s="223"/>
      <c r="AE62" s="175" t="s">
        <v>274</v>
      </c>
      <c r="AF62" s="175"/>
      <c r="AG62" s="175"/>
      <c r="AH62" s="175"/>
      <c r="AI62" s="175" t="s">
        <v>293</v>
      </c>
      <c r="AJ62" s="175"/>
      <c r="AK62" s="175"/>
      <c r="AL62" s="175"/>
      <c r="AM62" s="175" t="s">
        <v>390</v>
      </c>
      <c r="AN62" s="175"/>
      <c r="AO62" s="175"/>
      <c r="AP62" s="175"/>
      <c r="AQ62" s="276" t="s">
        <v>423</v>
      </c>
      <c r="AR62" s="277"/>
      <c r="AS62" s="277"/>
      <c r="AT62" s="277"/>
      <c r="AU62" s="277"/>
      <c r="AV62" s="277"/>
      <c r="AW62" s="277"/>
      <c r="AX62" s="278"/>
    </row>
    <row r="63" spans="1:60" ht="23.25" customHeight="1" x14ac:dyDescent="0.2">
      <c r="A63" s="201"/>
      <c r="B63" s="202"/>
      <c r="C63" s="202"/>
      <c r="D63" s="202"/>
      <c r="E63" s="202"/>
      <c r="F63" s="203"/>
      <c r="G63" s="176" t="s">
        <v>616</v>
      </c>
      <c r="H63" s="176"/>
      <c r="I63" s="176"/>
      <c r="J63" s="176"/>
      <c r="K63" s="176"/>
      <c r="L63" s="176"/>
      <c r="M63" s="176"/>
      <c r="N63" s="176"/>
      <c r="O63" s="176"/>
      <c r="P63" s="176"/>
      <c r="Q63" s="176"/>
      <c r="R63" s="176"/>
      <c r="S63" s="176"/>
      <c r="T63" s="176"/>
      <c r="U63" s="176"/>
      <c r="V63" s="176"/>
      <c r="W63" s="176"/>
      <c r="X63" s="176"/>
      <c r="Y63" s="224" t="s">
        <v>15</v>
      </c>
      <c r="Z63" s="225"/>
      <c r="AA63" s="226"/>
      <c r="AB63" s="211" t="s">
        <v>621</v>
      </c>
      <c r="AC63" s="212"/>
      <c r="AD63" s="213"/>
      <c r="AE63" s="136">
        <v>10964578</v>
      </c>
      <c r="AF63" s="136"/>
      <c r="AG63" s="136"/>
      <c r="AH63" s="136"/>
      <c r="AI63" s="136">
        <v>5666914</v>
      </c>
      <c r="AJ63" s="136"/>
      <c r="AK63" s="136"/>
      <c r="AL63" s="136"/>
      <c r="AM63" s="136">
        <v>12168333</v>
      </c>
      <c r="AN63" s="136"/>
      <c r="AO63" s="136"/>
      <c r="AP63" s="136"/>
      <c r="AQ63" s="137">
        <v>6190500</v>
      </c>
      <c r="AR63" s="138"/>
      <c r="AS63" s="138"/>
      <c r="AT63" s="138"/>
      <c r="AU63" s="138"/>
      <c r="AV63" s="138"/>
      <c r="AW63" s="138"/>
      <c r="AX63" s="139"/>
    </row>
    <row r="64" spans="1:60" ht="46.5" customHeight="1" x14ac:dyDescent="0.2">
      <c r="A64" s="204"/>
      <c r="B64" s="205"/>
      <c r="C64" s="205"/>
      <c r="D64" s="205"/>
      <c r="E64" s="205"/>
      <c r="F64" s="206"/>
      <c r="G64" s="177"/>
      <c r="H64" s="177"/>
      <c r="I64" s="177"/>
      <c r="J64" s="177"/>
      <c r="K64" s="177"/>
      <c r="L64" s="177"/>
      <c r="M64" s="177"/>
      <c r="N64" s="177"/>
      <c r="O64" s="177"/>
      <c r="P64" s="177"/>
      <c r="Q64" s="177"/>
      <c r="R64" s="177"/>
      <c r="S64" s="177"/>
      <c r="T64" s="177"/>
      <c r="U64" s="177"/>
      <c r="V64" s="177"/>
      <c r="W64" s="177"/>
      <c r="X64" s="177"/>
      <c r="Y64" s="217" t="s">
        <v>47</v>
      </c>
      <c r="Z64" s="113"/>
      <c r="AA64" s="114"/>
      <c r="AB64" s="218" t="s">
        <v>622</v>
      </c>
      <c r="AC64" s="219"/>
      <c r="AD64" s="220"/>
      <c r="AE64" s="274" t="s">
        <v>610</v>
      </c>
      <c r="AF64" s="274"/>
      <c r="AG64" s="274"/>
      <c r="AH64" s="274"/>
      <c r="AI64" s="274" t="s">
        <v>611</v>
      </c>
      <c r="AJ64" s="274"/>
      <c r="AK64" s="274"/>
      <c r="AL64" s="274"/>
      <c r="AM64" s="274" t="s">
        <v>645</v>
      </c>
      <c r="AN64" s="274"/>
      <c r="AO64" s="274"/>
      <c r="AP64" s="274"/>
      <c r="AQ64" s="274" t="s">
        <v>677</v>
      </c>
      <c r="AR64" s="274"/>
      <c r="AS64" s="274"/>
      <c r="AT64" s="274"/>
      <c r="AU64" s="274"/>
      <c r="AV64" s="274"/>
      <c r="AW64" s="274"/>
      <c r="AX64" s="275"/>
    </row>
    <row r="65" spans="1:51" ht="23.25" customHeight="1" x14ac:dyDescent="0.2">
      <c r="A65" s="198" t="s">
        <v>15</v>
      </c>
      <c r="B65" s="199"/>
      <c r="C65" s="199"/>
      <c r="D65" s="199"/>
      <c r="E65" s="199"/>
      <c r="F65" s="200"/>
      <c r="G65" s="222" t="s">
        <v>16</v>
      </c>
      <c r="H65" s="222"/>
      <c r="I65" s="222"/>
      <c r="J65" s="222"/>
      <c r="K65" s="222"/>
      <c r="L65" s="222"/>
      <c r="M65" s="222"/>
      <c r="N65" s="222"/>
      <c r="O65" s="222"/>
      <c r="P65" s="222"/>
      <c r="Q65" s="222"/>
      <c r="R65" s="222"/>
      <c r="S65" s="222"/>
      <c r="T65" s="222"/>
      <c r="U65" s="222"/>
      <c r="V65" s="222"/>
      <c r="W65" s="222"/>
      <c r="X65" s="223"/>
      <c r="Y65" s="304"/>
      <c r="Z65" s="305"/>
      <c r="AA65" s="306"/>
      <c r="AB65" s="227" t="s">
        <v>11</v>
      </c>
      <c r="AC65" s="222"/>
      <c r="AD65" s="223"/>
      <c r="AE65" s="175" t="s">
        <v>274</v>
      </c>
      <c r="AF65" s="175"/>
      <c r="AG65" s="175"/>
      <c r="AH65" s="175"/>
      <c r="AI65" s="175" t="s">
        <v>293</v>
      </c>
      <c r="AJ65" s="175"/>
      <c r="AK65" s="175"/>
      <c r="AL65" s="175"/>
      <c r="AM65" s="175" t="s">
        <v>390</v>
      </c>
      <c r="AN65" s="175"/>
      <c r="AO65" s="175"/>
      <c r="AP65" s="175"/>
      <c r="AQ65" s="276" t="s">
        <v>423</v>
      </c>
      <c r="AR65" s="277"/>
      <c r="AS65" s="277"/>
      <c r="AT65" s="277"/>
      <c r="AU65" s="277"/>
      <c r="AV65" s="277"/>
      <c r="AW65" s="277"/>
      <c r="AX65" s="278"/>
      <c r="AY65" s="70">
        <f>IF(SUBSTITUTE(SUBSTITUTE($G$66,"／",""),"　","")="",0,1)</f>
        <v>1</v>
      </c>
    </row>
    <row r="66" spans="1:51" ht="23.25" customHeight="1" x14ac:dyDescent="0.2">
      <c r="A66" s="201"/>
      <c r="B66" s="202"/>
      <c r="C66" s="202"/>
      <c r="D66" s="202"/>
      <c r="E66" s="202"/>
      <c r="F66" s="203"/>
      <c r="G66" s="176" t="s">
        <v>615</v>
      </c>
      <c r="H66" s="176"/>
      <c r="I66" s="176"/>
      <c r="J66" s="176"/>
      <c r="K66" s="176"/>
      <c r="L66" s="176"/>
      <c r="M66" s="176"/>
      <c r="N66" s="176"/>
      <c r="O66" s="176"/>
      <c r="P66" s="176"/>
      <c r="Q66" s="176"/>
      <c r="R66" s="176"/>
      <c r="S66" s="176"/>
      <c r="T66" s="176"/>
      <c r="U66" s="176"/>
      <c r="V66" s="176"/>
      <c r="W66" s="176"/>
      <c r="X66" s="176"/>
      <c r="Y66" s="224" t="s">
        <v>15</v>
      </c>
      <c r="Z66" s="225"/>
      <c r="AA66" s="226"/>
      <c r="AB66" s="211" t="s">
        <v>621</v>
      </c>
      <c r="AC66" s="212"/>
      <c r="AD66" s="213"/>
      <c r="AE66" s="136">
        <v>14904000</v>
      </c>
      <c r="AF66" s="136"/>
      <c r="AG66" s="136"/>
      <c r="AH66" s="136"/>
      <c r="AI66" s="136">
        <v>15400000</v>
      </c>
      <c r="AJ66" s="136"/>
      <c r="AK66" s="136"/>
      <c r="AL66" s="136"/>
      <c r="AM66" s="841">
        <v>9182085</v>
      </c>
      <c r="AN66" s="841"/>
      <c r="AO66" s="841"/>
      <c r="AP66" s="841"/>
      <c r="AQ66" s="136">
        <v>20823000</v>
      </c>
      <c r="AR66" s="136"/>
      <c r="AS66" s="136"/>
      <c r="AT66" s="136"/>
      <c r="AU66" s="136"/>
      <c r="AV66" s="136"/>
      <c r="AW66" s="136"/>
      <c r="AX66" s="151"/>
      <c r="AY66">
        <f>$AY$65</f>
        <v>1</v>
      </c>
    </row>
    <row r="67" spans="1:51" ht="68.25" customHeight="1" thickBot="1" x14ac:dyDescent="0.25">
      <c r="A67" s="855"/>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9" t="s">
        <v>47</v>
      </c>
      <c r="Z67" s="860"/>
      <c r="AA67" s="861"/>
      <c r="AB67" s="862" t="s">
        <v>622</v>
      </c>
      <c r="AC67" s="863"/>
      <c r="AD67" s="864"/>
      <c r="AE67" s="865" t="s">
        <v>612</v>
      </c>
      <c r="AF67" s="865"/>
      <c r="AG67" s="865"/>
      <c r="AH67" s="865"/>
      <c r="AI67" s="866" t="s">
        <v>678</v>
      </c>
      <c r="AJ67" s="865"/>
      <c r="AK67" s="865"/>
      <c r="AL67" s="865"/>
      <c r="AM67" s="867" t="s">
        <v>635</v>
      </c>
      <c r="AN67" s="868"/>
      <c r="AO67" s="868"/>
      <c r="AP67" s="868"/>
      <c r="AQ67" s="865" t="s">
        <v>636</v>
      </c>
      <c r="AR67" s="865"/>
      <c r="AS67" s="865"/>
      <c r="AT67" s="865"/>
      <c r="AU67" s="865"/>
      <c r="AV67" s="865"/>
      <c r="AW67" s="865"/>
      <c r="AX67" s="869"/>
      <c r="AY67">
        <f>$AY$65</f>
        <v>1</v>
      </c>
    </row>
    <row r="68" spans="1:51" ht="45" customHeight="1" x14ac:dyDescent="0.2">
      <c r="A68" s="86" t="s">
        <v>287</v>
      </c>
      <c r="B68" s="83"/>
      <c r="C68" s="82" t="s">
        <v>182</v>
      </c>
      <c r="D68" s="83"/>
      <c r="E68" s="653" t="s">
        <v>205</v>
      </c>
      <c r="F68" s="654"/>
      <c r="G68" s="655" t="s">
        <v>603</v>
      </c>
      <c r="H68" s="656"/>
      <c r="I68" s="656"/>
      <c r="J68" s="656"/>
      <c r="K68" s="656"/>
      <c r="L68" s="656"/>
      <c r="M68" s="656"/>
      <c r="N68" s="656"/>
      <c r="O68" s="656"/>
      <c r="P68" s="656"/>
      <c r="Q68" s="656"/>
      <c r="R68" s="656"/>
      <c r="S68" s="656"/>
      <c r="T68" s="656"/>
      <c r="U68" s="656"/>
      <c r="V68" s="656"/>
      <c r="W68" s="656"/>
      <c r="X68" s="656"/>
      <c r="Y68" s="656"/>
      <c r="Z68" s="656"/>
      <c r="AA68" s="656"/>
      <c r="AB68" s="656"/>
      <c r="AC68" s="656"/>
      <c r="AD68" s="656"/>
      <c r="AE68" s="656"/>
      <c r="AF68" s="656"/>
      <c r="AG68" s="656"/>
      <c r="AH68" s="656"/>
      <c r="AI68" s="656"/>
      <c r="AJ68" s="656"/>
      <c r="AK68" s="656"/>
      <c r="AL68" s="656"/>
      <c r="AM68" s="656"/>
      <c r="AN68" s="656"/>
      <c r="AO68" s="656"/>
      <c r="AP68" s="656"/>
      <c r="AQ68" s="656"/>
      <c r="AR68" s="656"/>
      <c r="AS68" s="656"/>
      <c r="AT68" s="656"/>
      <c r="AU68" s="656"/>
      <c r="AV68" s="656"/>
      <c r="AW68" s="656"/>
      <c r="AX68" s="657"/>
      <c r="AY68">
        <f>COUNTA($G$68)</f>
        <v>1</v>
      </c>
    </row>
    <row r="69" spans="1:51" ht="45" customHeight="1" x14ac:dyDescent="0.2">
      <c r="A69" s="87"/>
      <c r="B69" s="85"/>
      <c r="C69" s="84"/>
      <c r="D69" s="85"/>
      <c r="E69" s="650" t="s">
        <v>204</v>
      </c>
      <c r="F69" s="651"/>
      <c r="G69" s="335" t="s">
        <v>603</v>
      </c>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652"/>
      <c r="AY69">
        <f>$AY$68</f>
        <v>1</v>
      </c>
    </row>
    <row r="70" spans="1:51" ht="18.75" customHeight="1" x14ac:dyDescent="0.2">
      <c r="A70" s="87"/>
      <c r="B70" s="85"/>
      <c r="C70" s="84"/>
      <c r="D70" s="85"/>
      <c r="E70" s="658" t="s">
        <v>183</v>
      </c>
      <c r="F70" s="659"/>
      <c r="G70" s="279" t="s">
        <v>192</v>
      </c>
      <c r="H70" s="280"/>
      <c r="I70" s="280"/>
      <c r="J70" s="280"/>
      <c r="K70" s="280"/>
      <c r="L70" s="280"/>
      <c r="M70" s="280"/>
      <c r="N70" s="280"/>
      <c r="O70" s="280"/>
      <c r="P70" s="280"/>
      <c r="Q70" s="280"/>
      <c r="R70" s="280"/>
      <c r="S70" s="280"/>
      <c r="T70" s="280"/>
      <c r="U70" s="280"/>
      <c r="V70" s="280"/>
      <c r="W70" s="280"/>
      <c r="X70" s="281"/>
      <c r="Y70" s="646"/>
      <c r="Z70" s="647"/>
      <c r="AA70" s="648"/>
      <c r="AB70" s="649" t="s">
        <v>11</v>
      </c>
      <c r="AC70" s="280"/>
      <c r="AD70" s="281"/>
      <c r="AE70" s="189" t="s">
        <v>274</v>
      </c>
      <c r="AF70" s="190"/>
      <c r="AG70" s="190"/>
      <c r="AH70" s="191"/>
      <c r="AI70" s="189" t="s">
        <v>293</v>
      </c>
      <c r="AJ70" s="190"/>
      <c r="AK70" s="190"/>
      <c r="AL70" s="191"/>
      <c r="AM70" s="189" t="s">
        <v>580</v>
      </c>
      <c r="AN70" s="190"/>
      <c r="AO70" s="190"/>
      <c r="AP70" s="191"/>
      <c r="AQ70" s="649" t="s">
        <v>180</v>
      </c>
      <c r="AR70" s="280"/>
      <c r="AS70" s="280"/>
      <c r="AT70" s="281"/>
      <c r="AU70" s="720" t="s">
        <v>194</v>
      </c>
      <c r="AV70" s="720"/>
      <c r="AW70" s="720"/>
      <c r="AX70" s="721"/>
      <c r="AY70">
        <f>COUNTA($G$72)</f>
        <v>1</v>
      </c>
    </row>
    <row r="71" spans="1:51" ht="18.75" customHeight="1" x14ac:dyDescent="0.2">
      <c r="A71" s="87"/>
      <c r="B71" s="85"/>
      <c r="C71" s="84"/>
      <c r="D71" s="85"/>
      <c r="E71" s="84"/>
      <c r="F71" s="660"/>
      <c r="G71" s="282"/>
      <c r="H71" s="283"/>
      <c r="I71" s="283"/>
      <c r="J71" s="283"/>
      <c r="K71" s="283"/>
      <c r="L71" s="283"/>
      <c r="M71" s="283"/>
      <c r="N71" s="283"/>
      <c r="O71" s="283"/>
      <c r="P71" s="283"/>
      <c r="Q71" s="283"/>
      <c r="R71" s="283"/>
      <c r="S71" s="283"/>
      <c r="T71" s="283"/>
      <c r="U71" s="283"/>
      <c r="V71" s="283"/>
      <c r="W71" s="283"/>
      <c r="X71" s="284"/>
      <c r="Y71" s="115"/>
      <c r="Z71" s="116"/>
      <c r="AA71" s="117"/>
      <c r="AB71" s="271"/>
      <c r="AC71" s="283"/>
      <c r="AD71" s="284"/>
      <c r="AE71" s="271"/>
      <c r="AF71" s="283"/>
      <c r="AG71" s="283"/>
      <c r="AH71" s="284"/>
      <c r="AI71" s="271"/>
      <c r="AJ71" s="283"/>
      <c r="AK71" s="283"/>
      <c r="AL71" s="284"/>
      <c r="AM71" s="271"/>
      <c r="AN71" s="283"/>
      <c r="AO71" s="283"/>
      <c r="AP71" s="284"/>
      <c r="AQ71" s="261" t="s">
        <v>603</v>
      </c>
      <c r="AR71" s="188"/>
      <c r="AS71" s="283" t="s">
        <v>181</v>
      </c>
      <c r="AT71" s="284"/>
      <c r="AU71" s="303" t="s">
        <v>603</v>
      </c>
      <c r="AV71" s="303"/>
      <c r="AW71" s="283" t="s">
        <v>174</v>
      </c>
      <c r="AX71" s="285"/>
      <c r="AY71">
        <f>$AY$70</f>
        <v>1</v>
      </c>
    </row>
    <row r="72" spans="1:51" ht="39.75" customHeight="1" x14ac:dyDescent="0.2">
      <c r="A72" s="87"/>
      <c r="B72" s="85"/>
      <c r="C72" s="84"/>
      <c r="D72" s="85"/>
      <c r="E72" s="84"/>
      <c r="F72" s="660"/>
      <c r="G72" s="297" t="s">
        <v>603</v>
      </c>
      <c r="H72" s="163"/>
      <c r="I72" s="163"/>
      <c r="J72" s="163"/>
      <c r="K72" s="163"/>
      <c r="L72" s="163"/>
      <c r="M72" s="163"/>
      <c r="N72" s="163"/>
      <c r="O72" s="163"/>
      <c r="P72" s="163"/>
      <c r="Q72" s="163"/>
      <c r="R72" s="163"/>
      <c r="S72" s="163"/>
      <c r="T72" s="163"/>
      <c r="U72" s="163"/>
      <c r="V72" s="163"/>
      <c r="W72" s="163"/>
      <c r="X72" s="298"/>
      <c r="Y72" s="414" t="s">
        <v>193</v>
      </c>
      <c r="Z72" s="415"/>
      <c r="AA72" s="416"/>
      <c r="AB72" s="645" t="s">
        <v>603</v>
      </c>
      <c r="AC72" s="609"/>
      <c r="AD72" s="609"/>
      <c r="AE72" s="121" t="s">
        <v>603</v>
      </c>
      <c r="AF72" s="122"/>
      <c r="AG72" s="122"/>
      <c r="AH72" s="122"/>
      <c r="AI72" s="121" t="s">
        <v>603</v>
      </c>
      <c r="AJ72" s="122"/>
      <c r="AK72" s="122"/>
      <c r="AL72" s="122"/>
      <c r="AM72" s="121" t="s">
        <v>603</v>
      </c>
      <c r="AN72" s="122"/>
      <c r="AO72" s="122"/>
      <c r="AP72" s="122"/>
      <c r="AQ72" s="121" t="s">
        <v>603</v>
      </c>
      <c r="AR72" s="122"/>
      <c r="AS72" s="122"/>
      <c r="AT72" s="122"/>
      <c r="AU72" s="121" t="s">
        <v>603</v>
      </c>
      <c r="AV72" s="122"/>
      <c r="AW72" s="122"/>
      <c r="AX72" s="123"/>
      <c r="AY72">
        <f t="shared" ref="AY72:AY73" si="7">$AY$70</f>
        <v>1</v>
      </c>
    </row>
    <row r="73" spans="1:51" ht="39.75" customHeight="1" x14ac:dyDescent="0.2">
      <c r="A73" s="87"/>
      <c r="B73" s="85"/>
      <c r="C73" s="84"/>
      <c r="D73" s="85"/>
      <c r="E73" s="84"/>
      <c r="F73" s="660"/>
      <c r="G73" s="335"/>
      <c r="H73" s="166"/>
      <c r="I73" s="166"/>
      <c r="J73" s="166"/>
      <c r="K73" s="166"/>
      <c r="L73" s="166"/>
      <c r="M73" s="166"/>
      <c r="N73" s="166"/>
      <c r="O73" s="166"/>
      <c r="P73" s="166"/>
      <c r="Q73" s="166"/>
      <c r="R73" s="166"/>
      <c r="S73" s="166"/>
      <c r="T73" s="166"/>
      <c r="U73" s="166"/>
      <c r="V73" s="166"/>
      <c r="W73" s="166"/>
      <c r="X73" s="308"/>
      <c r="Y73" s="183" t="s">
        <v>52</v>
      </c>
      <c r="Z73" s="184"/>
      <c r="AA73" s="185"/>
      <c r="AB73" s="401" t="s">
        <v>603</v>
      </c>
      <c r="AC73" s="402"/>
      <c r="AD73" s="402"/>
      <c r="AE73" s="121" t="s">
        <v>603</v>
      </c>
      <c r="AF73" s="122"/>
      <c r="AG73" s="122"/>
      <c r="AH73" s="122"/>
      <c r="AI73" s="121" t="s">
        <v>603</v>
      </c>
      <c r="AJ73" s="122"/>
      <c r="AK73" s="122"/>
      <c r="AL73" s="122"/>
      <c r="AM73" s="121" t="s">
        <v>603</v>
      </c>
      <c r="AN73" s="122"/>
      <c r="AO73" s="122"/>
      <c r="AP73" s="122"/>
      <c r="AQ73" s="121" t="s">
        <v>603</v>
      </c>
      <c r="AR73" s="122"/>
      <c r="AS73" s="122"/>
      <c r="AT73" s="122"/>
      <c r="AU73" s="121" t="s">
        <v>603</v>
      </c>
      <c r="AV73" s="122"/>
      <c r="AW73" s="122"/>
      <c r="AX73" s="123"/>
      <c r="AY73">
        <f t="shared" si="7"/>
        <v>1</v>
      </c>
    </row>
    <row r="74" spans="1:51" ht="23.25" customHeight="1" x14ac:dyDescent="0.2">
      <c r="A74" s="87"/>
      <c r="B74" s="85"/>
      <c r="C74" s="84"/>
      <c r="D74" s="85"/>
      <c r="E74" s="403" t="s">
        <v>207</v>
      </c>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c r="AY74">
        <f>COUNTA($E$75)</f>
        <v>1</v>
      </c>
    </row>
    <row r="75" spans="1:51" ht="24.75" customHeight="1" x14ac:dyDescent="0.2">
      <c r="A75" s="87"/>
      <c r="B75" s="85"/>
      <c r="C75" s="84"/>
      <c r="D75" s="85"/>
      <c r="E75" s="162" t="s">
        <v>603</v>
      </c>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c r="AY75">
        <f>$AY$74</f>
        <v>1</v>
      </c>
    </row>
    <row r="76" spans="1:51" ht="24.75" customHeight="1" x14ac:dyDescent="0.2">
      <c r="A76" s="87"/>
      <c r="B76" s="85"/>
      <c r="C76" s="84"/>
      <c r="D76" s="85"/>
      <c r="E76" s="365"/>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66"/>
      <c r="AY76">
        <f>$AY$74</f>
        <v>1</v>
      </c>
    </row>
    <row r="77" spans="1:51" ht="34.5" customHeight="1" x14ac:dyDescent="0.2">
      <c r="A77" s="87"/>
      <c r="B77" s="85"/>
      <c r="C77" s="658" t="s">
        <v>552</v>
      </c>
      <c r="D77" s="675"/>
      <c r="E77" s="839" t="s">
        <v>283</v>
      </c>
      <c r="F77" s="840"/>
      <c r="G77" s="616" t="s">
        <v>195</v>
      </c>
      <c r="H77" s="404"/>
      <c r="I77" s="404"/>
      <c r="J77" s="617" t="s">
        <v>598</v>
      </c>
      <c r="K77" s="618"/>
      <c r="L77" s="618"/>
      <c r="M77" s="618"/>
      <c r="N77" s="618"/>
      <c r="O77" s="618"/>
      <c r="P77" s="618"/>
      <c r="Q77" s="618"/>
      <c r="R77" s="618"/>
      <c r="S77" s="618"/>
      <c r="T77" s="619"/>
      <c r="U77" s="556" t="s">
        <v>603</v>
      </c>
      <c r="V77" s="556"/>
      <c r="W77" s="556"/>
      <c r="X77" s="556"/>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7"/>
      <c r="AY77" s="71" t="str">
        <f>IF(SUBSTITUTE($J$77,"-","")="","0","1")</f>
        <v>0</v>
      </c>
    </row>
    <row r="78" spans="1:51" ht="18.75" customHeight="1" x14ac:dyDescent="0.2">
      <c r="A78" s="87"/>
      <c r="B78" s="85"/>
      <c r="C78" s="84"/>
      <c r="D78" s="85"/>
      <c r="E78" s="472" t="s">
        <v>187</v>
      </c>
      <c r="F78" s="473"/>
      <c r="G78" s="627" t="s">
        <v>184</v>
      </c>
      <c r="H78" s="190"/>
      <c r="I78" s="190"/>
      <c r="J78" s="190"/>
      <c r="K78" s="190"/>
      <c r="L78" s="190"/>
      <c r="M78" s="190"/>
      <c r="N78" s="190"/>
      <c r="O78" s="190"/>
      <c r="P78" s="190"/>
      <c r="Q78" s="190"/>
      <c r="R78" s="190"/>
      <c r="S78" s="190"/>
      <c r="T78" s="190"/>
      <c r="U78" s="190"/>
      <c r="V78" s="190"/>
      <c r="W78" s="190"/>
      <c r="X78" s="191"/>
      <c r="Y78" s="115"/>
      <c r="Z78" s="116"/>
      <c r="AA78" s="117"/>
      <c r="AB78" s="189" t="s">
        <v>11</v>
      </c>
      <c r="AC78" s="190"/>
      <c r="AD78" s="191"/>
      <c r="AE78" s="309" t="s">
        <v>186</v>
      </c>
      <c r="AF78" s="310"/>
      <c r="AG78" s="310"/>
      <c r="AH78" s="311"/>
      <c r="AI78" s="269" t="s">
        <v>424</v>
      </c>
      <c r="AJ78" s="269"/>
      <c r="AK78" s="269"/>
      <c r="AL78" s="189"/>
      <c r="AM78" s="269" t="s">
        <v>425</v>
      </c>
      <c r="AN78" s="269"/>
      <c r="AO78" s="269"/>
      <c r="AP78" s="189"/>
      <c r="AQ78" s="189" t="s">
        <v>180</v>
      </c>
      <c r="AR78" s="190"/>
      <c r="AS78" s="190"/>
      <c r="AT78" s="191"/>
      <c r="AU78" s="124" t="s">
        <v>132</v>
      </c>
      <c r="AV78" s="124"/>
      <c r="AW78" s="124"/>
      <c r="AX78" s="125"/>
      <c r="AY78">
        <f>COUNTA($G$80)</f>
        <v>1</v>
      </c>
    </row>
    <row r="79" spans="1:51" ht="18.75" customHeight="1" x14ac:dyDescent="0.2">
      <c r="A79" s="87"/>
      <c r="B79" s="85"/>
      <c r="C79" s="84"/>
      <c r="D79" s="85"/>
      <c r="E79" s="472"/>
      <c r="F79" s="473"/>
      <c r="G79" s="282"/>
      <c r="H79" s="283"/>
      <c r="I79" s="283"/>
      <c r="J79" s="283"/>
      <c r="K79" s="283"/>
      <c r="L79" s="283"/>
      <c r="M79" s="283"/>
      <c r="N79" s="283"/>
      <c r="O79" s="283"/>
      <c r="P79" s="283"/>
      <c r="Q79" s="283"/>
      <c r="R79" s="283"/>
      <c r="S79" s="283"/>
      <c r="T79" s="283"/>
      <c r="U79" s="283"/>
      <c r="V79" s="283"/>
      <c r="W79" s="283"/>
      <c r="X79" s="284"/>
      <c r="Y79" s="115"/>
      <c r="Z79" s="116"/>
      <c r="AA79" s="117"/>
      <c r="AB79" s="271"/>
      <c r="AC79" s="283"/>
      <c r="AD79" s="284"/>
      <c r="AE79" s="303" t="s">
        <v>603</v>
      </c>
      <c r="AF79" s="303"/>
      <c r="AG79" s="283" t="s">
        <v>181</v>
      </c>
      <c r="AH79" s="284"/>
      <c r="AI79" s="270"/>
      <c r="AJ79" s="270"/>
      <c r="AK79" s="270"/>
      <c r="AL79" s="271"/>
      <c r="AM79" s="270"/>
      <c r="AN79" s="270"/>
      <c r="AO79" s="270"/>
      <c r="AP79" s="271"/>
      <c r="AQ79" s="302" t="s">
        <v>603</v>
      </c>
      <c r="AR79" s="303"/>
      <c r="AS79" s="283" t="s">
        <v>181</v>
      </c>
      <c r="AT79" s="284"/>
      <c r="AU79" s="303" t="s">
        <v>603</v>
      </c>
      <c r="AV79" s="303"/>
      <c r="AW79" s="283" t="s">
        <v>174</v>
      </c>
      <c r="AX79" s="285"/>
      <c r="AY79">
        <f>$AY$78</f>
        <v>1</v>
      </c>
    </row>
    <row r="80" spans="1:51" ht="23.25" customHeight="1" x14ac:dyDescent="0.2">
      <c r="A80" s="87"/>
      <c r="B80" s="85"/>
      <c r="C80" s="84"/>
      <c r="D80" s="85"/>
      <c r="E80" s="472"/>
      <c r="F80" s="473"/>
      <c r="G80" s="297" t="s">
        <v>603</v>
      </c>
      <c r="H80" s="163"/>
      <c r="I80" s="163"/>
      <c r="J80" s="163"/>
      <c r="K80" s="163"/>
      <c r="L80" s="163"/>
      <c r="M80" s="163"/>
      <c r="N80" s="163"/>
      <c r="O80" s="163"/>
      <c r="P80" s="163"/>
      <c r="Q80" s="163"/>
      <c r="R80" s="163"/>
      <c r="S80" s="163"/>
      <c r="T80" s="163"/>
      <c r="U80" s="163"/>
      <c r="V80" s="163"/>
      <c r="W80" s="163"/>
      <c r="X80" s="298"/>
      <c r="Y80" s="414" t="s">
        <v>12</v>
      </c>
      <c r="Z80" s="415"/>
      <c r="AA80" s="416"/>
      <c r="AB80" s="402" t="s">
        <v>603</v>
      </c>
      <c r="AC80" s="402"/>
      <c r="AD80" s="402"/>
      <c r="AE80" s="181" t="s">
        <v>603</v>
      </c>
      <c r="AF80" s="122"/>
      <c r="AG80" s="122"/>
      <c r="AH80" s="122"/>
      <c r="AI80" s="181" t="s">
        <v>603</v>
      </c>
      <c r="AJ80" s="122"/>
      <c r="AK80" s="122"/>
      <c r="AL80" s="122"/>
      <c r="AM80" s="181" t="s">
        <v>603</v>
      </c>
      <c r="AN80" s="122"/>
      <c r="AO80" s="122"/>
      <c r="AP80" s="182"/>
      <c r="AQ80" s="181" t="s">
        <v>603</v>
      </c>
      <c r="AR80" s="122"/>
      <c r="AS80" s="122"/>
      <c r="AT80" s="182"/>
      <c r="AU80" s="122" t="s">
        <v>603</v>
      </c>
      <c r="AV80" s="122"/>
      <c r="AW80" s="122"/>
      <c r="AX80" s="123"/>
      <c r="AY80">
        <f t="shared" ref="AY80:AY82" si="8">$AY$78</f>
        <v>1</v>
      </c>
    </row>
    <row r="81" spans="1:51" ht="23.25" customHeight="1" x14ac:dyDescent="0.2">
      <c r="A81" s="87"/>
      <c r="B81" s="85"/>
      <c r="C81" s="84"/>
      <c r="D81" s="85"/>
      <c r="E81" s="472"/>
      <c r="F81" s="473"/>
      <c r="G81" s="299"/>
      <c r="H81" s="300"/>
      <c r="I81" s="300"/>
      <c r="J81" s="300"/>
      <c r="K81" s="300"/>
      <c r="L81" s="300"/>
      <c r="M81" s="300"/>
      <c r="N81" s="300"/>
      <c r="O81" s="300"/>
      <c r="P81" s="300"/>
      <c r="Q81" s="300"/>
      <c r="R81" s="300"/>
      <c r="S81" s="300"/>
      <c r="T81" s="300"/>
      <c r="U81" s="300"/>
      <c r="V81" s="300"/>
      <c r="W81" s="300"/>
      <c r="X81" s="301"/>
      <c r="Y81" s="183" t="s">
        <v>52</v>
      </c>
      <c r="Z81" s="184"/>
      <c r="AA81" s="185"/>
      <c r="AB81" s="609" t="s">
        <v>603</v>
      </c>
      <c r="AC81" s="609"/>
      <c r="AD81" s="609"/>
      <c r="AE81" s="181" t="s">
        <v>603</v>
      </c>
      <c r="AF81" s="122"/>
      <c r="AG81" s="122"/>
      <c r="AH81" s="182"/>
      <c r="AI81" s="181" t="s">
        <v>603</v>
      </c>
      <c r="AJ81" s="122"/>
      <c r="AK81" s="122"/>
      <c r="AL81" s="122"/>
      <c r="AM81" s="181" t="s">
        <v>603</v>
      </c>
      <c r="AN81" s="122"/>
      <c r="AO81" s="122"/>
      <c r="AP81" s="182"/>
      <c r="AQ81" s="181" t="s">
        <v>603</v>
      </c>
      <c r="AR81" s="122"/>
      <c r="AS81" s="122"/>
      <c r="AT81" s="182"/>
      <c r="AU81" s="122" t="s">
        <v>603</v>
      </c>
      <c r="AV81" s="122"/>
      <c r="AW81" s="122"/>
      <c r="AX81" s="123"/>
      <c r="AY81">
        <f t="shared" si="8"/>
        <v>1</v>
      </c>
    </row>
    <row r="82" spans="1:51" ht="23.25" customHeight="1" x14ac:dyDescent="0.2">
      <c r="A82" s="87"/>
      <c r="B82" s="85"/>
      <c r="C82" s="84"/>
      <c r="D82" s="85"/>
      <c r="E82" s="472"/>
      <c r="F82" s="473"/>
      <c r="G82" s="335"/>
      <c r="H82" s="166"/>
      <c r="I82" s="166"/>
      <c r="J82" s="166"/>
      <c r="K82" s="166"/>
      <c r="L82" s="166"/>
      <c r="M82" s="166"/>
      <c r="N82" s="166"/>
      <c r="O82" s="166"/>
      <c r="P82" s="166"/>
      <c r="Q82" s="166"/>
      <c r="R82" s="166"/>
      <c r="S82" s="166"/>
      <c r="T82" s="166"/>
      <c r="U82" s="166"/>
      <c r="V82" s="166"/>
      <c r="W82" s="166"/>
      <c r="X82" s="308"/>
      <c r="Y82" s="183" t="s">
        <v>13</v>
      </c>
      <c r="Z82" s="184"/>
      <c r="AA82" s="185"/>
      <c r="AB82" s="661" t="s">
        <v>175</v>
      </c>
      <c r="AC82" s="661"/>
      <c r="AD82" s="661"/>
      <c r="AE82" s="181" t="s">
        <v>603</v>
      </c>
      <c r="AF82" s="122"/>
      <c r="AG82" s="122"/>
      <c r="AH82" s="182"/>
      <c r="AI82" s="181" t="s">
        <v>603</v>
      </c>
      <c r="AJ82" s="122"/>
      <c r="AK82" s="122"/>
      <c r="AL82" s="122"/>
      <c r="AM82" s="181" t="s">
        <v>603</v>
      </c>
      <c r="AN82" s="122"/>
      <c r="AO82" s="122"/>
      <c r="AP82" s="182"/>
      <c r="AQ82" s="181" t="s">
        <v>603</v>
      </c>
      <c r="AR82" s="122"/>
      <c r="AS82" s="122"/>
      <c r="AT82" s="182"/>
      <c r="AU82" s="122" t="s">
        <v>603</v>
      </c>
      <c r="AV82" s="122"/>
      <c r="AW82" s="122"/>
      <c r="AX82" s="123"/>
      <c r="AY82">
        <f t="shared" si="8"/>
        <v>1</v>
      </c>
    </row>
    <row r="83" spans="1:51" ht="18.75" customHeight="1" x14ac:dyDescent="0.2">
      <c r="A83" s="87"/>
      <c r="B83" s="85"/>
      <c r="C83" s="84"/>
      <c r="D83" s="85"/>
      <c r="E83" s="472" t="s">
        <v>188</v>
      </c>
      <c r="F83" s="473"/>
      <c r="G83" s="627" t="s">
        <v>185</v>
      </c>
      <c r="H83" s="190"/>
      <c r="I83" s="190"/>
      <c r="J83" s="190"/>
      <c r="K83" s="190"/>
      <c r="L83" s="190"/>
      <c r="M83" s="190"/>
      <c r="N83" s="190"/>
      <c r="O83" s="190"/>
      <c r="P83" s="190"/>
      <c r="Q83" s="190"/>
      <c r="R83" s="190"/>
      <c r="S83" s="190"/>
      <c r="T83" s="190"/>
      <c r="U83" s="190"/>
      <c r="V83" s="190"/>
      <c r="W83" s="190"/>
      <c r="X83" s="191"/>
      <c r="Y83" s="115"/>
      <c r="Z83" s="116"/>
      <c r="AA83" s="117"/>
      <c r="AB83" s="189" t="s">
        <v>11</v>
      </c>
      <c r="AC83" s="190"/>
      <c r="AD83" s="191"/>
      <c r="AE83" s="309" t="s">
        <v>186</v>
      </c>
      <c r="AF83" s="310"/>
      <c r="AG83" s="310"/>
      <c r="AH83" s="311"/>
      <c r="AI83" s="269" t="s">
        <v>424</v>
      </c>
      <c r="AJ83" s="269"/>
      <c r="AK83" s="269"/>
      <c r="AL83" s="189"/>
      <c r="AM83" s="269" t="s">
        <v>425</v>
      </c>
      <c r="AN83" s="269"/>
      <c r="AO83" s="269"/>
      <c r="AP83" s="189"/>
      <c r="AQ83" s="189" t="s">
        <v>180</v>
      </c>
      <c r="AR83" s="190"/>
      <c r="AS83" s="190"/>
      <c r="AT83" s="191"/>
      <c r="AU83" s="124" t="s">
        <v>132</v>
      </c>
      <c r="AV83" s="124"/>
      <c r="AW83" s="124"/>
      <c r="AX83" s="125"/>
      <c r="AY83">
        <f>COUNTA($G$85)</f>
        <v>1</v>
      </c>
    </row>
    <row r="84" spans="1:51" ht="18.75" customHeight="1" x14ac:dyDescent="0.2">
      <c r="A84" s="87"/>
      <c r="B84" s="85"/>
      <c r="C84" s="84"/>
      <c r="D84" s="85"/>
      <c r="E84" s="472"/>
      <c r="F84" s="473"/>
      <c r="G84" s="282"/>
      <c r="H84" s="283"/>
      <c r="I84" s="283"/>
      <c r="J84" s="283"/>
      <c r="K84" s="283"/>
      <c r="L84" s="283"/>
      <c r="M84" s="283"/>
      <c r="N84" s="283"/>
      <c r="O84" s="283"/>
      <c r="P84" s="283"/>
      <c r="Q84" s="283"/>
      <c r="R84" s="283"/>
      <c r="S84" s="283"/>
      <c r="T84" s="283"/>
      <c r="U84" s="283"/>
      <c r="V84" s="283"/>
      <c r="W84" s="283"/>
      <c r="X84" s="284"/>
      <c r="Y84" s="115"/>
      <c r="Z84" s="116"/>
      <c r="AA84" s="117"/>
      <c r="AB84" s="271"/>
      <c r="AC84" s="283"/>
      <c r="AD84" s="284"/>
      <c r="AE84" s="303" t="s">
        <v>603</v>
      </c>
      <c r="AF84" s="303"/>
      <c r="AG84" s="283" t="s">
        <v>181</v>
      </c>
      <c r="AH84" s="284"/>
      <c r="AI84" s="270"/>
      <c r="AJ84" s="270"/>
      <c r="AK84" s="270"/>
      <c r="AL84" s="271"/>
      <c r="AM84" s="270"/>
      <c r="AN84" s="270"/>
      <c r="AO84" s="270"/>
      <c r="AP84" s="271"/>
      <c r="AQ84" s="302" t="s">
        <v>603</v>
      </c>
      <c r="AR84" s="303"/>
      <c r="AS84" s="283" t="s">
        <v>181</v>
      </c>
      <c r="AT84" s="284"/>
      <c r="AU84" s="303" t="s">
        <v>603</v>
      </c>
      <c r="AV84" s="303"/>
      <c r="AW84" s="283" t="s">
        <v>174</v>
      </c>
      <c r="AX84" s="285"/>
      <c r="AY84">
        <f>$AY$83</f>
        <v>1</v>
      </c>
    </row>
    <row r="85" spans="1:51" ht="23.25" customHeight="1" x14ac:dyDescent="0.2">
      <c r="A85" s="87"/>
      <c r="B85" s="85"/>
      <c r="C85" s="84"/>
      <c r="D85" s="85"/>
      <c r="E85" s="472"/>
      <c r="F85" s="473"/>
      <c r="G85" s="669" t="s">
        <v>603</v>
      </c>
      <c r="H85" s="163"/>
      <c r="I85" s="163"/>
      <c r="J85" s="163"/>
      <c r="K85" s="163"/>
      <c r="L85" s="163"/>
      <c r="M85" s="163"/>
      <c r="N85" s="163"/>
      <c r="O85" s="163"/>
      <c r="P85" s="163"/>
      <c r="Q85" s="163"/>
      <c r="R85" s="163"/>
      <c r="S85" s="163"/>
      <c r="T85" s="163"/>
      <c r="U85" s="163"/>
      <c r="V85" s="163"/>
      <c r="W85" s="163"/>
      <c r="X85" s="298"/>
      <c r="Y85" s="414" t="s">
        <v>12</v>
      </c>
      <c r="Z85" s="415"/>
      <c r="AA85" s="416"/>
      <c r="AB85" s="402" t="s">
        <v>603</v>
      </c>
      <c r="AC85" s="402"/>
      <c r="AD85" s="402"/>
      <c r="AE85" s="181" t="s">
        <v>603</v>
      </c>
      <c r="AF85" s="122"/>
      <c r="AG85" s="122"/>
      <c r="AH85" s="122"/>
      <c r="AI85" s="181" t="s">
        <v>603</v>
      </c>
      <c r="AJ85" s="122"/>
      <c r="AK85" s="122"/>
      <c r="AL85" s="122"/>
      <c r="AM85" s="181" t="s">
        <v>603</v>
      </c>
      <c r="AN85" s="122"/>
      <c r="AO85" s="122"/>
      <c r="AP85" s="182"/>
      <c r="AQ85" s="181" t="s">
        <v>603</v>
      </c>
      <c r="AR85" s="122"/>
      <c r="AS85" s="122"/>
      <c r="AT85" s="182"/>
      <c r="AU85" s="122" t="s">
        <v>603</v>
      </c>
      <c r="AV85" s="122"/>
      <c r="AW85" s="122"/>
      <c r="AX85" s="123"/>
      <c r="AY85">
        <f t="shared" ref="AY85:AY87" si="9">$AY$83</f>
        <v>1</v>
      </c>
    </row>
    <row r="86" spans="1:51" ht="23.25" customHeight="1" x14ac:dyDescent="0.2">
      <c r="A86" s="87"/>
      <c r="B86" s="85"/>
      <c r="C86" s="84"/>
      <c r="D86" s="85"/>
      <c r="E86" s="472"/>
      <c r="F86" s="473"/>
      <c r="G86" s="299"/>
      <c r="H86" s="300"/>
      <c r="I86" s="300"/>
      <c r="J86" s="300"/>
      <c r="K86" s="300"/>
      <c r="L86" s="300"/>
      <c r="M86" s="300"/>
      <c r="N86" s="300"/>
      <c r="O86" s="300"/>
      <c r="P86" s="300"/>
      <c r="Q86" s="300"/>
      <c r="R86" s="300"/>
      <c r="S86" s="300"/>
      <c r="T86" s="300"/>
      <c r="U86" s="300"/>
      <c r="V86" s="300"/>
      <c r="W86" s="300"/>
      <c r="X86" s="301"/>
      <c r="Y86" s="183" t="s">
        <v>52</v>
      </c>
      <c r="Z86" s="184"/>
      <c r="AA86" s="185"/>
      <c r="AB86" s="609" t="s">
        <v>603</v>
      </c>
      <c r="AC86" s="609"/>
      <c r="AD86" s="609"/>
      <c r="AE86" s="181" t="s">
        <v>603</v>
      </c>
      <c r="AF86" s="122"/>
      <c r="AG86" s="122"/>
      <c r="AH86" s="182"/>
      <c r="AI86" s="181" t="s">
        <v>603</v>
      </c>
      <c r="AJ86" s="122"/>
      <c r="AK86" s="122"/>
      <c r="AL86" s="122"/>
      <c r="AM86" s="181" t="s">
        <v>603</v>
      </c>
      <c r="AN86" s="122"/>
      <c r="AO86" s="122"/>
      <c r="AP86" s="182"/>
      <c r="AQ86" s="181" t="s">
        <v>603</v>
      </c>
      <c r="AR86" s="122"/>
      <c r="AS86" s="122"/>
      <c r="AT86" s="182"/>
      <c r="AU86" s="122" t="s">
        <v>603</v>
      </c>
      <c r="AV86" s="122"/>
      <c r="AW86" s="122"/>
      <c r="AX86" s="123"/>
      <c r="AY86">
        <f t="shared" si="9"/>
        <v>1</v>
      </c>
    </row>
    <row r="87" spans="1:51" ht="23.25" customHeight="1" x14ac:dyDescent="0.2">
      <c r="A87" s="87"/>
      <c r="B87" s="85"/>
      <c r="C87" s="84"/>
      <c r="D87" s="85"/>
      <c r="E87" s="472"/>
      <c r="F87" s="473"/>
      <c r="G87" s="335"/>
      <c r="H87" s="166"/>
      <c r="I87" s="166"/>
      <c r="J87" s="166"/>
      <c r="K87" s="166"/>
      <c r="L87" s="166"/>
      <c r="M87" s="166"/>
      <c r="N87" s="166"/>
      <c r="O87" s="166"/>
      <c r="P87" s="166"/>
      <c r="Q87" s="166"/>
      <c r="R87" s="166"/>
      <c r="S87" s="166"/>
      <c r="T87" s="166"/>
      <c r="U87" s="166"/>
      <c r="V87" s="166"/>
      <c r="W87" s="166"/>
      <c r="X87" s="308"/>
      <c r="Y87" s="183" t="s">
        <v>13</v>
      </c>
      <c r="Z87" s="184"/>
      <c r="AA87" s="185"/>
      <c r="AB87" s="661" t="s">
        <v>14</v>
      </c>
      <c r="AC87" s="661"/>
      <c r="AD87" s="661"/>
      <c r="AE87" s="181" t="s">
        <v>603</v>
      </c>
      <c r="AF87" s="122"/>
      <c r="AG87" s="122"/>
      <c r="AH87" s="182"/>
      <c r="AI87" s="181" t="s">
        <v>603</v>
      </c>
      <c r="AJ87" s="122"/>
      <c r="AK87" s="122"/>
      <c r="AL87" s="122"/>
      <c r="AM87" s="181" t="s">
        <v>603</v>
      </c>
      <c r="AN87" s="122"/>
      <c r="AO87" s="122"/>
      <c r="AP87" s="182"/>
      <c r="AQ87" s="181" t="s">
        <v>603</v>
      </c>
      <c r="AR87" s="122"/>
      <c r="AS87" s="122"/>
      <c r="AT87" s="182"/>
      <c r="AU87" s="122" t="s">
        <v>603</v>
      </c>
      <c r="AV87" s="122"/>
      <c r="AW87" s="122"/>
      <c r="AX87" s="123"/>
      <c r="AY87">
        <f t="shared" si="9"/>
        <v>1</v>
      </c>
    </row>
    <row r="88" spans="1:51" ht="23.85" customHeight="1" x14ac:dyDescent="0.2">
      <c r="A88" s="87"/>
      <c r="B88" s="85"/>
      <c r="C88" s="84"/>
      <c r="D88" s="85"/>
      <c r="E88" s="403" t="s">
        <v>289</v>
      </c>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5"/>
      <c r="AY88">
        <f>COUNTA($E$89)</f>
        <v>1</v>
      </c>
    </row>
    <row r="89" spans="1:51" ht="24.75" customHeight="1" x14ac:dyDescent="0.2">
      <c r="A89" s="87"/>
      <c r="B89" s="85"/>
      <c r="C89" s="84"/>
      <c r="D89" s="85"/>
      <c r="E89" s="162" t="s">
        <v>603</v>
      </c>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4"/>
      <c r="AY89">
        <f>$AY$88</f>
        <v>1</v>
      </c>
    </row>
    <row r="90" spans="1:51" ht="24.75" customHeight="1" thickBot="1" x14ac:dyDescent="0.25">
      <c r="A90" s="87"/>
      <c r="B90" s="85"/>
      <c r="C90" s="84"/>
      <c r="D90" s="85"/>
      <c r="E90" s="165"/>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7"/>
      <c r="AY90">
        <f>$AY$89</f>
        <v>1</v>
      </c>
    </row>
    <row r="91" spans="1:51" ht="27" customHeight="1" x14ac:dyDescent="0.2">
      <c r="A91" s="624" t="s">
        <v>45</v>
      </c>
      <c r="B91" s="625"/>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5"/>
      <c r="AO91" s="625"/>
      <c r="AP91" s="625"/>
      <c r="AQ91" s="625"/>
      <c r="AR91" s="625"/>
      <c r="AS91" s="625"/>
      <c r="AT91" s="625"/>
      <c r="AU91" s="625"/>
      <c r="AV91" s="625"/>
      <c r="AW91" s="625"/>
      <c r="AX91" s="626"/>
    </row>
    <row r="92" spans="1:51" ht="27" customHeight="1" x14ac:dyDescent="0.2">
      <c r="A92" s="5"/>
      <c r="B92" s="6"/>
      <c r="C92" s="119" t="s">
        <v>30</v>
      </c>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20"/>
      <c r="AD92" s="118" t="s">
        <v>34</v>
      </c>
      <c r="AE92" s="118"/>
      <c r="AF92" s="118"/>
      <c r="AG92" s="542" t="s">
        <v>29</v>
      </c>
      <c r="AH92" s="118"/>
      <c r="AI92" s="118"/>
      <c r="AJ92" s="118"/>
      <c r="AK92" s="118"/>
      <c r="AL92" s="118"/>
      <c r="AM92" s="118"/>
      <c r="AN92" s="118"/>
      <c r="AO92" s="118"/>
      <c r="AP92" s="118"/>
      <c r="AQ92" s="118"/>
      <c r="AR92" s="118"/>
      <c r="AS92" s="118"/>
      <c r="AT92" s="118"/>
      <c r="AU92" s="118"/>
      <c r="AV92" s="118"/>
      <c r="AW92" s="118"/>
      <c r="AX92" s="543"/>
    </row>
    <row r="93" spans="1:51" ht="204.75" customHeight="1" x14ac:dyDescent="0.2">
      <c r="A93" s="594" t="s">
        <v>138</v>
      </c>
      <c r="B93" s="595"/>
      <c r="C93" s="808" t="s">
        <v>139</v>
      </c>
      <c r="D93" s="809"/>
      <c r="E93" s="809"/>
      <c r="F93" s="809"/>
      <c r="G93" s="809"/>
      <c r="H93" s="809"/>
      <c r="I93" s="809"/>
      <c r="J93" s="809"/>
      <c r="K93" s="809"/>
      <c r="L93" s="809"/>
      <c r="M93" s="809"/>
      <c r="N93" s="809"/>
      <c r="O93" s="809"/>
      <c r="P93" s="809"/>
      <c r="Q93" s="809"/>
      <c r="R93" s="809"/>
      <c r="S93" s="809"/>
      <c r="T93" s="809"/>
      <c r="U93" s="809"/>
      <c r="V93" s="809"/>
      <c r="W93" s="809"/>
      <c r="X93" s="809"/>
      <c r="Y93" s="809"/>
      <c r="Z93" s="809"/>
      <c r="AA93" s="809"/>
      <c r="AB93" s="809"/>
      <c r="AC93" s="810"/>
      <c r="AD93" s="171" t="s">
        <v>595</v>
      </c>
      <c r="AE93" s="172"/>
      <c r="AF93" s="172"/>
      <c r="AG93" s="778" t="s">
        <v>673</v>
      </c>
      <c r="AH93" s="779"/>
      <c r="AI93" s="779"/>
      <c r="AJ93" s="779"/>
      <c r="AK93" s="779"/>
      <c r="AL93" s="779"/>
      <c r="AM93" s="779"/>
      <c r="AN93" s="779"/>
      <c r="AO93" s="779"/>
      <c r="AP93" s="779"/>
      <c r="AQ93" s="779"/>
      <c r="AR93" s="779"/>
      <c r="AS93" s="779"/>
      <c r="AT93" s="779"/>
      <c r="AU93" s="779"/>
      <c r="AV93" s="779"/>
      <c r="AW93" s="779"/>
      <c r="AX93" s="780"/>
    </row>
    <row r="94" spans="1:51" ht="126.75" customHeight="1" x14ac:dyDescent="0.2">
      <c r="A94" s="596"/>
      <c r="B94" s="597"/>
      <c r="C94" s="811" t="s">
        <v>35</v>
      </c>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00"/>
      <c r="AD94" s="146" t="s">
        <v>595</v>
      </c>
      <c r="AE94" s="147"/>
      <c r="AF94" s="147"/>
      <c r="AG94" s="781" t="s">
        <v>674</v>
      </c>
      <c r="AH94" s="782"/>
      <c r="AI94" s="782"/>
      <c r="AJ94" s="782"/>
      <c r="AK94" s="782"/>
      <c r="AL94" s="782"/>
      <c r="AM94" s="782"/>
      <c r="AN94" s="782"/>
      <c r="AO94" s="782"/>
      <c r="AP94" s="782"/>
      <c r="AQ94" s="782"/>
      <c r="AR94" s="782"/>
      <c r="AS94" s="782"/>
      <c r="AT94" s="782"/>
      <c r="AU94" s="782"/>
      <c r="AV94" s="782"/>
      <c r="AW94" s="782"/>
      <c r="AX94" s="783"/>
    </row>
    <row r="95" spans="1:51" ht="114.75" customHeight="1" x14ac:dyDescent="0.2">
      <c r="A95" s="598"/>
      <c r="B95" s="599"/>
      <c r="C95" s="813" t="s">
        <v>140</v>
      </c>
      <c r="D95" s="814"/>
      <c r="E95" s="814"/>
      <c r="F95" s="814"/>
      <c r="G95" s="814"/>
      <c r="H95" s="814"/>
      <c r="I95" s="814"/>
      <c r="J95" s="814"/>
      <c r="K95" s="814"/>
      <c r="L95" s="814"/>
      <c r="M95" s="814"/>
      <c r="N95" s="814"/>
      <c r="O95" s="814"/>
      <c r="P95" s="814"/>
      <c r="Q95" s="814"/>
      <c r="R95" s="814"/>
      <c r="S95" s="814"/>
      <c r="T95" s="814"/>
      <c r="U95" s="814"/>
      <c r="V95" s="814"/>
      <c r="W95" s="814"/>
      <c r="X95" s="814"/>
      <c r="Y95" s="814"/>
      <c r="Z95" s="814"/>
      <c r="AA95" s="814"/>
      <c r="AB95" s="814"/>
      <c r="AC95" s="815"/>
      <c r="AD95" s="348" t="s">
        <v>595</v>
      </c>
      <c r="AE95" s="349"/>
      <c r="AF95" s="349"/>
      <c r="AG95" s="786" t="s">
        <v>623</v>
      </c>
      <c r="AH95" s="760"/>
      <c r="AI95" s="760"/>
      <c r="AJ95" s="760"/>
      <c r="AK95" s="760"/>
      <c r="AL95" s="760"/>
      <c r="AM95" s="760"/>
      <c r="AN95" s="760"/>
      <c r="AO95" s="760"/>
      <c r="AP95" s="760"/>
      <c r="AQ95" s="760"/>
      <c r="AR95" s="760"/>
      <c r="AS95" s="760"/>
      <c r="AT95" s="760"/>
      <c r="AU95" s="760"/>
      <c r="AV95" s="760"/>
      <c r="AW95" s="760"/>
      <c r="AX95" s="787"/>
    </row>
    <row r="96" spans="1:51" ht="27" customHeight="1" x14ac:dyDescent="0.2">
      <c r="A96" s="376" t="s">
        <v>37</v>
      </c>
      <c r="B96" s="377"/>
      <c r="C96" s="539" t="s">
        <v>39</v>
      </c>
      <c r="D96" s="540"/>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541"/>
      <c r="AD96" s="455" t="s">
        <v>595</v>
      </c>
      <c r="AE96" s="456"/>
      <c r="AF96" s="456"/>
      <c r="AG96" s="784" t="s">
        <v>697</v>
      </c>
      <c r="AH96" s="755"/>
      <c r="AI96" s="755"/>
      <c r="AJ96" s="755"/>
      <c r="AK96" s="755"/>
      <c r="AL96" s="755"/>
      <c r="AM96" s="755"/>
      <c r="AN96" s="755"/>
      <c r="AO96" s="755"/>
      <c r="AP96" s="755"/>
      <c r="AQ96" s="755"/>
      <c r="AR96" s="755"/>
      <c r="AS96" s="755"/>
      <c r="AT96" s="755"/>
      <c r="AU96" s="755"/>
      <c r="AV96" s="755"/>
      <c r="AW96" s="755"/>
      <c r="AX96" s="785"/>
    </row>
    <row r="97" spans="1:50" ht="35.25" customHeight="1" x14ac:dyDescent="0.2">
      <c r="A97" s="378"/>
      <c r="B97" s="379"/>
      <c r="C97" s="523"/>
      <c r="D97" s="524"/>
      <c r="E97" s="408" t="s">
        <v>266</v>
      </c>
      <c r="F97" s="409"/>
      <c r="G97" s="409"/>
      <c r="H97" s="409"/>
      <c r="I97" s="409"/>
      <c r="J97" s="409"/>
      <c r="K97" s="409"/>
      <c r="L97" s="409"/>
      <c r="M97" s="409"/>
      <c r="N97" s="409"/>
      <c r="O97" s="409"/>
      <c r="P97" s="409"/>
      <c r="Q97" s="409"/>
      <c r="R97" s="409"/>
      <c r="S97" s="409"/>
      <c r="T97" s="409"/>
      <c r="U97" s="409"/>
      <c r="V97" s="409"/>
      <c r="W97" s="409"/>
      <c r="X97" s="409"/>
      <c r="Y97" s="409"/>
      <c r="Z97" s="409"/>
      <c r="AA97" s="409"/>
      <c r="AB97" s="409"/>
      <c r="AC97" s="410"/>
      <c r="AD97" s="146" t="s">
        <v>628</v>
      </c>
      <c r="AE97" s="147"/>
      <c r="AF97" s="512"/>
      <c r="AG97" s="786"/>
      <c r="AH97" s="760"/>
      <c r="AI97" s="760"/>
      <c r="AJ97" s="760"/>
      <c r="AK97" s="760"/>
      <c r="AL97" s="760"/>
      <c r="AM97" s="760"/>
      <c r="AN97" s="760"/>
      <c r="AO97" s="760"/>
      <c r="AP97" s="760"/>
      <c r="AQ97" s="760"/>
      <c r="AR97" s="760"/>
      <c r="AS97" s="760"/>
      <c r="AT97" s="760"/>
      <c r="AU97" s="760"/>
      <c r="AV97" s="760"/>
      <c r="AW97" s="760"/>
      <c r="AX97" s="787"/>
    </row>
    <row r="98" spans="1:50" ht="26.25" customHeight="1" x14ac:dyDescent="0.2">
      <c r="A98" s="378"/>
      <c r="B98" s="379"/>
      <c r="C98" s="525"/>
      <c r="D98" s="526"/>
      <c r="E98" s="411" t="s">
        <v>225</v>
      </c>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3"/>
      <c r="AD98" s="565" t="s">
        <v>628</v>
      </c>
      <c r="AE98" s="566"/>
      <c r="AF98" s="566"/>
      <c r="AG98" s="786"/>
      <c r="AH98" s="760"/>
      <c r="AI98" s="760"/>
      <c r="AJ98" s="760"/>
      <c r="AK98" s="760"/>
      <c r="AL98" s="760"/>
      <c r="AM98" s="760"/>
      <c r="AN98" s="760"/>
      <c r="AO98" s="760"/>
      <c r="AP98" s="760"/>
      <c r="AQ98" s="760"/>
      <c r="AR98" s="760"/>
      <c r="AS98" s="760"/>
      <c r="AT98" s="760"/>
      <c r="AU98" s="760"/>
      <c r="AV98" s="760"/>
      <c r="AW98" s="760"/>
      <c r="AX98" s="787"/>
    </row>
    <row r="99" spans="1:50" ht="26.25" customHeight="1" x14ac:dyDescent="0.2">
      <c r="A99" s="378"/>
      <c r="B99" s="380"/>
      <c r="C99" s="536" t="s">
        <v>40</v>
      </c>
      <c r="D99" s="537"/>
      <c r="E99" s="537"/>
      <c r="F99" s="537"/>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339" t="s">
        <v>629</v>
      </c>
      <c r="AE99" s="340"/>
      <c r="AF99" s="340"/>
      <c r="AG99" s="148" t="s">
        <v>288</v>
      </c>
      <c r="AH99" s="149"/>
      <c r="AI99" s="149"/>
      <c r="AJ99" s="149"/>
      <c r="AK99" s="149"/>
      <c r="AL99" s="149"/>
      <c r="AM99" s="149"/>
      <c r="AN99" s="149"/>
      <c r="AO99" s="149"/>
      <c r="AP99" s="149"/>
      <c r="AQ99" s="149"/>
      <c r="AR99" s="149"/>
      <c r="AS99" s="149"/>
      <c r="AT99" s="149"/>
      <c r="AU99" s="149"/>
      <c r="AV99" s="149"/>
      <c r="AW99" s="149"/>
      <c r="AX99" s="150"/>
    </row>
    <row r="100" spans="1:50" ht="89.25" customHeight="1" x14ac:dyDescent="0.2">
      <c r="A100" s="378"/>
      <c r="B100" s="380"/>
      <c r="C100" s="799" t="s">
        <v>141</v>
      </c>
      <c r="D100" s="800"/>
      <c r="E100" s="800"/>
      <c r="F100" s="800"/>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146" t="s">
        <v>595</v>
      </c>
      <c r="AE100" s="147"/>
      <c r="AF100" s="147"/>
      <c r="AG100" s="781" t="s">
        <v>624</v>
      </c>
      <c r="AH100" s="782"/>
      <c r="AI100" s="782"/>
      <c r="AJ100" s="782"/>
      <c r="AK100" s="782"/>
      <c r="AL100" s="782"/>
      <c r="AM100" s="782"/>
      <c r="AN100" s="782"/>
      <c r="AO100" s="782"/>
      <c r="AP100" s="782"/>
      <c r="AQ100" s="782"/>
      <c r="AR100" s="782"/>
      <c r="AS100" s="782"/>
      <c r="AT100" s="782"/>
      <c r="AU100" s="782"/>
      <c r="AV100" s="782"/>
      <c r="AW100" s="782"/>
      <c r="AX100" s="783"/>
    </row>
    <row r="101" spans="1:50" ht="26.25" customHeight="1" x14ac:dyDescent="0.2">
      <c r="A101" s="378"/>
      <c r="B101" s="380"/>
      <c r="C101" s="799" t="s">
        <v>36</v>
      </c>
      <c r="D101" s="800"/>
      <c r="E101" s="800"/>
      <c r="F101" s="800"/>
      <c r="G101" s="800"/>
      <c r="H101" s="800"/>
      <c r="I101" s="800"/>
      <c r="J101" s="800"/>
      <c r="K101" s="800"/>
      <c r="L101" s="800"/>
      <c r="M101" s="800"/>
      <c r="N101" s="800"/>
      <c r="O101" s="800"/>
      <c r="P101" s="800"/>
      <c r="Q101" s="800"/>
      <c r="R101" s="800"/>
      <c r="S101" s="800"/>
      <c r="T101" s="800"/>
      <c r="U101" s="800"/>
      <c r="V101" s="800"/>
      <c r="W101" s="800"/>
      <c r="X101" s="800"/>
      <c r="Y101" s="800"/>
      <c r="Z101" s="800"/>
      <c r="AA101" s="800"/>
      <c r="AB101" s="800"/>
      <c r="AC101" s="800"/>
      <c r="AD101" s="339" t="s">
        <v>629</v>
      </c>
      <c r="AE101" s="340"/>
      <c r="AF101" s="340"/>
      <c r="AG101" s="148" t="s">
        <v>288</v>
      </c>
      <c r="AH101" s="149"/>
      <c r="AI101" s="149"/>
      <c r="AJ101" s="149"/>
      <c r="AK101" s="149"/>
      <c r="AL101" s="149"/>
      <c r="AM101" s="149"/>
      <c r="AN101" s="149"/>
      <c r="AO101" s="149"/>
      <c r="AP101" s="149"/>
      <c r="AQ101" s="149"/>
      <c r="AR101" s="149"/>
      <c r="AS101" s="149"/>
      <c r="AT101" s="149"/>
      <c r="AU101" s="149"/>
      <c r="AV101" s="149"/>
      <c r="AW101" s="149"/>
      <c r="AX101" s="150"/>
    </row>
    <row r="102" spans="1:50" ht="78.75" customHeight="1" x14ac:dyDescent="0.2">
      <c r="A102" s="378"/>
      <c r="B102" s="380"/>
      <c r="C102" s="799" t="s">
        <v>41</v>
      </c>
      <c r="D102" s="800"/>
      <c r="E102" s="800"/>
      <c r="F102" s="800"/>
      <c r="G102" s="800"/>
      <c r="H102" s="800"/>
      <c r="I102" s="800"/>
      <c r="J102" s="800"/>
      <c r="K102" s="800"/>
      <c r="L102" s="800"/>
      <c r="M102" s="800"/>
      <c r="N102" s="800"/>
      <c r="O102" s="800"/>
      <c r="P102" s="800"/>
      <c r="Q102" s="800"/>
      <c r="R102" s="800"/>
      <c r="S102" s="800"/>
      <c r="T102" s="800"/>
      <c r="U102" s="800"/>
      <c r="V102" s="800"/>
      <c r="W102" s="800"/>
      <c r="X102" s="800"/>
      <c r="Y102" s="800"/>
      <c r="Z102" s="800"/>
      <c r="AA102" s="800"/>
      <c r="AB102" s="800"/>
      <c r="AC102" s="804"/>
      <c r="AD102" s="146" t="s">
        <v>595</v>
      </c>
      <c r="AE102" s="147"/>
      <c r="AF102" s="147"/>
      <c r="AG102" s="168" t="s">
        <v>625</v>
      </c>
      <c r="AH102" s="169"/>
      <c r="AI102" s="169"/>
      <c r="AJ102" s="169"/>
      <c r="AK102" s="169"/>
      <c r="AL102" s="169"/>
      <c r="AM102" s="169"/>
      <c r="AN102" s="169"/>
      <c r="AO102" s="169"/>
      <c r="AP102" s="169"/>
      <c r="AQ102" s="169"/>
      <c r="AR102" s="169"/>
      <c r="AS102" s="169"/>
      <c r="AT102" s="169"/>
      <c r="AU102" s="169"/>
      <c r="AV102" s="169"/>
      <c r="AW102" s="169"/>
      <c r="AX102" s="170"/>
    </row>
    <row r="103" spans="1:50" ht="61.5" customHeight="1" x14ac:dyDescent="0.2">
      <c r="A103" s="378"/>
      <c r="B103" s="380"/>
      <c r="C103" s="799" t="s">
        <v>243</v>
      </c>
      <c r="D103" s="800"/>
      <c r="E103" s="800"/>
      <c r="F103" s="800"/>
      <c r="G103" s="800"/>
      <c r="H103" s="800"/>
      <c r="I103" s="800"/>
      <c r="J103" s="800"/>
      <c r="K103" s="800"/>
      <c r="L103" s="800"/>
      <c r="M103" s="800"/>
      <c r="N103" s="800"/>
      <c r="O103" s="800"/>
      <c r="P103" s="800"/>
      <c r="Q103" s="800"/>
      <c r="R103" s="800"/>
      <c r="S103" s="800"/>
      <c r="T103" s="800"/>
      <c r="U103" s="800"/>
      <c r="V103" s="800"/>
      <c r="W103" s="800"/>
      <c r="X103" s="800"/>
      <c r="Y103" s="800"/>
      <c r="Z103" s="800"/>
      <c r="AA103" s="800"/>
      <c r="AB103" s="800"/>
      <c r="AC103" s="804"/>
      <c r="AD103" s="348" t="s">
        <v>595</v>
      </c>
      <c r="AE103" s="349"/>
      <c r="AF103" s="349"/>
      <c r="AG103" s="788" t="s">
        <v>689</v>
      </c>
      <c r="AH103" s="789"/>
      <c r="AI103" s="789"/>
      <c r="AJ103" s="789"/>
      <c r="AK103" s="789"/>
      <c r="AL103" s="789"/>
      <c r="AM103" s="789"/>
      <c r="AN103" s="789"/>
      <c r="AO103" s="789"/>
      <c r="AP103" s="789"/>
      <c r="AQ103" s="789"/>
      <c r="AR103" s="789"/>
      <c r="AS103" s="789"/>
      <c r="AT103" s="789"/>
      <c r="AU103" s="789"/>
      <c r="AV103" s="789"/>
      <c r="AW103" s="789"/>
      <c r="AX103" s="790"/>
    </row>
    <row r="104" spans="1:50" ht="26.25" customHeight="1" x14ac:dyDescent="0.2">
      <c r="A104" s="378"/>
      <c r="B104" s="380"/>
      <c r="C104" s="805" t="s">
        <v>244</v>
      </c>
      <c r="D104" s="806"/>
      <c r="E104" s="806"/>
      <c r="F104" s="806"/>
      <c r="G104" s="806"/>
      <c r="H104" s="806"/>
      <c r="I104" s="806"/>
      <c r="J104" s="806"/>
      <c r="K104" s="806"/>
      <c r="L104" s="806"/>
      <c r="M104" s="806"/>
      <c r="N104" s="806"/>
      <c r="O104" s="806"/>
      <c r="P104" s="806"/>
      <c r="Q104" s="806"/>
      <c r="R104" s="806"/>
      <c r="S104" s="806"/>
      <c r="T104" s="806"/>
      <c r="U104" s="806"/>
      <c r="V104" s="806"/>
      <c r="W104" s="806"/>
      <c r="X104" s="806"/>
      <c r="Y104" s="806"/>
      <c r="Z104" s="806"/>
      <c r="AA104" s="806"/>
      <c r="AB104" s="806"/>
      <c r="AC104" s="807"/>
      <c r="AD104" s="339" t="s">
        <v>629</v>
      </c>
      <c r="AE104" s="340"/>
      <c r="AF104" s="340"/>
      <c r="AG104" s="148" t="s">
        <v>288</v>
      </c>
      <c r="AH104" s="149"/>
      <c r="AI104" s="149"/>
      <c r="AJ104" s="149"/>
      <c r="AK104" s="149"/>
      <c r="AL104" s="149"/>
      <c r="AM104" s="149"/>
      <c r="AN104" s="149"/>
      <c r="AO104" s="149"/>
      <c r="AP104" s="149"/>
      <c r="AQ104" s="149"/>
      <c r="AR104" s="149"/>
      <c r="AS104" s="149"/>
      <c r="AT104" s="149"/>
      <c r="AU104" s="149"/>
      <c r="AV104" s="149"/>
      <c r="AW104" s="149"/>
      <c r="AX104" s="150"/>
    </row>
    <row r="105" spans="1:50" ht="59.25" customHeight="1" x14ac:dyDescent="0.2">
      <c r="A105" s="381"/>
      <c r="B105" s="382"/>
      <c r="C105" s="801" t="s">
        <v>229</v>
      </c>
      <c r="D105" s="802"/>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3"/>
      <c r="AD105" s="533" t="s">
        <v>595</v>
      </c>
      <c r="AE105" s="534"/>
      <c r="AF105" s="535"/>
      <c r="AG105" s="791" t="s">
        <v>626</v>
      </c>
      <c r="AH105" s="792"/>
      <c r="AI105" s="792"/>
      <c r="AJ105" s="792"/>
      <c r="AK105" s="792"/>
      <c r="AL105" s="792"/>
      <c r="AM105" s="792"/>
      <c r="AN105" s="792"/>
      <c r="AO105" s="792"/>
      <c r="AP105" s="792"/>
      <c r="AQ105" s="792"/>
      <c r="AR105" s="792"/>
      <c r="AS105" s="792"/>
      <c r="AT105" s="792"/>
      <c r="AU105" s="792"/>
      <c r="AV105" s="792"/>
      <c r="AW105" s="792"/>
      <c r="AX105" s="793"/>
    </row>
    <row r="106" spans="1:50" ht="216" customHeight="1" x14ac:dyDescent="0.2">
      <c r="A106" s="376" t="s">
        <v>38</v>
      </c>
      <c r="B106" s="513"/>
      <c r="C106" s="514" t="s">
        <v>230</v>
      </c>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6"/>
      <c r="AD106" s="339" t="s">
        <v>595</v>
      </c>
      <c r="AE106" s="340"/>
      <c r="AF106" s="341"/>
      <c r="AG106" s="794" t="s">
        <v>688</v>
      </c>
      <c r="AH106" s="795"/>
      <c r="AI106" s="795"/>
      <c r="AJ106" s="795"/>
      <c r="AK106" s="795"/>
      <c r="AL106" s="795"/>
      <c r="AM106" s="795"/>
      <c r="AN106" s="795"/>
      <c r="AO106" s="795"/>
      <c r="AP106" s="795"/>
      <c r="AQ106" s="795"/>
      <c r="AR106" s="795"/>
      <c r="AS106" s="795"/>
      <c r="AT106" s="795"/>
      <c r="AU106" s="795"/>
      <c r="AV106" s="795"/>
      <c r="AW106" s="795"/>
      <c r="AX106" s="796"/>
    </row>
    <row r="107" spans="1:50" ht="34.5" customHeight="1" x14ac:dyDescent="0.2">
      <c r="A107" s="378"/>
      <c r="B107" s="380"/>
      <c r="C107" s="367" t="s">
        <v>43</v>
      </c>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9"/>
      <c r="AD107" s="329" t="s">
        <v>629</v>
      </c>
      <c r="AE107" s="330"/>
      <c r="AF107" s="330"/>
      <c r="AG107" s="168" t="s">
        <v>598</v>
      </c>
      <c r="AH107" s="169"/>
      <c r="AI107" s="169"/>
      <c r="AJ107" s="169"/>
      <c r="AK107" s="169"/>
      <c r="AL107" s="169"/>
      <c r="AM107" s="169"/>
      <c r="AN107" s="169"/>
      <c r="AO107" s="169"/>
      <c r="AP107" s="169"/>
      <c r="AQ107" s="169"/>
      <c r="AR107" s="169"/>
      <c r="AS107" s="169"/>
      <c r="AT107" s="169"/>
      <c r="AU107" s="169"/>
      <c r="AV107" s="169"/>
      <c r="AW107" s="169"/>
      <c r="AX107" s="170"/>
    </row>
    <row r="108" spans="1:50" ht="197.25" customHeight="1" x14ac:dyDescent="0.2">
      <c r="A108" s="378"/>
      <c r="B108" s="380"/>
      <c r="C108" s="799" t="s">
        <v>189</v>
      </c>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146" t="s">
        <v>630</v>
      </c>
      <c r="AE108" s="147"/>
      <c r="AF108" s="147"/>
      <c r="AG108" s="781" t="s">
        <v>687</v>
      </c>
      <c r="AH108" s="782"/>
      <c r="AI108" s="782"/>
      <c r="AJ108" s="782"/>
      <c r="AK108" s="782"/>
      <c r="AL108" s="782"/>
      <c r="AM108" s="782"/>
      <c r="AN108" s="782"/>
      <c r="AO108" s="782"/>
      <c r="AP108" s="782"/>
      <c r="AQ108" s="782"/>
      <c r="AR108" s="782"/>
      <c r="AS108" s="782"/>
      <c r="AT108" s="782"/>
      <c r="AU108" s="782"/>
      <c r="AV108" s="782"/>
      <c r="AW108" s="782"/>
      <c r="AX108" s="783"/>
    </row>
    <row r="109" spans="1:50" ht="138.75" customHeight="1" x14ac:dyDescent="0.2">
      <c r="A109" s="381"/>
      <c r="B109" s="382"/>
      <c r="C109" s="799" t="s">
        <v>42</v>
      </c>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0"/>
      <c r="AB109" s="800"/>
      <c r="AC109" s="800"/>
      <c r="AD109" s="146" t="s">
        <v>595</v>
      </c>
      <c r="AE109" s="147"/>
      <c r="AF109" s="147"/>
      <c r="AG109" s="797" t="s">
        <v>627</v>
      </c>
      <c r="AH109" s="767"/>
      <c r="AI109" s="767"/>
      <c r="AJ109" s="767"/>
      <c r="AK109" s="767"/>
      <c r="AL109" s="767"/>
      <c r="AM109" s="767"/>
      <c r="AN109" s="767"/>
      <c r="AO109" s="767"/>
      <c r="AP109" s="767"/>
      <c r="AQ109" s="767"/>
      <c r="AR109" s="767"/>
      <c r="AS109" s="767"/>
      <c r="AT109" s="767"/>
      <c r="AU109" s="767"/>
      <c r="AV109" s="767"/>
      <c r="AW109" s="767"/>
      <c r="AX109" s="798"/>
    </row>
    <row r="110" spans="1:50" ht="41.25" customHeight="1" x14ac:dyDescent="0.2">
      <c r="A110" s="342" t="s">
        <v>56</v>
      </c>
      <c r="B110" s="343"/>
      <c r="C110" s="386" t="s">
        <v>142</v>
      </c>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8"/>
      <c r="AD110" s="339" t="s">
        <v>629</v>
      </c>
      <c r="AE110" s="340"/>
      <c r="AF110" s="340"/>
      <c r="AG110" s="162"/>
      <c r="AH110" s="163"/>
      <c r="AI110" s="163"/>
      <c r="AJ110" s="163"/>
      <c r="AK110" s="163"/>
      <c r="AL110" s="163"/>
      <c r="AM110" s="163"/>
      <c r="AN110" s="163"/>
      <c r="AO110" s="163"/>
      <c r="AP110" s="163"/>
      <c r="AQ110" s="163"/>
      <c r="AR110" s="163"/>
      <c r="AS110" s="163"/>
      <c r="AT110" s="163"/>
      <c r="AU110" s="163"/>
      <c r="AV110" s="163"/>
      <c r="AW110" s="163"/>
      <c r="AX110" s="164"/>
    </row>
    <row r="111" spans="1:50" ht="19.649999999999999" customHeight="1" x14ac:dyDescent="0.2">
      <c r="A111" s="344"/>
      <c r="B111" s="345"/>
      <c r="C111" s="107" t="s">
        <v>237</v>
      </c>
      <c r="D111" s="105"/>
      <c r="E111" s="105"/>
      <c r="F111" s="108"/>
      <c r="G111" s="104" t="s">
        <v>238</v>
      </c>
      <c r="H111" s="105"/>
      <c r="I111" s="105"/>
      <c r="J111" s="105"/>
      <c r="K111" s="105"/>
      <c r="L111" s="105"/>
      <c r="M111" s="105"/>
      <c r="N111" s="104" t="s">
        <v>241</v>
      </c>
      <c r="O111" s="105"/>
      <c r="P111" s="105"/>
      <c r="Q111" s="105"/>
      <c r="R111" s="105"/>
      <c r="S111" s="105"/>
      <c r="T111" s="105"/>
      <c r="U111" s="105"/>
      <c r="V111" s="105"/>
      <c r="W111" s="105"/>
      <c r="X111" s="105"/>
      <c r="Y111" s="105"/>
      <c r="Z111" s="105"/>
      <c r="AA111" s="105"/>
      <c r="AB111" s="105"/>
      <c r="AC111" s="105"/>
      <c r="AD111" s="105"/>
      <c r="AE111" s="105"/>
      <c r="AF111" s="106"/>
      <c r="AG111" s="365"/>
      <c r="AH111" s="300"/>
      <c r="AI111" s="300"/>
      <c r="AJ111" s="300"/>
      <c r="AK111" s="300"/>
      <c r="AL111" s="300"/>
      <c r="AM111" s="300"/>
      <c r="AN111" s="300"/>
      <c r="AO111" s="300"/>
      <c r="AP111" s="300"/>
      <c r="AQ111" s="300"/>
      <c r="AR111" s="300"/>
      <c r="AS111" s="300"/>
      <c r="AT111" s="300"/>
      <c r="AU111" s="300"/>
      <c r="AV111" s="300"/>
      <c r="AW111" s="300"/>
      <c r="AX111" s="366"/>
    </row>
    <row r="112" spans="1:50" ht="24.75" customHeight="1" x14ac:dyDescent="0.2">
      <c r="A112" s="344"/>
      <c r="B112" s="345"/>
      <c r="C112" s="101"/>
      <c r="D112" s="102"/>
      <c r="E112" s="102"/>
      <c r="F112" s="103"/>
      <c r="G112" s="95"/>
      <c r="H112" s="96"/>
      <c r="I112" s="57" t="str">
        <f>IF(OR(G112="　", G112=""), "", "-")</f>
        <v/>
      </c>
      <c r="J112" s="99"/>
      <c r="K112" s="99"/>
      <c r="L112" s="57" t="str">
        <f>IF(M112="","","-")</f>
        <v/>
      </c>
      <c r="M112" s="58"/>
      <c r="N112" s="109"/>
      <c r="O112" s="110"/>
      <c r="P112" s="110"/>
      <c r="Q112" s="110"/>
      <c r="R112" s="110"/>
      <c r="S112" s="110"/>
      <c r="T112" s="110"/>
      <c r="U112" s="110"/>
      <c r="V112" s="110"/>
      <c r="W112" s="110"/>
      <c r="X112" s="110"/>
      <c r="Y112" s="110"/>
      <c r="Z112" s="110"/>
      <c r="AA112" s="110"/>
      <c r="AB112" s="110"/>
      <c r="AC112" s="110"/>
      <c r="AD112" s="110"/>
      <c r="AE112" s="110"/>
      <c r="AF112" s="111"/>
      <c r="AG112" s="365"/>
      <c r="AH112" s="300"/>
      <c r="AI112" s="300"/>
      <c r="AJ112" s="300"/>
      <c r="AK112" s="300"/>
      <c r="AL112" s="300"/>
      <c r="AM112" s="300"/>
      <c r="AN112" s="300"/>
      <c r="AO112" s="300"/>
      <c r="AP112" s="300"/>
      <c r="AQ112" s="300"/>
      <c r="AR112" s="300"/>
      <c r="AS112" s="300"/>
      <c r="AT112" s="300"/>
      <c r="AU112" s="300"/>
      <c r="AV112" s="300"/>
      <c r="AW112" s="300"/>
      <c r="AX112" s="366"/>
    </row>
    <row r="113" spans="1:52" ht="24.75" customHeight="1" x14ac:dyDescent="0.2">
      <c r="A113" s="344"/>
      <c r="B113" s="345"/>
      <c r="C113" s="101"/>
      <c r="D113" s="102"/>
      <c r="E113" s="102"/>
      <c r="F113" s="103"/>
      <c r="G113" s="95"/>
      <c r="H113" s="96"/>
      <c r="I113" s="57" t="str">
        <f t="shared" ref="I113:I116" si="10">IF(OR(G113="　", G113=""), "", "-")</f>
        <v/>
      </c>
      <c r="J113" s="99"/>
      <c r="K113" s="99"/>
      <c r="L113" s="57" t="str">
        <f t="shared" ref="L113:L116" si="11">IF(M113="","","-")</f>
        <v/>
      </c>
      <c r="M113" s="58"/>
      <c r="N113" s="109"/>
      <c r="O113" s="110"/>
      <c r="P113" s="110"/>
      <c r="Q113" s="110"/>
      <c r="R113" s="110"/>
      <c r="S113" s="110"/>
      <c r="T113" s="110"/>
      <c r="U113" s="110"/>
      <c r="V113" s="110"/>
      <c r="W113" s="110"/>
      <c r="X113" s="110"/>
      <c r="Y113" s="110"/>
      <c r="Z113" s="110"/>
      <c r="AA113" s="110"/>
      <c r="AB113" s="110"/>
      <c r="AC113" s="110"/>
      <c r="AD113" s="110"/>
      <c r="AE113" s="110"/>
      <c r="AF113" s="111"/>
      <c r="AG113" s="365"/>
      <c r="AH113" s="300"/>
      <c r="AI113" s="300"/>
      <c r="AJ113" s="300"/>
      <c r="AK113" s="300"/>
      <c r="AL113" s="300"/>
      <c r="AM113" s="300"/>
      <c r="AN113" s="300"/>
      <c r="AO113" s="300"/>
      <c r="AP113" s="300"/>
      <c r="AQ113" s="300"/>
      <c r="AR113" s="300"/>
      <c r="AS113" s="300"/>
      <c r="AT113" s="300"/>
      <c r="AU113" s="300"/>
      <c r="AV113" s="300"/>
      <c r="AW113" s="300"/>
      <c r="AX113" s="366"/>
    </row>
    <row r="114" spans="1:52" ht="24.75" customHeight="1" x14ac:dyDescent="0.2">
      <c r="A114" s="344"/>
      <c r="B114" s="345"/>
      <c r="C114" s="101"/>
      <c r="D114" s="102"/>
      <c r="E114" s="102"/>
      <c r="F114" s="103"/>
      <c r="G114" s="95"/>
      <c r="H114" s="96"/>
      <c r="I114" s="57" t="str">
        <f t="shared" si="10"/>
        <v/>
      </c>
      <c r="J114" s="99"/>
      <c r="K114" s="99"/>
      <c r="L114" s="57" t="str">
        <f t="shared" si="11"/>
        <v/>
      </c>
      <c r="M114" s="58"/>
      <c r="N114" s="109"/>
      <c r="O114" s="110"/>
      <c r="P114" s="110"/>
      <c r="Q114" s="110"/>
      <c r="R114" s="110"/>
      <c r="S114" s="110"/>
      <c r="T114" s="110"/>
      <c r="U114" s="110"/>
      <c r="V114" s="110"/>
      <c r="W114" s="110"/>
      <c r="X114" s="110"/>
      <c r="Y114" s="110"/>
      <c r="Z114" s="110"/>
      <c r="AA114" s="110"/>
      <c r="AB114" s="110"/>
      <c r="AC114" s="110"/>
      <c r="AD114" s="110"/>
      <c r="AE114" s="110"/>
      <c r="AF114" s="111"/>
      <c r="AG114" s="365"/>
      <c r="AH114" s="300"/>
      <c r="AI114" s="300"/>
      <c r="AJ114" s="300"/>
      <c r="AK114" s="300"/>
      <c r="AL114" s="300"/>
      <c r="AM114" s="300"/>
      <c r="AN114" s="300"/>
      <c r="AO114" s="300"/>
      <c r="AP114" s="300"/>
      <c r="AQ114" s="300"/>
      <c r="AR114" s="300"/>
      <c r="AS114" s="300"/>
      <c r="AT114" s="300"/>
      <c r="AU114" s="300"/>
      <c r="AV114" s="300"/>
      <c r="AW114" s="300"/>
      <c r="AX114" s="366"/>
    </row>
    <row r="115" spans="1:52" ht="24.75" customHeight="1" x14ac:dyDescent="0.2">
      <c r="A115" s="344"/>
      <c r="B115" s="345"/>
      <c r="C115" s="101"/>
      <c r="D115" s="102"/>
      <c r="E115" s="102"/>
      <c r="F115" s="103"/>
      <c r="G115" s="95"/>
      <c r="H115" s="96"/>
      <c r="I115" s="57" t="str">
        <f t="shared" si="10"/>
        <v/>
      </c>
      <c r="J115" s="99"/>
      <c r="K115" s="99"/>
      <c r="L115" s="57" t="str">
        <f t="shared" si="11"/>
        <v/>
      </c>
      <c r="M115" s="58"/>
      <c r="N115" s="109"/>
      <c r="O115" s="110"/>
      <c r="P115" s="110"/>
      <c r="Q115" s="110"/>
      <c r="R115" s="110"/>
      <c r="S115" s="110"/>
      <c r="T115" s="110"/>
      <c r="U115" s="110"/>
      <c r="V115" s="110"/>
      <c r="W115" s="110"/>
      <c r="X115" s="110"/>
      <c r="Y115" s="110"/>
      <c r="Z115" s="110"/>
      <c r="AA115" s="110"/>
      <c r="AB115" s="110"/>
      <c r="AC115" s="110"/>
      <c r="AD115" s="110"/>
      <c r="AE115" s="110"/>
      <c r="AF115" s="111"/>
      <c r="AG115" s="365"/>
      <c r="AH115" s="300"/>
      <c r="AI115" s="300"/>
      <c r="AJ115" s="300"/>
      <c r="AK115" s="300"/>
      <c r="AL115" s="300"/>
      <c r="AM115" s="300"/>
      <c r="AN115" s="300"/>
      <c r="AO115" s="300"/>
      <c r="AP115" s="300"/>
      <c r="AQ115" s="300"/>
      <c r="AR115" s="300"/>
      <c r="AS115" s="300"/>
      <c r="AT115" s="300"/>
      <c r="AU115" s="300"/>
      <c r="AV115" s="300"/>
      <c r="AW115" s="300"/>
      <c r="AX115" s="366"/>
    </row>
    <row r="116" spans="1:52" ht="24.75" customHeight="1" x14ac:dyDescent="0.2">
      <c r="A116" s="346"/>
      <c r="B116" s="347"/>
      <c r="C116" s="101"/>
      <c r="D116" s="102"/>
      <c r="E116" s="102"/>
      <c r="F116" s="103"/>
      <c r="G116" s="97"/>
      <c r="H116" s="98"/>
      <c r="I116" s="59" t="str">
        <f t="shared" si="10"/>
        <v/>
      </c>
      <c r="J116" s="100"/>
      <c r="K116" s="100"/>
      <c r="L116" s="59" t="str">
        <f t="shared" si="11"/>
        <v/>
      </c>
      <c r="M116" s="60"/>
      <c r="N116" s="88"/>
      <c r="O116" s="89"/>
      <c r="P116" s="89"/>
      <c r="Q116" s="89"/>
      <c r="R116" s="89"/>
      <c r="S116" s="89"/>
      <c r="T116" s="89"/>
      <c r="U116" s="89"/>
      <c r="V116" s="89"/>
      <c r="W116" s="89"/>
      <c r="X116" s="89"/>
      <c r="Y116" s="89"/>
      <c r="Z116" s="89"/>
      <c r="AA116" s="89"/>
      <c r="AB116" s="89"/>
      <c r="AC116" s="89"/>
      <c r="AD116" s="89"/>
      <c r="AE116" s="89"/>
      <c r="AF116" s="90"/>
      <c r="AG116" s="165"/>
      <c r="AH116" s="166"/>
      <c r="AI116" s="166"/>
      <c r="AJ116" s="166"/>
      <c r="AK116" s="166"/>
      <c r="AL116" s="166"/>
      <c r="AM116" s="166"/>
      <c r="AN116" s="166"/>
      <c r="AO116" s="166"/>
      <c r="AP116" s="166"/>
      <c r="AQ116" s="166"/>
      <c r="AR116" s="166"/>
      <c r="AS116" s="166"/>
      <c r="AT116" s="166"/>
      <c r="AU116" s="166"/>
      <c r="AV116" s="166"/>
      <c r="AW116" s="166"/>
      <c r="AX116" s="167"/>
    </row>
    <row r="117" spans="1:52" ht="72" customHeight="1" x14ac:dyDescent="0.2">
      <c r="A117" s="376" t="s">
        <v>46</v>
      </c>
      <c r="B117" s="528"/>
      <c r="C117" s="538" t="s">
        <v>51</v>
      </c>
      <c r="D117" s="544"/>
      <c r="E117" s="544"/>
      <c r="F117" s="545"/>
      <c r="G117" s="333" t="s">
        <v>631</v>
      </c>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4"/>
    </row>
    <row r="118" spans="1:52" ht="67.5" customHeight="1" thickBot="1" x14ac:dyDescent="0.25">
      <c r="A118" s="529"/>
      <c r="B118" s="530"/>
      <c r="C118" s="477" t="s">
        <v>55</v>
      </c>
      <c r="D118" s="478"/>
      <c r="E118" s="478"/>
      <c r="F118" s="479"/>
      <c r="G118" s="331" t="s">
        <v>632</v>
      </c>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2"/>
    </row>
    <row r="119" spans="1:52" ht="24" customHeight="1" x14ac:dyDescent="0.2">
      <c r="A119" s="474" t="s">
        <v>31</v>
      </c>
      <c r="B119" s="475"/>
      <c r="C119" s="475"/>
      <c r="D119" s="475"/>
      <c r="E119" s="475"/>
      <c r="F119" s="475"/>
      <c r="G119" s="475"/>
      <c r="H119" s="475"/>
      <c r="I119" s="475"/>
      <c r="J119" s="475"/>
      <c r="K119" s="475"/>
      <c r="L119" s="475"/>
      <c r="M119" s="475"/>
      <c r="N119" s="475"/>
      <c r="O119" s="475"/>
      <c r="P119" s="475"/>
      <c r="Q119" s="475"/>
      <c r="R119" s="475"/>
      <c r="S119" s="475"/>
      <c r="T119" s="475"/>
      <c r="U119" s="475"/>
      <c r="V119" s="475"/>
      <c r="W119" s="475"/>
      <c r="X119" s="475"/>
      <c r="Y119" s="475"/>
      <c r="Z119" s="475"/>
      <c r="AA119" s="475"/>
      <c r="AB119" s="475"/>
      <c r="AC119" s="475"/>
      <c r="AD119" s="475"/>
      <c r="AE119" s="475"/>
      <c r="AF119" s="475"/>
      <c r="AG119" s="475"/>
      <c r="AH119" s="475"/>
      <c r="AI119" s="475"/>
      <c r="AJ119" s="475"/>
      <c r="AK119" s="475"/>
      <c r="AL119" s="475"/>
      <c r="AM119" s="475"/>
      <c r="AN119" s="475"/>
      <c r="AO119" s="475"/>
      <c r="AP119" s="475"/>
      <c r="AQ119" s="475"/>
      <c r="AR119" s="475"/>
      <c r="AS119" s="475"/>
      <c r="AT119" s="475"/>
      <c r="AU119" s="475"/>
      <c r="AV119" s="475"/>
      <c r="AW119" s="475"/>
      <c r="AX119" s="476"/>
    </row>
    <row r="120" spans="1:52" ht="67.5" customHeight="1" thickBot="1" x14ac:dyDescent="0.25">
      <c r="A120" s="370" t="s">
        <v>691</v>
      </c>
      <c r="B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2"/>
    </row>
    <row r="121" spans="1:52" ht="24.75" customHeight="1" x14ac:dyDescent="0.2">
      <c r="A121" s="350" t="s">
        <v>32</v>
      </c>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2"/>
    </row>
    <row r="122" spans="1:52" ht="67.5" customHeight="1" thickBot="1" x14ac:dyDescent="0.25">
      <c r="A122" s="398" t="s">
        <v>136</v>
      </c>
      <c r="B122" s="399"/>
      <c r="C122" s="399"/>
      <c r="D122" s="399"/>
      <c r="E122" s="400"/>
      <c r="F122" s="407" t="s">
        <v>692</v>
      </c>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2" ht="24.75" customHeight="1" x14ac:dyDescent="0.2">
      <c r="A123" s="350" t="s">
        <v>44</v>
      </c>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2"/>
    </row>
    <row r="124" spans="1:52" ht="66" customHeight="1" thickBot="1" x14ac:dyDescent="0.25">
      <c r="A124" s="398" t="s">
        <v>136</v>
      </c>
      <c r="B124" s="399"/>
      <c r="C124" s="399"/>
      <c r="D124" s="399"/>
      <c r="E124" s="400"/>
      <c r="F124" s="373" t="s">
        <v>693</v>
      </c>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4"/>
      <c r="AH124" s="374"/>
      <c r="AI124" s="374"/>
      <c r="AJ124" s="374"/>
      <c r="AK124" s="374"/>
      <c r="AL124" s="374"/>
      <c r="AM124" s="374"/>
      <c r="AN124" s="374"/>
      <c r="AO124" s="374"/>
      <c r="AP124" s="374"/>
      <c r="AQ124" s="374"/>
      <c r="AR124" s="374"/>
      <c r="AS124" s="374"/>
      <c r="AT124" s="374"/>
      <c r="AU124" s="374"/>
      <c r="AV124" s="374"/>
      <c r="AW124" s="374"/>
      <c r="AX124" s="375"/>
    </row>
    <row r="125" spans="1:52" ht="24.75" customHeight="1" x14ac:dyDescent="0.2">
      <c r="A125" s="480" t="s">
        <v>33</v>
      </c>
      <c r="B125" s="481"/>
      <c r="C125" s="481"/>
      <c r="D125" s="481"/>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2"/>
    </row>
    <row r="126" spans="1:52" ht="67.5" customHeight="1" thickBot="1" x14ac:dyDescent="0.25">
      <c r="A126" s="519"/>
      <c r="B126" s="520"/>
      <c r="C126" s="520"/>
      <c r="D126" s="520"/>
      <c r="E126" s="520"/>
      <c r="F126" s="520"/>
      <c r="G126" s="520"/>
      <c r="H126" s="520"/>
      <c r="I126" s="520"/>
      <c r="J126" s="520"/>
      <c r="K126" s="520"/>
      <c r="L126" s="520"/>
      <c r="M126" s="520"/>
      <c r="N126" s="520"/>
      <c r="O126" s="520"/>
      <c r="P126" s="520"/>
      <c r="Q126" s="520"/>
      <c r="R126" s="520"/>
      <c r="S126" s="520"/>
      <c r="T126" s="520"/>
      <c r="U126" s="520"/>
      <c r="V126" s="520"/>
      <c r="W126" s="520"/>
      <c r="X126" s="520"/>
      <c r="Y126" s="520"/>
      <c r="Z126" s="520"/>
      <c r="AA126" s="520"/>
      <c r="AB126" s="520"/>
      <c r="AC126" s="520"/>
      <c r="AD126" s="520"/>
      <c r="AE126" s="520"/>
      <c r="AF126" s="520"/>
      <c r="AG126" s="520"/>
      <c r="AH126" s="520"/>
      <c r="AI126" s="520"/>
      <c r="AJ126" s="520"/>
      <c r="AK126" s="520"/>
      <c r="AL126" s="520"/>
      <c r="AM126" s="520"/>
      <c r="AN126" s="520"/>
      <c r="AO126" s="520"/>
      <c r="AP126" s="520"/>
      <c r="AQ126" s="520"/>
      <c r="AR126" s="520"/>
      <c r="AS126" s="520"/>
      <c r="AT126" s="520"/>
      <c r="AU126" s="520"/>
      <c r="AV126" s="520"/>
      <c r="AW126" s="520"/>
      <c r="AX126" s="521"/>
    </row>
    <row r="127" spans="1:52" ht="24.75" customHeight="1" x14ac:dyDescent="0.2">
      <c r="A127" s="383" t="s">
        <v>247</v>
      </c>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c r="AZ127" s="10"/>
    </row>
    <row r="128" spans="1:52" ht="24.75" customHeight="1" x14ac:dyDescent="0.2">
      <c r="A128" s="719" t="s">
        <v>553</v>
      </c>
      <c r="B128" s="184"/>
      <c r="C128" s="184"/>
      <c r="D128" s="185"/>
      <c r="E128" s="688" t="s">
        <v>288</v>
      </c>
      <c r="F128" s="689"/>
      <c r="G128" s="689"/>
      <c r="H128" s="689"/>
      <c r="I128" s="689"/>
      <c r="J128" s="689"/>
      <c r="K128" s="689"/>
      <c r="L128" s="689"/>
      <c r="M128" s="689"/>
      <c r="N128" s="689"/>
      <c r="O128" s="689"/>
      <c r="P128" s="690"/>
      <c r="Q128" s="688"/>
      <c r="R128" s="689"/>
      <c r="S128" s="689"/>
      <c r="T128" s="689"/>
      <c r="U128" s="689"/>
      <c r="V128" s="689"/>
      <c r="W128" s="689"/>
      <c r="X128" s="689"/>
      <c r="Y128" s="689"/>
      <c r="Z128" s="689"/>
      <c r="AA128" s="689"/>
      <c r="AB128" s="690"/>
      <c r="AC128" s="688"/>
      <c r="AD128" s="689"/>
      <c r="AE128" s="689"/>
      <c r="AF128" s="689"/>
      <c r="AG128" s="689"/>
      <c r="AH128" s="689"/>
      <c r="AI128" s="689"/>
      <c r="AJ128" s="689"/>
      <c r="AK128" s="689"/>
      <c r="AL128" s="689"/>
      <c r="AM128" s="689"/>
      <c r="AN128" s="690"/>
      <c r="AO128" s="688"/>
      <c r="AP128" s="689"/>
      <c r="AQ128" s="689"/>
      <c r="AR128" s="689"/>
      <c r="AS128" s="689"/>
      <c r="AT128" s="689"/>
      <c r="AU128" s="689"/>
      <c r="AV128" s="689"/>
      <c r="AW128" s="689"/>
      <c r="AX128" s="691"/>
      <c r="AY128" s="75"/>
    </row>
    <row r="129" spans="1:50" ht="24.75" customHeight="1" x14ac:dyDescent="0.2">
      <c r="A129" s="174" t="s">
        <v>281</v>
      </c>
      <c r="B129" s="174"/>
      <c r="C129" s="174"/>
      <c r="D129" s="174"/>
      <c r="E129" s="688" t="s">
        <v>288</v>
      </c>
      <c r="F129" s="689"/>
      <c r="G129" s="689"/>
      <c r="H129" s="689"/>
      <c r="I129" s="689"/>
      <c r="J129" s="689"/>
      <c r="K129" s="689"/>
      <c r="L129" s="689"/>
      <c r="M129" s="689"/>
      <c r="N129" s="689"/>
      <c r="O129" s="689"/>
      <c r="P129" s="690"/>
      <c r="Q129" s="688"/>
      <c r="R129" s="689"/>
      <c r="S129" s="689"/>
      <c r="T129" s="689"/>
      <c r="U129" s="689"/>
      <c r="V129" s="689"/>
      <c r="W129" s="689"/>
      <c r="X129" s="689"/>
      <c r="Y129" s="689"/>
      <c r="Z129" s="689"/>
      <c r="AA129" s="689"/>
      <c r="AB129" s="690"/>
      <c r="AC129" s="688"/>
      <c r="AD129" s="689"/>
      <c r="AE129" s="689"/>
      <c r="AF129" s="689"/>
      <c r="AG129" s="689"/>
      <c r="AH129" s="689"/>
      <c r="AI129" s="689"/>
      <c r="AJ129" s="689"/>
      <c r="AK129" s="689"/>
      <c r="AL129" s="689"/>
      <c r="AM129" s="689"/>
      <c r="AN129" s="690"/>
      <c r="AO129" s="688"/>
      <c r="AP129" s="689"/>
      <c r="AQ129" s="689"/>
      <c r="AR129" s="689"/>
      <c r="AS129" s="689"/>
      <c r="AT129" s="689"/>
      <c r="AU129" s="689"/>
      <c r="AV129" s="689"/>
      <c r="AW129" s="689"/>
      <c r="AX129" s="691"/>
    </row>
    <row r="130" spans="1:50" ht="24.75" customHeight="1" x14ac:dyDescent="0.2">
      <c r="A130" s="174" t="s">
        <v>280</v>
      </c>
      <c r="B130" s="174"/>
      <c r="C130" s="174"/>
      <c r="D130" s="174"/>
      <c r="E130" s="688" t="s">
        <v>679</v>
      </c>
      <c r="F130" s="689"/>
      <c r="G130" s="689"/>
      <c r="H130" s="689"/>
      <c r="I130" s="689"/>
      <c r="J130" s="689"/>
      <c r="K130" s="689"/>
      <c r="L130" s="689"/>
      <c r="M130" s="689"/>
      <c r="N130" s="689"/>
      <c r="O130" s="689"/>
      <c r="P130" s="690"/>
      <c r="Q130" s="688"/>
      <c r="R130" s="689"/>
      <c r="S130" s="689"/>
      <c r="T130" s="689"/>
      <c r="U130" s="689"/>
      <c r="V130" s="689"/>
      <c r="W130" s="689"/>
      <c r="X130" s="689"/>
      <c r="Y130" s="689"/>
      <c r="Z130" s="689"/>
      <c r="AA130" s="689"/>
      <c r="AB130" s="690"/>
      <c r="AC130" s="688"/>
      <c r="AD130" s="689"/>
      <c r="AE130" s="689"/>
      <c r="AF130" s="689"/>
      <c r="AG130" s="689"/>
      <c r="AH130" s="689"/>
      <c r="AI130" s="689"/>
      <c r="AJ130" s="689"/>
      <c r="AK130" s="689"/>
      <c r="AL130" s="689"/>
      <c r="AM130" s="689"/>
      <c r="AN130" s="690"/>
      <c r="AO130" s="688"/>
      <c r="AP130" s="689"/>
      <c r="AQ130" s="689"/>
      <c r="AR130" s="689"/>
      <c r="AS130" s="689"/>
      <c r="AT130" s="689"/>
      <c r="AU130" s="689"/>
      <c r="AV130" s="689"/>
      <c r="AW130" s="689"/>
      <c r="AX130" s="691"/>
    </row>
    <row r="131" spans="1:50" ht="24.75" customHeight="1" x14ac:dyDescent="0.2">
      <c r="A131" s="174" t="s">
        <v>279</v>
      </c>
      <c r="B131" s="174"/>
      <c r="C131" s="174"/>
      <c r="D131" s="174"/>
      <c r="E131" s="688" t="s">
        <v>680</v>
      </c>
      <c r="F131" s="689"/>
      <c r="G131" s="689"/>
      <c r="H131" s="689"/>
      <c r="I131" s="689"/>
      <c r="J131" s="689"/>
      <c r="K131" s="689"/>
      <c r="L131" s="689"/>
      <c r="M131" s="689"/>
      <c r="N131" s="689"/>
      <c r="O131" s="689"/>
      <c r="P131" s="690"/>
      <c r="Q131" s="688"/>
      <c r="R131" s="689"/>
      <c r="S131" s="689"/>
      <c r="T131" s="689"/>
      <c r="U131" s="689"/>
      <c r="V131" s="689"/>
      <c r="W131" s="689"/>
      <c r="X131" s="689"/>
      <c r="Y131" s="689"/>
      <c r="Z131" s="689"/>
      <c r="AA131" s="689"/>
      <c r="AB131" s="690"/>
      <c r="AC131" s="688"/>
      <c r="AD131" s="689"/>
      <c r="AE131" s="689"/>
      <c r="AF131" s="689"/>
      <c r="AG131" s="689"/>
      <c r="AH131" s="689"/>
      <c r="AI131" s="689"/>
      <c r="AJ131" s="689"/>
      <c r="AK131" s="689"/>
      <c r="AL131" s="689"/>
      <c r="AM131" s="689"/>
      <c r="AN131" s="690"/>
      <c r="AO131" s="688"/>
      <c r="AP131" s="689"/>
      <c r="AQ131" s="689"/>
      <c r="AR131" s="689"/>
      <c r="AS131" s="689"/>
      <c r="AT131" s="689"/>
      <c r="AU131" s="689"/>
      <c r="AV131" s="689"/>
      <c r="AW131" s="689"/>
      <c r="AX131" s="691"/>
    </row>
    <row r="132" spans="1:50" ht="24.75" customHeight="1" x14ac:dyDescent="0.2">
      <c r="A132" s="174" t="s">
        <v>278</v>
      </c>
      <c r="B132" s="174"/>
      <c r="C132" s="174"/>
      <c r="D132" s="174"/>
      <c r="E132" s="688" t="s">
        <v>681</v>
      </c>
      <c r="F132" s="689"/>
      <c r="G132" s="689"/>
      <c r="H132" s="689"/>
      <c r="I132" s="689"/>
      <c r="J132" s="689"/>
      <c r="K132" s="689"/>
      <c r="L132" s="689"/>
      <c r="M132" s="689"/>
      <c r="N132" s="689"/>
      <c r="O132" s="689"/>
      <c r="P132" s="690"/>
      <c r="Q132" s="688"/>
      <c r="R132" s="689"/>
      <c r="S132" s="689"/>
      <c r="T132" s="689"/>
      <c r="U132" s="689"/>
      <c r="V132" s="689"/>
      <c r="W132" s="689"/>
      <c r="X132" s="689"/>
      <c r="Y132" s="689"/>
      <c r="Z132" s="689"/>
      <c r="AA132" s="689"/>
      <c r="AB132" s="690"/>
      <c r="AC132" s="688"/>
      <c r="AD132" s="689"/>
      <c r="AE132" s="689"/>
      <c r="AF132" s="689"/>
      <c r="AG132" s="689"/>
      <c r="AH132" s="689"/>
      <c r="AI132" s="689"/>
      <c r="AJ132" s="689"/>
      <c r="AK132" s="689"/>
      <c r="AL132" s="689"/>
      <c r="AM132" s="689"/>
      <c r="AN132" s="690"/>
      <c r="AO132" s="688"/>
      <c r="AP132" s="689"/>
      <c r="AQ132" s="689"/>
      <c r="AR132" s="689"/>
      <c r="AS132" s="689"/>
      <c r="AT132" s="689"/>
      <c r="AU132" s="689"/>
      <c r="AV132" s="689"/>
      <c r="AW132" s="689"/>
      <c r="AX132" s="691"/>
    </row>
    <row r="133" spans="1:50" ht="24.75" customHeight="1" x14ac:dyDescent="0.2">
      <c r="A133" s="174" t="s">
        <v>277</v>
      </c>
      <c r="B133" s="174"/>
      <c r="C133" s="174"/>
      <c r="D133" s="174"/>
      <c r="E133" s="688" t="s">
        <v>682</v>
      </c>
      <c r="F133" s="689"/>
      <c r="G133" s="689"/>
      <c r="H133" s="689"/>
      <c r="I133" s="689"/>
      <c r="J133" s="689"/>
      <c r="K133" s="689"/>
      <c r="L133" s="689"/>
      <c r="M133" s="689"/>
      <c r="N133" s="689"/>
      <c r="O133" s="689"/>
      <c r="P133" s="690"/>
      <c r="Q133" s="688"/>
      <c r="R133" s="689"/>
      <c r="S133" s="689"/>
      <c r="T133" s="689"/>
      <c r="U133" s="689"/>
      <c r="V133" s="689"/>
      <c r="W133" s="689"/>
      <c r="X133" s="689"/>
      <c r="Y133" s="689"/>
      <c r="Z133" s="689"/>
      <c r="AA133" s="689"/>
      <c r="AB133" s="690"/>
      <c r="AC133" s="688"/>
      <c r="AD133" s="689"/>
      <c r="AE133" s="689"/>
      <c r="AF133" s="689"/>
      <c r="AG133" s="689"/>
      <c r="AH133" s="689"/>
      <c r="AI133" s="689"/>
      <c r="AJ133" s="689"/>
      <c r="AK133" s="689"/>
      <c r="AL133" s="689"/>
      <c r="AM133" s="689"/>
      <c r="AN133" s="690"/>
      <c r="AO133" s="688"/>
      <c r="AP133" s="689"/>
      <c r="AQ133" s="689"/>
      <c r="AR133" s="689"/>
      <c r="AS133" s="689"/>
      <c r="AT133" s="689"/>
      <c r="AU133" s="689"/>
      <c r="AV133" s="689"/>
      <c r="AW133" s="689"/>
      <c r="AX133" s="691"/>
    </row>
    <row r="134" spans="1:50" ht="24.75" customHeight="1" x14ac:dyDescent="0.2">
      <c r="A134" s="174" t="s">
        <v>276</v>
      </c>
      <c r="B134" s="174"/>
      <c r="C134" s="174"/>
      <c r="D134" s="174"/>
      <c r="E134" s="688" t="s">
        <v>682</v>
      </c>
      <c r="F134" s="689"/>
      <c r="G134" s="689"/>
      <c r="H134" s="689"/>
      <c r="I134" s="689"/>
      <c r="J134" s="689"/>
      <c r="K134" s="689"/>
      <c r="L134" s="689"/>
      <c r="M134" s="689"/>
      <c r="N134" s="689"/>
      <c r="O134" s="689"/>
      <c r="P134" s="690"/>
      <c r="Q134" s="688"/>
      <c r="R134" s="689"/>
      <c r="S134" s="689"/>
      <c r="T134" s="689"/>
      <c r="U134" s="689"/>
      <c r="V134" s="689"/>
      <c r="W134" s="689"/>
      <c r="X134" s="689"/>
      <c r="Y134" s="689"/>
      <c r="Z134" s="689"/>
      <c r="AA134" s="689"/>
      <c r="AB134" s="690"/>
      <c r="AC134" s="688"/>
      <c r="AD134" s="689"/>
      <c r="AE134" s="689"/>
      <c r="AF134" s="689"/>
      <c r="AG134" s="689"/>
      <c r="AH134" s="689"/>
      <c r="AI134" s="689"/>
      <c r="AJ134" s="689"/>
      <c r="AK134" s="689"/>
      <c r="AL134" s="689"/>
      <c r="AM134" s="689"/>
      <c r="AN134" s="690"/>
      <c r="AO134" s="688"/>
      <c r="AP134" s="689"/>
      <c r="AQ134" s="689"/>
      <c r="AR134" s="689"/>
      <c r="AS134" s="689"/>
      <c r="AT134" s="689"/>
      <c r="AU134" s="689"/>
      <c r="AV134" s="689"/>
      <c r="AW134" s="689"/>
      <c r="AX134" s="691"/>
    </row>
    <row r="135" spans="1:50" ht="24.75" customHeight="1" x14ac:dyDescent="0.2">
      <c r="A135" s="174" t="s">
        <v>275</v>
      </c>
      <c r="B135" s="174"/>
      <c r="C135" s="174"/>
      <c r="D135" s="174"/>
      <c r="E135" s="688" t="s">
        <v>682</v>
      </c>
      <c r="F135" s="689"/>
      <c r="G135" s="689"/>
      <c r="H135" s="689"/>
      <c r="I135" s="689"/>
      <c r="J135" s="689"/>
      <c r="K135" s="689"/>
      <c r="L135" s="689"/>
      <c r="M135" s="689"/>
      <c r="N135" s="689"/>
      <c r="O135" s="689"/>
      <c r="P135" s="690"/>
      <c r="Q135" s="688"/>
      <c r="R135" s="689"/>
      <c r="S135" s="689"/>
      <c r="T135" s="689"/>
      <c r="U135" s="689"/>
      <c r="V135" s="689"/>
      <c r="W135" s="689"/>
      <c r="X135" s="689"/>
      <c r="Y135" s="689"/>
      <c r="Z135" s="689"/>
      <c r="AA135" s="689"/>
      <c r="AB135" s="690"/>
      <c r="AC135" s="688"/>
      <c r="AD135" s="689"/>
      <c r="AE135" s="689"/>
      <c r="AF135" s="689"/>
      <c r="AG135" s="689"/>
      <c r="AH135" s="689"/>
      <c r="AI135" s="689"/>
      <c r="AJ135" s="689"/>
      <c r="AK135" s="689"/>
      <c r="AL135" s="689"/>
      <c r="AM135" s="689"/>
      <c r="AN135" s="690"/>
      <c r="AO135" s="688"/>
      <c r="AP135" s="689"/>
      <c r="AQ135" s="689"/>
      <c r="AR135" s="689"/>
      <c r="AS135" s="689"/>
      <c r="AT135" s="689"/>
      <c r="AU135" s="689"/>
      <c r="AV135" s="689"/>
      <c r="AW135" s="689"/>
      <c r="AX135" s="691"/>
    </row>
    <row r="136" spans="1:50" ht="24.75" customHeight="1" x14ac:dyDescent="0.2">
      <c r="A136" s="174" t="s">
        <v>274</v>
      </c>
      <c r="B136" s="174"/>
      <c r="C136" s="174"/>
      <c r="D136" s="174"/>
      <c r="E136" s="723" t="s">
        <v>683</v>
      </c>
      <c r="F136" s="724"/>
      <c r="G136" s="724"/>
      <c r="H136" s="724"/>
      <c r="I136" s="724"/>
      <c r="J136" s="724"/>
      <c r="K136" s="724"/>
      <c r="L136" s="724"/>
      <c r="M136" s="724"/>
      <c r="N136" s="724"/>
      <c r="O136" s="724"/>
      <c r="P136" s="725"/>
      <c r="Q136" s="723"/>
      <c r="R136" s="724"/>
      <c r="S136" s="724"/>
      <c r="T136" s="724"/>
      <c r="U136" s="724"/>
      <c r="V136" s="724"/>
      <c r="W136" s="724"/>
      <c r="X136" s="724"/>
      <c r="Y136" s="724"/>
      <c r="Z136" s="724"/>
      <c r="AA136" s="724"/>
      <c r="AB136" s="725"/>
      <c r="AC136" s="723"/>
      <c r="AD136" s="724"/>
      <c r="AE136" s="724"/>
      <c r="AF136" s="724"/>
      <c r="AG136" s="724"/>
      <c r="AH136" s="724"/>
      <c r="AI136" s="724"/>
      <c r="AJ136" s="724"/>
      <c r="AK136" s="724"/>
      <c r="AL136" s="724"/>
      <c r="AM136" s="724"/>
      <c r="AN136" s="725"/>
      <c r="AO136" s="688"/>
      <c r="AP136" s="689"/>
      <c r="AQ136" s="689"/>
      <c r="AR136" s="689"/>
      <c r="AS136" s="689"/>
      <c r="AT136" s="689"/>
      <c r="AU136" s="689"/>
      <c r="AV136" s="689"/>
      <c r="AW136" s="689"/>
      <c r="AX136" s="691"/>
    </row>
    <row r="137" spans="1:50" ht="24.75" customHeight="1" x14ac:dyDescent="0.2">
      <c r="A137" s="174" t="s">
        <v>426</v>
      </c>
      <c r="B137" s="174"/>
      <c r="C137" s="174"/>
      <c r="D137" s="174"/>
      <c r="E137" s="672" t="s">
        <v>148</v>
      </c>
      <c r="F137" s="670"/>
      <c r="G137" s="670"/>
      <c r="H137" s="78" t="str">
        <f>IF(E137="","","-")</f>
        <v>-</v>
      </c>
      <c r="I137" s="670"/>
      <c r="J137" s="670"/>
      <c r="K137" s="78" t="str">
        <f>IF(I137="","","-")</f>
        <v/>
      </c>
      <c r="L137" s="671">
        <v>20</v>
      </c>
      <c r="M137" s="671"/>
      <c r="N137" s="78" t="str">
        <f>IF(O137="","","-")</f>
        <v/>
      </c>
      <c r="O137" s="673"/>
      <c r="P137" s="674"/>
      <c r="Q137" s="672"/>
      <c r="R137" s="670"/>
      <c r="S137" s="670"/>
      <c r="T137" s="78" t="str">
        <f>IF(Q137="","","-")</f>
        <v/>
      </c>
      <c r="U137" s="670"/>
      <c r="V137" s="670"/>
      <c r="W137" s="78" t="str">
        <f>IF(U137="","","-")</f>
        <v/>
      </c>
      <c r="X137" s="671"/>
      <c r="Y137" s="671"/>
      <c r="Z137" s="78" t="str">
        <f>IF(AA137="","","-")</f>
        <v/>
      </c>
      <c r="AA137" s="673"/>
      <c r="AB137" s="674"/>
      <c r="AC137" s="672"/>
      <c r="AD137" s="670"/>
      <c r="AE137" s="670"/>
      <c r="AF137" s="78" t="str">
        <f>IF(AC137="","","-")</f>
        <v/>
      </c>
      <c r="AG137" s="670"/>
      <c r="AH137" s="670"/>
      <c r="AI137" s="78" t="str">
        <f>IF(AG137="","","-")</f>
        <v/>
      </c>
      <c r="AJ137" s="671"/>
      <c r="AK137" s="671"/>
      <c r="AL137" s="78" t="str">
        <f>IF(AM137="","","-")</f>
        <v/>
      </c>
      <c r="AM137" s="673"/>
      <c r="AN137" s="674"/>
      <c r="AO137" s="672"/>
      <c r="AP137" s="670"/>
      <c r="AQ137" s="78" t="str">
        <f>IF(AO137="","","-")</f>
        <v/>
      </c>
      <c r="AR137" s="670"/>
      <c r="AS137" s="670"/>
      <c r="AT137" s="78" t="str">
        <f>IF(AR137="","","-")</f>
        <v/>
      </c>
      <c r="AU137" s="671"/>
      <c r="AV137" s="671"/>
      <c r="AW137" s="78" t="str">
        <f>IF(AX137="","","-")</f>
        <v/>
      </c>
      <c r="AX137" s="81"/>
    </row>
    <row r="138" spans="1:50" ht="24.75" customHeight="1" thickBot="1" x14ac:dyDescent="0.25">
      <c r="A138" s="269" t="s">
        <v>390</v>
      </c>
      <c r="B138" s="269"/>
      <c r="C138" s="269"/>
      <c r="D138" s="269"/>
      <c r="E138" s="842" t="s">
        <v>148</v>
      </c>
      <c r="F138" s="843"/>
      <c r="G138" s="843"/>
      <c r="H138" s="844" t="str">
        <f>IF(E138="","","-")</f>
        <v>-</v>
      </c>
      <c r="I138" s="843"/>
      <c r="J138" s="843"/>
      <c r="K138" s="844" t="str">
        <f>IF(I138="","","-")</f>
        <v/>
      </c>
      <c r="L138" s="845">
        <v>19</v>
      </c>
      <c r="M138" s="845"/>
      <c r="N138" s="844" t="str">
        <f>IF(O138="","","-")</f>
        <v/>
      </c>
      <c r="O138" s="846"/>
      <c r="P138" s="847"/>
      <c r="Q138" s="842"/>
      <c r="R138" s="843"/>
      <c r="S138" s="843"/>
      <c r="T138" s="844" t="str">
        <f>IF(Q138="","","-")</f>
        <v/>
      </c>
      <c r="U138" s="843"/>
      <c r="V138" s="843"/>
      <c r="W138" s="844" t="str">
        <f>IF(U138="","","-")</f>
        <v/>
      </c>
      <c r="X138" s="845"/>
      <c r="Y138" s="845"/>
      <c r="Z138" s="844" t="str">
        <f>IF(AA138="","","-")</f>
        <v/>
      </c>
      <c r="AA138" s="846"/>
      <c r="AB138" s="847"/>
      <c r="AC138" s="842"/>
      <c r="AD138" s="843"/>
      <c r="AE138" s="843"/>
      <c r="AF138" s="844" t="str">
        <f>IF(AC138="","","-")</f>
        <v/>
      </c>
      <c r="AG138" s="843"/>
      <c r="AH138" s="843"/>
      <c r="AI138" s="844" t="str">
        <f>IF(AG138="","","-")</f>
        <v/>
      </c>
      <c r="AJ138" s="845"/>
      <c r="AK138" s="845"/>
      <c r="AL138" s="844" t="str">
        <f>IF(AM138="","","-")</f>
        <v/>
      </c>
      <c r="AM138" s="846"/>
      <c r="AN138" s="847"/>
      <c r="AO138" s="842"/>
      <c r="AP138" s="843"/>
      <c r="AQ138" s="844" t="str">
        <f>IF(AO138="","","-")</f>
        <v/>
      </c>
      <c r="AR138" s="843"/>
      <c r="AS138" s="843"/>
      <c r="AT138" s="844" t="str">
        <f>IF(AR138="","","-")</f>
        <v/>
      </c>
      <c r="AU138" s="845"/>
      <c r="AV138" s="845"/>
      <c r="AW138" s="844" t="str">
        <f>IF(AX138="","","-")</f>
        <v/>
      </c>
      <c r="AX138" s="848"/>
    </row>
    <row r="139" spans="1:50" ht="28.35" customHeight="1" x14ac:dyDescent="0.2">
      <c r="A139" s="849" t="s">
        <v>268</v>
      </c>
      <c r="B139" s="850"/>
      <c r="C139" s="850"/>
      <c r="D139" s="850"/>
      <c r="E139" s="850"/>
      <c r="F139" s="851"/>
      <c r="G139" s="852" t="s">
        <v>589</v>
      </c>
      <c r="H139" s="853"/>
      <c r="I139" s="853"/>
      <c r="J139" s="853"/>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3"/>
      <c r="AK139" s="853"/>
      <c r="AL139" s="853"/>
      <c r="AM139" s="853"/>
      <c r="AN139" s="853"/>
      <c r="AO139" s="853"/>
      <c r="AP139" s="853"/>
      <c r="AQ139" s="853"/>
      <c r="AR139" s="853"/>
      <c r="AS139" s="853"/>
      <c r="AT139" s="853"/>
      <c r="AU139" s="853"/>
      <c r="AV139" s="853"/>
      <c r="AW139" s="853"/>
      <c r="AX139" s="854"/>
    </row>
    <row r="140" spans="1:50" ht="28.35" customHeight="1" x14ac:dyDescent="0.2">
      <c r="A140" s="359"/>
      <c r="B140" s="360"/>
      <c r="C140" s="360"/>
      <c r="D140" s="360"/>
      <c r="E140" s="360"/>
      <c r="F140" s="361"/>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8.35" customHeight="1" x14ac:dyDescent="0.2">
      <c r="A141" s="359"/>
      <c r="B141" s="360"/>
      <c r="C141" s="360"/>
      <c r="D141" s="360"/>
      <c r="E141" s="360"/>
      <c r="F141" s="361"/>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8.35" customHeight="1" x14ac:dyDescent="0.2">
      <c r="A142" s="359"/>
      <c r="B142" s="360"/>
      <c r="C142" s="360"/>
      <c r="D142" s="360"/>
      <c r="E142" s="360"/>
      <c r="F142" s="361"/>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7.75" customHeight="1" x14ac:dyDescent="0.2">
      <c r="A143" s="359"/>
      <c r="B143" s="360"/>
      <c r="C143" s="360"/>
      <c r="D143" s="360"/>
      <c r="E143" s="360"/>
      <c r="F143" s="361"/>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8.35" customHeight="1" x14ac:dyDescent="0.2">
      <c r="A144" s="359"/>
      <c r="B144" s="360"/>
      <c r="C144" s="360"/>
      <c r="D144" s="360"/>
      <c r="E144" s="360"/>
      <c r="F144" s="361"/>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0" ht="28.35" customHeight="1" x14ac:dyDescent="0.2">
      <c r="A145" s="359"/>
      <c r="B145" s="360"/>
      <c r="C145" s="360"/>
      <c r="D145" s="360"/>
      <c r="E145" s="360"/>
      <c r="F145" s="361"/>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0" ht="27.75" customHeight="1" x14ac:dyDescent="0.2">
      <c r="A146" s="359"/>
      <c r="B146" s="360"/>
      <c r="C146" s="360"/>
      <c r="D146" s="360"/>
      <c r="E146" s="360"/>
      <c r="F146" s="361"/>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0" ht="28.35" customHeight="1" x14ac:dyDescent="0.2">
      <c r="A147" s="359"/>
      <c r="B147" s="360"/>
      <c r="C147" s="360"/>
      <c r="D147" s="360"/>
      <c r="E147" s="360"/>
      <c r="F147" s="361"/>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0" ht="28.35" customHeight="1" x14ac:dyDescent="0.2">
      <c r="A148" s="359"/>
      <c r="B148" s="360"/>
      <c r="C148" s="360"/>
      <c r="D148" s="360"/>
      <c r="E148" s="360"/>
      <c r="F148" s="361"/>
      <c r="G148" s="35"/>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row>
    <row r="149" spans="1:50" ht="28.35" customHeight="1" x14ac:dyDescent="0.2">
      <c r="A149" s="359"/>
      <c r="B149" s="360"/>
      <c r="C149" s="360"/>
      <c r="D149" s="360"/>
      <c r="E149" s="360"/>
      <c r="F149" s="361"/>
      <c r="G149" s="35"/>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row>
    <row r="150" spans="1:50" ht="28.35" customHeight="1" x14ac:dyDescent="0.2">
      <c r="A150" s="359"/>
      <c r="B150" s="360"/>
      <c r="C150" s="360"/>
      <c r="D150" s="360"/>
      <c r="E150" s="360"/>
      <c r="F150" s="361"/>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0" ht="28.35" customHeight="1" x14ac:dyDescent="0.2">
      <c r="A151" s="359"/>
      <c r="B151" s="360"/>
      <c r="C151" s="360"/>
      <c r="D151" s="360"/>
      <c r="E151" s="360"/>
      <c r="F151" s="361"/>
      <c r="G151" s="35"/>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row>
    <row r="152" spans="1:50" ht="27.75" customHeight="1" x14ac:dyDescent="0.2">
      <c r="A152" s="359"/>
      <c r="B152" s="360"/>
      <c r="C152" s="360"/>
      <c r="D152" s="360"/>
      <c r="E152" s="360"/>
      <c r="F152" s="361"/>
      <c r="G152" s="35"/>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row>
    <row r="153" spans="1:50" ht="28.35" customHeight="1" x14ac:dyDescent="0.2">
      <c r="A153" s="359"/>
      <c r="B153" s="360"/>
      <c r="C153" s="360"/>
      <c r="D153" s="360"/>
      <c r="E153" s="360"/>
      <c r="F153" s="361"/>
      <c r="G153" s="35"/>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row>
    <row r="154" spans="1:50" ht="28.35" customHeight="1" x14ac:dyDescent="0.2">
      <c r="A154" s="359"/>
      <c r="B154" s="360"/>
      <c r="C154" s="360"/>
      <c r="D154" s="360"/>
      <c r="E154" s="360"/>
      <c r="F154" s="361"/>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7"/>
    </row>
    <row r="155" spans="1:50" ht="28.35" customHeight="1" x14ac:dyDescent="0.2">
      <c r="A155" s="359"/>
      <c r="B155" s="360"/>
      <c r="C155" s="360"/>
      <c r="D155" s="360"/>
      <c r="E155" s="360"/>
      <c r="F155" s="361"/>
      <c r="G155" s="3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row>
    <row r="156" spans="1:50" ht="52.5" customHeight="1" x14ac:dyDescent="0.2">
      <c r="A156" s="359"/>
      <c r="B156" s="360"/>
      <c r="C156" s="360"/>
      <c r="D156" s="360"/>
      <c r="E156" s="360"/>
      <c r="F156" s="361"/>
      <c r="G156" s="35"/>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row>
    <row r="157" spans="1:50" ht="52.5" customHeight="1" x14ac:dyDescent="0.2">
      <c r="A157" s="359"/>
      <c r="B157" s="360"/>
      <c r="C157" s="360"/>
      <c r="D157" s="360"/>
      <c r="E157" s="360"/>
      <c r="F157" s="361"/>
      <c r="G157" s="35"/>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row>
    <row r="158" spans="1:50" ht="52.5" customHeight="1" x14ac:dyDescent="0.2">
      <c r="A158" s="359"/>
      <c r="B158" s="360"/>
      <c r="C158" s="360"/>
      <c r="D158" s="360"/>
      <c r="E158" s="360"/>
      <c r="F158" s="361"/>
      <c r="G158" s="35"/>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row>
    <row r="159" spans="1:50" ht="29.25" customHeight="1" x14ac:dyDescent="0.2">
      <c r="A159" s="359"/>
      <c r="B159" s="360"/>
      <c r="C159" s="360"/>
      <c r="D159" s="360"/>
      <c r="E159" s="360"/>
      <c r="F159" s="361"/>
      <c r="G159" s="35"/>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7"/>
    </row>
    <row r="160" spans="1:50" ht="18.45" customHeight="1" x14ac:dyDescent="0.2">
      <c r="A160" s="359"/>
      <c r="B160" s="360"/>
      <c r="C160" s="360"/>
      <c r="D160" s="360"/>
      <c r="E160" s="360"/>
      <c r="F160" s="361"/>
      <c r="G160" s="35"/>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row>
    <row r="161" spans="1:50" ht="35.25" customHeight="1" x14ac:dyDescent="0.2">
      <c r="A161" s="359"/>
      <c r="B161" s="360"/>
      <c r="C161" s="360"/>
      <c r="D161" s="360"/>
      <c r="E161" s="360"/>
      <c r="F161" s="361"/>
      <c r="G161" s="35"/>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row>
    <row r="162" spans="1:50" ht="30" customHeight="1" x14ac:dyDescent="0.2">
      <c r="A162" s="359"/>
      <c r="B162" s="360"/>
      <c r="C162" s="360"/>
      <c r="D162" s="360"/>
      <c r="E162" s="360"/>
      <c r="F162" s="361"/>
      <c r="G162" s="35"/>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7"/>
    </row>
    <row r="163" spans="1:50" ht="24.75" customHeight="1" x14ac:dyDescent="0.2">
      <c r="A163" s="359"/>
      <c r="B163" s="360"/>
      <c r="C163" s="360"/>
      <c r="D163" s="360"/>
      <c r="E163" s="360"/>
      <c r="F163" s="361"/>
      <c r="G163" s="35"/>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7"/>
    </row>
    <row r="164" spans="1:50" ht="24.75" customHeight="1" x14ac:dyDescent="0.2">
      <c r="A164" s="359"/>
      <c r="B164" s="360"/>
      <c r="C164" s="360"/>
      <c r="D164" s="360"/>
      <c r="E164" s="360"/>
      <c r="F164" s="361"/>
      <c r="G164" s="35"/>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7"/>
    </row>
    <row r="165" spans="1:50" ht="24.75" customHeight="1" x14ac:dyDescent="0.2">
      <c r="A165" s="359"/>
      <c r="B165" s="360"/>
      <c r="C165" s="360"/>
      <c r="D165" s="360"/>
      <c r="E165" s="360"/>
      <c r="F165" s="361"/>
      <c r="G165" s="35"/>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7"/>
    </row>
    <row r="166" spans="1:50" ht="24.75" customHeight="1" x14ac:dyDescent="0.2">
      <c r="A166" s="359"/>
      <c r="B166" s="360"/>
      <c r="C166" s="360"/>
      <c r="D166" s="360"/>
      <c r="E166" s="360"/>
      <c r="F166" s="361"/>
      <c r="G166" s="35"/>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24.75" customHeight="1" x14ac:dyDescent="0.2">
      <c r="A167" s="359"/>
      <c r="B167" s="360"/>
      <c r="C167" s="360"/>
      <c r="D167" s="360"/>
      <c r="E167" s="360"/>
      <c r="F167" s="361"/>
      <c r="G167" s="35"/>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7"/>
    </row>
    <row r="168" spans="1:50" ht="24.75" customHeight="1" x14ac:dyDescent="0.2">
      <c r="A168" s="359"/>
      <c r="B168" s="360"/>
      <c r="C168" s="360"/>
      <c r="D168" s="360"/>
      <c r="E168" s="360"/>
      <c r="F168" s="361"/>
      <c r="G168" s="35"/>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7"/>
    </row>
    <row r="169" spans="1:50" ht="24.75" customHeight="1" x14ac:dyDescent="0.2">
      <c r="A169" s="359"/>
      <c r="B169" s="360"/>
      <c r="C169" s="360"/>
      <c r="D169" s="360"/>
      <c r="E169" s="360"/>
      <c r="F169" s="361"/>
      <c r="G169" s="35"/>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7"/>
    </row>
    <row r="170" spans="1:50" ht="24.75" customHeight="1" x14ac:dyDescent="0.2">
      <c r="A170" s="359"/>
      <c r="B170" s="360"/>
      <c r="C170" s="360"/>
      <c r="D170" s="360"/>
      <c r="E170" s="360"/>
      <c r="F170" s="361"/>
      <c r="G170" s="35"/>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7"/>
    </row>
    <row r="171" spans="1:50" ht="24.75" customHeight="1" x14ac:dyDescent="0.2">
      <c r="A171" s="359"/>
      <c r="B171" s="360"/>
      <c r="C171" s="360"/>
      <c r="D171" s="360"/>
      <c r="E171" s="360"/>
      <c r="F171" s="361"/>
      <c r="G171" s="35"/>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7"/>
    </row>
    <row r="172" spans="1:50" ht="24.75" customHeight="1" x14ac:dyDescent="0.2">
      <c r="A172" s="359"/>
      <c r="B172" s="360"/>
      <c r="C172" s="360"/>
      <c r="D172" s="360"/>
      <c r="E172" s="360"/>
      <c r="F172" s="361"/>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7"/>
    </row>
    <row r="173" spans="1:50" ht="24.75" customHeight="1" x14ac:dyDescent="0.2">
      <c r="A173" s="359"/>
      <c r="B173" s="360"/>
      <c r="C173" s="360"/>
      <c r="D173" s="360"/>
      <c r="E173" s="360"/>
      <c r="F173" s="361"/>
      <c r="G173" s="35"/>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7"/>
    </row>
    <row r="174" spans="1:50" ht="24.75" customHeight="1" thickBot="1" x14ac:dyDescent="0.25">
      <c r="A174" s="362"/>
      <c r="B174" s="363"/>
      <c r="C174" s="363"/>
      <c r="D174" s="363"/>
      <c r="E174" s="363"/>
      <c r="F174" s="364"/>
      <c r="G174" s="38"/>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40"/>
    </row>
    <row r="175" spans="1:50" ht="24.75" customHeight="1" x14ac:dyDescent="0.2">
      <c r="A175" s="417" t="s">
        <v>270</v>
      </c>
      <c r="B175" s="418"/>
      <c r="C175" s="418"/>
      <c r="D175" s="418"/>
      <c r="E175" s="418"/>
      <c r="F175" s="419"/>
      <c r="G175" s="355" t="s">
        <v>656</v>
      </c>
      <c r="H175" s="356"/>
      <c r="I175" s="356"/>
      <c r="J175" s="356"/>
      <c r="K175" s="356"/>
      <c r="L175" s="356"/>
      <c r="M175" s="356"/>
      <c r="N175" s="356"/>
      <c r="O175" s="356"/>
      <c r="P175" s="356"/>
      <c r="Q175" s="356"/>
      <c r="R175" s="356"/>
      <c r="S175" s="356"/>
      <c r="T175" s="356"/>
      <c r="U175" s="356"/>
      <c r="V175" s="356"/>
      <c r="W175" s="356"/>
      <c r="X175" s="356"/>
      <c r="Y175" s="356"/>
      <c r="Z175" s="356"/>
      <c r="AA175" s="356"/>
      <c r="AB175" s="357"/>
      <c r="AC175" s="355" t="s">
        <v>252</v>
      </c>
      <c r="AD175" s="356"/>
      <c r="AE175" s="356"/>
      <c r="AF175" s="356"/>
      <c r="AG175" s="356"/>
      <c r="AH175" s="356"/>
      <c r="AI175" s="356"/>
      <c r="AJ175" s="356"/>
      <c r="AK175" s="356"/>
      <c r="AL175" s="356"/>
      <c r="AM175" s="356"/>
      <c r="AN175" s="356"/>
      <c r="AO175" s="356"/>
      <c r="AP175" s="356"/>
      <c r="AQ175" s="356"/>
      <c r="AR175" s="356"/>
      <c r="AS175" s="356"/>
      <c r="AT175" s="356"/>
      <c r="AU175" s="356"/>
      <c r="AV175" s="356"/>
      <c r="AW175" s="356"/>
      <c r="AX175" s="522"/>
    </row>
    <row r="176" spans="1:50" ht="24.75" customHeight="1" x14ac:dyDescent="0.2">
      <c r="A176" s="420"/>
      <c r="B176" s="421"/>
      <c r="C176" s="421"/>
      <c r="D176" s="421"/>
      <c r="E176" s="421"/>
      <c r="F176" s="422"/>
      <c r="G176" s="538" t="s">
        <v>17</v>
      </c>
      <c r="H176" s="393"/>
      <c r="I176" s="393"/>
      <c r="J176" s="393"/>
      <c r="K176" s="393"/>
      <c r="L176" s="392" t="s">
        <v>18</v>
      </c>
      <c r="M176" s="393"/>
      <c r="N176" s="393"/>
      <c r="O176" s="393"/>
      <c r="P176" s="393"/>
      <c r="Q176" s="393"/>
      <c r="R176" s="393"/>
      <c r="S176" s="393"/>
      <c r="T176" s="393"/>
      <c r="U176" s="393"/>
      <c r="V176" s="393"/>
      <c r="W176" s="393"/>
      <c r="X176" s="394"/>
      <c r="Y176" s="336" t="s">
        <v>19</v>
      </c>
      <c r="Z176" s="337"/>
      <c r="AA176" s="337"/>
      <c r="AB176" s="527"/>
      <c r="AC176" s="538" t="s">
        <v>17</v>
      </c>
      <c r="AD176" s="393"/>
      <c r="AE176" s="393"/>
      <c r="AF176" s="393"/>
      <c r="AG176" s="393"/>
      <c r="AH176" s="392" t="s">
        <v>18</v>
      </c>
      <c r="AI176" s="393"/>
      <c r="AJ176" s="393"/>
      <c r="AK176" s="393"/>
      <c r="AL176" s="393"/>
      <c r="AM176" s="393"/>
      <c r="AN176" s="393"/>
      <c r="AO176" s="393"/>
      <c r="AP176" s="393"/>
      <c r="AQ176" s="393"/>
      <c r="AR176" s="393"/>
      <c r="AS176" s="393"/>
      <c r="AT176" s="394"/>
      <c r="AU176" s="336" t="s">
        <v>19</v>
      </c>
      <c r="AV176" s="337"/>
      <c r="AW176" s="337"/>
      <c r="AX176" s="338"/>
    </row>
    <row r="177" spans="1:51" ht="24.75" customHeight="1" x14ac:dyDescent="0.2">
      <c r="A177" s="420"/>
      <c r="B177" s="421"/>
      <c r="C177" s="421"/>
      <c r="D177" s="421"/>
      <c r="E177" s="421"/>
      <c r="F177" s="422"/>
      <c r="G177" s="395" t="s">
        <v>646</v>
      </c>
      <c r="H177" s="396"/>
      <c r="I177" s="396"/>
      <c r="J177" s="396"/>
      <c r="K177" s="397"/>
      <c r="L177" s="389" t="s">
        <v>647</v>
      </c>
      <c r="M177" s="390"/>
      <c r="N177" s="390"/>
      <c r="O177" s="390"/>
      <c r="P177" s="390"/>
      <c r="Q177" s="390"/>
      <c r="R177" s="390"/>
      <c r="S177" s="390"/>
      <c r="T177" s="390"/>
      <c r="U177" s="390"/>
      <c r="V177" s="390"/>
      <c r="W177" s="390"/>
      <c r="X177" s="391"/>
      <c r="Y177" s="126">
        <v>8.4</v>
      </c>
      <c r="Z177" s="127"/>
      <c r="AA177" s="127"/>
      <c r="AB177" s="531"/>
      <c r="AC177" s="395"/>
      <c r="AD177" s="396"/>
      <c r="AE177" s="396"/>
      <c r="AF177" s="396"/>
      <c r="AG177" s="397"/>
      <c r="AH177" s="389"/>
      <c r="AI177" s="390"/>
      <c r="AJ177" s="390"/>
      <c r="AK177" s="390"/>
      <c r="AL177" s="390"/>
      <c r="AM177" s="390"/>
      <c r="AN177" s="390"/>
      <c r="AO177" s="390"/>
      <c r="AP177" s="390"/>
      <c r="AQ177" s="390"/>
      <c r="AR177" s="390"/>
      <c r="AS177" s="390"/>
      <c r="AT177" s="391"/>
      <c r="AU177" s="126"/>
      <c r="AV177" s="127"/>
      <c r="AW177" s="127"/>
      <c r="AX177" s="128"/>
    </row>
    <row r="178" spans="1:51" ht="24.75" customHeight="1" x14ac:dyDescent="0.2">
      <c r="A178" s="420"/>
      <c r="B178" s="421"/>
      <c r="C178" s="421"/>
      <c r="D178" s="421"/>
      <c r="E178" s="421"/>
      <c r="F178" s="422"/>
      <c r="G178" s="320" t="s">
        <v>646</v>
      </c>
      <c r="H178" s="321"/>
      <c r="I178" s="321"/>
      <c r="J178" s="321"/>
      <c r="K178" s="322"/>
      <c r="L178" s="323" t="s">
        <v>648</v>
      </c>
      <c r="M178" s="324"/>
      <c r="N178" s="324"/>
      <c r="O178" s="324"/>
      <c r="P178" s="324"/>
      <c r="Q178" s="324"/>
      <c r="R178" s="324"/>
      <c r="S178" s="324"/>
      <c r="T178" s="324"/>
      <c r="U178" s="324"/>
      <c r="V178" s="324"/>
      <c r="W178" s="324"/>
      <c r="X178" s="325"/>
      <c r="Y178" s="326">
        <v>6</v>
      </c>
      <c r="Z178" s="327"/>
      <c r="AA178" s="327"/>
      <c r="AB178" s="35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8"/>
    </row>
    <row r="179" spans="1:51" ht="24.75" customHeight="1" x14ac:dyDescent="0.2">
      <c r="A179" s="420"/>
      <c r="B179" s="421"/>
      <c r="C179" s="421"/>
      <c r="D179" s="421"/>
      <c r="E179" s="421"/>
      <c r="F179" s="422"/>
      <c r="G179" s="320" t="s">
        <v>646</v>
      </c>
      <c r="H179" s="321"/>
      <c r="I179" s="321"/>
      <c r="J179" s="321"/>
      <c r="K179" s="322"/>
      <c r="L179" s="323" t="s">
        <v>649</v>
      </c>
      <c r="M179" s="324"/>
      <c r="N179" s="324"/>
      <c r="O179" s="324"/>
      <c r="P179" s="324"/>
      <c r="Q179" s="324"/>
      <c r="R179" s="324"/>
      <c r="S179" s="324"/>
      <c r="T179" s="324"/>
      <c r="U179" s="324"/>
      <c r="V179" s="324"/>
      <c r="W179" s="324"/>
      <c r="X179" s="325"/>
      <c r="Y179" s="326">
        <v>2</v>
      </c>
      <c r="Z179" s="327"/>
      <c r="AA179" s="327"/>
      <c r="AB179" s="35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8"/>
    </row>
    <row r="180" spans="1:51" ht="24.75" customHeight="1" x14ac:dyDescent="0.2">
      <c r="A180" s="420"/>
      <c r="B180" s="421"/>
      <c r="C180" s="421"/>
      <c r="D180" s="421"/>
      <c r="E180" s="421"/>
      <c r="F180" s="422"/>
      <c r="G180" s="320" t="s">
        <v>650</v>
      </c>
      <c r="H180" s="321"/>
      <c r="I180" s="321"/>
      <c r="J180" s="321"/>
      <c r="K180" s="322"/>
      <c r="L180" s="323" t="s">
        <v>651</v>
      </c>
      <c r="M180" s="324"/>
      <c r="N180" s="324"/>
      <c r="O180" s="324"/>
      <c r="P180" s="324"/>
      <c r="Q180" s="324"/>
      <c r="R180" s="324"/>
      <c r="S180" s="324"/>
      <c r="T180" s="324"/>
      <c r="U180" s="324"/>
      <c r="V180" s="324"/>
      <c r="W180" s="324"/>
      <c r="X180" s="325"/>
      <c r="Y180" s="326">
        <v>8</v>
      </c>
      <c r="Z180" s="327"/>
      <c r="AA180" s="327"/>
      <c r="AB180" s="35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8"/>
    </row>
    <row r="181" spans="1:51" ht="24.75" customHeight="1" x14ac:dyDescent="0.2">
      <c r="A181" s="420"/>
      <c r="B181" s="421"/>
      <c r="C181" s="421"/>
      <c r="D181" s="421"/>
      <c r="E181" s="421"/>
      <c r="F181" s="422"/>
      <c r="G181" s="320" t="s">
        <v>652</v>
      </c>
      <c r="H181" s="321"/>
      <c r="I181" s="321"/>
      <c r="J181" s="321"/>
      <c r="K181" s="322"/>
      <c r="L181" s="323" t="s">
        <v>653</v>
      </c>
      <c r="M181" s="324"/>
      <c r="N181" s="324"/>
      <c r="O181" s="324"/>
      <c r="P181" s="324"/>
      <c r="Q181" s="324"/>
      <c r="R181" s="324"/>
      <c r="S181" s="324"/>
      <c r="T181" s="324"/>
      <c r="U181" s="324"/>
      <c r="V181" s="324"/>
      <c r="W181" s="324"/>
      <c r="X181" s="325"/>
      <c r="Y181" s="326">
        <v>5.5</v>
      </c>
      <c r="Z181" s="327"/>
      <c r="AA181" s="327"/>
      <c r="AB181" s="35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8"/>
    </row>
    <row r="182" spans="1:51" ht="24.75" customHeight="1" x14ac:dyDescent="0.2">
      <c r="A182" s="420"/>
      <c r="B182" s="421"/>
      <c r="C182" s="421"/>
      <c r="D182" s="421"/>
      <c r="E182" s="421"/>
      <c r="F182" s="422"/>
      <c r="G182" s="320" t="s">
        <v>654</v>
      </c>
      <c r="H182" s="321"/>
      <c r="I182" s="321"/>
      <c r="J182" s="321"/>
      <c r="K182" s="322"/>
      <c r="L182" s="323" t="s">
        <v>655</v>
      </c>
      <c r="M182" s="324"/>
      <c r="N182" s="324"/>
      <c r="O182" s="324"/>
      <c r="P182" s="324"/>
      <c r="Q182" s="324"/>
      <c r="R182" s="324"/>
      <c r="S182" s="324"/>
      <c r="T182" s="324"/>
      <c r="U182" s="324"/>
      <c r="V182" s="324"/>
      <c r="W182" s="324"/>
      <c r="X182" s="325"/>
      <c r="Y182" s="326">
        <v>6.6</v>
      </c>
      <c r="Z182" s="327"/>
      <c r="AA182" s="327"/>
      <c r="AB182" s="35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8"/>
    </row>
    <row r="183" spans="1:51" ht="24.75" customHeight="1" x14ac:dyDescent="0.2">
      <c r="A183" s="420"/>
      <c r="B183" s="421"/>
      <c r="C183" s="421"/>
      <c r="D183" s="421"/>
      <c r="E183" s="421"/>
      <c r="F183" s="422"/>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5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8"/>
    </row>
    <row r="184" spans="1:51" ht="24.75" customHeight="1" thickBot="1" x14ac:dyDescent="0.25">
      <c r="A184" s="420"/>
      <c r="B184" s="421"/>
      <c r="C184" s="421"/>
      <c r="D184" s="421"/>
      <c r="E184" s="421"/>
      <c r="F184" s="422"/>
      <c r="G184" s="353" t="s">
        <v>20</v>
      </c>
      <c r="H184" s="354"/>
      <c r="I184" s="354"/>
      <c r="J184" s="354"/>
      <c r="K184" s="354"/>
      <c r="L184" s="558"/>
      <c r="M184" s="559"/>
      <c r="N184" s="559"/>
      <c r="O184" s="559"/>
      <c r="P184" s="559"/>
      <c r="Q184" s="559"/>
      <c r="R184" s="559"/>
      <c r="S184" s="559"/>
      <c r="T184" s="559"/>
      <c r="U184" s="559"/>
      <c r="V184" s="559"/>
      <c r="W184" s="559"/>
      <c r="X184" s="560"/>
      <c r="Y184" s="561">
        <f>SUM(Y177:AB183)</f>
        <v>36.5</v>
      </c>
      <c r="Z184" s="562"/>
      <c r="AA184" s="562"/>
      <c r="AB184" s="563"/>
      <c r="AC184" s="353" t="s">
        <v>20</v>
      </c>
      <c r="AD184" s="354"/>
      <c r="AE184" s="354"/>
      <c r="AF184" s="354"/>
      <c r="AG184" s="354"/>
      <c r="AH184" s="558"/>
      <c r="AI184" s="559"/>
      <c r="AJ184" s="559"/>
      <c r="AK184" s="559"/>
      <c r="AL184" s="559"/>
      <c r="AM184" s="559"/>
      <c r="AN184" s="559"/>
      <c r="AO184" s="559"/>
      <c r="AP184" s="559"/>
      <c r="AQ184" s="559"/>
      <c r="AR184" s="559"/>
      <c r="AS184" s="559"/>
      <c r="AT184" s="560"/>
      <c r="AU184" s="561">
        <f>SUM(AU177:AX183)</f>
        <v>0</v>
      </c>
      <c r="AV184" s="562"/>
      <c r="AW184" s="562"/>
      <c r="AX184" s="564"/>
    </row>
    <row r="185" spans="1:51" ht="24.75" customHeight="1" x14ac:dyDescent="0.2">
      <c r="A185" s="420"/>
      <c r="B185" s="421"/>
      <c r="C185" s="421"/>
      <c r="D185" s="421"/>
      <c r="E185" s="421"/>
      <c r="F185" s="422"/>
      <c r="G185" s="355" t="s">
        <v>226</v>
      </c>
      <c r="H185" s="356"/>
      <c r="I185" s="356"/>
      <c r="J185" s="356"/>
      <c r="K185" s="356"/>
      <c r="L185" s="356"/>
      <c r="M185" s="356"/>
      <c r="N185" s="356"/>
      <c r="O185" s="356"/>
      <c r="P185" s="356"/>
      <c r="Q185" s="356"/>
      <c r="R185" s="356"/>
      <c r="S185" s="356"/>
      <c r="T185" s="356"/>
      <c r="U185" s="356"/>
      <c r="V185" s="356"/>
      <c r="W185" s="356"/>
      <c r="X185" s="356"/>
      <c r="Y185" s="356"/>
      <c r="Z185" s="356"/>
      <c r="AA185" s="356"/>
      <c r="AB185" s="357"/>
      <c r="AC185" s="355" t="s">
        <v>695</v>
      </c>
      <c r="AD185" s="356"/>
      <c r="AE185" s="356"/>
      <c r="AF185" s="356"/>
      <c r="AG185" s="356"/>
      <c r="AH185" s="356"/>
      <c r="AI185" s="356"/>
      <c r="AJ185" s="356"/>
      <c r="AK185" s="356"/>
      <c r="AL185" s="356"/>
      <c r="AM185" s="356"/>
      <c r="AN185" s="356"/>
      <c r="AO185" s="356"/>
      <c r="AP185" s="356"/>
      <c r="AQ185" s="356"/>
      <c r="AR185" s="356"/>
      <c r="AS185" s="356"/>
      <c r="AT185" s="356"/>
      <c r="AU185" s="356"/>
      <c r="AV185" s="356"/>
      <c r="AW185" s="356"/>
      <c r="AX185" s="522"/>
      <c r="AY185">
        <f>COUNTA($G$187,$AC$187)</f>
        <v>1</v>
      </c>
    </row>
    <row r="186" spans="1:51" ht="24.75" customHeight="1" x14ac:dyDescent="0.2">
      <c r="A186" s="420"/>
      <c r="B186" s="421"/>
      <c r="C186" s="421"/>
      <c r="D186" s="421"/>
      <c r="E186" s="421"/>
      <c r="F186" s="422"/>
      <c r="G186" s="538" t="s">
        <v>17</v>
      </c>
      <c r="H186" s="393"/>
      <c r="I186" s="393"/>
      <c r="J186" s="393"/>
      <c r="K186" s="393"/>
      <c r="L186" s="392" t="s">
        <v>18</v>
      </c>
      <c r="M186" s="393"/>
      <c r="N186" s="393"/>
      <c r="O186" s="393"/>
      <c r="P186" s="393"/>
      <c r="Q186" s="393"/>
      <c r="R186" s="393"/>
      <c r="S186" s="393"/>
      <c r="T186" s="393"/>
      <c r="U186" s="393"/>
      <c r="V186" s="393"/>
      <c r="W186" s="393"/>
      <c r="X186" s="394"/>
      <c r="Y186" s="336" t="s">
        <v>19</v>
      </c>
      <c r="Z186" s="337"/>
      <c r="AA186" s="337"/>
      <c r="AB186" s="527"/>
      <c r="AC186" s="538" t="s">
        <v>17</v>
      </c>
      <c r="AD186" s="393"/>
      <c r="AE186" s="393"/>
      <c r="AF186" s="393"/>
      <c r="AG186" s="393"/>
      <c r="AH186" s="392" t="s">
        <v>18</v>
      </c>
      <c r="AI186" s="393"/>
      <c r="AJ186" s="393"/>
      <c r="AK186" s="393"/>
      <c r="AL186" s="393"/>
      <c r="AM186" s="393"/>
      <c r="AN186" s="393"/>
      <c r="AO186" s="393"/>
      <c r="AP186" s="393"/>
      <c r="AQ186" s="393"/>
      <c r="AR186" s="393"/>
      <c r="AS186" s="393"/>
      <c r="AT186" s="394"/>
      <c r="AU186" s="336" t="s">
        <v>19</v>
      </c>
      <c r="AV186" s="337"/>
      <c r="AW186" s="337"/>
      <c r="AX186" s="338"/>
      <c r="AY186">
        <f>$AY$185</f>
        <v>1</v>
      </c>
    </row>
    <row r="187" spans="1:51" ht="24.75" customHeight="1" x14ac:dyDescent="0.2">
      <c r="A187" s="420"/>
      <c r="B187" s="421"/>
      <c r="C187" s="421"/>
      <c r="D187" s="421"/>
      <c r="E187" s="421"/>
      <c r="F187" s="422"/>
      <c r="G187" s="395"/>
      <c r="H187" s="396"/>
      <c r="I187" s="396"/>
      <c r="J187" s="396"/>
      <c r="K187" s="397"/>
      <c r="L187" s="389"/>
      <c r="M187" s="390"/>
      <c r="N187" s="390"/>
      <c r="O187" s="390"/>
      <c r="P187" s="390"/>
      <c r="Q187" s="390"/>
      <c r="R187" s="390"/>
      <c r="S187" s="390"/>
      <c r="T187" s="390"/>
      <c r="U187" s="390"/>
      <c r="V187" s="390"/>
      <c r="W187" s="390"/>
      <c r="X187" s="391"/>
      <c r="Y187" s="126"/>
      <c r="Z187" s="127"/>
      <c r="AA187" s="127"/>
      <c r="AB187" s="531"/>
      <c r="AC187" s="395" t="s">
        <v>638</v>
      </c>
      <c r="AD187" s="396"/>
      <c r="AE187" s="396"/>
      <c r="AF187" s="396"/>
      <c r="AG187" s="397"/>
      <c r="AH187" s="389" t="s">
        <v>696</v>
      </c>
      <c r="AI187" s="390"/>
      <c r="AJ187" s="390"/>
      <c r="AK187" s="390"/>
      <c r="AL187" s="390"/>
      <c r="AM187" s="390"/>
      <c r="AN187" s="390"/>
      <c r="AO187" s="390"/>
      <c r="AP187" s="390"/>
      <c r="AQ187" s="390"/>
      <c r="AR187" s="390"/>
      <c r="AS187" s="390"/>
      <c r="AT187" s="391"/>
      <c r="AU187" s="126">
        <v>4.7</v>
      </c>
      <c r="AV187" s="127"/>
      <c r="AW187" s="127"/>
      <c r="AX187" s="128"/>
      <c r="AY187">
        <f t="shared" ref="AY187:AY189" si="12">$AY$185</f>
        <v>1</v>
      </c>
    </row>
    <row r="188" spans="1:51" ht="24.75" customHeight="1" x14ac:dyDescent="0.2">
      <c r="A188" s="420"/>
      <c r="B188" s="421"/>
      <c r="C188" s="421"/>
      <c r="D188" s="421"/>
      <c r="E188" s="421"/>
      <c r="F188" s="422"/>
      <c r="G188" s="320"/>
      <c r="H188" s="321"/>
      <c r="I188" s="321"/>
      <c r="J188" s="321"/>
      <c r="K188" s="322"/>
      <c r="L188" s="323"/>
      <c r="M188" s="324"/>
      <c r="N188" s="324"/>
      <c r="O188" s="324"/>
      <c r="P188" s="324"/>
      <c r="Q188" s="324"/>
      <c r="R188" s="324"/>
      <c r="S188" s="324"/>
      <c r="T188" s="324"/>
      <c r="U188" s="324"/>
      <c r="V188" s="324"/>
      <c r="W188" s="324"/>
      <c r="X188" s="325"/>
      <c r="Y188" s="326"/>
      <c r="Z188" s="327"/>
      <c r="AA188" s="327"/>
      <c r="AB188" s="358"/>
      <c r="AC188" s="320"/>
      <c r="AD188" s="321"/>
      <c r="AE188" s="321"/>
      <c r="AF188" s="321"/>
      <c r="AG188" s="322"/>
      <c r="AH188" s="323"/>
      <c r="AI188" s="324"/>
      <c r="AJ188" s="324"/>
      <c r="AK188" s="324"/>
      <c r="AL188" s="324"/>
      <c r="AM188" s="324"/>
      <c r="AN188" s="324"/>
      <c r="AO188" s="324"/>
      <c r="AP188" s="324"/>
      <c r="AQ188" s="324"/>
      <c r="AR188" s="324"/>
      <c r="AS188" s="324"/>
      <c r="AT188" s="325"/>
      <c r="AU188" s="326"/>
      <c r="AV188" s="327"/>
      <c r="AW188" s="327"/>
      <c r="AX188" s="328"/>
      <c r="AY188">
        <f t="shared" si="12"/>
        <v>1</v>
      </c>
    </row>
    <row r="189" spans="1:51" ht="24.75" customHeight="1" thickBot="1" x14ac:dyDescent="0.25">
      <c r="A189" s="420"/>
      <c r="B189" s="421"/>
      <c r="C189" s="421"/>
      <c r="D189" s="421"/>
      <c r="E189" s="421"/>
      <c r="F189" s="422"/>
      <c r="G189" s="353" t="s">
        <v>20</v>
      </c>
      <c r="H189" s="354"/>
      <c r="I189" s="354"/>
      <c r="J189" s="354"/>
      <c r="K189" s="354"/>
      <c r="L189" s="558"/>
      <c r="M189" s="559"/>
      <c r="N189" s="559"/>
      <c r="O189" s="559"/>
      <c r="P189" s="559"/>
      <c r="Q189" s="559"/>
      <c r="R189" s="559"/>
      <c r="S189" s="559"/>
      <c r="T189" s="559"/>
      <c r="U189" s="559"/>
      <c r="V189" s="559"/>
      <c r="W189" s="559"/>
      <c r="X189" s="560"/>
      <c r="Y189" s="561">
        <f>SUM(Y187:AB188)</f>
        <v>0</v>
      </c>
      <c r="Z189" s="562"/>
      <c r="AA189" s="562"/>
      <c r="AB189" s="563"/>
      <c r="AC189" s="353" t="s">
        <v>20</v>
      </c>
      <c r="AD189" s="354"/>
      <c r="AE189" s="354"/>
      <c r="AF189" s="354"/>
      <c r="AG189" s="354"/>
      <c r="AH189" s="558"/>
      <c r="AI189" s="559"/>
      <c r="AJ189" s="559"/>
      <c r="AK189" s="559"/>
      <c r="AL189" s="559"/>
      <c r="AM189" s="559"/>
      <c r="AN189" s="559"/>
      <c r="AO189" s="559"/>
      <c r="AP189" s="559"/>
      <c r="AQ189" s="559"/>
      <c r="AR189" s="559"/>
      <c r="AS189" s="559"/>
      <c r="AT189" s="560"/>
      <c r="AU189" s="561">
        <f>SUM(AU187:AX188)</f>
        <v>4.7</v>
      </c>
      <c r="AV189" s="562"/>
      <c r="AW189" s="562"/>
      <c r="AX189" s="564"/>
      <c r="AY189">
        <f t="shared" si="12"/>
        <v>1</v>
      </c>
    </row>
    <row r="190" spans="1:51" ht="24.75" customHeight="1" x14ac:dyDescent="0.2">
      <c r="A190" s="420"/>
      <c r="B190" s="421"/>
      <c r="C190" s="421"/>
      <c r="D190" s="421"/>
      <c r="E190" s="421"/>
      <c r="F190" s="422"/>
      <c r="G190" s="355" t="s">
        <v>227</v>
      </c>
      <c r="H190" s="356"/>
      <c r="I190" s="356"/>
      <c r="J190" s="356"/>
      <c r="K190" s="356"/>
      <c r="L190" s="356"/>
      <c r="M190" s="356"/>
      <c r="N190" s="356"/>
      <c r="O190" s="356"/>
      <c r="P190" s="356"/>
      <c r="Q190" s="356"/>
      <c r="R190" s="356"/>
      <c r="S190" s="356"/>
      <c r="T190" s="356"/>
      <c r="U190" s="356"/>
      <c r="V190" s="356"/>
      <c r="W190" s="356"/>
      <c r="X190" s="356"/>
      <c r="Y190" s="356"/>
      <c r="Z190" s="356"/>
      <c r="AA190" s="356"/>
      <c r="AB190" s="357"/>
      <c r="AC190" s="355" t="s">
        <v>637</v>
      </c>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522"/>
      <c r="AY190">
        <f>COUNTA($G$192,$AC$192)</f>
        <v>1</v>
      </c>
    </row>
    <row r="191" spans="1:51" ht="24.75" customHeight="1" x14ac:dyDescent="0.2">
      <c r="A191" s="420"/>
      <c r="B191" s="421"/>
      <c r="C191" s="421"/>
      <c r="D191" s="421"/>
      <c r="E191" s="421"/>
      <c r="F191" s="422"/>
      <c r="G191" s="538" t="s">
        <v>17</v>
      </c>
      <c r="H191" s="393"/>
      <c r="I191" s="393"/>
      <c r="J191" s="393"/>
      <c r="K191" s="393"/>
      <c r="L191" s="392" t="s">
        <v>18</v>
      </c>
      <c r="M191" s="393"/>
      <c r="N191" s="393"/>
      <c r="O191" s="393"/>
      <c r="P191" s="393"/>
      <c r="Q191" s="393"/>
      <c r="R191" s="393"/>
      <c r="S191" s="393"/>
      <c r="T191" s="393"/>
      <c r="U191" s="393"/>
      <c r="V191" s="393"/>
      <c r="W191" s="393"/>
      <c r="X191" s="394"/>
      <c r="Y191" s="336" t="s">
        <v>19</v>
      </c>
      <c r="Z191" s="337"/>
      <c r="AA191" s="337"/>
      <c r="AB191" s="527"/>
      <c r="AC191" s="538" t="s">
        <v>17</v>
      </c>
      <c r="AD191" s="393"/>
      <c r="AE191" s="393"/>
      <c r="AF191" s="393"/>
      <c r="AG191" s="393"/>
      <c r="AH191" s="392" t="s">
        <v>18</v>
      </c>
      <c r="AI191" s="393"/>
      <c r="AJ191" s="393"/>
      <c r="AK191" s="393"/>
      <c r="AL191" s="393"/>
      <c r="AM191" s="393"/>
      <c r="AN191" s="393"/>
      <c r="AO191" s="393"/>
      <c r="AP191" s="393"/>
      <c r="AQ191" s="393"/>
      <c r="AR191" s="393"/>
      <c r="AS191" s="393"/>
      <c r="AT191" s="394"/>
      <c r="AU191" s="336" t="s">
        <v>19</v>
      </c>
      <c r="AV191" s="337"/>
      <c r="AW191" s="337"/>
      <c r="AX191" s="338"/>
      <c r="AY191">
        <f>$AY$190</f>
        <v>1</v>
      </c>
    </row>
    <row r="192" spans="1:51" ht="24.75" customHeight="1" x14ac:dyDescent="0.2">
      <c r="A192" s="420"/>
      <c r="B192" s="421"/>
      <c r="C192" s="421"/>
      <c r="D192" s="421"/>
      <c r="E192" s="421"/>
      <c r="F192" s="422"/>
      <c r="G192" s="395"/>
      <c r="H192" s="396"/>
      <c r="I192" s="396"/>
      <c r="J192" s="396"/>
      <c r="K192" s="397"/>
      <c r="L192" s="389"/>
      <c r="M192" s="390"/>
      <c r="N192" s="390"/>
      <c r="O192" s="390"/>
      <c r="P192" s="390"/>
      <c r="Q192" s="390"/>
      <c r="R192" s="390"/>
      <c r="S192" s="390"/>
      <c r="T192" s="390"/>
      <c r="U192" s="390"/>
      <c r="V192" s="390"/>
      <c r="W192" s="390"/>
      <c r="X192" s="391"/>
      <c r="Y192" s="126"/>
      <c r="Z192" s="127"/>
      <c r="AA192" s="127"/>
      <c r="AB192" s="531"/>
      <c r="AC192" s="395" t="s">
        <v>638</v>
      </c>
      <c r="AD192" s="396"/>
      <c r="AE192" s="396"/>
      <c r="AF192" s="396"/>
      <c r="AG192" s="397"/>
      <c r="AH192" s="389" t="s">
        <v>640</v>
      </c>
      <c r="AI192" s="390"/>
      <c r="AJ192" s="390"/>
      <c r="AK192" s="390"/>
      <c r="AL192" s="390"/>
      <c r="AM192" s="390"/>
      <c r="AN192" s="390"/>
      <c r="AO192" s="390"/>
      <c r="AP192" s="390"/>
      <c r="AQ192" s="390"/>
      <c r="AR192" s="390"/>
      <c r="AS192" s="390"/>
      <c r="AT192" s="391"/>
      <c r="AU192" s="126">
        <v>6.8</v>
      </c>
      <c r="AV192" s="127"/>
      <c r="AW192" s="127"/>
      <c r="AX192" s="128"/>
      <c r="AY192">
        <f t="shared" ref="AY192:AY197" si="13">$AY$190</f>
        <v>1</v>
      </c>
    </row>
    <row r="193" spans="1:51" ht="24.75" customHeight="1" x14ac:dyDescent="0.2">
      <c r="A193" s="420"/>
      <c r="B193" s="421"/>
      <c r="C193" s="421"/>
      <c r="D193" s="421"/>
      <c r="E193" s="421"/>
      <c r="F193" s="422"/>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58"/>
      <c r="AC193" s="320" t="s">
        <v>638</v>
      </c>
      <c r="AD193" s="321"/>
      <c r="AE193" s="321"/>
      <c r="AF193" s="321"/>
      <c r="AG193" s="322"/>
      <c r="AH193" s="323" t="s">
        <v>641</v>
      </c>
      <c r="AI193" s="324"/>
      <c r="AJ193" s="324"/>
      <c r="AK193" s="324"/>
      <c r="AL193" s="324"/>
      <c r="AM193" s="324"/>
      <c r="AN193" s="324"/>
      <c r="AO193" s="324"/>
      <c r="AP193" s="324"/>
      <c r="AQ193" s="324"/>
      <c r="AR193" s="324"/>
      <c r="AS193" s="324"/>
      <c r="AT193" s="325"/>
      <c r="AU193" s="326">
        <v>0.9</v>
      </c>
      <c r="AV193" s="327"/>
      <c r="AW193" s="327"/>
      <c r="AX193" s="328"/>
      <c r="AY193">
        <f t="shared" si="13"/>
        <v>1</v>
      </c>
    </row>
    <row r="194" spans="1:51" ht="24.75" customHeight="1" x14ac:dyDescent="0.2">
      <c r="A194" s="420"/>
      <c r="B194" s="421"/>
      <c r="C194" s="421"/>
      <c r="D194" s="421"/>
      <c r="E194" s="421"/>
      <c r="F194" s="422"/>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58"/>
      <c r="AC194" s="320" t="s">
        <v>638</v>
      </c>
      <c r="AD194" s="321"/>
      <c r="AE194" s="321"/>
      <c r="AF194" s="321"/>
      <c r="AG194" s="322"/>
      <c r="AH194" s="323" t="s">
        <v>642</v>
      </c>
      <c r="AI194" s="324"/>
      <c r="AJ194" s="324"/>
      <c r="AK194" s="324"/>
      <c r="AL194" s="324"/>
      <c r="AM194" s="324"/>
      <c r="AN194" s="324"/>
      <c r="AO194" s="324"/>
      <c r="AP194" s="324"/>
      <c r="AQ194" s="324"/>
      <c r="AR194" s="324"/>
      <c r="AS194" s="324"/>
      <c r="AT194" s="325"/>
      <c r="AU194" s="326">
        <v>0.7</v>
      </c>
      <c r="AV194" s="327"/>
      <c r="AW194" s="327"/>
      <c r="AX194" s="328"/>
      <c r="AY194">
        <f t="shared" si="13"/>
        <v>1</v>
      </c>
    </row>
    <row r="195" spans="1:51" ht="24.75" customHeight="1" x14ac:dyDescent="0.2">
      <c r="A195" s="420"/>
      <c r="B195" s="421"/>
      <c r="C195" s="421"/>
      <c r="D195" s="421"/>
      <c r="E195" s="421"/>
      <c r="F195" s="422"/>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58"/>
      <c r="AC195" s="320" t="s">
        <v>639</v>
      </c>
      <c r="AD195" s="321"/>
      <c r="AE195" s="321"/>
      <c r="AF195" s="321"/>
      <c r="AG195" s="322"/>
      <c r="AH195" s="323" t="s">
        <v>639</v>
      </c>
      <c r="AI195" s="324"/>
      <c r="AJ195" s="324"/>
      <c r="AK195" s="324"/>
      <c r="AL195" s="324"/>
      <c r="AM195" s="324"/>
      <c r="AN195" s="324"/>
      <c r="AO195" s="324"/>
      <c r="AP195" s="324"/>
      <c r="AQ195" s="324"/>
      <c r="AR195" s="324"/>
      <c r="AS195" s="324"/>
      <c r="AT195" s="325"/>
      <c r="AU195" s="326">
        <v>0.8</v>
      </c>
      <c r="AV195" s="327"/>
      <c r="AW195" s="327"/>
      <c r="AX195" s="328"/>
      <c r="AY195">
        <f t="shared" si="13"/>
        <v>1</v>
      </c>
    </row>
    <row r="196" spans="1:51" ht="24.75" customHeight="1" x14ac:dyDescent="0.2">
      <c r="A196" s="420"/>
      <c r="B196" s="421"/>
      <c r="C196" s="421"/>
      <c r="D196" s="421"/>
      <c r="E196" s="421"/>
      <c r="F196" s="422"/>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5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8"/>
      <c r="AY196">
        <f t="shared" si="13"/>
        <v>1</v>
      </c>
    </row>
    <row r="197" spans="1:51" ht="24.75" customHeight="1" x14ac:dyDescent="0.2">
      <c r="A197" s="420"/>
      <c r="B197" s="421"/>
      <c r="C197" s="421"/>
      <c r="D197" s="421"/>
      <c r="E197" s="421"/>
      <c r="F197" s="422"/>
      <c r="G197" s="353" t="s">
        <v>20</v>
      </c>
      <c r="H197" s="354"/>
      <c r="I197" s="354"/>
      <c r="J197" s="354"/>
      <c r="K197" s="354"/>
      <c r="L197" s="558"/>
      <c r="M197" s="559"/>
      <c r="N197" s="559"/>
      <c r="O197" s="559"/>
      <c r="P197" s="559"/>
      <c r="Q197" s="559"/>
      <c r="R197" s="559"/>
      <c r="S197" s="559"/>
      <c r="T197" s="559"/>
      <c r="U197" s="559"/>
      <c r="V197" s="559"/>
      <c r="W197" s="559"/>
      <c r="X197" s="560"/>
      <c r="Y197" s="561">
        <f>SUM(Y192:AB196)</f>
        <v>0</v>
      </c>
      <c r="Z197" s="562"/>
      <c r="AA197" s="562"/>
      <c r="AB197" s="563"/>
      <c r="AC197" s="353" t="s">
        <v>20</v>
      </c>
      <c r="AD197" s="354"/>
      <c r="AE197" s="354"/>
      <c r="AF197" s="354"/>
      <c r="AG197" s="354"/>
      <c r="AH197" s="558"/>
      <c r="AI197" s="559"/>
      <c r="AJ197" s="559"/>
      <c r="AK197" s="559"/>
      <c r="AL197" s="559"/>
      <c r="AM197" s="559"/>
      <c r="AN197" s="559"/>
      <c r="AO197" s="559"/>
      <c r="AP197" s="559"/>
      <c r="AQ197" s="559"/>
      <c r="AR197" s="559"/>
      <c r="AS197" s="559"/>
      <c r="AT197" s="560"/>
      <c r="AU197" s="561">
        <f>SUM(AU192:AX196)</f>
        <v>9.2000000000000011</v>
      </c>
      <c r="AV197" s="562"/>
      <c r="AW197" s="562"/>
      <c r="AX197" s="564"/>
      <c r="AY197">
        <f t="shared" si="13"/>
        <v>1</v>
      </c>
    </row>
    <row r="198" spans="1:51" ht="24.75" customHeight="1" thickBot="1" x14ac:dyDescent="0.25">
      <c r="A198" s="620" t="s">
        <v>146</v>
      </c>
      <c r="B198" s="621"/>
      <c r="C198" s="621"/>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621"/>
      <c r="AD198" s="621"/>
      <c r="AE198" s="621"/>
      <c r="AF198" s="621"/>
      <c r="AG198" s="621"/>
      <c r="AH198" s="621"/>
      <c r="AI198" s="621"/>
      <c r="AJ198" s="621"/>
      <c r="AK198" s="622"/>
      <c r="AL198" s="93" t="s">
        <v>242</v>
      </c>
      <c r="AM198" s="94"/>
      <c r="AN198" s="94"/>
      <c r="AO198" s="80" t="s">
        <v>240</v>
      </c>
      <c r="AP198" s="21"/>
      <c r="AQ198" s="21"/>
      <c r="AR198" s="21"/>
      <c r="AS198" s="21"/>
      <c r="AT198" s="21"/>
      <c r="AU198" s="21"/>
      <c r="AV198" s="21"/>
      <c r="AW198" s="21"/>
      <c r="AX198" s="22"/>
      <c r="AY198">
        <f>COUNTIF($AO$198,"☑")</f>
        <v>0</v>
      </c>
    </row>
    <row r="199" spans="1:51" ht="24.75" customHeight="1" x14ac:dyDescent="0.2">
      <c r="A199" s="4"/>
      <c r="B199" s="4"/>
      <c r="C199" s="4"/>
      <c r="D199" s="4"/>
      <c r="E199" s="4"/>
      <c r="F199" s="4"/>
      <c r="G199" s="7"/>
      <c r="H199" s="7"/>
      <c r="I199" s="7"/>
      <c r="J199" s="7"/>
      <c r="K199" s="7"/>
      <c r="L199" s="3"/>
      <c r="M199" s="7"/>
      <c r="N199" s="7"/>
      <c r="O199" s="7"/>
      <c r="P199" s="7"/>
      <c r="Q199" s="7"/>
      <c r="R199" s="7"/>
      <c r="S199" s="7"/>
      <c r="T199" s="7"/>
      <c r="U199" s="7"/>
      <c r="V199" s="7"/>
      <c r="W199" s="7"/>
      <c r="X199" s="7"/>
      <c r="Y199" s="8"/>
      <c r="Z199" s="8"/>
      <c r="AA199" s="8"/>
      <c r="AB199" s="8"/>
      <c r="AC199" s="7"/>
      <c r="AD199" s="7"/>
      <c r="AE199" s="7"/>
      <c r="AF199" s="7"/>
      <c r="AG199" s="7"/>
      <c r="AH199" s="3"/>
      <c r="AI199" s="7"/>
      <c r="AJ199" s="7"/>
      <c r="AK199" s="7"/>
      <c r="AL199" s="7"/>
      <c r="AM199" s="7"/>
      <c r="AN199" s="7"/>
      <c r="AO199" s="7"/>
      <c r="AP199" s="7"/>
      <c r="AQ199" s="7"/>
      <c r="AR199" s="7"/>
      <c r="AS199" s="7"/>
      <c r="AT199" s="7"/>
      <c r="AU199" s="8"/>
      <c r="AV199" s="8"/>
      <c r="AW199" s="8"/>
      <c r="AX199" s="8"/>
    </row>
    <row r="200" spans="1:51" ht="24.75" customHeight="1" x14ac:dyDescent="0.2">
      <c r="A200" s="9"/>
      <c r="B200" s="1" t="s">
        <v>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1" ht="24.75" customHeight="1" x14ac:dyDescent="0.2">
      <c r="A201" s="9"/>
      <c r="B201" s="41" t="s">
        <v>251</v>
      </c>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row>
    <row r="202" spans="1:51" ht="59.25" customHeight="1" x14ac:dyDescent="0.2">
      <c r="A202" s="173"/>
      <c r="B202" s="173"/>
      <c r="C202" s="144" t="s">
        <v>26</v>
      </c>
      <c r="D202" s="144"/>
      <c r="E202" s="144"/>
      <c r="F202" s="144"/>
      <c r="G202" s="144"/>
      <c r="H202" s="144"/>
      <c r="I202" s="144"/>
      <c r="J202" s="816" t="s">
        <v>208</v>
      </c>
      <c r="K202" s="820"/>
      <c r="L202" s="820"/>
      <c r="M202" s="820"/>
      <c r="N202" s="820"/>
      <c r="O202" s="820"/>
      <c r="P202" s="144" t="s">
        <v>190</v>
      </c>
      <c r="Q202" s="144"/>
      <c r="R202" s="144"/>
      <c r="S202" s="144"/>
      <c r="T202" s="144"/>
      <c r="U202" s="144"/>
      <c r="V202" s="144"/>
      <c r="W202" s="144"/>
      <c r="X202" s="144"/>
      <c r="Y202" s="143" t="s">
        <v>206</v>
      </c>
      <c r="Z202" s="143"/>
      <c r="AA202" s="143"/>
      <c r="AB202" s="143"/>
      <c r="AC202" s="816" t="s">
        <v>236</v>
      </c>
      <c r="AD202" s="816"/>
      <c r="AE202" s="816"/>
      <c r="AF202" s="816"/>
      <c r="AG202" s="816"/>
      <c r="AH202" s="143" t="s">
        <v>698</v>
      </c>
      <c r="AI202" s="144"/>
      <c r="AJ202" s="144"/>
      <c r="AK202" s="144"/>
      <c r="AL202" s="144" t="s">
        <v>21</v>
      </c>
      <c r="AM202" s="144"/>
      <c r="AN202" s="144"/>
      <c r="AO202" s="821"/>
      <c r="AP202" s="816" t="s">
        <v>209</v>
      </c>
      <c r="AQ202" s="816"/>
      <c r="AR202" s="816"/>
      <c r="AS202" s="816"/>
      <c r="AT202" s="816"/>
      <c r="AU202" s="816"/>
      <c r="AV202" s="816"/>
      <c r="AW202" s="816"/>
      <c r="AX202" s="816"/>
    </row>
    <row r="203" spans="1:51" ht="50.25" customHeight="1" x14ac:dyDescent="0.2">
      <c r="A203" s="623">
        <v>1</v>
      </c>
      <c r="B203" s="623">
        <v>1</v>
      </c>
      <c r="C203" s="822" t="s">
        <v>657</v>
      </c>
      <c r="D203" s="822"/>
      <c r="E203" s="822"/>
      <c r="F203" s="822"/>
      <c r="G203" s="822"/>
      <c r="H203" s="822"/>
      <c r="I203" s="822"/>
      <c r="J203" s="823">
        <v>4010001013707</v>
      </c>
      <c r="K203" s="823"/>
      <c r="L203" s="823"/>
      <c r="M203" s="823"/>
      <c r="N203" s="823"/>
      <c r="O203" s="823"/>
      <c r="P203" s="824" t="s">
        <v>660</v>
      </c>
      <c r="Q203" s="824"/>
      <c r="R203" s="824"/>
      <c r="S203" s="824"/>
      <c r="T203" s="824"/>
      <c r="U203" s="824"/>
      <c r="V203" s="824"/>
      <c r="W203" s="824"/>
      <c r="X203" s="824"/>
      <c r="Y203" s="825">
        <v>17.3</v>
      </c>
      <c r="Z203" s="826"/>
      <c r="AA203" s="826"/>
      <c r="AB203" s="827"/>
      <c r="AC203" s="828" t="s">
        <v>257</v>
      </c>
      <c r="AD203" s="829"/>
      <c r="AE203" s="829"/>
      <c r="AF203" s="829"/>
      <c r="AG203" s="829"/>
      <c r="AH203" s="830">
        <v>1</v>
      </c>
      <c r="AI203" s="830"/>
      <c r="AJ203" s="830"/>
      <c r="AK203" s="830"/>
      <c r="AL203" s="831" t="s">
        <v>659</v>
      </c>
      <c r="AM203" s="832"/>
      <c r="AN203" s="832"/>
      <c r="AO203" s="833"/>
      <c r="AP203" s="817" t="s">
        <v>690</v>
      </c>
      <c r="AQ203" s="817"/>
      <c r="AR203" s="817"/>
      <c r="AS203" s="817"/>
      <c r="AT203" s="817"/>
      <c r="AU203" s="817"/>
      <c r="AV203" s="817"/>
      <c r="AW203" s="817"/>
      <c r="AX203" s="817"/>
    </row>
    <row r="204" spans="1:51" ht="50.25" customHeight="1" x14ac:dyDescent="0.2">
      <c r="A204" s="623">
        <v>2</v>
      </c>
      <c r="B204" s="623">
        <v>1</v>
      </c>
      <c r="C204" s="822" t="s">
        <v>657</v>
      </c>
      <c r="D204" s="822"/>
      <c r="E204" s="822"/>
      <c r="F204" s="822"/>
      <c r="G204" s="822"/>
      <c r="H204" s="822"/>
      <c r="I204" s="822"/>
      <c r="J204" s="823">
        <v>4010001013707</v>
      </c>
      <c r="K204" s="823"/>
      <c r="L204" s="823"/>
      <c r="M204" s="823"/>
      <c r="N204" s="823"/>
      <c r="O204" s="823"/>
      <c r="P204" s="824" t="s">
        <v>658</v>
      </c>
      <c r="Q204" s="824"/>
      <c r="R204" s="824"/>
      <c r="S204" s="824"/>
      <c r="T204" s="824"/>
      <c r="U204" s="824"/>
      <c r="V204" s="824"/>
      <c r="W204" s="824"/>
      <c r="X204" s="824"/>
      <c r="Y204" s="825">
        <v>15.5</v>
      </c>
      <c r="Z204" s="826"/>
      <c r="AA204" s="826"/>
      <c r="AB204" s="827"/>
      <c r="AC204" s="828" t="s">
        <v>257</v>
      </c>
      <c r="AD204" s="829"/>
      <c r="AE204" s="829"/>
      <c r="AF204" s="829"/>
      <c r="AG204" s="829"/>
      <c r="AH204" s="830">
        <v>2</v>
      </c>
      <c r="AI204" s="830"/>
      <c r="AJ204" s="830"/>
      <c r="AK204" s="830"/>
      <c r="AL204" s="831" t="s">
        <v>659</v>
      </c>
      <c r="AM204" s="832"/>
      <c r="AN204" s="832"/>
      <c r="AO204" s="833"/>
      <c r="AP204" s="817" t="s">
        <v>690</v>
      </c>
      <c r="AQ204" s="817"/>
      <c r="AR204" s="817"/>
      <c r="AS204" s="817"/>
      <c r="AT204" s="817"/>
      <c r="AU204" s="817"/>
      <c r="AV204" s="817"/>
      <c r="AW204" s="817"/>
      <c r="AX204" s="817"/>
      <c r="AY204">
        <f>COUNTA($C$204)</f>
        <v>1</v>
      </c>
    </row>
    <row r="205" spans="1:51" ht="50.25" customHeight="1" x14ac:dyDescent="0.2">
      <c r="A205" s="623">
        <v>3</v>
      </c>
      <c r="B205" s="623">
        <v>1</v>
      </c>
      <c r="C205" s="822" t="s">
        <v>657</v>
      </c>
      <c r="D205" s="822"/>
      <c r="E205" s="822"/>
      <c r="F205" s="822"/>
      <c r="G205" s="822"/>
      <c r="H205" s="822"/>
      <c r="I205" s="822"/>
      <c r="J205" s="823">
        <v>4010001013707</v>
      </c>
      <c r="K205" s="823"/>
      <c r="L205" s="823"/>
      <c r="M205" s="823"/>
      <c r="N205" s="823"/>
      <c r="O205" s="823"/>
      <c r="P205" s="824" t="s">
        <v>661</v>
      </c>
      <c r="Q205" s="824"/>
      <c r="R205" s="824"/>
      <c r="S205" s="824"/>
      <c r="T205" s="824"/>
      <c r="U205" s="824"/>
      <c r="V205" s="824"/>
      <c r="W205" s="824"/>
      <c r="X205" s="824"/>
      <c r="Y205" s="825">
        <v>3.7</v>
      </c>
      <c r="Z205" s="826"/>
      <c r="AA205" s="826"/>
      <c r="AB205" s="827"/>
      <c r="AC205" s="828" t="s">
        <v>257</v>
      </c>
      <c r="AD205" s="829"/>
      <c r="AE205" s="829"/>
      <c r="AF205" s="829"/>
      <c r="AG205" s="829"/>
      <c r="AH205" s="830">
        <v>3</v>
      </c>
      <c r="AI205" s="830"/>
      <c r="AJ205" s="830"/>
      <c r="AK205" s="830"/>
      <c r="AL205" s="831" t="s">
        <v>659</v>
      </c>
      <c r="AM205" s="832"/>
      <c r="AN205" s="832"/>
      <c r="AO205" s="833"/>
      <c r="AP205" s="817" t="s">
        <v>690</v>
      </c>
      <c r="AQ205" s="817"/>
      <c r="AR205" s="817"/>
      <c r="AS205" s="817"/>
      <c r="AT205" s="817"/>
      <c r="AU205" s="817"/>
      <c r="AV205" s="817"/>
      <c r="AW205" s="817"/>
      <c r="AX205" s="817"/>
      <c r="AY205">
        <f>COUNTA($C$205)</f>
        <v>1</v>
      </c>
    </row>
    <row r="206" spans="1:51" ht="24.75" customHeight="1" x14ac:dyDescent="0.2">
      <c r="A206" s="45"/>
      <c r="B206" s="45"/>
      <c r="C206" s="45"/>
      <c r="D206" s="45"/>
      <c r="E206" s="45"/>
      <c r="F206" s="45"/>
      <c r="G206" s="45"/>
      <c r="H206" s="45"/>
      <c r="I206" s="45"/>
      <c r="J206" s="46"/>
      <c r="K206" s="46"/>
      <c r="L206" s="46"/>
      <c r="M206" s="46"/>
      <c r="N206" s="46"/>
      <c r="O206" s="46"/>
      <c r="P206" s="47"/>
      <c r="Q206" s="47"/>
      <c r="R206" s="47"/>
      <c r="S206" s="47"/>
      <c r="T206" s="47"/>
      <c r="U206" s="47"/>
      <c r="V206" s="47"/>
      <c r="W206" s="47"/>
      <c r="X206" s="47"/>
      <c r="Y206" s="48"/>
      <c r="Z206" s="48"/>
      <c r="AA206" s="48"/>
      <c r="AB206" s="48"/>
      <c r="AC206" s="48"/>
      <c r="AD206" s="48"/>
      <c r="AE206" s="48"/>
      <c r="AF206" s="48"/>
      <c r="AG206" s="48"/>
      <c r="AH206" s="48"/>
      <c r="AI206" s="48"/>
      <c r="AJ206" s="48"/>
      <c r="AK206" s="48"/>
      <c r="AL206" s="48"/>
      <c r="AM206" s="48"/>
      <c r="AN206" s="48"/>
      <c r="AO206" s="48"/>
      <c r="AP206" s="818"/>
      <c r="AQ206" s="818"/>
      <c r="AR206" s="818"/>
      <c r="AS206" s="818"/>
      <c r="AT206" s="818"/>
      <c r="AU206" s="818"/>
      <c r="AV206" s="818"/>
      <c r="AW206" s="818"/>
      <c r="AX206" s="818"/>
      <c r="AY206">
        <f>COUNTA($C$209)</f>
        <v>1</v>
      </c>
    </row>
    <row r="207" spans="1:51" ht="24.75" customHeight="1" x14ac:dyDescent="0.2">
      <c r="A207" s="45"/>
      <c r="B207" s="49" t="s">
        <v>176</v>
      </c>
      <c r="C207" s="45"/>
      <c r="D207" s="45"/>
      <c r="E207" s="45"/>
      <c r="F207" s="45"/>
      <c r="G207" s="45"/>
      <c r="H207" s="45"/>
      <c r="I207" s="45"/>
      <c r="J207" s="45"/>
      <c r="K207" s="45"/>
      <c r="L207" s="45"/>
      <c r="M207" s="45"/>
      <c r="N207" s="45"/>
      <c r="O207" s="45"/>
      <c r="P207" s="50"/>
      <c r="Q207" s="50"/>
      <c r="R207" s="50"/>
      <c r="S207" s="50"/>
      <c r="T207" s="50"/>
      <c r="U207" s="50"/>
      <c r="V207" s="50"/>
      <c r="W207" s="50"/>
      <c r="X207" s="50"/>
      <c r="Y207" s="51"/>
      <c r="Z207" s="51"/>
      <c r="AA207" s="51"/>
      <c r="AB207" s="51"/>
      <c r="AC207" s="51"/>
      <c r="AD207" s="51"/>
      <c r="AE207" s="51"/>
      <c r="AF207" s="51"/>
      <c r="AG207" s="51"/>
      <c r="AH207" s="51"/>
      <c r="AI207" s="51"/>
      <c r="AJ207" s="51"/>
      <c r="AK207" s="51"/>
      <c r="AL207" s="51"/>
      <c r="AM207" s="51"/>
      <c r="AN207" s="51"/>
      <c r="AO207" s="51"/>
      <c r="AP207" s="819"/>
      <c r="AQ207" s="819"/>
      <c r="AR207" s="819"/>
      <c r="AS207" s="819"/>
      <c r="AT207" s="819"/>
      <c r="AU207" s="819"/>
      <c r="AV207" s="819"/>
      <c r="AW207" s="819"/>
      <c r="AX207" s="819"/>
      <c r="AY207">
        <f>$AY$206</f>
        <v>1</v>
      </c>
    </row>
    <row r="208" spans="1:51" ht="59.25" customHeight="1" x14ac:dyDescent="0.2">
      <c r="A208" s="173"/>
      <c r="B208" s="173"/>
      <c r="C208" s="144" t="s">
        <v>26</v>
      </c>
      <c r="D208" s="144"/>
      <c r="E208" s="144"/>
      <c r="F208" s="144"/>
      <c r="G208" s="144"/>
      <c r="H208" s="144"/>
      <c r="I208" s="144"/>
      <c r="J208" s="816" t="s">
        <v>208</v>
      </c>
      <c r="K208" s="820"/>
      <c r="L208" s="820"/>
      <c r="M208" s="820"/>
      <c r="N208" s="820"/>
      <c r="O208" s="820"/>
      <c r="P208" s="144" t="s">
        <v>190</v>
      </c>
      <c r="Q208" s="144"/>
      <c r="R208" s="144"/>
      <c r="S208" s="144"/>
      <c r="T208" s="144"/>
      <c r="U208" s="144"/>
      <c r="V208" s="144"/>
      <c r="W208" s="144"/>
      <c r="X208" s="144"/>
      <c r="Y208" s="143" t="s">
        <v>206</v>
      </c>
      <c r="Z208" s="143"/>
      <c r="AA208" s="143"/>
      <c r="AB208" s="143"/>
      <c r="AC208" s="816" t="s">
        <v>236</v>
      </c>
      <c r="AD208" s="816"/>
      <c r="AE208" s="816"/>
      <c r="AF208" s="816"/>
      <c r="AG208" s="816"/>
      <c r="AH208" s="143" t="s">
        <v>698</v>
      </c>
      <c r="AI208" s="144"/>
      <c r="AJ208" s="144"/>
      <c r="AK208" s="144"/>
      <c r="AL208" s="144" t="s">
        <v>21</v>
      </c>
      <c r="AM208" s="144"/>
      <c r="AN208" s="144"/>
      <c r="AO208" s="821"/>
      <c r="AP208" s="816" t="s">
        <v>209</v>
      </c>
      <c r="AQ208" s="816"/>
      <c r="AR208" s="816"/>
      <c r="AS208" s="816"/>
      <c r="AT208" s="816"/>
      <c r="AU208" s="816"/>
      <c r="AV208" s="816"/>
      <c r="AW208" s="816"/>
      <c r="AX208" s="816"/>
      <c r="AY208">
        <f t="shared" ref="AY208:AY209" si="14">$AY$206</f>
        <v>1</v>
      </c>
    </row>
    <row r="209" spans="1:51" ht="30" customHeight="1" x14ac:dyDescent="0.2">
      <c r="A209" s="623">
        <v>1</v>
      </c>
      <c r="B209" s="623">
        <v>1</v>
      </c>
      <c r="C209" s="822" t="s">
        <v>662</v>
      </c>
      <c r="D209" s="822"/>
      <c r="E209" s="822"/>
      <c r="F209" s="822"/>
      <c r="G209" s="822"/>
      <c r="H209" s="822"/>
      <c r="I209" s="822"/>
      <c r="J209" s="823">
        <v>9130001022369</v>
      </c>
      <c r="K209" s="823"/>
      <c r="L209" s="823"/>
      <c r="M209" s="823"/>
      <c r="N209" s="823"/>
      <c r="O209" s="823"/>
      <c r="P209" s="824" t="s">
        <v>663</v>
      </c>
      <c r="Q209" s="824"/>
      <c r="R209" s="824"/>
      <c r="S209" s="824"/>
      <c r="T209" s="824"/>
      <c r="U209" s="824"/>
      <c r="V209" s="824"/>
      <c r="W209" s="824"/>
      <c r="X209" s="824"/>
      <c r="Y209" s="825">
        <v>0.3</v>
      </c>
      <c r="Z209" s="826"/>
      <c r="AA209" s="826"/>
      <c r="AB209" s="827"/>
      <c r="AC209" s="828" t="s">
        <v>263</v>
      </c>
      <c r="AD209" s="829"/>
      <c r="AE209" s="829"/>
      <c r="AF209" s="829"/>
      <c r="AG209" s="829"/>
      <c r="AH209" s="830" t="s">
        <v>659</v>
      </c>
      <c r="AI209" s="830"/>
      <c r="AJ209" s="830"/>
      <c r="AK209" s="830"/>
      <c r="AL209" s="831" t="s">
        <v>659</v>
      </c>
      <c r="AM209" s="832"/>
      <c r="AN209" s="832"/>
      <c r="AO209" s="833"/>
      <c r="AP209" s="817" t="s">
        <v>659</v>
      </c>
      <c r="AQ209" s="817"/>
      <c r="AR209" s="817"/>
      <c r="AS209" s="817"/>
      <c r="AT209" s="817"/>
      <c r="AU209" s="817"/>
      <c r="AV209" s="817"/>
      <c r="AW209" s="817"/>
      <c r="AX209" s="817"/>
      <c r="AY209">
        <f t="shared" si="14"/>
        <v>1</v>
      </c>
    </row>
    <row r="210" spans="1:51" ht="24.75" customHeight="1" x14ac:dyDescent="0.2">
      <c r="A210" s="52"/>
      <c r="B210" s="52"/>
      <c r="C210" s="834"/>
      <c r="D210" s="834"/>
      <c r="E210" s="834"/>
      <c r="F210" s="834"/>
      <c r="G210" s="834"/>
      <c r="H210" s="834"/>
      <c r="I210" s="834"/>
      <c r="J210" s="834"/>
      <c r="K210" s="834"/>
      <c r="L210" s="834"/>
      <c r="M210" s="834"/>
      <c r="N210" s="834"/>
      <c r="O210" s="834"/>
      <c r="P210" s="819"/>
      <c r="Q210" s="819"/>
      <c r="R210" s="819"/>
      <c r="S210" s="819"/>
      <c r="T210" s="819"/>
      <c r="U210" s="819"/>
      <c r="V210" s="819"/>
      <c r="W210" s="819"/>
      <c r="X210" s="819"/>
      <c r="Y210" s="835"/>
      <c r="Z210" s="835"/>
      <c r="AA210" s="835"/>
      <c r="AB210" s="835"/>
      <c r="AC210" s="835"/>
      <c r="AD210" s="835"/>
      <c r="AE210" s="835"/>
      <c r="AF210" s="835"/>
      <c r="AG210" s="835"/>
      <c r="AH210" s="835"/>
      <c r="AI210" s="835"/>
      <c r="AJ210" s="835"/>
      <c r="AK210" s="835"/>
      <c r="AL210" s="835"/>
      <c r="AM210" s="835"/>
      <c r="AN210" s="835"/>
      <c r="AO210" s="835"/>
      <c r="AP210" s="819"/>
      <c r="AQ210" s="819"/>
      <c r="AR210" s="819"/>
      <c r="AS210" s="819"/>
      <c r="AT210" s="819"/>
      <c r="AU210" s="819"/>
      <c r="AV210" s="819"/>
      <c r="AW210" s="819"/>
      <c r="AX210" s="819"/>
      <c r="AY210">
        <f>COUNTA($C$213)</f>
        <v>1</v>
      </c>
    </row>
    <row r="211" spans="1:51" ht="24.75" customHeight="1" x14ac:dyDescent="0.2">
      <c r="A211" s="45"/>
      <c r="B211" s="49" t="s">
        <v>228</v>
      </c>
      <c r="C211" s="834"/>
      <c r="D211" s="834"/>
      <c r="E211" s="834"/>
      <c r="F211" s="834"/>
      <c r="G211" s="834"/>
      <c r="H211" s="834"/>
      <c r="I211" s="834"/>
      <c r="J211" s="834"/>
      <c r="K211" s="834"/>
      <c r="L211" s="834"/>
      <c r="M211" s="834"/>
      <c r="N211" s="834"/>
      <c r="O211" s="834"/>
      <c r="P211" s="819"/>
      <c r="Q211" s="819"/>
      <c r="R211" s="819"/>
      <c r="S211" s="819"/>
      <c r="T211" s="819"/>
      <c r="U211" s="819"/>
      <c r="V211" s="819"/>
      <c r="W211" s="819"/>
      <c r="X211" s="819"/>
      <c r="Y211" s="835"/>
      <c r="Z211" s="835"/>
      <c r="AA211" s="835"/>
      <c r="AB211" s="835"/>
      <c r="AC211" s="835"/>
      <c r="AD211" s="835"/>
      <c r="AE211" s="835"/>
      <c r="AF211" s="835"/>
      <c r="AG211" s="835"/>
      <c r="AH211" s="835"/>
      <c r="AI211" s="835"/>
      <c r="AJ211" s="835"/>
      <c r="AK211" s="835"/>
      <c r="AL211" s="835"/>
      <c r="AM211" s="835"/>
      <c r="AN211" s="835"/>
      <c r="AO211" s="835"/>
      <c r="AP211" s="819"/>
      <c r="AQ211" s="819"/>
      <c r="AR211" s="819"/>
      <c r="AS211" s="819"/>
      <c r="AT211" s="819"/>
      <c r="AU211" s="819"/>
      <c r="AV211" s="819"/>
      <c r="AW211" s="819"/>
      <c r="AX211" s="819"/>
      <c r="AY211">
        <f>$AY$210</f>
        <v>1</v>
      </c>
    </row>
    <row r="212" spans="1:51" ht="59.25" customHeight="1" x14ac:dyDescent="0.2">
      <c r="A212" s="173"/>
      <c r="B212" s="173"/>
      <c r="C212" s="144" t="s">
        <v>26</v>
      </c>
      <c r="D212" s="144"/>
      <c r="E212" s="144"/>
      <c r="F212" s="144"/>
      <c r="G212" s="144"/>
      <c r="H212" s="144"/>
      <c r="I212" s="144"/>
      <c r="J212" s="816" t="s">
        <v>208</v>
      </c>
      <c r="K212" s="820"/>
      <c r="L212" s="820"/>
      <c r="M212" s="820"/>
      <c r="N212" s="820"/>
      <c r="O212" s="820"/>
      <c r="P212" s="144" t="s">
        <v>190</v>
      </c>
      <c r="Q212" s="144"/>
      <c r="R212" s="144"/>
      <c r="S212" s="144"/>
      <c r="T212" s="144"/>
      <c r="U212" s="144"/>
      <c r="V212" s="144"/>
      <c r="W212" s="144"/>
      <c r="X212" s="144"/>
      <c r="Y212" s="143" t="s">
        <v>206</v>
      </c>
      <c r="Z212" s="143"/>
      <c r="AA212" s="143"/>
      <c r="AB212" s="143"/>
      <c r="AC212" s="816" t="s">
        <v>236</v>
      </c>
      <c r="AD212" s="816"/>
      <c r="AE212" s="816"/>
      <c r="AF212" s="816"/>
      <c r="AG212" s="816"/>
      <c r="AH212" s="143" t="s">
        <v>698</v>
      </c>
      <c r="AI212" s="144"/>
      <c r="AJ212" s="144"/>
      <c r="AK212" s="144"/>
      <c r="AL212" s="144" t="s">
        <v>21</v>
      </c>
      <c r="AM212" s="144"/>
      <c r="AN212" s="144"/>
      <c r="AO212" s="821"/>
      <c r="AP212" s="816" t="s">
        <v>209</v>
      </c>
      <c r="AQ212" s="816"/>
      <c r="AR212" s="816"/>
      <c r="AS212" s="816"/>
      <c r="AT212" s="816"/>
      <c r="AU212" s="816"/>
      <c r="AV212" s="816"/>
      <c r="AW212" s="816"/>
      <c r="AX212" s="816"/>
      <c r="AY212">
        <f t="shared" ref="AY212:AY213" si="15">$AY$210</f>
        <v>1</v>
      </c>
    </row>
    <row r="213" spans="1:51" ht="30" customHeight="1" x14ac:dyDescent="0.2">
      <c r="A213" s="623">
        <v>1</v>
      </c>
      <c r="B213" s="623">
        <v>1</v>
      </c>
      <c r="C213" s="822" t="s">
        <v>664</v>
      </c>
      <c r="D213" s="822"/>
      <c r="E213" s="822"/>
      <c r="F213" s="822"/>
      <c r="G213" s="822"/>
      <c r="H213" s="822"/>
      <c r="I213" s="822"/>
      <c r="J213" s="823">
        <v>8013401001509</v>
      </c>
      <c r="K213" s="823"/>
      <c r="L213" s="823"/>
      <c r="M213" s="823"/>
      <c r="N213" s="823"/>
      <c r="O213" s="823"/>
      <c r="P213" s="824" t="s">
        <v>665</v>
      </c>
      <c r="Q213" s="824"/>
      <c r="R213" s="824"/>
      <c r="S213" s="824"/>
      <c r="T213" s="824"/>
      <c r="U213" s="824"/>
      <c r="V213" s="824"/>
      <c r="W213" s="824"/>
      <c r="X213" s="824"/>
      <c r="Y213" s="825">
        <v>1</v>
      </c>
      <c r="Z213" s="826"/>
      <c r="AA213" s="826"/>
      <c r="AB213" s="827"/>
      <c r="AC213" s="828" t="s">
        <v>263</v>
      </c>
      <c r="AD213" s="829"/>
      <c r="AE213" s="829"/>
      <c r="AF213" s="829"/>
      <c r="AG213" s="829"/>
      <c r="AH213" s="830" t="s">
        <v>659</v>
      </c>
      <c r="AI213" s="830"/>
      <c r="AJ213" s="830"/>
      <c r="AK213" s="830"/>
      <c r="AL213" s="831" t="s">
        <v>659</v>
      </c>
      <c r="AM213" s="832"/>
      <c r="AN213" s="832"/>
      <c r="AO213" s="833"/>
      <c r="AP213" s="817" t="s">
        <v>659</v>
      </c>
      <c r="AQ213" s="817"/>
      <c r="AR213" s="817"/>
      <c r="AS213" s="817"/>
      <c r="AT213" s="817"/>
      <c r="AU213" s="817"/>
      <c r="AV213" s="817"/>
      <c r="AW213" s="817"/>
      <c r="AX213" s="817"/>
      <c r="AY213">
        <f t="shared" si="15"/>
        <v>1</v>
      </c>
    </row>
    <row r="214" spans="1:51" ht="24.75" customHeight="1" x14ac:dyDescent="0.2">
      <c r="A214" s="52"/>
      <c r="B214" s="52"/>
      <c r="C214" s="52"/>
      <c r="D214" s="52"/>
      <c r="E214" s="52"/>
      <c r="F214" s="52"/>
      <c r="G214" s="52"/>
      <c r="H214" s="52"/>
      <c r="I214" s="52"/>
      <c r="J214" s="52"/>
      <c r="K214" s="52"/>
      <c r="L214" s="52"/>
      <c r="M214" s="52"/>
      <c r="N214" s="52"/>
      <c r="O214" s="52"/>
      <c r="P214" s="53"/>
      <c r="Q214" s="53"/>
      <c r="R214" s="53"/>
      <c r="S214" s="53"/>
      <c r="T214" s="53"/>
      <c r="U214" s="53"/>
      <c r="V214" s="53"/>
      <c r="W214" s="53"/>
      <c r="X214" s="53"/>
      <c r="Y214" s="54"/>
      <c r="Z214" s="54"/>
      <c r="AA214" s="54"/>
      <c r="AB214" s="54"/>
      <c r="AC214" s="54"/>
      <c r="AD214" s="54"/>
      <c r="AE214" s="54"/>
      <c r="AF214" s="54"/>
      <c r="AG214" s="54"/>
      <c r="AH214" s="54"/>
      <c r="AI214" s="54"/>
      <c r="AJ214" s="54"/>
      <c r="AK214" s="54"/>
      <c r="AL214" s="54"/>
      <c r="AM214" s="54"/>
      <c r="AN214" s="54"/>
      <c r="AO214" s="54"/>
      <c r="AP214" s="819"/>
      <c r="AQ214" s="819"/>
      <c r="AR214" s="819"/>
      <c r="AS214" s="819"/>
      <c r="AT214" s="819"/>
      <c r="AU214" s="819"/>
      <c r="AV214" s="819"/>
      <c r="AW214" s="819"/>
      <c r="AX214" s="819"/>
      <c r="AY214">
        <f>COUNTA($C$217)</f>
        <v>1</v>
      </c>
    </row>
    <row r="215" spans="1:51" ht="24.75" customHeight="1" x14ac:dyDescent="0.2">
      <c r="A215" s="45"/>
      <c r="B215" s="49" t="s">
        <v>177</v>
      </c>
      <c r="C215" s="45"/>
      <c r="D215" s="45"/>
      <c r="E215" s="45"/>
      <c r="F215" s="45"/>
      <c r="G215" s="45"/>
      <c r="H215" s="45"/>
      <c r="I215" s="45"/>
      <c r="J215" s="45"/>
      <c r="K215" s="45"/>
      <c r="L215" s="45"/>
      <c r="M215" s="45"/>
      <c r="N215" s="45"/>
      <c r="O215" s="45"/>
      <c r="P215" s="50"/>
      <c r="Q215" s="50"/>
      <c r="R215" s="50"/>
      <c r="S215" s="50"/>
      <c r="T215" s="50"/>
      <c r="U215" s="50"/>
      <c r="V215" s="50"/>
      <c r="W215" s="50"/>
      <c r="X215" s="50"/>
      <c r="Y215" s="51"/>
      <c r="Z215" s="51"/>
      <c r="AA215" s="51"/>
      <c r="AB215" s="51"/>
      <c r="AC215" s="51"/>
      <c r="AD215" s="51"/>
      <c r="AE215" s="51"/>
      <c r="AF215" s="51"/>
      <c r="AG215" s="51"/>
      <c r="AH215" s="51"/>
      <c r="AI215" s="51"/>
      <c r="AJ215" s="51"/>
      <c r="AK215" s="51"/>
      <c r="AL215" s="51"/>
      <c r="AM215" s="51"/>
      <c r="AN215" s="51"/>
      <c r="AO215" s="51"/>
      <c r="AP215" s="819"/>
      <c r="AQ215" s="819"/>
      <c r="AR215" s="819"/>
      <c r="AS215" s="819"/>
      <c r="AT215" s="819"/>
      <c r="AU215" s="819"/>
      <c r="AV215" s="819"/>
      <c r="AW215" s="819"/>
      <c r="AX215" s="819"/>
      <c r="AY215">
        <f>$AY$214</f>
        <v>1</v>
      </c>
    </row>
    <row r="216" spans="1:51" ht="59.25" customHeight="1" x14ac:dyDescent="0.2">
      <c r="A216" s="173"/>
      <c r="B216" s="173"/>
      <c r="C216" s="144" t="s">
        <v>26</v>
      </c>
      <c r="D216" s="144"/>
      <c r="E216" s="144"/>
      <c r="F216" s="144"/>
      <c r="G216" s="144"/>
      <c r="H216" s="144"/>
      <c r="I216" s="144"/>
      <c r="J216" s="816" t="s">
        <v>208</v>
      </c>
      <c r="K216" s="820"/>
      <c r="L216" s="820"/>
      <c r="M216" s="820"/>
      <c r="N216" s="820"/>
      <c r="O216" s="820"/>
      <c r="P216" s="144" t="s">
        <v>190</v>
      </c>
      <c r="Q216" s="144"/>
      <c r="R216" s="144"/>
      <c r="S216" s="144"/>
      <c r="T216" s="144"/>
      <c r="U216" s="144"/>
      <c r="V216" s="144"/>
      <c r="W216" s="144"/>
      <c r="X216" s="144"/>
      <c r="Y216" s="143" t="s">
        <v>206</v>
      </c>
      <c r="Z216" s="143"/>
      <c r="AA216" s="143"/>
      <c r="AB216" s="143"/>
      <c r="AC216" s="816" t="s">
        <v>236</v>
      </c>
      <c r="AD216" s="816"/>
      <c r="AE216" s="816"/>
      <c r="AF216" s="816"/>
      <c r="AG216" s="816"/>
      <c r="AH216" s="143" t="s">
        <v>698</v>
      </c>
      <c r="AI216" s="144"/>
      <c r="AJ216" s="144"/>
      <c r="AK216" s="144"/>
      <c r="AL216" s="144" t="s">
        <v>21</v>
      </c>
      <c r="AM216" s="144"/>
      <c r="AN216" s="144"/>
      <c r="AO216" s="821"/>
      <c r="AP216" s="816" t="s">
        <v>209</v>
      </c>
      <c r="AQ216" s="816"/>
      <c r="AR216" s="816"/>
      <c r="AS216" s="816"/>
      <c r="AT216" s="816"/>
      <c r="AU216" s="816"/>
      <c r="AV216" s="816"/>
      <c r="AW216" s="816"/>
      <c r="AX216" s="816"/>
      <c r="AY216">
        <f t="shared" ref="AY216:AY217" si="16">$AY$214</f>
        <v>1</v>
      </c>
    </row>
    <row r="217" spans="1:51" ht="30" customHeight="1" x14ac:dyDescent="0.2">
      <c r="A217" s="623">
        <v>1</v>
      </c>
      <c r="B217" s="623">
        <v>1</v>
      </c>
      <c r="C217" s="822" t="s">
        <v>684</v>
      </c>
      <c r="D217" s="822"/>
      <c r="E217" s="822"/>
      <c r="F217" s="822"/>
      <c r="G217" s="822"/>
      <c r="H217" s="822"/>
      <c r="I217" s="822"/>
      <c r="J217" s="823">
        <v>3010401088779</v>
      </c>
      <c r="K217" s="823"/>
      <c r="L217" s="823"/>
      <c r="M217" s="823"/>
      <c r="N217" s="823"/>
      <c r="O217" s="823"/>
      <c r="P217" s="824" t="s">
        <v>685</v>
      </c>
      <c r="Q217" s="824"/>
      <c r="R217" s="824"/>
      <c r="S217" s="824"/>
      <c r="T217" s="824"/>
      <c r="U217" s="824"/>
      <c r="V217" s="824"/>
      <c r="W217" s="824"/>
      <c r="X217" s="824"/>
      <c r="Y217" s="825">
        <v>4.7</v>
      </c>
      <c r="Z217" s="826"/>
      <c r="AA217" s="826"/>
      <c r="AB217" s="827"/>
      <c r="AC217" s="828" t="s">
        <v>264</v>
      </c>
      <c r="AD217" s="829"/>
      <c r="AE217" s="829"/>
      <c r="AF217" s="829"/>
      <c r="AG217" s="829"/>
      <c r="AH217" s="830" t="s">
        <v>288</v>
      </c>
      <c r="AI217" s="830"/>
      <c r="AJ217" s="830"/>
      <c r="AK217" s="830"/>
      <c r="AL217" s="831" t="s">
        <v>288</v>
      </c>
      <c r="AM217" s="832"/>
      <c r="AN217" s="832"/>
      <c r="AO217" s="833"/>
      <c r="AP217" s="817" t="s">
        <v>288</v>
      </c>
      <c r="AQ217" s="817"/>
      <c r="AR217" s="817"/>
      <c r="AS217" s="817"/>
      <c r="AT217" s="817"/>
      <c r="AU217" s="817"/>
      <c r="AV217" s="817"/>
      <c r="AW217" s="817"/>
      <c r="AX217" s="817"/>
      <c r="AY217">
        <f t="shared" si="16"/>
        <v>1</v>
      </c>
    </row>
    <row r="218" spans="1:51" ht="30" customHeight="1" x14ac:dyDescent="0.2">
      <c r="A218" s="623">
        <v>2</v>
      </c>
      <c r="B218" s="623">
        <v>1</v>
      </c>
      <c r="C218" s="822" t="s">
        <v>666</v>
      </c>
      <c r="D218" s="822"/>
      <c r="E218" s="822"/>
      <c r="F218" s="822"/>
      <c r="G218" s="822"/>
      <c r="H218" s="822"/>
      <c r="I218" s="822"/>
      <c r="J218" s="823">
        <v>6010001011147</v>
      </c>
      <c r="K218" s="823"/>
      <c r="L218" s="823"/>
      <c r="M218" s="823"/>
      <c r="N218" s="823"/>
      <c r="O218" s="823"/>
      <c r="P218" s="824" t="s">
        <v>667</v>
      </c>
      <c r="Q218" s="824"/>
      <c r="R218" s="824"/>
      <c r="S218" s="824"/>
      <c r="T218" s="824"/>
      <c r="U218" s="824"/>
      <c r="V218" s="824"/>
      <c r="W218" s="824"/>
      <c r="X218" s="824"/>
      <c r="Y218" s="825">
        <v>0</v>
      </c>
      <c r="Z218" s="826"/>
      <c r="AA218" s="826"/>
      <c r="AB218" s="827"/>
      <c r="AC218" s="828" t="s">
        <v>263</v>
      </c>
      <c r="AD218" s="829"/>
      <c r="AE218" s="829"/>
      <c r="AF218" s="829"/>
      <c r="AG218" s="829"/>
      <c r="AH218" s="830" t="s">
        <v>288</v>
      </c>
      <c r="AI218" s="830"/>
      <c r="AJ218" s="830"/>
      <c r="AK218" s="830"/>
      <c r="AL218" s="831" t="s">
        <v>288</v>
      </c>
      <c r="AM218" s="832"/>
      <c r="AN218" s="832"/>
      <c r="AO218" s="833"/>
      <c r="AP218" s="817" t="s">
        <v>288</v>
      </c>
      <c r="AQ218" s="817"/>
      <c r="AR218" s="817"/>
      <c r="AS218" s="817"/>
      <c r="AT218" s="817"/>
      <c r="AU218" s="817"/>
      <c r="AV218" s="817"/>
      <c r="AW218" s="817"/>
      <c r="AX218" s="817"/>
      <c r="AY218">
        <f>COUNTA($C$218)</f>
        <v>1</v>
      </c>
    </row>
    <row r="219" spans="1:51" ht="24.75" customHeight="1" x14ac:dyDescent="0.2">
      <c r="A219" s="52"/>
      <c r="B219" s="52"/>
      <c r="C219" s="834"/>
      <c r="D219" s="834"/>
      <c r="E219" s="834"/>
      <c r="F219" s="834"/>
      <c r="G219" s="834"/>
      <c r="H219" s="834"/>
      <c r="I219" s="834"/>
      <c r="J219" s="834"/>
      <c r="K219" s="834"/>
      <c r="L219" s="834"/>
      <c r="M219" s="834"/>
      <c r="N219" s="834"/>
      <c r="O219" s="834"/>
      <c r="P219" s="819"/>
      <c r="Q219" s="819"/>
      <c r="R219" s="819"/>
      <c r="S219" s="819"/>
      <c r="T219" s="819"/>
      <c r="U219" s="819"/>
      <c r="V219" s="819"/>
      <c r="W219" s="819"/>
      <c r="X219" s="819"/>
      <c r="Y219" s="835"/>
      <c r="Z219" s="835"/>
      <c r="AA219" s="835"/>
      <c r="AB219" s="835"/>
      <c r="AC219" s="835"/>
      <c r="AD219" s="835"/>
      <c r="AE219" s="835"/>
      <c r="AF219" s="835"/>
      <c r="AG219" s="835"/>
      <c r="AH219" s="835"/>
      <c r="AI219" s="835"/>
      <c r="AJ219" s="835"/>
      <c r="AK219" s="835"/>
      <c r="AL219" s="835"/>
      <c r="AM219" s="835"/>
      <c r="AN219" s="835"/>
      <c r="AO219" s="835"/>
      <c r="AP219" s="819"/>
      <c r="AQ219" s="819"/>
      <c r="AR219" s="819"/>
      <c r="AS219" s="819"/>
      <c r="AT219" s="819"/>
      <c r="AU219" s="819"/>
      <c r="AV219" s="819"/>
      <c r="AW219" s="819"/>
      <c r="AX219" s="819"/>
      <c r="AY219">
        <f>COUNTA($C$222)</f>
        <v>1</v>
      </c>
    </row>
    <row r="220" spans="1:51" ht="24.75" customHeight="1" x14ac:dyDescent="0.2">
      <c r="A220" s="45"/>
      <c r="B220" s="49" t="s">
        <v>178</v>
      </c>
      <c r="C220" s="834"/>
      <c r="D220" s="834"/>
      <c r="E220" s="834"/>
      <c r="F220" s="834"/>
      <c r="G220" s="834"/>
      <c r="H220" s="834"/>
      <c r="I220" s="834"/>
      <c r="J220" s="834"/>
      <c r="K220" s="834"/>
      <c r="L220" s="834"/>
      <c r="M220" s="834"/>
      <c r="N220" s="834"/>
      <c r="O220" s="834"/>
      <c r="P220" s="819"/>
      <c r="Q220" s="819"/>
      <c r="R220" s="819"/>
      <c r="S220" s="819"/>
      <c r="T220" s="819"/>
      <c r="U220" s="819"/>
      <c r="V220" s="819"/>
      <c r="W220" s="819"/>
      <c r="X220" s="819"/>
      <c r="Y220" s="835"/>
      <c r="Z220" s="835"/>
      <c r="AA220" s="835"/>
      <c r="AB220" s="835"/>
      <c r="AC220" s="835"/>
      <c r="AD220" s="835"/>
      <c r="AE220" s="835"/>
      <c r="AF220" s="835"/>
      <c r="AG220" s="835"/>
      <c r="AH220" s="835"/>
      <c r="AI220" s="835"/>
      <c r="AJ220" s="835"/>
      <c r="AK220" s="835"/>
      <c r="AL220" s="835"/>
      <c r="AM220" s="835"/>
      <c r="AN220" s="835"/>
      <c r="AO220" s="835"/>
      <c r="AP220" s="819"/>
      <c r="AQ220" s="819"/>
      <c r="AR220" s="819"/>
      <c r="AS220" s="819"/>
      <c r="AT220" s="819"/>
      <c r="AU220" s="819"/>
      <c r="AV220" s="819"/>
      <c r="AW220" s="819"/>
      <c r="AX220" s="819"/>
      <c r="AY220">
        <f>$AY$219</f>
        <v>1</v>
      </c>
    </row>
    <row r="221" spans="1:51" ht="59.25" customHeight="1" x14ac:dyDescent="0.2">
      <c r="A221" s="173"/>
      <c r="B221" s="173"/>
      <c r="C221" s="144" t="s">
        <v>26</v>
      </c>
      <c r="D221" s="144"/>
      <c r="E221" s="144"/>
      <c r="F221" s="144"/>
      <c r="G221" s="144"/>
      <c r="H221" s="144"/>
      <c r="I221" s="144"/>
      <c r="J221" s="816" t="s">
        <v>208</v>
      </c>
      <c r="K221" s="820"/>
      <c r="L221" s="820"/>
      <c r="M221" s="820"/>
      <c r="N221" s="820"/>
      <c r="O221" s="820"/>
      <c r="P221" s="144" t="s">
        <v>190</v>
      </c>
      <c r="Q221" s="144"/>
      <c r="R221" s="144"/>
      <c r="S221" s="144"/>
      <c r="T221" s="144"/>
      <c r="U221" s="144"/>
      <c r="V221" s="144"/>
      <c r="W221" s="144"/>
      <c r="X221" s="144"/>
      <c r="Y221" s="143" t="s">
        <v>206</v>
      </c>
      <c r="Z221" s="143"/>
      <c r="AA221" s="143"/>
      <c r="AB221" s="143"/>
      <c r="AC221" s="816" t="s">
        <v>236</v>
      </c>
      <c r="AD221" s="816"/>
      <c r="AE221" s="816"/>
      <c r="AF221" s="816"/>
      <c r="AG221" s="816"/>
      <c r="AH221" s="143" t="s">
        <v>698</v>
      </c>
      <c r="AI221" s="144"/>
      <c r="AJ221" s="144"/>
      <c r="AK221" s="144"/>
      <c r="AL221" s="144" t="s">
        <v>21</v>
      </c>
      <c r="AM221" s="144"/>
      <c r="AN221" s="144"/>
      <c r="AO221" s="821"/>
      <c r="AP221" s="816" t="s">
        <v>209</v>
      </c>
      <c r="AQ221" s="816"/>
      <c r="AR221" s="816"/>
      <c r="AS221" s="816"/>
      <c r="AT221" s="816"/>
      <c r="AU221" s="816"/>
      <c r="AV221" s="816"/>
      <c r="AW221" s="816"/>
      <c r="AX221" s="816"/>
      <c r="AY221">
        <f t="shared" ref="AY221:AY222" si="17">$AY$219</f>
        <v>1</v>
      </c>
    </row>
    <row r="222" spans="1:51" ht="30" customHeight="1" x14ac:dyDescent="0.2">
      <c r="A222" s="623">
        <v>1</v>
      </c>
      <c r="B222" s="623">
        <v>1</v>
      </c>
      <c r="C222" s="822" t="s">
        <v>668</v>
      </c>
      <c r="D222" s="822"/>
      <c r="E222" s="822"/>
      <c r="F222" s="822"/>
      <c r="G222" s="822"/>
      <c r="H222" s="822"/>
      <c r="I222" s="822"/>
      <c r="J222" s="823" t="s">
        <v>659</v>
      </c>
      <c r="K222" s="823"/>
      <c r="L222" s="823"/>
      <c r="M222" s="823"/>
      <c r="N222" s="823"/>
      <c r="O222" s="823"/>
      <c r="P222" s="824" t="s">
        <v>669</v>
      </c>
      <c r="Q222" s="824"/>
      <c r="R222" s="824"/>
      <c r="S222" s="824"/>
      <c r="T222" s="824"/>
      <c r="U222" s="824"/>
      <c r="V222" s="824"/>
      <c r="W222" s="824"/>
      <c r="X222" s="824"/>
      <c r="Y222" s="825">
        <v>0.1</v>
      </c>
      <c r="Z222" s="826"/>
      <c r="AA222" s="826"/>
      <c r="AB222" s="827"/>
      <c r="AC222" s="828" t="s">
        <v>78</v>
      </c>
      <c r="AD222" s="829"/>
      <c r="AE222" s="829"/>
      <c r="AF222" s="829"/>
      <c r="AG222" s="829"/>
      <c r="AH222" s="830" t="s">
        <v>659</v>
      </c>
      <c r="AI222" s="830"/>
      <c r="AJ222" s="830"/>
      <c r="AK222" s="830"/>
      <c r="AL222" s="831" t="s">
        <v>659</v>
      </c>
      <c r="AM222" s="832"/>
      <c r="AN222" s="832"/>
      <c r="AO222" s="833"/>
      <c r="AP222" s="817" t="s">
        <v>659</v>
      </c>
      <c r="AQ222" s="817"/>
      <c r="AR222" s="817"/>
      <c r="AS222" s="817"/>
      <c r="AT222" s="817"/>
      <c r="AU222" s="817"/>
      <c r="AV222" s="817"/>
      <c r="AW222" s="817"/>
      <c r="AX222" s="817"/>
      <c r="AY222">
        <f t="shared" si="17"/>
        <v>1</v>
      </c>
    </row>
    <row r="223" spans="1:51" ht="30" customHeight="1" x14ac:dyDescent="0.2">
      <c r="A223" s="623">
        <v>2</v>
      </c>
      <c r="B223" s="623">
        <v>1</v>
      </c>
      <c r="C223" s="822" t="s">
        <v>670</v>
      </c>
      <c r="D223" s="822"/>
      <c r="E223" s="822"/>
      <c r="F223" s="822"/>
      <c r="G223" s="822"/>
      <c r="H223" s="822"/>
      <c r="I223" s="822"/>
      <c r="J223" s="823" t="s">
        <v>659</v>
      </c>
      <c r="K223" s="823"/>
      <c r="L223" s="823"/>
      <c r="M223" s="823"/>
      <c r="N223" s="823"/>
      <c r="O223" s="823"/>
      <c r="P223" s="824" t="s">
        <v>669</v>
      </c>
      <c r="Q223" s="824"/>
      <c r="R223" s="824"/>
      <c r="S223" s="824"/>
      <c r="T223" s="824"/>
      <c r="U223" s="824"/>
      <c r="V223" s="824"/>
      <c r="W223" s="824"/>
      <c r="X223" s="824"/>
      <c r="Y223" s="825">
        <v>0.1</v>
      </c>
      <c r="Z223" s="826"/>
      <c r="AA223" s="826"/>
      <c r="AB223" s="827"/>
      <c r="AC223" s="828" t="s">
        <v>78</v>
      </c>
      <c r="AD223" s="829"/>
      <c r="AE223" s="829"/>
      <c r="AF223" s="829"/>
      <c r="AG223" s="829"/>
      <c r="AH223" s="830" t="s">
        <v>659</v>
      </c>
      <c r="AI223" s="830"/>
      <c r="AJ223" s="830"/>
      <c r="AK223" s="830"/>
      <c r="AL223" s="831" t="s">
        <v>659</v>
      </c>
      <c r="AM223" s="832"/>
      <c r="AN223" s="832"/>
      <c r="AO223" s="833"/>
      <c r="AP223" s="817" t="s">
        <v>659</v>
      </c>
      <c r="AQ223" s="817"/>
      <c r="AR223" s="817"/>
      <c r="AS223" s="817"/>
      <c r="AT223" s="817"/>
      <c r="AU223" s="817"/>
      <c r="AV223" s="817"/>
      <c r="AW223" s="817"/>
      <c r="AX223" s="817"/>
      <c r="AY223">
        <f>COUNTA($C$223)</f>
        <v>1</v>
      </c>
    </row>
    <row r="224" spans="1:51" ht="30" customHeight="1" x14ac:dyDescent="0.2">
      <c r="A224" s="623">
        <v>3</v>
      </c>
      <c r="B224" s="623">
        <v>1</v>
      </c>
      <c r="C224" s="822" t="s">
        <v>671</v>
      </c>
      <c r="D224" s="822"/>
      <c r="E224" s="822"/>
      <c r="F224" s="822"/>
      <c r="G224" s="822"/>
      <c r="H224" s="822"/>
      <c r="I224" s="822"/>
      <c r="J224" s="823" t="s">
        <v>659</v>
      </c>
      <c r="K224" s="823"/>
      <c r="L224" s="823"/>
      <c r="M224" s="823"/>
      <c r="N224" s="823"/>
      <c r="O224" s="823"/>
      <c r="P224" s="824" t="s">
        <v>669</v>
      </c>
      <c r="Q224" s="824"/>
      <c r="R224" s="824"/>
      <c r="S224" s="824"/>
      <c r="T224" s="824"/>
      <c r="U224" s="824"/>
      <c r="V224" s="824"/>
      <c r="W224" s="824"/>
      <c r="X224" s="824"/>
      <c r="Y224" s="825">
        <v>0.1</v>
      </c>
      <c r="Z224" s="826"/>
      <c r="AA224" s="826"/>
      <c r="AB224" s="827"/>
      <c r="AC224" s="828" t="s">
        <v>78</v>
      </c>
      <c r="AD224" s="829"/>
      <c r="AE224" s="829"/>
      <c r="AF224" s="829"/>
      <c r="AG224" s="829"/>
      <c r="AH224" s="830" t="s">
        <v>659</v>
      </c>
      <c r="AI224" s="830"/>
      <c r="AJ224" s="830"/>
      <c r="AK224" s="830"/>
      <c r="AL224" s="831" t="s">
        <v>659</v>
      </c>
      <c r="AM224" s="832"/>
      <c r="AN224" s="832"/>
      <c r="AO224" s="833"/>
      <c r="AP224" s="817" t="s">
        <v>659</v>
      </c>
      <c r="AQ224" s="817"/>
      <c r="AR224" s="817"/>
      <c r="AS224" s="817"/>
      <c r="AT224" s="817"/>
      <c r="AU224" s="817"/>
      <c r="AV224" s="817"/>
      <c r="AW224" s="817"/>
      <c r="AX224" s="817"/>
      <c r="AY224">
        <f>COUNTA($C$224)</f>
        <v>1</v>
      </c>
    </row>
    <row r="225" spans="1:51" ht="30" customHeight="1" x14ac:dyDescent="0.2">
      <c r="A225" s="623">
        <v>4</v>
      </c>
      <c r="B225" s="623">
        <v>1</v>
      </c>
      <c r="C225" s="822" t="s">
        <v>672</v>
      </c>
      <c r="D225" s="822"/>
      <c r="E225" s="822"/>
      <c r="F225" s="822"/>
      <c r="G225" s="822"/>
      <c r="H225" s="822"/>
      <c r="I225" s="822"/>
      <c r="J225" s="823" t="s">
        <v>659</v>
      </c>
      <c r="K225" s="823"/>
      <c r="L225" s="823"/>
      <c r="M225" s="823"/>
      <c r="N225" s="823"/>
      <c r="O225" s="823"/>
      <c r="P225" s="824" t="s">
        <v>669</v>
      </c>
      <c r="Q225" s="824"/>
      <c r="R225" s="824"/>
      <c r="S225" s="824"/>
      <c r="T225" s="824"/>
      <c r="U225" s="824"/>
      <c r="V225" s="824"/>
      <c r="W225" s="824"/>
      <c r="X225" s="824"/>
      <c r="Y225" s="825">
        <v>0.1</v>
      </c>
      <c r="Z225" s="826"/>
      <c r="AA225" s="826"/>
      <c r="AB225" s="827"/>
      <c r="AC225" s="828" t="s">
        <v>78</v>
      </c>
      <c r="AD225" s="829"/>
      <c r="AE225" s="829"/>
      <c r="AF225" s="829"/>
      <c r="AG225" s="829"/>
      <c r="AH225" s="830" t="s">
        <v>659</v>
      </c>
      <c r="AI225" s="830"/>
      <c r="AJ225" s="830"/>
      <c r="AK225" s="830"/>
      <c r="AL225" s="831" t="s">
        <v>659</v>
      </c>
      <c r="AM225" s="832"/>
      <c r="AN225" s="832"/>
      <c r="AO225" s="833"/>
      <c r="AP225" s="817" t="s">
        <v>659</v>
      </c>
      <c r="AQ225" s="817"/>
      <c r="AR225" s="817"/>
      <c r="AS225" s="817"/>
      <c r="AT225" s="817"/>
      <c r="AU225" s="817"/>
      <c r="AV225" s="817"/>
      <c r="AW225" s="817"/>
      <c r="AX225" s="817"/>
      <c r="AY225">
        <f>COUNTA($C$225)</f>
        <v>1</v>
      </c>
    </row>
    <row r="226" spans="1:51" ht="30" customHeight="1" x14ac:dyDescent="0.2">
      <c r="A226" s="623">
        <v>5</v>
      </c>
      <c r="B226" s="623">
        <v>1</v>
      </c>
      <c r="C226" s="822" t="s">
        <v>686</v>
      </c>
      <c r="D226" s="822"/>
      <c r="E226" s="822"/>
      <c r="F226" s="822"/>
      <c r="G226" s="822"/>
      <c r="H226" s="822"/>
      <c r="I226" s="822"/>
      <c r="J226" s="823" t="s">
        <v>288</v>
      </c>
      <c r="K226" s="823"/>
      <c r="L226" s="823"/>
      <c r="M226" s="823"/>
      <c r="N226" s="823"/>
      <c r="O226" s="823"/>
      <c r="P226" s="824" t="s">
        <v>669</v>
      </c>
      <c r="Q226" s="824"/>
      <c r="R226" s="824"/>
      <c r="S226" s="824"/>
      <c r="T226" s="824"/>
      <c r="U226" s="824"/>
      <c r="V226" s="824"/>
      <c r="W226" s="824"/>
      <c r="X226" s="824"/>
      <c r="Y226" s="825">
        <v>0.1</v>
      </c>
      <c r="Z226" s="826"/>
      <c r="AA226" s="826"/>
      <c r="AB226" s="827"/>
      <c r="AC226" s="828" t="s">
        <v>78</v>
      </c>
      <c r="AD226" s="829"/>
      <c r="AE226" s="829"/>
      <c r="AF226" s="829"/>
      <c r="AG226" s="829"/>
      <c r="AH226" s="830" t="s">
        <v>288</v>
      </c>
      <c r="AI226" s="830"/>
      <c r="AJ226" s="830"/>
      <c r="AK226" s="830"/>
      <c r="AL226" s="831" t="s">
        <v>288</v>
      </c>
      <c r="AM226" s="832"/>
      <c r="AN226" s="832"/>
      <c r="AO226" s="833"/>
      <c r="AP226" s="817" t="s">
        <v>288</v>
      </c>
      <c r="AQ226" s="817"/>
      <c r="AR226" s="817"/>
      <c r="AS226" s="817"/>
      <c r="AT226" s="817"/>
      <c r="AU226" s="817"/>
      <c r="AV226" s="817"/>
      <c r="AW226" s="817"/>
      <c r="AX226" s="817"/>
      <c r="AY226">
        <f>COUNTA($C$226)</f>
        <v>1</v>
      </c>
    </row>
    <row r="227" spans="1:51" ht="24.75" customHeight="1" x14ac:dyDescent="0.2">
      <c r="A227" s="52"/>
      <c r="B227" s="52"/>
      <c r="C227" s="52"/>
      <c r="D227" s="52"/>
      <c r="E227" s="52"/>
      <c r="F227" s="52"/>
      <c r="G227" s="52"/>
      <c r="H227" s="52"/>
      <c r="I227" s="52"/>
      <c r="J227" s="52"/>
      <c r="K227" s="52"/>
      <c r="L227" s="52"/>
      <c r="M227" s="52"/>
      <c r="N227" s="52"/>
      <c r="O227" s="52"/>
      <c r="P227" s="53"/>
      <c r="Q227" s="53"/>
      <c r="R227" s="53"/>
      <c r="S227" s="53"/>
      <c r="T227" s="53"/>
      <c r="U227" s="53"/>
      <c r="V227" s="53"/>
      <c r="W227" s="53"/>
      <c r="X227" s="53"/>
      <c r="Y227" s="54"/>
      <c r="Z227" s="54"/>
      <c r="AA227" s="54"/>
      <c r="AB227" s="54"/>
      <c r="AC227" s="54"/>
      <c r="AD227" s="54"/>
      <c r="AE227" s="54"/>
      <c r="AF227" s="54"/>
      <c r="AG227" s="54"/>
      <c r="AH227" s="54"/>
      <c r="AI227" s="54"/>
      <c r="AJ227" s="54"/>
      <c r="AK227" s="54"/>
      <c r="AL227" s="54"/>
      <c r="AM227" s="54"/>
      <c r="AN227" s="54"/>
      <c r="AO227" s="54"/>
      <c r="AP227" s="819"/>
      <c r="AQ227" s="819"/>
      <c r="AR227" s="819"/>
      <c r="AS227" s="819"/>
      <c r="AT227" s="819"/>
      <c r="AU227" s="819"/>
      <c r="AV227" s="819"/>
      <c r="AW227" s="819"/>
      <c r="AX227" s="819"/>
      <c r="AY227">
        <f>COUNTA($C$230)</f>
        <v>1</v>
      </c>
    </row>
    <row r="228" spans="1:51" ht="24.75" customHeight="1" x14ac:dyDescent="0.2">
      <c r="A228" s="45"/>
      <c r="B228" s="49" t="s">
        <v>179</v>
      </c>
      <c r="C228" s="45"/>
      <c r="D228" s="45"/>
      <c r="E228" s="45"/>
      <c r="F228" s="45"/>
      <c r="G228" s="45"/>
      <c r="H228" s="45"/>
      <c r="I228" s="45"/>
      <c r="J228" s="45"/>
      <c r="K228" s="45"/>
      <c r="L228" s="45"/>
      <c r="M228" s="45"/>
      <c r="N228" s="45"/>
      <c r="O228" s="45"/>
      <c r="P228" s="50"/>
      <c r="Q228" s="50"/>
      <c r="R228" s="50"/>
      <c r="S228" s="50"/>
      <c r="T228" s="50"/>
      <c r="U228" s="50"/>
      <c r="V228" s="50"/>
      <c r="W228" s="50"/>
      <c r="X228" s="50"/>
      <c r="Y228" s="51"/>
      <c r="Z228" s="51"/>
      <c r="AA228" s="51"/>
      <c r="AB228" s="51"/>
      <c r="AC228" s="51"/>
      <c r="AD228" s="51"/>
      <c r="AE228" s="51"/>
      <c r="AF228" s="51"/>
      <c r="AG228" s="51"/>
      <c r="AH228" s="51"/>
      <c r="AI228" s="51"/>
      <c r="AJ228" s="51"/>
      <c r="AK228" s="51"/>
      <c r="AL228" s="51"/>
      <c r="AM228" s="51"/>
      <c r="AN228" s="51"/>
      <c r="AO228" s="51"/>
      <c r="AP228" s="819"/>
      <c r="AQ228" s="819"/>
      <c r="AR228" s="819"/>
      <c r="AS228" s="819"/>
      <c r="AT228" s="819"/>
      <c r="AU228" s="819"/>
      <c r="AV228" s="819"/>
      <c r="AW228" s="819"/>
      <c r="AX228" s="819"/>
      <c r="AY228">
        <f>$AY$227</f>
        <v>1</v>
      </c>
    </row>
    <row r="229" spans="1:51" ht="59.25" customHeight="1" x14ac:dyDescent="0.2">
      <c r="A229" s="173"/>
      <c r="B229" s="173"/>
      <c r="C229" s="144" t="s">
        <v>26</v>
      </c>
      <c r="D229" s="144"/>
      <c r="E229" s="144"/>
      <c r="F229" s="144"/>
      <c r="G229" s="144"/>
      <c r="H229" s="144"/>
      <c r="I229" s="144"/>
      <c r="J229" s="816" t="s">
        <v>208</v>
      </c>
      <c r="K229" s="820"/>
      <c r="L229" s="820"/>
      <c r="M229" s="820"/>
      <c r="N229" s="820"/>
      <c r="O229" s="820"/>
      <c r="P229" s="144" t="s">
        <v>190</v>
      </c>
      <c r="Q229" s="144"/>
      <c r="R229" s="144"/>
      <c r="S229" s="144"/>
      <c r="T229" s="144"/>
      <c r="U229" s="144"/>
      <c r="V229" s="144"/>
      <c r="W229" s="144"/>
      <c r="X229" s="144"/>
      <c r="Y229" s="143" t="s">
        <v>206</v>
      </c>
      <c r="Z229" s="143"/>
      <c r="AA229" s="143"/>
      <c r="AB229" s="143"/>
      <c r="AC229" s="816" t="s">
        <v>236</v>
      </c>
      <c r="AD229" s="816"/>
      <c r="AE229" s="816"/>
      <c r="AF229" s="816"/>
      <c r="AG229" s="816"/>
      <c r="AH229" s="143" t="s">
        <v>698</v>
      </c>
      <c r="AI229" s="144"/>
      <c r="AJ229" s="144"/>
      <c r="AK229" s="144"/>
      <c r="AL229" s="144" t="s">
        <v>21</v>
      </c>
      <c r="AM229" s="144"/>
      <c r="AN229" s="144"/>
      <c r="AO229" s="821"/>
      <c r="AP229" s="816" t="s">
        <v>209</v>
      </c>
      <c r="AQ229" s="816"/>
      <c r="AR229" s="816"/>
      <c r="AS229" s="816"/>
      <c r="AT229" s="816"/>
      <c r="AU229" s="816"/>
      <c r="AV229" s="816"/>
      <c r="AW229" s="816"/>
      <c r="AX229" s="816"/>
      <c r="AY229">
        <f t="shared" ref="AY229:AY230" si="18">$AY$227</f>
        <v>1</v>
      </c>
    </row>
    <row r="230" spans="1:51" ht="50.25" customHeight="1" x14ac:dyDescent="0.2">
      <c r="A230" s="623">
        <v>1</v>
      </c>
      <c r="B230" s="623">
        <v>1</v>
      </c>
      <c r="C230" s="822" t="s">
        <v>676</v>
      </c>
      <c r="D230" s="822"/>
      <c r="E230" s="822"/>
      <c r="F230" s="822"/>
      <c r="G230" s="822"/>
      <c r="H230" s="822"/>
      <c r="I230" s="822"/>
      <c r="J230" s="823">
        <v>7010001079695</v>
      </c>
      <c r="K230" s="823"/>
      <c r="L230" s="823"/>
      <c r="M230" s="823"/>
      <c r="N230" s="823"/>
      <c r="O230" s="823"/>
      <c r="P230" s="836" t="s">
        <v>643</v>
      </c>
      <c r="Q230" s="836"/>
      <c r="R230" s="836"/>
      <c r="S230" s="836"/>
      <c r="T230" s="836"/>
      <c r="U230" s="836"/>
      <c r="V230" s="836"/>
      <c r="W230" s="836"/>
      <c r="X230" s="836"/>
      <c r="Y230" s="825">
        <v>9.1999999999999993</v>
      </c>
      <c r="Z230" s="826"/>
      <c r="AA230" s="826"/>
      <c r="AB230" s="827"/>
      <c r="AC230" s="837" t="s">
        <v>258</v>
      </c>
      <c r="AD230" s="838"/>
      <c r="AE230" s="838"/>
      <c r="AF230" s="838"/>
      <c r="AG230" s="838"/>
      <c r="AH230" s="830">
        <v>1</v>
      </c>
      <c r="AI230" s="830"/>
      <c r="AJ230" s="830"/>
      <c r="AK230" s="830"/>
      <c r="AL230" s="831" t="s">
        <v>288</v>
      </c>
      <c r="AM230" s="832"/>
      <c r="AN230" s="832"/>
      <c r="AO230" s="833"/>
      <c r="AP230" s="817" t="s">
        <v>644</v>
      </c>
      <c r="AQ230" s="817"/>
      <c r="AR230" s="817"/>
      <c r="AS230" s="817"/>
      <c r="AT230" s="817"/>
      <c r="AU230" s="817"/>
      <c r="AV230" s="817"/>
      <c r="AW230" s="817"/>
      <c r="AX230" s="817"/>
      <c r="AY230">
        <f t="shared" si="18"/>
        <v>1</v>
      </c>
    </row>
    <row r="231" spans="1:51" ht="24.75" customHeight="1" x14ac:dyDescent="0.2">
      <c r="A231" s="52"/>
      <c r="B231" s="52"/>
      <c r="C231" s="52"/>
      <c r="D231" s="52"/>
      <c r="E231" s="52"/>
      <c r="F231" s="52"/>
      <c r="G231" s="52"/>
      <c r="H231" s="52"/>
      <c r="I231" s="52"/>
      <c r="J231" s="52"/>
      <c r="K231" s="52"/>
      <c r="L231" s="52"/>
      <c r="M231" s="52"/>
      <c r="N231" s="52"/>
      <c r="O231" s="52"/>
      <c r="P231" s="53"/>
      <c r="Q231" s="53"/>
      <c r="R231" s="53"/>
      <c r="S231" s="53"/>
      <c r="T231" s="53"/>
      <c r="U231" s="53"/>
      <c r="V231" s="53"/>
      <c r="W231" s="53"/>
      <c r="X231" s="53"/>
      <c r="Y231" s="54"/>
      <c r="Z231" s="54"/>
      <c r="AA231" s="54"/>
      <c r="AB231" s="54"/>
      <c r="AC231" s="54"/>
      <c r="AD231" s="54"/>
      <c r="AE231" s="54"/>
      <c r="AF231" s="54"/>
      <c r="AG231" s="54"/>
      <c r="AH231" s="54"/>
      <c r="AI231" s="54"/>
      <c r="AJ231" s="54"/>
      <c r="AK231" s="54"/>
      <c r="AL231" s="54"/>
      <c r="AM231" s="54"/>
      <c r="AN231" s="54"/>
      <c r="AO231" s="54"/>
      <c r="AP231" s="53"/>
      <c r="AQ231" s="53"/>
      <c r="AR231" s="53"/>
      <c r="AS231" s="53"/>
      <c r="AT231" s="53"/>
      <c r="AU231" s="53"/>
      <c r="AV231" s="53"/>
      <c r="AW231" s="53"/>
      <c r="AX231" s="53"/>
      <c r="AY231">
        <f>COUNTA(#REF!)</f>
        <v>1</v>
      </c>
    </row>
  </sheetData>
  <sheetProtection formatRows="0"/>
  <dataConsolidate/>
  <mergeCells count="962">
    <mergeCell ref="E137:G137"/>
    <mergeCell ref="I137:J137"/>
    <mergeCell ref="L137:M137"/>
    <mergeCell ref="O137:P137"/>
    <mergeCell ref="Q137:S137"/>
    <mergeCell ref="AO137:AP137"/>
    <mergeCell ref="AR137:AS137"/>
    <mergeCell ref="AU137:AV137"/>
    <mergeCell ref="AG138:AH138"/>
    <mergeCell ref="AJ138:AK138"/>
    <mergeCell ref="A138:D138"/>
    <mergeCell ref="E138:G138"/>
    <mergeCell ref="E128:P128"/>
    <mergeCell ref="Q128:AB128"/>
    <mergeCell ref="AC128:AN128"/>
    <mergeCell ref="W23:AC23"/>
    <mergeCell ref="W24:AC24"/>
    <mergeCell ref="AQ86:AT86"/>
    <mergeCell ref="AU86:AX86"/>
    <mergeCell ref="AQ87:AT87"/>
    <mergeCell ref="AU87:AX87"/>
    <mergeCell ref="AQ70:AT70"/>
    <mergeCell ref="AU70:AX70"/>
    <mergeCell ref="AR13:AX13"/>
    <mergeCell ref="AC134:AN134"/>
    <mergeCell ref="AO134:AX134"/>
    <mergeCell ref="A134:D134"/>
    <mergeCell ref="O138:P138"/>
    <mergeCell ref="AA138:AB138"/>
    <mergeCell ref="AM138:AN138"/>
    <mergeCell ref="AO138:AP138"/>
    <mergeCell ref="AR138:AS138"/>
    <mergeCell ref="AU138:AV138"/>
    <mergeCell ref="A135:D135"/>
    <mergeCell ref="E135:P135"/>
    <mergeCell ref="Q135:AB135"/>
    <mergeCell ref="AC135:AN135"/>
    <mergeCell ref="AO135:AX135"/>
    <mergeCell ref="A136:D136"/>
    <mergeCell ref="E136:P136"/>
    <mergeCell ref="Q136:AB136"/>
    <mergeCell ref="AC136:AN136"/>
    <mergeCell ref="AO136:AX136"/>
    <mergeCell ref="A137:D137"/>
    <mergeCell ref="A129:D129"/>
    <mergeCell ref="E129:P129"/>
    <mergeCell ref="Q129:AB129"/>
    <mergeCell ref="AC129:AN129"/>
    <mergeCell ref="AO129:AX129"/>
    <mergeCell ref="A130:D130"/>
    <mergeCell ref="E130:P130"/>
    <mergeCell ref="Q130:AB130"/>
    <mergeCell ref="AC130:AN130"/>
    <mergeCell ref="AO130:AX130"/>
    <mergeCell ref="A133:D133"/>
    <mergeCell ref="A132:D132"/>
    <mergeCell ref="A12:F21"/>
    <mergeCell ref="AS35:AX35"/>
    <mergeCell ref="G22:O22"/>
    <mergeCell ref="G23:O23"/>
    <mergeCell ref="G24:O24"/>
    <mergeCell ref="G25:O25"/>
    <mergeCell ref="A22:F27"/>
    <mergeCell ref="AD22:AX22"/>
    <mergeCell ref="AD23:AX27"/>
    <mergeCell ref="W22:AC22"/>
    <mergeCell ref="A131:D131"/>
    <mergeCell ref="E131:P131"/>
    <mergeCell ref="Q131:AB131"/>
    <mergeCell ref="AC131:AN131"/>
    <mergeCell ref="AO131:AX131"/>
    <mergeCell ref="E132:P132"/>
    <mergeCell ref="Q132:AB132"/>
    <mergeCell ref="AC132:AN132"/>
    <mergeCell ref="AO132:AX132"/>
    <mergeCell ref="A128:D128"/>
    <mergeCell ref="X137:Y137"/>
    <mergeCell ref="AA137:AB137"/>
    <mergeCell ref="AC137:AE137"/>
    <mergeCell ref="AG137:AH137"/>
    <mergeCell ref="AJ137:AK137"/>
    <mergeCell ref="AM137:AN137"/>
    <mergeCell ref="C77:D90"/>
    <mergeCell ref="P22:V22"/>
    <mergeCell ref="P23:V23"/>
    <mergeCell ref="P24:V24"/>
    <mergeCell ref="P25:V25"/>
    <mergeCell ref="P26:V26"/>
    <mergeCell ref="G26:O26"/>
    <mergeCell ref="G27:O27"/>
    <mergeCell ref="W25:AC25"/>
    <mergeCell ref="W26:AC26"/>
    <mergeCell ref="Y87:AA87"/>
    <mergeCell ref="AB87:AD87"/>
    <mergeCell ref="AE87:AH87"/>
    <mergeCell ref="AI87:AL87"/>
    <mergeCell ref="AM87:AP87"/>
    <mergeCell ref="AE62:AH62"/>
    <mergeCell ref="AE70:AH71"/>
    <mergeCell ref="E77:F77"/>
    <mergeCell ref="G63:X64"/>
    <mergeCell ref="E133:P133"/>
    <mergeCell ref="Q133:AB133"/>
    <mergeCell ref="AC133:AN133"/>
    <mergeCell ref="AO133:AX133"/>
    <mergeCell ref="E134:P134"/>
    <mergeCell ref="Q134:AB134"/>
    <mergeCell ref="AO128:AX128"/>
    <mergeCell ref="AD2:AH2"/>
    <mergeCell ref="AJ2:AM2"/>
    <mergeCell ref="G8:X8"/>
    <mergeCell ref="C104:AC104"/>
    <mergeCell ref="AD104:AF104"/>
    <mergeCell ref="AO2:AQ2"/>
    <mergeCell ref="AS2:AU2"/>
    <mergeCell ref="P27:V27"/>
    <mergeCell ref="W27:AC27"/>
    <mergeCell ref="AI83:AL84"/>
    <mergeCell ref="AM83:AP84"/>
    <mergeCell ref="AQ83:AT83"/>
    <mergeCell ref="AU83:AX83"/>
    <mergeCell ref="AE84:AF84"/>
    <mergeCell ref="AG84:AH84"/>
    <mergeCell ref="AQ84:AR84"/>
    <mergeCell ref="AS84:AT84"/>
    <mergeCell ref="AU84:AV84"/>
    <mergeCell ref="AW84:AX84"/>
    <mergeCell ref="G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C202:I202"/>
    <mergeCell ref="P202:X202"/>
    <mergeCell ref="Y72:AA72"/>
    <mergeCell ref="AB72:AD72"/>
    <mergeCell ref="AE72:AH72"/>
    <mergeCell ref="Y70:AA71"/>
    <mergeCell ref="AB70:AD71"/>
    <mergeCell ref="Y204:AB204"/>
    <mergeCell ref="Y205:AB205"/>
    <mergeCell ref="AC204:AG204"/>
    <mergeCell ref="AC205:AG205"/>
    <mergeCell ref="G72:X73"/>
    <mergeCell ref="E69:F69"/>
    <mergeCell ref="G69:AX69"/>
    <mergeCell ref="E68:F68"/>
    <mergeCell ref="G68:AX68"/>
    <mergeCell ref="E70:F73"/>
    <mergeCell ref="AQ81:AT81"/>
    <mergeCell ref="Y82:AA82"/>
    <mergeCell ref="AB82:AD82"/>
    <mergeCell ref="AE82:AH82"/>
    <mergeCell ref="E83:F87"/>
    <mergeCell ref="G83:X84"/>
    <mergeCell ref="Y83:AA84"/>
    <mergeCell ref="AB83:AD84"/>
    <mergeCell ref="AE83:AH83"/>
    <mergeCell ref="AH202:AK202"/>
    <mergeCell ref="AL202:AO202"/>
    <mergeCell ref="AC202:AG202"/>
    <mergeCell ref="I138:J138"/>
    <mergeCell ref="Y7:AD7"/>
    <mergeCell ref="Y32:AA32"/>
    <mergeCell ref="AE30:AH30"/>
    <mergeCell ref="AQ29:AR29"/>
    <mergeCell ref="AE31:AH31"/>
    <mergeCell ref="AS29:AT29"/>
    <mergeCell ref="AW29:AX29"/>
    <mergeCell ref="AU29:AV29"/>
    <mergeCell ref="AU41:AX41"/>
    <mergeCell ref="AS52:AT52"/>
    <mergeCell ref="AQ53:AT53"/>
    <mergeCell ref="AU53:AX53"/>
    <mergeCell ref="AS42:AT42"/>
    <mergeCell ref="AE59:AH59"/>
    <mergeCell ref="AE46:AH47"/>
    <mergeCell ref="AI46:AL47"/>
    <mergeCell ref="AM46:AP47"/>
    <mergeCell ref="AQ46:AT46"/>
    <mergeCell ref="AU46:AX46"/>
    <mergeCell ref="AQ47:AR47"/>
    <mergeCell ref="AS47:AT47"/>
    <mergeCell ref="AE48:AH48"/>
    <mergeCell ref="AI48:AL48"/>
    <mergeCell ref="AM48:AP48"/>
    <mergeCell ref="AQ48:AT48"/>
    <mergeCell ref="AU48:AX48"/>
    <mergeCell ref="AE49:AH49"/>
    <mergeCell ref="AI49:AL49"/>
    <mergeCell ref="AM49:AP49"/>
    <mergeCell ref="AQ49:AT49"/>
    <mergeCell ref="AU49:AX49"/>
    <mergeCell ref="AB53:AD53"/>
    <mergeCell ref="AW2:AX2"/>
    <mergeCell ref="AW47:AX47"/>
    <mergeCell ref="AU30:AX30"/>
    <mergeCell ref="AU31:AX31"/>
    <mergeCell ref="AU32:AX32"/>
    <mergeCell ref="AI67:AL67"/>
    <mergeCell ref="AM67:AP67"/>
    <mergeCell ref="AQ65:AX65"/>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3:AH3"/>
    <mergeCell ref="AJ3:AW3"/>
    <mergeCell ref="A229:B229"/>
    <mergeCell ref="A230:B230"/>
    <mergeCell ref="C229:I229"/>
    <mergeCell ref="J229:O229"/>
    <mergeCell ref="P229:X229"/>
    <mergeCell ref="Y229:AB229"/>
    <mergeCell ref="AC229:AG229"/>
    <mergeCell ref="AH229:AK229"/>
    <mergeCell ref="AL229:AO229"/>
    <mergeCell ref="AP229:AX229"/>
    <mergeCell ref="C230:I230"/>
    <mergeCell ref="J230:O230"/>
    <mergeCell ref="P230:X230"/>
    <mergeCell ref="Y230:AB230"/>
    <mergeCell ref="AC230:AG230"/>
    <mergeCell ref="AH230:AK230"/>
    <mergeCell ref="AL230:AO230"/>
    <mergeCell ref="AP230:AX230"/>
    <mergeCell ref="A222:B222"/>
    <mergeCell ref="A223:B223"/>
    <mergeCell ref="A221:B221"/>
    <mergeCell ref="A226:B226"/>
    <mergeCell ref="A224:B224"/>
    <mergeCell ref="A225:B225"/>
    <mergeCell ref="C224:I224"/>
    <mergeCell ref="J224:O224"/>
    <mergeCell ref="P224:X224"/>
    <mergeCell ref="Y224:AB224"/>
    <mergeCell ref="AC224:AG224"/>
    <mergeCell ref="AH224:AK224"/>
    <mergeCell ref="AL224:AO224"/>
    <mergeCell ref="AP224:AX224"/>
    <mergeCell ref="C223:I223"/>
    <mergeCell ref="J223:O223"/>
    <mergeCell ref="P223:X223"/>
    <mergeCell ref="Y223:AB223"/>
    <mergeCell ref="AC223:AG223"/>
    <mergeCell ref="AH223:AK223"/>
    <mergeCell ref="AL223:AO223"/>
    <mergeCell ref="AP223:AX223"/>
    <mergeCell ref="C225:I225"/>
    <mergeCell ref="J225:O225"/>
    <mergeCell ref="P225:X225"/>
    <mergeCell ref="Y225:AB225"/>
    <mergeCell ref="AC225:AG225"/>
    <mergeCell ref="AH225:AK225"/>
    <mergeCell ref="AL225:AO225"/>
    <mergeCell ref="AP225:AX225"/>
    <mergeCell ref="C226:I226"/>
    <mergeCell ref="J226:O226"/>
    <mergeCell ref="A212:B212"/>
    <mergeCell ref="A213:B213"/>
    <mergeCell ref="C213:I213"/>
    <mergeCell ref="J213:O213"/>
    <mergeCell ref="P213:X213"/>
    <mergeCell ref="Y213:AB213"/>
    <mergeCell ref="AC213:AG213"/>
    <mergeCell ref="AH213:AK213"/>
    <mergeCell ref="AL213:AO213"/>
    <mergeCell ref="AP213:AX213"/>
    <mergeCell ref="A216:B216"/>
    <mergeCell ref="A217:B217"/>
    <mergeCell ref="A218:B218"/>
    <mergeCell ref="C218:I218"/>
    <mergeCell ref="J218:O218"/>
    <mergeCell ref="P218:X218"/>
    <mergeCell ref="Y218:AB218"/>
    <mergeCell ref="AC218:AG218"/>
    <mergeCell ref="AH218:AK218"/>
    <mergeCell ref="AL218:AO218"/>
    <mergeCell ref="AP218:AX218"/>
    <mergeCell ref="C216:I216"/>
    <mergeCell ref="J216:O216"/>
    <mergeCell ref="P216:X216"/>
    <mergeCell ref="Y216:AB216"/>
    <mergeCell ref="AC216:AG216"/>
    <mergeCell ref="AH216:AK216"/>
    <mergeCell ref="AL216:AO216"/>
    <mergeCell ref="AP216:AX216"/>
    <mergeCell ref="C217:I217"/>
    <mergeCell ref="J217:O217"/>
    <mergeCell ref="P217:X217"/>
    <mergeCell ref="A208:B208"/>
    <mergeCell ref="A209:B209"/>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P209:AX209"/>
    <mergeCell ref="A198:AK198"/>
    <mergeCell ref="AU197:AX197"/>
    <mergeCell ref="A204:B204"/>
    <mergeCell ref="A205:B205"/>
    <mergeCell ref="AH203:AK203"/>
    <mergeCell ref="AL203:AO203"/>
    <mergeCell ref="J202:O202"/>
    <mergeCell ref="J204:O204"/>
    <mergeCell ref="J203:O203"/>
    <mergeCell ref="Y203:AB203"/>
    <mergeCell ref="AQ80:AT80"/>
    <mergeCell ref="E74:AX74"/>
    <mergeCell ref="E75:AX76"/>
    <mergeCell ref="AU82:AX82"/>
    <mergeCell ref="AH205:AK205"/>
    <mergeCell ref="AL205:AO205"/>
    <mergeCell ref="AP202:AX202"/>
    <mergeCell ref="AP203:AX203"/>
    <mergeCell ref="AP204:AX204"/>
    <mergeCell ref="AP205:AX205"/>
    <mergeCell ref="P203:X203"/>
    <mergeCell ref="P204:X204"/>
    <mergeCell ref="P205:X205"/>
    <mergeCell ref="A91:AX91"/>
    <mergeCell ref="G78:X79"/>
    <mergeCell ref="G80:X82"/>
    <mergeCell ref="A203:B203"/>
    <mergeCell ref="A202:B202"/>
    <mergeCell ref="G196:K196"/>
    <mergeCell ref="Y202:AB202"/>
    <mergeCell ref="L196:X196"/>
    <mergeCell ref="Y196:AB196"/>
    <mergeCell ref="AC196:AG196"/>
    <mergeCell ref="AB55:AD55"/>
    <mergeCell ref="Y56:AA56"/>
    <mergeCell ref="Y55:AA55"/>
    <mergeCell ref="AH197:AT197"/>
    <mergeCell ref="AE64:AH64"/>
    <mergeCell ref="AI62:AL62"/>
    <mergeCell ref="AM64:AP64"/>
    <mergeCell ref="G190:AB190"/>
    <mergeCell ref="AC190:AX190"/>
    <mergeCell ref="G191:K191"/>
    <mergeCell ref="L194:X194"/>
    <mergeCell ref="Y194:AB194"/>
    <mergeCell ref="G77:I77"/>
    <mergeCell ref="J77:T77"/>
    <mergeCell ref="AG99:AX99"/>
    <mergeCell ref="AC197:AG197"/>
    <mergeCell ref="AD18:AJ18"/>
    <mergeCell ref="AK18:AQ18"/>
    <mergeCell ref="AR18:AX18"/>
    <mergeCell ref="AR19:AX19"/>
    <mergeCell ref="W19:AC19"/>
    <mergeCell ref="AD19:AJ19"/>
    <mergeCell ref="G20:O20"/>
    <mergeCell ref="P20:V20"/>
    <mergeCell ref="W20:AC20"/>
    <mergeCell ref="AD20:AJ20"/>
    <mergeCell ref="G43:O45"/>
    <mergeCell ref="B46:F50"/>
    <mergeCell ref="AK20:AQ20"/>
    <mergeCell ref="A59:F61"/>
    <mergeCell ref="AB59:AD59"/>
    <mergeCell ref="AM43:AP43"/>
    <mergeCell ref="AM51:AP52"/>
    <mergeCell ref="AE58:AH58"/>
    <mergeCell ref="AI58:AL58"/>
    <mergeCell ref="AM58:AP58"/>
    <mergeCell ref="AM53:AP53"/>
    <mergeCell ref="AU42:AV42"/>
    <mergeCell ref="AE41:AH42"/>
    <mergeCell ref="AI41:AL42"/>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L193:X193"/>
    <mergeCell ref="Y193:AB193"/>
    <mergeCell ref="AC193:AG193"/>
    <mergeCell ref="AH193:AT193"/>
    <mergeCell ref="AU193:AX193"/>
    <mergeCell ref="AC194:AG194"/>
    <mergeCell ref="L191:X191"/>
    <mergeCell ref="Y191:AB191"/>
    <mergeCell ref="AC191:AG191"/>
    <mergeCell ref="AH191:AT191"/>
    <mergeCell ref="AU191:AX191"/>
    <mergeCell ref="AH196:AT196"/>
    <mergeCell ref="AU196:AX196"/>
    <mergeCell ref="G197:K197"/>
    <mergeCell ref="L197:X197"/>
    <mergeCell ref="Y197:AB197"/>
    <mergeCell ref="A36:A55"/>
    <mergeCell ref="AB31:AD31"/>
    <mergeCell ref="G195:K195"/>
    <mergeCell ref="L195:X195"/>
    <mergeCell ref="Y195:AB195"/>
    <mergeCell ref="AC195:AG195"/>
    <mergeCell ref="AH195:AT195"/>
    <mergeCell ref="AU195:AX195"/>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3:K193"/>
    <mergeCell ref="G192:K192"/>
    <mergeCell ref="L192:X192"/>
    <mergeCell ref="Y192:AB192"/>
    <mergeCell ref="AC192:AG192"/>
    <mergeCell ref="AH192:AT192"/>
    <mergeCell ref="AU192:AX192"/>
    <mergeCell ref="G194:K194"/>
    <mergeCell ref="AH194:AT194"/>
    <mergeCell ref="AU194:AX194"/>
    <mergeCell ref="L184:X184"/>
    <mergeCell ref="Y184:AB184"/>
    <mergeCell ref="AC184:AG184"/>
    <mergeCell ref="AH184:AT184"/>
    <mergeCell ref="AU184:AX184"/>
    <mergeCell ref="AU79:AV79"/>
    <mergeCell ref="G187:K187"/>
    <mergeCell ref="L187:X187"/>
    <mergeCell ref="Y187:AB187"/>
    <mergeCell ref="AC187:AG187"/>
    <mergeCell ref="AH187:AT187"/>
    <mergeCell ref="Y186:AB186"/>
    <mergeCell ref="AC186:AG186"/>
    <mergeCell ref="AH186:AT186"/>
    <mergeCell ref="AU186:AX186"/>
    <mergeCell ref="AD98:AF98"/>
    <mergeCell ref="AD95:AF95"/>
    <mergeCell ref="AC177:AG177"/>
    <mergeCell ref="L177:X177"/>
    <mergeCell ref="AC176:AG176"/>
    <mergeCell ref="L183:X183"/>
    <mergeCell ref="G185:AB185"/>
    <mergeCell ref="AC185:AX185"/>
    <mergeCell ref="G186:K186"/>
    <mergeCell ref="L186:X186"/>
    <mergeCell ref="Y183:AB183"/>
    <mergeCell ref="AC183:AG183"/>
    <mergeCell ref="Y182:AB182"/>
    <mergeCell ref="AC182:AG182"/>
    <mergeCell ref="AH182:AT182"/>
    <mergeCell ref="L176:X176"/>
    <mergeCell ref="Y180:AB180"/>
    <mergeCell ref="AW79:AX79"/>
    <mergeCell ref="AB80:AD80"/>
    <mergeCell ref="C94:AC94"/>
    <mergeCell ref="C95:AC95"/>
    <mergeCell ref="C96:AC96"/>
    <mergeCell ref="AG92:AX92"/>
    <mergeCell ref="AU81:AX81"/>
    <mergeCell ref="C117:F117"/>
    <mergeCell ref="AM41:AP42"/>
    <mergeCell ref="AB38:AX40"/>
    <mergeCell ref="AQ44:AT44"/>
    <mergeCell ref="AU44:AX44"/>
    <mergeCell ref="AE45:AH45"/>
    <mergeCell ref="A28:F32"/>
    <mergeCell ref="AM44:AP44"/>
    <mergeCell ref="AB51:AD52"/>
    <mergeCell ref="AB50:AD50"/>
    <mergeCell ref="U77:AX77"/>
    <mergeCell ref="AQ71:AR71"/>
    <mergeCell ref="AU71:AV71"/>
    <mergeCell ref="A93:B95"/>
    <mergeCell ref="AB81:AD81"/>
    <mergeCell ref="Y62:AA62"/>
    <mergeCell ref="AB62:AD62"/>
    <mergeCell ref="L138:M138"/>
    <mergeCell ref="Q138:S138"/>
    <mergeCell ref="U138:V138"/>
    <mergeCell ref="X138:Y138"/>
    <mergeCell ref="AC138:AE138"/>
    <mergeCell ref="U137:V137"/>
    <mergeCell ref="L179:X179"/>
    <mergeCell ref="Y179:AB179"/>
    <mergeCell ref="AC179:AG179"/>
    <mergeCell ref="AU179:AX179"/>
    <mergeCell ref="AU178:AX178"/>
    <mergeCell ref="A126:AX126"/>
    <mergeCell ref="G180:K180"/>
    <mergeCell ref="L180:X180"/>
    <mergeCell ref="AC175:AX175"/>
    <mergeCell ref="AE80:AH80"/>
    <mergeCell ref="AI65:AL65"/>
    <mergeCell ref="AM65:AP65"/>
    <mergeCell ref="C97:D98"/>
    <mergeCell ref="Y176:AB176"/>
    <mergeCell ref="A122:E122"/>
    <mergeCell ref="A117:B118"/>
    <mergeCell ref="Y177:AB177"/>
    <mergeCell ref="AH178:AT178"/>
    <mergeCell ref="AM81:AP81"/>
    <mergeCell ref="AD94:AF94"/>
    <mergeCell ref="AG102:AX102"/>
    <mergeCell ref="AB78:AD79"/>
    <mergeCell ref="AU181:AX181"/>
    <mergeCell ref="AE79:AF79"/>
    <mergeCell ref="AU72:AX72"/>
    <mergeCell ref="AG79:AH79"/>
    <mergeCell ref="C102:AC102"/>
    <mergeCell ref="AD105:AF105"/>
    <mergeCell ref="AG103:AX103"/>
    <mergeCell ref="C99:AC99"/>
    <mergeCell ref="G176:K176"/>
    <mergeCell ref="A125:AX125"/>
    <mergeCell ref="B41:F45"/>
    <mergeCell ref="AD101:AF101"/>
    <mergeCell ref="C109:AC109"/>
    <mergeCell ref="G10:AX10"/>
    <mergeCell ref="AD14:AJ14"/>
    <mergeCell ref="AK14:AQ14"/>
    <mergeCell ref="P13:V13"/>
    <mergeCell ref="P17:V17"/>
    <mergeCell ref="W17:AC17"/>
    <mergeCell ref="AD16:AJ16"/>
    <mergeCell ref="AR16:AX16"/>
    <mergeCell ref="AK16:AQ16"/>
    <mergeCell ref="P30:X32"/>
    <mergeCell ref="G12:O12"/>
    <mergeCell ref="P14:V14"/>
    <mergeCell ref="I14:O14"/>
    <mergeCell ref="I17:O17"/>
    <mergeCell ref="I13:O13"/>
    <mergeCell ref="AQ28:AT28"/>
    <mergeCell ref="G28:O29"/>
    <mergeCell ref="AD13:AJ13"/>
    <mergeCell ref="W13:AC13"/>
    <mergeCell ref="G30:O32"/>
    <mergeCell ref="A11:F11"/>
    <mergeCell ref="AD97:AF97"/>
    <mergeCell ref="Y63:AA63"/>
    <mergeCell ref="A106:B109"/>
    <mergeCell ref="C106:AC106"/>
    <mergeCell ref="AR14:AX14"/>
    <mergeCell ref="AK15:AQ15"/>
    <mergeCell ref="AG108:AX108"/>
    <mergeCell ref="G4:X4"/>
    <mergeCell ref="Y4:AD4"/>
    <mergeCell ref="AE4:AP4"/>
    <mergeCell ref="AQ4:AX4"/>
    <mergeCell ref="A5:F5"/>
    <mergeCell ref="C100:AC100"/>
    <mergeCell ref="G11:AX11"/>
    <mergeCell ref="Y5:AD5"/>
    <mergeCell ref="AE5:AP5"/>
    <mergeCell ref="AQ5:AX5"/>
    <mergeCell ref="A4:F4"/>
    <mergeCell ref="A6:F6"/>
    <mergeCell ref="AK12:AQ12"/>
    <mergeCell ref="W14:AC14"/>
    <mergeCell ref="AG95:AX95"/>
    <mergeCell ref="AG100:AX100"/>
    <mergeCell ref="AI80:AL80"/>
    <mergeCell ref="AM80:AP80"/>
    <mergeCell ref="C93:AC93"/>
    <mergeCell ref="Y49:AA49"/>
    <mergeCell ref="I16:O16"/>
    <mergeCell ref="P16:V16"/>
    <mergeCell ref="AW52:AX52"/>
    <mergeCell ref="AD96:AF96"/>
    <mergeCell ref="I18:O18"/>
    <mergeCell ref="AD12:AJ12"/>
    <mergeCell ref="AE8:AX8"/>
    <mergeCell ref="W16:AC16"/>
    <mergeCell ref="A10:F10"/>
    <mergeCell ref="AR12:AX12"/>
    <mergeCell ref="G13:H18"/>
    <mergeCell ref="AM72:AP72"/>
    <mergeCell ref="AQ72:AT72"/>
    <mergeCell ref="Y73:AA73"/>
    <mergeCell ref="AB73:AD73"/>
    <mergeCell ref="AM82:AP82"/>
    <mergeCell ref="P12:V12"/>
    <mergeCell ref="E88:AX88"/>
    <mergeCell ref="AB32:AD32"/>
    <mergeCell ref="AI82:AL82"/>
    <mergeCell ref="F122:AX122"/>
    <mergeCell ref="E97:AC97"/>
    <mergeCell ref="E98:AC98"/>
    <mergeCell ref="Y80:AA80"/>
    <mergeCell ref="AG105:AX105"/>
    <mergeCell ref="A121:AX121"/>
    <mergeCell ref="AG106:AX106"/>
    <mergeCell ref="AI81:AL81"/>
    <mergeCell ref="E78:F82"/>
    <mergeCell ref="A119:AX119"/>
    <mergeCell ref="C118:F118"/>
    <mergeCell ref="W12:AC12"/>
    <mergeCell ref="AR20:AX20"/>
    <mergeCell ref="AI70:AL71"/>
    <mergeCell ref="AM70:AP71"/>
    <mergeCell ref="AD99:AF99"/>
    <mergeCell ref="AD15:AJ15"/>
    <mergeCell ref="P19:V19"/>
    <mergeCell ref="AR15:AX15"/>
    <mergeCell ref="G19:O19"/>
    <mergeCell ref="AK19:AQ19"/>
    <mergeCell ref="P18:V18"/>
    <mergeCell ref="W18:AC18"/>
    <mergeCell ref="G182:K182"/>
    <mergeCell ref="G181:K181"/>
    <mergeCell ref="L181:X181"/>
    <mergeCell ref="Y181:AB181"/>
    <mergeCell ref="AC181:AG181"/>
    <mergeCell ref="AH181:AT181"/>
    <mergeCell ref="A120:AX120"/>
    <mergeCell ref="F124:AX124"/>
    <mergeCell ref="A96:B105"/>
    <mergeCell ref="C105:AC105"/>
    <mergeCell ref="A127:AX127"/>
    <mergeCell ref="AD109:AF109"/>
    <mergeCell ref="AU180:AX180"/>
    <mergeCell ref="AG96:AX98"/>
    <mergeCell ref="AG107:AX107"/>
    <mergeCell ref="C110:AC110"/>
    <mergeCell ref="AG104:AX104"/>
    <mergeCell ref="G178:K178"/>
    <mergeCell ref="L178:X178"/>
    <mergeCell ref="AH177:AT177"/>
    <mergeCell ref="Y178:AB178"/>
    <mergeCell ref="AC178:AG178"/>
    <mergeCell ref="AH176:AT176"/>
    <mergeCell ref="G177:K177"/>
    <mergeCell ref="A124:E124"/>
    <mergeCell ref="A175:F197"/>
    <mergeCell ref="AU187:AX187"/>
    <mergeCell ref="G183:K183"/>
    <mergeCell ref="C101:AC101"/>
    <mergeCell ref="AU176:AX176"/>
    <mergeCell ref="AD106:AF106"/>
    <mergeCell ref="A110:B116"/>
    <mergeCell ref="AD103:AF103"/>
    <mergeCell ref="A123:AX123"/>
    <mergeCell ref="G184:K184"/>
    <mergeCell ref="G175:AB175"/>
    <mergeCell ref="P41:X42"/>
    <mergeCell ref="Y41:AA42"/>
    <mergeCell ref="AQ41:AT41"/>
    <mergeCell ref="AQ42:AR42"/>
    <mergeCell ref="AH183:AT183"/>
    <mergeCell ref="AU183:AX183"/>
    <mergeCell ref="AD110:AF110"/>
    <mergeCell ref="AC180:AG180"/>
    <mergeCell ref="AH180:AT180"/>
    <mergeCell ref="AG109:AX109"/>
    <mergeCell ref="C103:AC103"/>
    <mergeCell ref="A139:F174"/>
    <mergeCell ref="AG110:AX116"/>
    <mergeCell ref="C107:AC107"/>
    <mergeCell ref="AD108:AF108"/>
    <mergeCell ref="G179:K179"/>
    <mergeCell ref="AE81:AH81"/>
    <mergeCell ref="L182:X182"/>
    <mergeCell ref="AU182:AX182"/>
    <mergeCell ref="AD107:AF107"/>
    <mergeCell ref="G118:AX118"/>
    <mergeCell ref="G117:AX117"/>
    <mergeCell ref="AB54:AD54"/>
    <mergeCell ref="Y50:AA50"/>
    <mergeCell ref="Y54:AA54"/>
    <mergeCell ref="P46:X47"/>
    <mergeCell ref="Y46:AA47"/>
    <mergeCell ref="AB46:AD47"/>
    <mergeCell ref="G48:O50"/>
    <mergeCell ref="P48:X50"/>
    <mergeCell ref="Y48:AA48"/>
    <mergeCell ref="AB48:AD48"/>
    <mergeCell ref="AB49:AD49"/>
    <mergeCell ref="AB61:AD61"/>
    <mergeCell ref="AI59:AL59"/>
    <mergeCell ref="AM59:AP59"/>
    <mergeCell ref="AE60:AH60"/>
    <mergeCell ref="AI60:AL60"/>
    <mergeCell ref="AM60:AP60"/>
    <mergeCell ref="AE57:AH57"/>
    <mergeCell ref="AI57:AL57"/>
    <mergeCell ref="AM57:AP57"/>
    <mergeCell ref="AE61:AH61"/>
    <mergeCell ref="AI61:AL61"/>
    <mergeCell ref="AM61:AP61"/>
    <mergeCell ref="AH179:AT179"/>
    <mergeCell ref="AE65:AH65"/>
    <mergeCell ref="AD100:AF100"/>
    <mergeCell ref="AQ79:AR79"/>
    <mergeCell ref="AB58:AD58"/>
    <mergeCell ref="G41:O42"/>
    <mergeCell ref="AI64:AL64"/>
    <mergeCell ref="AE66:AH66"/>
    <mergeCell ref="AI66:AL66"/>
    <mergeCell ref="AM66:AP66"/>
    <mergeCell ref="AQ66:AX66"/>
    <mergeCell ref="Y65:AA65"/>
    <mergeCell ref="Y67:AA67"/>
    <mergeCell ref="P51:X52"/>
    <mergeCell ref="AB43:AD43"/>
    <mergeCell ref="AB45:AD45"/>
    <mergeCell ref="G60:X61"/>
    <mergeCell ref="G62:X62"/>
    <mergeCell ref="AB67:AD67"/>
    <mergeCell ref="AQ67:AX67"/>
    <mergeCell ref="AE78:AH78"/>
    <mergeCell ref="G57:X58"/>
    <mergeCell ref="AB41:AD42"/>
    <mergeCell ref="P43:X45"/>
    <mergeCell ref="AB44:AD44"/>
    <mergeCell ref="Y44:AA44"/>
    <mergeCell ref="AE43:AH43"/>
    <mergeCell ref="AI43:AL43"/>
    <mergeCell ref="AE44:AH44"/>
    <mergeCell ref="AI44:AL44"/>
    <mergeCell ref="AE67:AH67"/>
    <mergeCell ref="Y53:AA53"/>
    <mergeCell ref="AS79:AT79"/>
    <mergeCell ref="AI78:AL79"/>
    <mergeCell ref="AM78:AP79"/>
    <mergeCell ref="A35:AN35"/>
    <mergeCell ref="AM63:AP63"/>
    <mergeCell ref="AQ64:AX64"/>
    <mergeCell ref="AQ62:AX62"/>
    <mergeCell ref="AE63:AH63"/>
    <mergeCell ref="AI63:AL63"/>
    <mergeCell ref="A65:F67"/>
    <mergeCell ref="G70:X71"/>
    <mergeCell ref="AI72:AL72"/>
    <mergeCell ref="AE50:AH50"/>
    <mergeCell ref="AI50:AL50"/>
    <mergeCell ref="AM50:AP50"/>
    <mergeCell ref="AQ50:AT50"/>
    <mergeCell ref="AU50:AX50"/>
    <mergeCell ref="AW71:AX71"/>
    <mergeCell ref="AS71:AT71"/>
    <mergeCell ref="AE56:AH56"/>
    <mergeCell ref="AI56:AL56"/>
    <mergeCell ref="AM56:AP56"/>
    <mergeCell ref="AU52:AV52"/>
    <mergeCell ref="AI45:AL45"/>
    <mergeCell ref="AM45:AP45"/>
    <mergeCell ref="AQ45:AT45"/>
    <mergeCell ref="Y57:AA57"/>
    <mergeCell ref="AM62:AP62"/>
    <mergeCell ref="AB63:AD63"/>
    <mergeCell ref="Y60:AA60"/>
    <mergeCell ref="AB60:AD60"/>
    <mergeCell ref="Y61:AA61"/>
    <mergeCell ref="G36:AA37"/>
    <mergeCell ref="AU43:AX43"/>
    <mergeCell ref="P53:X55"/>
    <mergeCell ref="AE54:AH54"/>
    <mergeCell ref="AI54:AL54"/>
    <mergeCell ref="AM54:AP54"/>
    <mergeCell ref="AQ54:AT54"/>
    <mergeCell ref="AU54:AX54"/>
    <mergeCell ref="AE55:AH55"/>
    <mergeCell ref="AI55:AL55"/>
    <mergeCell ref="B36:F40"/>
    <mergeCell ref="AU45:AX45"/>
    <mergeCell ref="AE51:AH52"/>
    <mergeCell ref="AI51:AL52"/>
    <mergeCell ref="AQ51:AT51"/>
    <mergeCell ref="AU51:AX51"/>
    <mergeCell ref="AQ52:AR52"/>
    <mergeCell ref="AE53:AH53"/>
    <mergeCell ref="AI53:AL53"/>
    <mergeCell ref="AM55:AP55"/>
    <mergeCell ref="AQ55:AT55"/>
    <mergeCell ref="AU55:AX55"/>
    <mergeCell ref="Y43:AA43"/>
    <mergeCell ref="G53:O55"/>
    <mergeCell ref="G51:O52"/>
    <mergeCell ref="G38:AA40"/>
    <mergeCell ref="AE73:AH73"/>
    <mergeCell ref="AI73:AL73"/>
    <mergeCell ref="G6:AX6"/>
    <mergeCell ref="AQ82:AT82"/>
    <mergeCell ref="AU80:AX80"/>
    <mergeCell ref="Y81:AA81"/>
    <mergeCell ref="AW42:AX42"/>
    <mergeCell ref="AU47:AV47"/>
    <mergeCell ref="AQ78:AT78"/>
    <mergeCell ref="B51:F55"/>
    <mergeCell ref="AB36:AX37"/>
    <mergeCell ref="A62:F64"/>
    <mergeCell ref="Y45:AA45"/>
    <mergeCell ref="AB57:AD57"/>
    <mergeCell ref="AB66:AD66"/>
    <mergeCell ref="G59:X59"/>
    <mergeCell ref="Y59:AA59"/>
    <mergeCell ref="Y64:AA64"/>
    <mergeCell ref="AB64:AD64"/>
    <mergeCell ref="Y51:AA52"/>
    <mergeCell ref="AB56:AD56"/>
    <mergeCell ref="G65:X65"/>
    <mergeCell ref="Y66:AA66"/>
    <mergeCell ref="AB65:AD65"/>
    <mergeCell ref="A7:F7"/>
    <mergeCell ref="G7:X7"/>
    <mergeCell ref="A8:F8"/>
    <mergeCell ref="A56:F58"/>
    <mergeCell ref="G56:X56"/>
    <mergeCell ref="G46:O47"/>
    <mergeCell ref="AQ43:AT43"/>
    <mergeCell ref="AQ63:AX63"/>
    <mergeCell ref="Y217:AB217"/>
    <mergeCell ref="AC217:AG217"/>
    <mergeCell ref="AH217:AK217"/>
    <mergeCell ref="AL217:AO217"/>
    <mergeCell ref="AP217:AX217"/>
    <mergeCell ref="C212:I212"/>
    <mergeCell ref="J212:O212"/>
    <mergeCell ref="P212:X212"/>
    <mergeCell ref="Y212:AB212"/>
    <mergeCell ref="AC212:AG212"/>
    <mergeCell ref="AH212:AK212"/>
    <mergeCell ref="AL212:AO212"/>
    <mergeCell ref="AP212:AX212"/>
    <mergeCell ref="C203:I203"/>
    <mergeCell ref="C204:I204"/>
    <mergeCell ref="C205:I205"/>
    <mergeCell ref="AH204:AK204"/>
    <mergeCell ref="AL204:AO204"/>
    <mergeCell ref="J205:O205"/>
    <mergeCell ref="AL209:AO209"/>
    <mergeCell ref="AC203:AG203"/>
    <mergeCell ref="P226:X226"/>
    <mergeCell ref="Y226:AB226"/>
    <mergeCell ref="AC226:AG226"/>
    <mergeCell ref="AH226:AK226"/>
    <mergeCell ref="AL226:AO226"/>
    <mergeCell ref="AP226:AX226"/>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AL222:AO222"/>
    <mergeCell ref="AP222:AX222"/>
    <mergeCell ref="G21:O21"/>
    <mergeCell ref="P21:V21"/>
    <mergeCell ref="W21:AC21"/>
    <mergeCell ref="AD21:AJ21"/>
    <mergeCell ref="AQ56:AT56"/>
    <mergeCell ref="AU56:AX56"/>
    <mergeCell ref="AQ57:AT57"/>
    <mergeCell ref="AQ58:AT58"/>
    <mergeCell ref="AU57:AX57"/>
    <mergeCell ref="AU58:AX58"/>
    <mergeCell ref="AQ59:AT59"/>
    <mergeCell ref="AU59:AX59"/>
    <mergeCell ref="N112:AF112"/>
    <mergeCell ref="J112:K112"/>
    <mergeCell ref="C113:F113"/>
    <mergeCell ref="C114:F114"/>
    <mergeCell ref="C115:F115"/>
    <mergeCell ref="AD102:AF102"/>
    <mergeCell ref="AG101:AX101"/>
    <mergeCell ref="AQ60:AT60"/>
    <mergeCell ref="AU60:AX60"/>
    <mergeCell ref="AQ61:AT61"/>
    <mergeCell ref="AU61:AX61"/>
    <mergeCell ref="AK21:AQ21"/>
    <mergeCell ref="AR21:AX21"/>
    <mergeCell ref="A33:F34"/>
    <mergeCell ref="G33:AX34"/>
    <mergeCell ref="E89:AX90"/>
    <mergeCell ref="AG94:AX94"/>
    <mergeCell ref="AD93:AF93"/>
    <mergeCell ref="AM73:AP73"/>
    <mergeCell ref="AQ73:AT73"/>
    <mergeCell ref="C68:D76"/>
    <mergeCell ref="A68:B90"/>
    <mergeCell ref="N116:AF116"/>
    <mergeCell ref="AO35:AQ35"/>
    <mergeCell ref="AL198:AN198"/>
    <mergeCell ref="G113:H113"/>
    <mergeCell ref="G114:H114"/>
    <mergeCell ref="G115:H115"/>
    <mergeCell ref="G116:H116"/>
    <mergeCell ref="J113:K113"/>
    <mergeCell ref="J114:K114"/>
    <mergeCell ref="J115:K115"/>
    <mergeCell ref="J116:K116"/>
    <mergeCell ref="C112:F112"/>
    <mergeCell ref="G111:M111"/>
    <mergeCell ref="N111:AF111"/>
    <mergeCell ref="C111:F111"/>
    <mergeCell ref="G112:H112"/>
    <mergeCell ref="N113:AF113"/>
    <mergeCell ref="N114:AF114"/>
    <mergeCell ref="N115:AF115"/>
    <mergeCell ref="C116:F116"/>
    <mergeCell ref="Y58:AA58"/>
    <mergeCell ref="Y78:AA79"/>
    <mergeCell ref="AD92:AF92"/>
    <mergeCell ref="C92:AC92"/>
    <mergeCell ref="AG93:AX93"/>
    <mergeCell ref="AU73:AX73"/>
    <mergeCell ref="AU78:AX78"/>
    <mergeCell ref="AU177:AX177"/>
    <mergeCell ref="C108:AC108"/>
    <mergeCell ref="G66:X67"/>
  </mergeCells>
  <phoneticPr fontId="5"/>
  <conditionalFormatting sqref="AE30 Y179:Y183 AU179:AU183 Y188 AU188 Y194:Y196 AU194:AU196">
    <cfRule type="expression" dxfId="343" priority="14227">
      <formula>IF(RIGHT(TEXT(Y30,"0.#"),1)=".",FALSE,TRUE)</formula>
    </cfRule>
    <cfRule type="expression" dxfId="342" priority="14228">
      <formula>IF(RIGHT(TEXT(Y30,"0.#"),1)=".",TRUE,FALSE)</formula>
    </cfRule>
  </conditionalFormatting>
  <conditionalFormatting sqref="P18:AX18">
    <cfRule type="expression" dxfId="341" priority="14113">
      <formula>IF(RIGHT(TEXT(P18,"0.#"),1)=".",FALSE,TRUE)</formula>
    </cfRule>
    <cfRule type="expression" dxfId="340" priority="14114">
      <formula>IF(RIGHT(TEXT(P18,"0.#"),1)=".",TRUE,FALSE)</formula>
    </cfRule>
  </conditionalFormatting>
  <conditionalFormatting sqref="Y178">
    <cfRule type="expression" dxfId="339" priority="14109">
      <formula>IF(RIGHT(TEXT(Y178,"0.#"),1)=".",FALSE,TRUE)</formula>
    </cfRule>
    <cfRule type="expression" dxfId="338" priority="14110">
      <formula>IF(RIGHT(TEXT(Y178,"0.#"),1)=".",TRUE,FALSE)</formula>
    </cfRule>
  </conditionalFormatting>
  <conditionalFormatting sqref="Y184">
    <cfRule type="expression" dxfId="337" priority="14105">
      <formula>IF(RIGHT(TEXT(Y184,"0.#"),1)=".",FALSE,TRUE)</formula>
    </cfRule>
    <cfRule type="expression" dxfId="336" priority="14106">
      <formula>IF(RIGHT(TEXT(Y184,"0.#"),1)=".",TRUE,FALSE)</formula>
    </cfRule>
  </conditionalFormatting>
  <conditionalFormatting sqref="Y192 Y187">
    <cfRule type="expression" dxfId="335" priority="13887">
      <formula>IF(RIGHT(TEXT(Y187,"0.#"),1)=".",FALSE,TRUE)</formula>
    </cfRule>
    <cfRule type="expression" dxfId="334" priority="13888">
      <formula>IF(RIGHT(TEXT(Y187,"0.#"),1)=".",TRUE,FALSE)</formula>
    </cfRule>
  </conditionalFormatting>
  <conditionalFormatting sqref="AR15:AX15 AR13:AX13">
    <cfRule type="expression" dxfId="333" priority="13935">
      <formula>IF(RIGHT(TEXT(AR13,"0.#"),1)=".",FALSE,TRUE)</formula>
    </cfRule>
    <cfRule type="expression" dxfId="332" priority="13936">
      <formula>IF(RIGHT(TEXT(AR13,"0.#"),1)=".",TRUE,FALSE)</formula>
    </cfRule>
  </conditionalFormatting>
  <conditionalFormatting sqref="AD19:AJ19">
    <cfRule type="expression" dxfId="331" priority="13933">
      <formula>IF(RIGHT(TEXT(AD19,"0.#"),1)=".",FALSE,TRUE)</formula>
    </cfRule>
    <cfRule type="expression" dxfId="330" priority="13934">
      <formula>IF(RIGHT(TEXT(AD19,"0.#"),1)=".",TRUE,FALSE)</formula>
    </cfRule>
  </conditionalFormatting>
  <conditionalFormatting sqref="Y177">
    <cfRule type="expression" dxfId="329" priority="13911">
      <formula>IF(RIGHT(TEXT(Y177,"0.#"),1)=".",FALSE,TRUE)</formula>
    </cfRule>
    <cfRule type="expression" dxfId="328" priority="13912">
      <formula>IF(RIGHT(TEXT(Y177,"0.#"),1)=".",TRUE,FALSE)</formula>
    </cfRule>
  </conditionalFormatting>
  <conditionalFormatting sqref="AU178">
    <cfRule type="expression" dxfId="327" priority="13909">
      <formula>IF(RIGHT(TEXT(AU178,"0.#"),1)=".",FALSE,TRUE)</formula>
    </cfRule>
    <cfRule type="expression" dxfId="326" priority="13910">
      <formula>IF(RIGHT(TEXT(AU178,"0.#"),1)=".",TRUE,FALSE)</formula>
    </cfRule>
  </conditionalFormatting>
  <conditionalFormatting sqref="AU184">
    <cfRule type="expression" dxfId="325" priority="13907">
      <formula>IF(RIGHT(TEXT(AU184,"0.#"),1)=".",FALSE,TRUE)</formula>
    </cfRule>
    <cfRule type="expression" dxfId="324" priority="13908">
      <formula>IF(RIGHT(TEXT(AU184,"0.#"),1)=".",TRUE,FALSE)</formula>
    </cfRule>
  </conditionalFormatting>
  <conditionalFormatting sqref="AU177">
    <cfRule type="expression" dxfId="323" priority="13905">
      <formula>IF(RIGHT(TEXT(AU177,"0.#"),1)=".",FALSE,TRUE)</formula>
    </cfRule>
    <cfRule type="expression" dxfId="322" priority="13906">
      <formula>IF(RIGHT(TEXT(AU177,"0.#"),1)=".",TRUE,FALSE)</formula>
    </cfRule>
  </conditionalFormatting>
  <conditionalFormatting sqref="Y193">
    <cfRule type="expression" dxfId="321" priority="13891">
      <formula>IF(RIGHT(TEXT(Y193,"0.#"),1)=".",FALSE,TRUE)</formula>
    </cfRule>
    <cfRule type="expression" dxfId="320" priority="13892">
      <formula>IF(RIGHT(TEXT(Y193,"0.#"),1)=".",TRUE,FALSE)</formula>
    </cfRule>
  </conditionalFormatting>
  <conditionalFormatting sqref="Y197 Y189">
    <cfRule type="expression" dxfId="319" priority="13889">
      <formula>IF(RIGHT(TEXT(Y189,"0.#"),1)=".",FALSE,TRUE)</formula>
    </cfRule>
    <cfRule type="expression" dxfId="318" priority="13890">
      <formula>IF(RIGHT(TEXT(Y189,"0.#"),1)=".",TRUE,FALSE)</formula>
    </cfRule>
  </conditionalFormatting>
  <conditionalFormatting sqref="AU193">
    <cfRule type="expression" dxfId="317" priority="13885">
      <formula>IF(RIGHT(TEXT(AU193,"0.#"),1)=".",FALSE,TRUE)</formula>
    </cfRule>
    <cfRule type="expression" dxfId="316" priority="13886">
      <formula>IF(RIGHT(TEXT(AU193,"0.#"),1)=".",TRUE,FALSE)</formula>
    </cfRule>
  </conditionalFormatting>
  <conditionalFormatting sqref="AU197 AU189">
    <cfRule type="expression" dxfId="315" priority="13883">
      <formula>IF(RIGHT(TEXT(AU189,"0.#"),1)=".",FALSE,TRUE)</formula>
    </cfRule>
    <cfRule type="expression" dxfId="314" priority="13884">
      <formula>IF(RIGHT(TEXT(AU189,"0.#"),1)=".",TRUE,FALSE)</formula>
    </cfRule>
  </conditionalFormatting>
  <conditionalFormatting sqref="AU192 AU187">
    <cfRule type="expression" dxfId="313" priority="13881">
      <formula>IF(RIGHT(TEXT(AU187,"0.#"),1)=".",FALSE,TRUE)</formula>
    </cfRule>
    <cfRule type="expression" dxfId="312" priority="13882">
      <formula>IF(RIGHT(TEXT(AU187,"0.#"),1)=".",TRUE,FALSE)</formula>
    </cfRule>
  </conditionalFormatting>
  <conditionalFormatting sqref="AM32">
    <cfRule type="expression" dxfId="311" priority="13681">
      <formula>IF(RIGHT(TEXT(AM32,"0.#"),1)=".",FALSE,TRUE)</formula>
    </cfRule>
    <cfRule type="expression" dxfId="310" priority="13682">
      <formula>IF(RIGHT(TEXT(AM32,"0.#"),1)=".",TRUE,FALSE)</formula>
    </cfRule>
  </conditionalFormatting>
  <conditionalFormatting sqref="AE31">
    <cfRule type="expression" dxfId="309" priority="13695">
      <formula>IF(RIGHT(TEXT(AE31,"0.#"),1)=".",FALSE,TRUE)</formula>
    </cfRule>
    <cfRule type="expression" dxfId="308" priority="13696">
      <formula>IF(RIGHT(TEXT(AE31,"0.#"),1)=".",TRUE,FALSE)</formula>
    </cfRule>
  </conditionalFormatting>
  <conditionalFormatting sqref="AE32">
    <cfRule type="expression" dxfId="307" priority="13693">
      <formula>IF(RIGHT(TEXT(AE32,"0.#"),1)=".",FALSE,TRUE)</formula>
    </cfRule>
    <cfRule type="expression" dxfId="306" priority="13694">
      <formula>IF(RIGHT(TEXT(AE32,"0.#"),1)=".",TRUE,FALSE)</formula>
    </cfRule>
  </conditionalFormatting>
  <conditionalFormatting sqref="AI32">
    <cfRule type="expression" dxfId="305" priority="13691">
      <formula>IF(RIGHT(TEXT(AI32,"0.#"),1)=".",FALSE,TRUE)</formula>
    </cfRule>
    <cfRule type="expression" dxfId="304" priority="13692">
      <formula>IF(RIGHT(TEXT(AI32,"0.#"),1)=".",TRUE,FALSE)</formula>
    </cfRule>
  </conditionalFormatting>
  <conditionalFormatting sqref="AI31">
    <cfRule type="expression" dxfId="303" priority="13689">
      <formula>IF(RIGHT(TEXT(AI31,"0.#"),1)=".",FALSE,TRUE)</formula>
    </cfRule>
    <cfRule type="expression" dxfId="302" priority="13690">
      <formula>IF(RIGHT(TEXT(AI31,"0.#"),1)=".",TRUE,FALSE)</formula>
    </cfRule>
  </conditionalFormatting>
  <conditionalFormatting sqref="AI30">
    <cfRule type="expression" dxfId="301" priority="13687">
      <formula>IF(RIGHT(TEXT(AI30,"0.#"),1)=".",FALSE,TRUE)</formula>
    </cfRule>
    <cfRule type="expression" dxfId="300" priority="13688">
      <formula>IF(RIGHT(TEXT(AI30,"0.#"),1)=".",TRUE,FALSE)</formula>
    </cfRule>
  </conditionalFormatting>
  <conditionalFormatting sqref="AM30">
    <cfRule type="expression" dxfId="299" priority="13685">
      <formula>IF(RIGHT(TEXT(AM30,"0.#"),1)=".",FALSE,TRUE)</formula>
    </cfRule>
    <cfRule type="expression" dxfId="298" priority="13686">
      <formula>IF(RIGHT(TEXT(AM30,"0.#"),1)=".",TRUE,FALSE)</formula>
    </cfRule>
  </conditionalFormatting>
  <conditionalFormatting sqref="AM31">
    <cfRule type="expression" dxfId="297" priority="13683">
      <formula>IF(RIGHT(TEXT(AM31,"0.#"),1)=".",FALSE,TRUE)</formula>
    </cfRule>
    <cfRule type="expression" dxfId="296" priority="13684">
      <formula>IF(RIGHT(TEXT(AM31,"0.#"),1)=".",TRUE,FALSE)</formula>
    </cfRule>
  </conditionalFormatting>
  <conditionalFormatting sqref="AQ30:AQ32">
    <cfRule type="expression" dxfId="295" priority="13675">
      <formula>IF(RIGHT(TEXT(AQ30,"0.#"),1)=".",FALSE,TRUE)</formula>
    </cfRule>
    <cfRule type="expression" dxfId="294" priority="13676">
      <formula>IF(RIGHT(TEXT(AQ30,"0.#"),1)=".",TRUE,FALSE)</formula>
    </cfRule>
  </conditionalFormatting>
  <conditionalFormatting sqref="AU30:AU32">
    <cfRule type="expression" dxfId="293" priority="13673">
      <formula>IF(RIGHT(TEXT(AU30,"0.#"),1)=".",FALSE,TRUE)</formula>
    </cfRule>
    <cfRule type="expression" dxfId="292" priority="13674">
      <formula>IF(RIGHT(TEXT(AU30,"0.#"),1)=".",TRUE,FALSE)</formula>
    </cfRule>
  </conditionalFormatting>
  <conditionalFormatting sqref="AE72:AE73 AI72:AI73 AM72:AM73 AQ72:AQ73 AU72:AU73">
    <cfRule type="expression" dxfId="291" priority="13289">
      <formula>IF(RIGHT(TEXT(AE72,"0.#"),1)=".",FALSE,TRUE)</formula>
    </cfRule>
    <cfRule type="expression" dxfId="290" priority="13290">
      <formula>IF(RIGHT(TEXT(AE72,"0.#"),1)=".",TRUE,FALSE)</formula>
    </cfRule>
  </conditionalFormatting>
  <conditionalFormatting sqref="AE80">
    <cfRule type="expression" dxfId="289" priority="13259">
      <formula>IF(RIGHT(TEXT(AE80,"0.#"),1)=".",FALSE,TRUE)</formula>
    </cfRule>
    <cfRule type="expression" dxfId="288" priority="13260">
      <formula>IF(RIGHT(TEXT(AE80,"0.#"),1)=".",TRUE,FALSE)</formula>
    </cfRule>
  </conditionalFormatting>
  <conditionalFormatting sqref="AM82">
    <cfRule type="expression" dxfId="287" priority="13243">
      <formula>IF(RIGHT(TEXT(AM82,"0.#"),1)=".",FALSE,TRUE)</formula>
    </cfRule>
    <cfRule type="expression" dxfId="286" priority="13244">
      <formula>IF(RIGHT(TEXT(AM82,"0.#"),1)=".",TRUE,FALSE)</formula>
    </cfRule>
  </conditionalFormatting>
  <conditionalFormatting sqref="AE81">
    <cfRule type="expression" dxfId="285" priority="13257">
      <formula>IF(RIGHT(TEXT(AE81,"0.#"),1)=".",FALSE,TRUE)</formula>
    </cfRule>
    <cfRule type="expression" dxfId="284" priority="13258">
      <formula>IF(RIGHT(TEXT(AE81,"0.#"),1)=".",TRUE,FALSE)</formula>
    </cfRule>
  </conditionalFormatting>
  <conditionalFormatting sqref="AE82">
    <cfRule type="expression" dxfId="283" priority="13255">
      <formula>IF(RIGHT(TEXT(AE82,"0.#"),1)=".",FALSE,TRUE)</formula>
    </cfRule>
    <cfRule type="expression" dxfId="282" priority="13256">
      <formula>IF(RIGHT(TEXT(AE82,"0.#"),1)=".",TRUE,FALSE)</formula>
    </cfRule>
  </conditionalFormatting>
  <conditionalFormatting sqref="AM80">
    <cfRule type="expression" dxfId="281" priority="13247">
      <formula>IF(RIGHT(TEXT(AM80,"0.#"),1)=".",FALSE,TRUE)</formula>
    </cfRule>
    <cfRule type="expression" dxfId="280" priority="13248">
      <formula>IF(RIGHT(TEXT(AM80,"0.#"),1)=".",TRUE,FALSE)</formula>
    </cfRule>
  </conditionalFormatting>
  <conditionalFormatting sqref="AM81">
    <cfRule type="expression" dxfId="279" priority="13245">
      <formula>IF(RIGHT(TEXT(AM81,"0.#"),1)=".",FALSE,TRUE)</formula>
    </cfRule>
    <cfRule type="expression" dxfId="278" priority="13246">
      <formula>IF(RIGHT(TEXT(AM81,"0.#"),1)=".",TRUE,FALSE)</formula>
    </cfRule>
  </conditionalFormatting>
  <conditionalFormatting sqref="AU80">
    <cfRule type="expression" dxfId="277" priority="13235">
      <formula>IF(RIGHT(TEXT(AU80,"0.#"),1)=".",FALSE,TRUE)</formula>
    </cfRule>
    <cfRule type="expression" dxfId="276" priority="13236">
      <formula>IF(RIGHT(TEXT(AU80,"0.#"),1)=".",TRUE,FALSE)</formula>
    </cfRule>
  </conditionalFormatting>
  <conditionalFormatting sqref="AU81">
    <cfRule type="expression" dxfId="275" priority="13233">
      <formula>IF(RIGHT(TEXT(AU81,"0.#"),1)=".",FALSE,TRUE)</formula>
    </cfRule>
    <cfRule type="expression" dxfId="274" priority="13234">
      <formula>IF(RIGHT(TEXT(AU81,"0.#"),1)=".",TRUE,FALSE)</formula>
    </cfRule>
  </conditionalFormatting>
  <conditionalFormatting sqref="AU82">
    <cfRule type="expression" dxfId="273" priority="13231">
      <formula>IF(RIGHT(TEXT(AU82,"0.#"),1)=".",FALSE,TRUE)</formula>
    </cfRule>
    <cfRule type="expression" dxfId="272" priority="13232">
      <formula>IF(RIGHT(TEXT(AU82,"0.#"),1)=".",TRUE,FALSE)</formula>
    </cfRule>
  </conditionalFormatting>
  <conditionalFormatting sqref="AI82">
    <cfRule type="expression" dxfId="271" priority="13165">
      <formula>IF(RIGHT(TEXT(AI82,"0.#"),1)=".",FALSE,TRUE)</formula>
    </cfRule>
    <cfRule type="expression" dxfId="270" priority="13166">
      <formula>IF(RIGHT(TEXT(AI82,"0.#"),1)=".",TRUE,FALSE)</formula>
    </cfRule>
  </conditionalFormatting>
  <conditionalFormatting sqref="AI80">
    <cfRule type="expression" dxfId="269" priority="13169">
      <formula>IF(RIGHT(TEXT(AI80,"0.#"),1)=".",FALSE,TRUE)</formula>
    </cfRule>
    <cfRule type="expression" dxfId="268" priority="13170">
      <formula>IF(RIGHT(TEXT(AI80,"0.#"),1)=".",TRUE,FALSE)</formula>
    </cfRule>
  </conditionalFormatting>
  <conditionalFormatting sqref="AI81">
    <cfRule type="expression" dxfId="267" priority="13167">
      <formula>IF(RIGHT(TEXT(AI81,"0.#"),1)=".",FALSE,TRUE)</formula>
    </cfRule>
    <cfRule type="expression" dxfId="266" priority="13168">
      <formula>IF(RIGHT(TEXT(AI81,"0.#"),1)=".",TRUE,FALSE)</formula>
    </cfRule>
  </conditionalFormatting>
  <conditionalFormatting sqref="AQ81">
    <cfRule type="expression" dxfId="265" priority="13151">
      <formula>IF(RIGHT(TEXT(AQ81,"0.#"),1)=".",FALSE,TRUE)</formula>
    </cfRule>
    <cfRule type="expression" dxfId="264" priority="13152">
      <formula>IF(RIGHT(TEXT(AQ81,"0.#"),1)=".",TRUE,FALSE)</formula>
    </cfRule>
  </conditionalFormatting>
  <conditionalFormatting sqref="AQ82">
    <cfRule type="expression" dxfId="263" priority="13137">
      <formula>IF(RIGHT(TEXT(AQ82,"0.#"),1)=".",FALSE,TRUE)</formula>
    </cfRule>
    <cfRule type="expression" dxfId="262" priority="13138">
      <formula>IF(RIGHT(TEXT(AQ82,"0.#"),1)=".",TRUE,FALSE)</formula>
    </cfRule>
  </conditionalFormatting>
  <conditionalFormatting sqref="AQ80">
    <cfRule type="expression" dxfId="261" priority="13135">
      <formula>IF(RIGHT(TEXT(AQ80,"0.#"),1)=".",FALSE,TRUE)</formula>
    </cfRule>
    <cfRule type="expression" dxfId="260" priority="13136">
      <formula>IF(RIGHT(TEXT(AQ80,"0.#"),1)=".",TRUE,FALSE)</formula>
    </cfRule>
  </conditionalFormatting>
  <conditionalFormatting sqref="AE85">
    <cfRule type="expression" dxfId="259" priority="4553">
      <formula>IF(RIGHT(TEXT(AE85,"0.#"),1)=".",FALSE,TRUE)</formula>
    </cfRule>
    <cfRule type="expression" dxfId="258" priority="4554">
      <formula>IF(RIGHT(TEXT(AE85,"0.#"),1)=".",TRUE,FALSE)</formula>
    </cfRule>
  </conditionalFormatting>
  <conditionalFormatting sqref="AM87">
    <cfRule type="expression" dxfId="257" priority="4543">
      <formula>IF(RIGHT(TEXT(AM87,"0.#"),1)=".",FALSE,TRUE)</formula>
    </cfRule>
    <cfRule type="expression" dxfId="256" priority="4544">
      <formula>IF(RIGHT(TEXT(AM87,"0.#"),1)=".",TRUE,FALSE)</formula>
    </cfRule>
  </conditionalFormatting>
  <conditionalFormatting sqref="AE86">
    <cfRule type="expression" dxfId="255" priority="4551">
      <formula>IF(RIGHT(TEXT(AE86,"0.#"),1)=".",FALSE,TRUE)</formula>
    </cfRule>
    <cfRule type="expression" dxfId="254" priority="4552">
      <formula>IF(RIGHT(TEXT(AE86,"0.#"),1)=".",TRUE,FALSE)</formula>
    </cfRule>
  </conditionalFormatting>
  <conditionalFormatting sqref="AE87">
    <cfRule type="expression" dxfId="253" priority="4549">
      <formula>IF(RIGHT(TEXT(AE87,"0.#"),1)=".",FALSE,TRUE)</formula>
    </cfRule>
    <cfRule type="expression" dxfId="252" priority="4550">
      <formula>IF(RIGHT(TEXT(AE87,"0.#"),1)=".",TRUE,FALSE)</formula>
    </cfRule>
  </conditionalFormatting>
  <conditionalFormatting sqref="AM85">
    <cfRule type="expression" dxfId="251" priority="4547">
      <formula>IF(RIGHT(TEXT(AM85,"0.#"),1)=".",FALSE,TRUE)</formula>
    </cfRule>
    <cfRule type="expression" dxfId="250" priority="4548">
      <formula>IF(RIGHT(TEXT(AM85,"0.#"),1)=".",TRUE,FALSE)</formula>
    </cfRule>
  </conditionalFormatting>
  <conditionalFormatting sqref="AM86">
    <cfRule type="expression" dxfId="249" priority="4545">
      <formula>IF(RIGHT(TEXT(AM86,"0.#"),1)=".",FALSE,TRUE)</formula>
    </cfRule>
    <cfRule type="expression" dxfId="248" priority="4546">
      <formula>IF(RIGHT(TEXT(AM86,"0.#"),1)=".",TRUE,FALSE)</formula>
    </cfRule>
  </conditionalFormatting>
  <conditionalFormatting sqref="AU85">
    <cfRule type="expression" dxfId="247" priority="4541">
      <formula>IF(RIGHT(TEXT(AU85,"0.#"),1)=".",FALSE,TRUE)</formula>
    </cfRule>
    <cfRule type="expression" dxfId="246" priority="4542">
      <formula>IF(RIGHT(TEXT(AU85,"0.#"),1)=".",TRUE,FALSE)</formula>
    </cfRule>
  </conditionalFormatting>
  <conditionalFormatting sqref="AU86">
    <cfRule type="expression" dxfId="245" priority="4539">
      <formula>IF(RIGHT(TEXT(AU86,"0.#"),1)=".",FALSE,TRUE)</formula>
    </cfRule>
    <cfRule type="expression" dxfId="244" priority="4540">
      <formula>IF(RIGHT(TEXT(AU86,"0.#"),1)=".",TRUE,FALSE)</formula>
    </cfRule>
  </conditionalFormatting>
  <conditionalFormatting sqref="AU87">
    <cfRule type="expression" dxfId="243" priority="4537">
      <formula>IF(RIGHT(TEXT(AU87,"0.#"),1)=".",FALSE,TRUE)</formula>
    </cfRule>
    <cfRule type="expression" dxfId="242" priority="4538">
      <formula>IF(RIGHT(TEXT(AU87,"0.#"),1)=".",TRUE,FALSE)</formula>
    </cfRule>
  </conditionalFormatting>
  <conditionalFormatting sqref="AI87">
    <cfRule type="expression" dxfId="241" priority="4531">
      <formula>IF(RIGHT(TEXT(AI87,"0.#"),1)=".",FALSE,TRUE)</formula>
    </cfRule>
    <cfRule type="expression" dxfId="240" priority="4532">
      <formula>IF(RIGHT(TEXT(AI87,"0.#"),1)=".",TRUE,FALSE)</formula>
    </cfRule>
  </conditionalFormatting>
  <conditionalFormatting sqref="AI85">
    <cfRule type="expression" dxfId="239" priority="4535">
      <formula>IF(RIGHT(TEXT(AI85,"0.#"),1)=".",FALSE,TRUE)</formula>
    </cfRule>
    <cfRule type="expression" dxfId="238" priority="4536">
      <formula>IF(RIGHT(TEXT(AI85,"0.#"),1)=".",TRUE,FALSE)</formula>
    </cfRule>
  </conditionalFormatting>
  <conditionalFormatting sqref="AI86">
    <cfRule type="expression" dxfId="237" priority="4533">
      <formula>IF(RIGHT(TEXT(AI86,"0.#"),1)=".",FALSE,TRUE)</formula>
    </cfRule>
    <cfRule type="expression" dxfId="236" priority="4534">
      <formula>IF(RIGHT(TEXT(AI86,"0.#"),1)=".",TRUE,FALSE)</formula>
    </cfRule>
  </conditionalFormatting>
  <conditionalFormatting sqref="AQ86">
    <cfRule type="expression" dxfId="235" priority="4529">
      <formula>IF(RIGHT(TEXT(AQ86,"0.#"),1)=".",FALSE,TRUE)</formula>
    </cfRule>
    <cfRule type="expression" dxfId="234" priority="4530">
      <formula>IF(RIGHT(TEXT(AQ86,"0.#"),1)=".",TRUE,FALSE)</formula>
    </cfRule>
  </conditionalFormatting>
  <conditionalFormatting sqref="AQ87">
    <cfRule type="expression" dxfId="233" priority="4527">
      <formula>IF(RIGHT(TEXT(AQ87,"0.#"),1)=".",FALSE,TRUE)</formula>
    </cfRule>
    <cfRule type="expression" dxfId="232" priority="4528">
      <formula>IF(RIGHT(TEXT(AQ87,"0.#"),1)=".",TRUE,FALSE)</formula>
    </cfRule>
  </conditionalFormatting>
  <conditionalFormatting sqref="AQ85">
    <cfRule type="expression" dxfId="231" priority="4525">
      <formula>IF(RIGHT(TEXT(AQ85,"0.#"),1)=".",FALSE,TRUE)</formula>
    </cfRule>
    <cfRule type="expression" dxfId="230" priority="4526">
      <formula>IF(RIGHT(TEXT(AQ85,"0.#"),1)=".",TRUE,FALSE)</formula>
    </cfRule>
  </conditionalFormatting>
  <conditionalFormatting sqref="AL203:AO203">
    <cfRule type="expression" dxfId="229" priority="3045">
      <formula>IF(AND(AL203&gt;=0, RIGHT(TEXT(AL203,"0.#"),1)&lt;&gt;"."),TRUE,FALSE)</formula>
    </cfRule>
    <cfRule type="expression" dxfId="228" priority="3046">
      <formula>IF(AND(AL203&gt;=0, RIGHT(TEXT(AL203,"0.#"),1)="."),TRUE,FALSE)</formula>
    </cfRule>
    <cfRule type="expression" dxfId="227" priority="3047">
      <formula>IF(AND(AL203&lt;0, RIGHT(TEXT(AL203,"0.#"),1)&lt;&gt;"."),TRUE,FALSE)</formula>
    </cfRule>
    <cfRule type="expression" dxfId="226" priority="3048">
      <formula>IF(AND(AL203&lt;0, RIGHT(TEXT(AL203,"0.#"),1)="."),TRUE,FALSE)</formula>
    </cfRule>
  </conditionalFormatting>
  <conditionalFormatting sqref="Y203">
    <cfRule type="expression" dxfId="225" priority="3043">
      <formula>IF(RIGHT(TEXT(Y203,"0.#"),1)=".",FALSE,TRUE)</formula>
    </cfRule>
    <cfRule type="expression" dxfId="224" priority="3044">
      <formula>IF(RIGHT(TEXT(Y203,"0.#"),1)=".",TRUE,FALSE)</formula>
    </cfRule>
  </conditionalFormatting>
  <conditionalFormatting sqref="Y209">
    <cfRule type="expression" dxfId="223" priority="2297">
      <formula>IF(RIGHT(TEXT(Y209,"0.#"),1)=".",FALSE,TRUE)</formula>
    </cfRule>
    <cfRule type="expression" dxfId="222" priority="2298">
      <formula>IF(RIGHT(TEXT(Y209,"0.#"),1)=".",TRUE,FALSE)</formula>
    </cfRule>
  </conditionalFormatting>
  <conditionalFormatting sqref="Y213">
    <cfRule type="expression" dxfId="221" priority="2285">
      <formula>IF(RIGHT(TEXT(Y213,"0.#"),1)=".",FALSE,TRUE)</formula>
    </cfRule>
    <cfRule type="expression" dxfId="220" priority="2286">
      <formula>IF(RIGHT(TEXT(Y213,"0.#"),1)=".",TRUE,FALSE)</formula>
    </cfRule>
  </conditionalFormatting>
  <conditionalFormatting sqref="Y222">
    <cfRule type="expression" dxfId="219" priority="2261">
      <formula>IF(RIGHT(TEXT(Y222,"0.#"),1)=".",FALSE,TRUE)</formula>
    </cfRule>
    <cfRule type="expression" dxfId="218" priority="2262">
      <formula>IF(RIGHT(TEXT(Y222,"0.#"),1)=".",TRUE,FALSE)</formula>
    </cfRule>
  </conditionalFormatting>
  <conditionalFormatting sqref="W23">
    <cfRule type="expression" dxfId="217" priority="2539">
      <formula>IF(RIGHT(TEXT(W23,"0.#"),1)=".",FALSE,TRUE)</formula>
    </cfRule>
    <cfRule type="expression" dxfId="216" priority="2540">
      <formula>IF(RIGHT(TEXT(W23,"0.#"),1)=".",TRUE,FALSE)</formula>
    </cfRule>
  </conditionalFormatting>
  <conditionalFormatting sqref="W24:W26">
    <cfRule type="expression" dxfId="215" priority="2537">
      <formula>IF(RIGHT(TEXT(W24,"0.#"),1)=".",FALSE,TRUE)</formula>
    </cfRule>
    <cfRule type="expression" dxfId="214" priority="2538">
      <formula>IF(RIGHT(TEXT(W24,"0.#"),1)=".",TRUE,FALSE)</formula>
    </cfRule>
  </conditionalFormatting>
  <conditionalFormatting sqref="AL209:AO209">
    <cfRule type="expression" dxfId="213" priority="2299">
      <formula>IF(AND(AL209&gt;=0, RIGHT(TEXT(AL209,"0.#"),1)&lt;&gt;"."),TRUE,FALSE)</formula>
    </cfRule>
    <cfRule type="expression" dxfId="212" priority="2300">
      <formula>IF(AND(AL209&gt;=0, RIGHT(TEXT(AL209,"0.#"),1)="."),TRUE,FALSE)</formula>
    </cfRule>
    <cfRule type="expression" dxfId="211" priority="2301">
      <formula>IF(AND(AL209&lt;0, RIGHT(TEXT(AL209,"0.#"),1)&lt;&gt;"."),TRUE,FALSE)</formula>
    </cfRule>
    <cfRule type="expression" dxfId="210" priority="2302">
      <formula>IF(AND(AL209&lt;0, RIGHT(TEXT(AL209,"0.#"),1)="."),TRUE,FALSE)</formula>
    </cfRule>
  </conditionalFormatting>
  <conditionalFormatting sqref="AL213:AO213">
    <cfRule type="expression" dxfId="209" priority="2287">
      <formula>IF(AND(AL213&gt;=0, RIGHT(TEXT(AL213,"0.#"),1)&lt;&gt;"."),TRUE,FALSE)</formula>
    </cfRule>
    <cfRule type="expression" dxfId="208" priority="2288">
      <formula>IF(AND(AL213&gt;=0, RIGHT(TEXT(AL213,"0.#"),1)="."),TRUE,FALSE)</formula>
    </cfRule>
    <cfRule type="expression" dxfId="207" priority="2289">
      <formula>IF(AND(AL213&lt;0, RIGHT(TEXT(AL213,"0.#"),1)&lt;&gt;"."),TRUE,FALSE)</formula>
    </cfRule>
    <cfRule type="expression" dxfId="206" priority="2290">
      <formula>IF(AND(AL213&lt;0, RIGHT(TEXT(AL213,"0.#"),1)="."),TRUE,FALSE)</formula>
    </cfRule>
  </conditionalFormatting>
  <conditionalFormatting sqref="AL222:AO222">
    <cfRule type="expression" dxfId="205" priority="2263">
      <formula>IF(AND(AL222&gt;=0, RIGHT(TEXT(AL222,"0.#"),1)&lt;&gt;"."),TRUE,FALSE)</formula>
    </cfRule>
    <cfRule type="expression" dxfId="204" priority="2264">
      <formula>IF(AND(AL222&gt;=0, RIGHT(TEXT(AL222,"0.#"),1)="."),TRUE,FALSE)</formula>
    </cfRule>
    <cfRule type="expression" dxfId="203" priority="2265">
      <formula>IF(AND(AL222&lt;0, RIGHT(TEXT(AL222,"0.#"),1)&lt;&gt;"."),TRUE,FALSE)</formula>
    </cfRule>
    <cfRule type="expression" dxfId="202" priority="2266">
      <formula>IF(AND(AL222&lt;0, RIGHT(TEXT(AL222,"0.#"),1)="."),TRUE,FALSE)</formula>
    </cfRule>
  </conditionalFormatting>
  <conditionalFormatting sqref="W27:AC27">
    <cfRule type="expression" dxfId="201" priority="235">
      <formula>IF(RIGHT(TEXT(W27,"0.#"),1)=".",FALSE,TRUE)</formula>
    </cfRule>
    <cfRule type="expression" dxfId="200" priority="236">
      <formula>IF(RIGHT(TEXT(W27,"0.#"),1)=".",TRUE,FALSE)</formula>
    </cfRule>
  </conditionalFormatting>
  <conditionalFormatting sqref="P14:AQ14">
    <cfRule type="expression" dxfId="199" priority="233">
      <formula>IF(RIGHT(TEXT(P14,"0.#"),1)=".",FALSE,TRUE)</formula>
    </cfRule>
    <cfRule type="expression" dxfId="198" priority="234">
      <formula>IF(RIGHT(TEXT(P14,"0.#"),1)=".",TRUE,FALSE)</formula>
    </cfRule>
  </conditionalFormatting>
  <conditionalFormatting sqref="P15:AQ17 P13:AQ13">
    <cfRule type="expression" dxfId="197" priority="231">
      <formula>IF(RIGHT(TEXT(P13,"0.#"),1)=".",FALSE,TRUE)</formula>
    </cfRule>
    <cfRule type="expression" dxfId="196" priority="232">
      <formula>IF(RIGHT(TEXT(P13,"0.#"),1)=".",TRUE,FALSE)</formula>
    </cfRule>
  </conditionalFormatting>
  <conditionalFormatting sqref="P19:AC19">
    <cfRule type="expression" dxfId="195" priority="229">
      <formula>IF(RIGHT(TEXT(P19,"0.#"),1)=".",FALSE,TRUE)</formula>
    </cfRule>
    <cfRule type="expression" dxfId="194" priority="230">
      <formula>IF(RIGHT(TEXT(P19,"0.#"),1)=".",TRUE,FALSE)</formula>
    </cfRule>
  </conditionalFormatting>
  <conditionalFormatting sqref="P23">
    <cfRule type="expression" dxfId="193" priority="227">
      <formula>IF(RIGHT(TEXT(P23,"0.#"),1)=".",FALSE,TRUE)</formula>
    </cfRule>
    <cfRule type="expression" dxfId="192" priority="228">
      <formula>IF(RIGHT(TEXT(P23,"0.#"),1)=".",TRUE,FALSE)</formula>
    </cfRule>
  </conditionalFormatting>
  <conditionalFormatting sqref="P24:P25">
    <cfRule type="expression" dxfId="191" priority="225">
      <formula>IF(RIGHT(TEXT(P24,"0.#"),1)=".",FALSE,TRUE)</formula>
    </cfRule>
    <cfRule type="expression" dxfId="190" priority="226">
      <formula>IF(RIGHT(TEXT(P24,"0.#"),1)=".",TRUE,FALSE)</formula>
    </cfRule>
  </conditionalFormatting>
  <conditionalFormatting sqref="AE45">
    <cfRule type="expression" dxfId="189" priority="223">
      <formula>IF(RIGHT(TEXT(AE45,"0.#"),1)=".",FALSE,TRUE)</formula>
    </cfRule>
    <cfRule type="expression" dxfId="188" priority="224">
      <formula>IF(RIGHT(TEXT(AE45,"0.#"),1)=".",TRUE,FALSE)</formula>
    </cfRule>
  </conditionalFormatting>
  <conditionalFormatting sqref="AI45">
    <cfRule type="expression" dxfId="187" priority="221">
      <formula>IF(RIGHT(TEXT(AI45,"0.#"),1)=".",FALSE,TRUE)</formula>
    </cfRule>
    <cfRule type="expression" dxfId="186" priority="222">
      <formula>IF(RIGHT(TEXT(AI45,"0.#"),1)=".",TRUE,FALSE)</formula>
    </cfRule>
  </conditionalFormatting>
  <conditionalFormatting sqref="AM45">
    <cfRule type="expression" dxfId="185" priority="219">
      <formula>IF(RIGHT(TEXT(AM45,"0.#"),1)=".",FALSE,TRUE)</formula>
    </cfRule>
    <cfRule type="expression" dxfId="184" priority="220">
      <formula>IF(RIGHT(TEXT(AM45,"0.#"),1)=".",TRUE,FALSE)</formula>
    </cfRule>
  </conditionalFormatting>
  <conditionalFormatting sqref="AQ45">
    <cfRule type="expression" dxfId="183" priority="217">
      <formula>IF(RIGHT(TEXT(AQ45,"0.#"),1)=".",FALSE,TRUE)</formula>
    </cfRule>
    <cfRule type="expression" dxfId="182" priority="218">
      <formula>IF(RIGHT(TEXT(AQ45,"0.#"),1)=".",TRUE,FALSE)</formula>
    </cfRule>
  </conditionalFormatting>
  <conditionalFormatting sqref="AU45">
    <cfRule type="expression" dxfId="181" priority="215">
      <formula>IF(RIGHT(TEXT(AU45,"0.#"),1)=".",FALSE,TRUE)</formula>
    </cfRule>
    <cfRule type="expression" dxfId="180" priority="216">
      <formula>IF(RIGHT(TEXT(AU45,"0.#"),1)=".",TRUE,FALSE)</formula>
    </cfRule>
  </conditionalFormatting>
  <conditionalFormatting sqref="AM43">
    <cfRule type="expression" dxfId="179" priority="205">
      <formula>IF(RIGHT(TEXT(AM43,"0.#"),1)=".",FALSE,TRUE)</formula>
    </cfRule>
    <cfRule type="expression" dxfId="178" priority="206">
      <formula>IF(RIGHT(TEXT(AM43,"0.#"),1)=".",TRUE,FALSE)</formula>
    </cfRule>
  </conditionalFormatting>
  <conditionalFormatting sqref="AE43">
    <cfRule type="expression" dxfId="177" priority="213">
      <formula>IF(RIGHT(TEXT(AE43,"0.#"),1)=".",FALSE,TRUE)</formula>
    </cfRule>
    <cfRule type="expression" dxfId="176" priority="214">
      <formula>IF(RIGHT(TEXT(AE43,"0.#"),1)=".",TRUE,FALSE)</formula>
    </cfRule>
  </conditionalFormatting>
  <conditionalFormatting sqref="AE44">
    <cfRule type="expression" dxfId="175" priority="211">
      <formula>IF(RIGHT(TEXT(AE44,"0.#"),1)=".",FALSE,TRUE)</formula>
    </cfRule>
    <cfRule type="expression" dxfId="174" priority="212">
      <formula>IF(RIGHT(TEXT(AE44,"0.#"),1)=".",TRUE,FALSE)</formula>
    </cfRule>
  </conditionalFormatting>
  <conditionalFormatting sqref="AI44">
    <cfRule type="expression" dxfId="173" priority="209">
      <formula>IF(RIGHT(TEXT(AI44,"0.#"),1)=".",FALSE,TRUE)</formula>
    </cfRule>
    <cfRule type="expression" dxfId="172" priority="210">
      <formula>IF(RIGHT(TEXT(AI44,"0.#"),1)=".",TRUE,FALSE)</formula>
    </cfRule>
  </conditionalFormatting>
  <conditionalFormatting sqref="AI43">
    <cfRule type="expression" dxfId="171" priority="207">
      <formula>IF(RIGHT(TEXT(AI43,"0.#"),1)=".",FALSE,TRUE)</formula>
    </cfRule>
    <cfRule type="expression" dxfId="170" priority="208">
      <formula>IF(RIGHT(TEXT(AI43,"0.#"),1)=".",TRUE,FALSE)</formula>
    </cfRule>
  </conditionalFormatting>
  <conditionalFormatting sqref="AM44">
    <cfRule type="expression" dxfId="169" priority="203">
      <formula>IF(RIGHT(TEXT(AM44,"0.#"),1)=".",FALSE,TRUE)</formula>
    </cfRule>
    <cfRule type="expression" dxfId="168" priority="204">
      <formula>IF(RIGHT(TEXT(AM44,"0.#"),1)=".",TRUE,FALSE)</formula>
    </cfRule>
  </conditionalFormatting>
  <conditionalFormatting sqref="AQ43:AQ44">
    <cfRule type="expression" dxfId="167" priority="201">
      <formula>IF(RIGHT(TEXT(AQ43,"0.#"),1)=".",FALSE,TRUE)</formula>
    </cfRule>
    <cfRule type="expression" dxfId="166" priority="202">
      <formula>IF(RIGHT(TEXT(AQ43,"0.#"),1)=".",TRUE,FALSE)</formula>
    </cfRule>
  </conditionalFormatting>
  <conditionalFormatting sqref="AU43:AU44">
    <cfRule type="expression" dxfId="165" priority="199">
      <formula>IF(RIGHT(TEXT(AU43,"0.#"),1)=".",FALSE,TRUE)</formula>
    </cfRule>
    <cfRule type="expression" dxfId="164" priority="200">
      <formula>IF(RIGHT(TEXT(AU43,"0.#"),1)=".",TRUE,FALSE)</formula>
    </cfRule>
  </conditionalFormatting>
  <conditionalFormatting sqref="AE48">
    <cfRule type="expression" dxfId="163" priority="197">
      <formula>IF(RIGHT(TEXT(AE48,"0.#"),1)=".",FALSE,TRUE)</formula>
    </cfRule>
    <cfRule type="expression" dxfId="162" priority="198">
      <formula>IF(RIGHT(TEXT(AE48,"0.#"),1)=".",TRUE,FALSE)</formula>
    </cfRule>
  </conditionalFormatting>
  <conditionalFormatting sqref="AE49">
    <cfRule type="expression" dxfId="161" priority="195">
      <formula>IF(RIGHT(TEXT(AE49,"0.#"),1)=".",FALSE,TRUE)</formula>
    </cfRule>
    <cfRule type="expression" dxfId="160" priority="196">
      <formula>IF(RIGHT(TEXT(AE49,"0.#"),1)=".",TRUE,FALSE)</formula>
    </cfRule>
  </conditionalFormatting>
  <conditionalFormatting sqref="AE50">
    <cfRule type="expression" dxfId="159" priority="193">
      <formula>IF(RIGHT(TEXT(AE50,"0.#"),1)=".",FALSE,TRUE)</formula>
    </cfRule>
    <cfRule type="expression" dxfId="158" priority="194">
      <formula>IF(RIGHT(TEXT(AE50,"0.#"),1)=".",TRUE,FALSE)</formula>
    </cfRule>
  </conditionalFormatting>
  <conditionalFormatting sqref="AI50">
    <cfRule type="expression" dxfId="157" priority="191">
      <formula>IF(RIGHT(TEXT(AI50,"0.#"),1)=".",FALSE,TRUE)</formula>
    </cfRule>
    <cfRule type="expression" dxfId="156" priority="192">
      <formula>IF(RIGHT(TEXT(AI50,"0.#"),1)=".",TRUE,FALSE)</formula>
    </cfRule>
  </conditionalFormatting>
  <conditionalFormatting sqref="AI49">
    <cfRule type="expression" dxfId="155" priority="189">
      <formula>IF(RIGHT(TEXT(AI49,"0.#"),1)=".",FALSE,TRUE)</formula>
    </cfRule>
    <cfRule type="expression" dxfId="154" priority="190">
      <formula>IF(RIGHT(TEXT(AI49,"0.#"),1)=".",TRUE,FALSE)</formula>
    </cfRule>
  </conditionalFormatting>
  <conditionalFormatting sqref="AI48">
    <cfRule type="expression" dxfId="153" priority="187">
      <formula>IF(RIGHT(TEXT(AI48,"0.#"),1)=".",FALSE,TRUE)</formula>
    </cfRule>
    <cfRule type="expression" dxfId="152" priority="188">
      <formula>IF(RIGHT(TEXT(AI48,"0.#"),1)=".",TRUE,FALSE)</formula>
    </cfRule>
  </conditionalFormatting>
  <conditionalFormatting sqref="AM48">
    <cfRule type="expression" dxfId="151" priority="185">
      <formula>IF(RIGHT(TEXT(AM48,"0.#"),1)=".",FALSE,TRUE)</formula>
    </cfRule>
    <cfRule type="expression" dxfId="150" priority="186">
      <formula>IF(RIGHT(TEXT(AM48,"0.#"),1)=".",TRUE,FALSE)</formula>
    </cfRule>
  </conditionalFormatting>
  <conditionalFormatting sqref="AM49">
    <cfRule type="expression" dxfId="149" priority="183">
      <formula>IF(RIGHT(TEXT(AM49,"0.#"),1)=".",FALSE,TRUE)</formula>
    </cfRule>
    <cfRule type="expression" dxfId="148" priority="184">
      <formula>IF(RIGHT(TEXT(AM49,"0.#"),1)=".",TRUE,FALSE)</formula>
    </cfRule>
  </conditionalFormatting>
  <conditionalFormatting sqref="AM50">
    <cfRule type="expression" dxfId="147" priority="181">
      <formula>IF(RIGHT(TEXT(AM50,"0.#"),1)=".",FALSE,TRUE)</formula>
    </cfRule>
    <cfRule type="expression" dxfId="146" priority="182">
      <formula>IF(RIGHT(TEXT(AM50,"0.#"),1)=".",TRUE,FALSE)</formula>
    </cfRule>
  </conditionalFormatting>
  <conditionalFormatting sqref="AQ48:AQ50">
    <cfRule type="expression" dxfId="145" priority="179">
      <formula>IF(RIGHT(TEXT(AQ48,"0.#"),1)=".",FALSE,TRUE)</formula>
    </cfRule>
    <cfRule type="expression" dxfId="144" priority="180">
      <formula>IF(RIGHT(TEXT(AQ48,"0.#"),1)=".",TRUE,FALSE)</formula>
    </cfRule>
  </conditionalFormatting>
  <conditionalFormatting sqref="AU48:AU50">
    <cfRule type="expression" dxfId="143" priority="177">
      <formula>IF(RIGHT(TEXT(AU48,"0.#"),1)=".",FALSE,TRUE)</formula>
    </cfRule>
    <cfRule type="expression" dxfId="142" priority="178">
      <formula>IF(RIGHT(TEXT(AU48,"0.#"),1)=".",TRUE,FALSE)</formula>
    </cfRule>
  </conditionalFormatting>
  <conditionalFormatting sqref="AE53">
    <cfRule type="expression" dxfId="141" priority="175">
      <formula>IF(RIGHT(TEXT(AE53,"0.#"),1)=".",FALSE,TRUE)</formula>
    </cfRule>
    <cfRule type="expression" dxfId="140" priority="176">
      <formula>IF(RIGHT(TEXT(AE53,"0.#"),1)=".",TRUE,FALSE)</formula>
    </cfRule>
  </conditionalFormatting>
  <conditionalFormatting sqref="AE54">
    <cfRule type="expression" dxfId="139" priority="173">
      <formula>IF(RIGHT(TEXT(AE54,"0.#"),1)=".",FALSE,TRUE)</formula>
    </cfRule>
    <cfRule type="expression" dxfId="138" priority="174">
      <formula>IF(RIGHT(TEXT(AE54,"0.#"),1)=".",TRUE,FALSE)</formula>
    </cfRule>
  </conditionalFormatting>
  <conditionalFormatting sqref="AE55">
    <cfRule type="expression" dxfId="137" priority="171">
      <formula>IF(RIGHT(TEXT(AE55,"0.#"),1)=".",FALSE,TRUE)</formula>
    </cfRule>
    <cfRule type="expression" dxfId="136" priority="172">
      <formula>IF(RIGHT(TEXT(AE55,"0.#"),1)=".",TRUE,FALSE)</formula>
    </cfRule>
  </conditionalFormatting>
  <conditionalFormatting sqref="AI55">
    <cfRule type="expression" dxfId="135" priority="169">
      <formula>IF(RIGHT(TEXT(AI55,"0.#"),1)=".",FALSE,TRUE)</formula>
    </cfRule>
    <cfRule type="expression" dxfId="134" priority="170">
      <formula>IF(RIGHT(TEXT(AI55,"0.#"),1)=".",TRUE,FALSE)</formula>
    </cfRule>
  </conditionalFormatting>
  <conditionalFormatting sqref="AI54">
    <cfRule type="expression" dxfId="133" priority="167">
      <formula>IF(RIGHT(TEXT(AI54,"0.#"),1)=".",FALSE,TRUE)</formula>
    </cfRule>
    <cfRule type="expression" dxfId="132" priority="168">
      <formula>IF(RIGHT(TEXT(AI54,"0.#"),1)=".",TRUE,FALSE)</formula>
    </cfRule>
  </conditionalFormatting>
  <conditionalFormatting sqref="AI53">
    <cfRule type="expression" dxfId="131" priority="165">
      <formula>IF(RIGHT(TEXT(AI53,"0.#"),1)=".",FALSE,TRUE)</formula>
    </cfRule>
    <cfRule type="expression" dxfId="130" priority="166">
      <formula>IF(RIGHT(TEXT(AI53,"0.#"),1)=".",TRUE,FALSE)</formula>
    </cfRule>
  </conditionalFormatting>
  <conditionalFormatting sqref="AM53">
    <cfRule type="expression" dxfId="129" priority="163">
      <formula>IF(RIGHT(TEXT(AM53,"0.#"),1)=".",FALSE,TRUE)</formula>
    </cfRule>
    <cfRule type="expression" dxfId="128" priority="164">
      <formula>IF(RIGHT(TEXT(AM53,"0.#"),1)=".",TRUE,FALSE)</formula>
    </cfRule>
  </conditionalFormatting>
  <conditionalFormatting sqref="AM54">
    <cfRule type="expression" dxfId="127" priority="161">
      <formula>IF(RIGHT(TEXT(AM54,"0.#"),1)=".",FALSE,TRUE)</formula>
    </cfRule>
    <cfRule type="expression" dxfId="126" priority="162">
      <formula>IF(RIGHT(TEXT(AM54,"0.#"),1)=".",TRUE,FALSE)</formula>
    </cfRule>
  </conditionalFormatting>
  <conditionalFormatting sqref="AM55">
    <cfRule type="expression" dxfId="125" priority="159">
      <formula>IF(RIGHT(TEXT(AM55,"0.#"),1)=".",FALSE,TRUE)</formula>
    </cfRule>
    <cfRule type="expression" dxfId="124" priority="160">
      <formula>IF(RIGHT(TEXT(AM55,"0.#"),1)=".",TRUE,FALSE)</formula>
    </cfRule>
  </conditionalFormatting>
  <conditionalFormatting sqref="AQ53:AQ55">
    <cfRule type="expression" dxfId="123" priority="157">
      <formula>IF(RIGHT(TEXT(AQ53,"0.#"),1)=".",FALSE,TRUE)</formula>
    </cfRule>
    <cfRule type="expression" dxfId="122" priority="158">
      <formula>IF(RIGHT(TEXT(AQ53,"0.#"),1)=".",TRUE,FALSE)</formula>
    </cfRule>
  </conditionalFormatting>
  <conditionalFormatting sqref="AU53:AU55">
    <cfRule type="expression" dxfId="121" priority="155">
      <formula>IF(RIGHT(TEXT(AU53,"0.#"),1)=".",FALSE,TRUE)</formula>
    </cfRule>
    <cfRule type="expression" dxfId="120" priority="156">
      <formula>IF(RIGHT(TEXT(AU53,"0.#"),1)=".",TRUE,FALSE)</formula>
    </cfRule>
  </conditionalFormatting>
  <conditionalFormatting sqref="AE57 AQ57">
    <cfRule type="expression" dxfId="119" priority="153">
      <formula>IF(RIGHT(TEXT(AE57,"0.#"),1)=".",FALSE,TRUE)</formula>
    </cfRule>
    <cfRule type="expression" dxfId="118" priority="154">
      <formula>IF(RIGHT(TEXT(AE57,"0.#"),1)=".",TRUE,FALSE)</formula>
    </cfRule>
  </conditionalFormatting>
  <conditionalFormatting sqref="AI57">
    <cfRule type="expression" dxfId="117" priority="151">
      <formula>IF(RIGHT(TEXT(AI57,"0.#"),1)=".",FALSE,TRUE)</formula>
    </cfRule>
    <cfRule type="expression" dxfId="116" priority="152">
      <formula>IF(RIGHT(TEXT(AI57,"0.#"),1)=".",TRUE,FALSE)</formula>
    </cfRule>
  </conditionalFormatting>
  <conditionalFormatting sqref="AM57">
    <cfRule type="expression" dxfId="115" priority="149">
      <formula>IF(RIGHT(TEXT(AM57,"0.#"),1)=".",FALSE,TRUE)</formula>
    </cfRule>
    <cfRule type="expression" dxfId="114" priority="150">
      <formula>IF(RIGHT(TEXT(AM57,"0.#"),1)=".",TRUE,FALSE)</formula>
    </cfRule>
  </conditionalFormatting>
  <conditionalFormatting sqref="AE58">
    <cfRule type="expression" dxfId="113" priority="147">
      <formula>IF(RIGHT(TEXT(AE58,"0.#"),1)=".",FALSE,TRUE)</formula>
    </cfRule>
    <cfRule type="expression" dxfId="112" priority="148">
      <formula>IF(RIGHT(TEXT(AE58,"0.#"),1)=".",TRUE,FALSE)</formula>
    </cfRule>
  </conditionalFormatting>
  <conditionalFormatting sqref="AI58">
    <cfRule type="expression" dxfId="111" priority="145">
      <formula>IF(RIGHT(TEXT(AI58,"0.#"),1)=".",FALSE,TRUE)</formula>
    </cfRule>
    <cfRule type="expression" dxfId="110" priority="146">
      <formula>IF(RIGHT(TEXT(AI58,"0.#"),1)=".",TRUE,FALSE)</formula>
    </cfRule>
  </conditionalFormatting>
  <conditionalFormatting sqref="AM58">
    <cfRule type="expression" dxfId="109" priority="143">
      <formula>IF(RIGHT(TEXT(AM58,"0.#"),1)=".",FALSE,TRUE)</formula>
    </cfRule>
    <cfRule type="expression" dxfId="108" priority="144">
      <formula>IF(RIGHT(TEXT(AM58,"0.#"),1)=".",TRUE,FALSE)</formula>
    </cfRule>
  </conditionalFormatting>
  <conditionalFormatting sqref="AQ58">
    <cfRule type="expression" dxfId="107" priority="141">
      <formula>IF(RIGHT(TEXT(AQ58,"0.#"),1)=".",FALSE,TRUE)</formula>
    </cfRule>
    <cfRule type="expression" dxfId="106" priority="142">
      <formula>IF(RIGHT(TEXT(AQ58,"0.#"),1)=".",TRUE,FALSE)</formula>
    </cfRule>
  </conditionalFormatting>
  <conditionalFormatting sqref="AU57">
    <cfRule type="expression" dxfId="105" priority="139">
      <formula>IF(RIGHT(TEXT(AU57,"0.#"),1)=".",FALSE,TRUE)</formula>
    </cfRule>
    <cfRule type="expression" dxfId="104" priority="140">
      <formula>IF(RIGHT(TEXT(AU57,"0.#"),1)=".",TRUE,FALSE)</formula>
    </cfRule>
  </conditionalFormatting>
  <conditionalFormatting sqref="AU58">
    <cfRule type="expression" dxfId="103" priority="137">
      <formula>IF(RIGHT(TEXT(AU58,"0.#"),1)=".",FALSE,TRUE)</formula>
    </cfRule>
    <cfRule type="expression" dxfId="102" priority="138">
      <formula>IF(RIGHT(TEXT(AU58,"0.#"),1)=".",TRUE,FALSE)</formula>
    </cfRule>
  </conditionalFormatting>
  <conditionalFormatting sqref="AE60">
    <cfRule type="expression" dxfId="101" priority="135">
      <formula>IF(RIGHT(TEXT(AE60,"0.#"),1)=".",FALSE,TRUE)</formula>
    </cfRule>
    <cfRule type="expression" dxfId="100" priority="136">
      <formula>IF(RIGHT(TEXT(AE60,"0.#"),1)=".",TRUE,FALSE)</formula>
    </cfRule>
  </conditionalFormatting>
  <conditionalFormatting sqref="AI60">
    <cfRule type="expression" dxfId="99" priority="133">
      <formula>IF(RIGHT(TEXT(AI60,"0.#"),1)=".",FALSE,TRUE)</formula>
    </cfRule>
    <cfRule type="expression" dxfId="98" priority="134">
      <formula>IF(RIGHT(TEXT(AI60,"0.#"),1)=".",TRUE,FALSE)</formula>
    </cfRule>
  </conditionalFormatting>
  <conditionalFormatting sqref="AM60">
    <cfRule type="expression" dxfId="97" priority="131">
      <formula>IF(RIGHT(TEXT(AM60,"0.#"),1)=".",FALSE,TRUE)</formula>
    </cfRule>
    <cfRule type="expression" dxfId="96" priority="132">
      <formula>IF(RIGHT(TEXT(AM60,"0.#"),1)=".",TRUE,FALSE)</formula>
    </cfRule>
  </conditionalFormatting>
  <conditionalFormatting sqref="AE61">
    <cfRule type="expression" dxfId="95" priority="129">
      <formula>IF(RIGHT(TEXT(AE61,"0.#"),1)=".",FALSE,TRUE)</formula>
    </cfRule>
    <cfRule type="expression" dxfId="94" priority="130">
      <formula>IF(RIGHT(TEXT(AE61,"0.#"),1)=".",TRUE,FALSE)</formula>
    </cfRule>
  </conditionalFormatting>
  <conditionalFormatting sqref="AI61">
    <cfRule type="expression" dxfId="93" priority="127">
      <formula>IF(RIGHT(TEXT(AI61,"0.#"),1)=".",FALSE,TRUE)</formula>
    </cfRule>
    <cfRule type="expression" dxfId="92" priority="128">
      <formula>IF(RIGHT(TEXT(AI61,"0.#"),1)=".",TRUE,FALSE)</formula>
    </cfRule>
  </conditionalFormatting>
  <conditionalFormatting sqref="AM61">
    <cfRule type="expression" dxfId="91" priority="125">
      <formula>IF(RIGHT(TEXT(AM61,"0.#"),1)=".",FALSE,TRUE)</formula>
    </cfRule>
    <cfRule type="expression" dxfId="90" priority="126">
      <formula>IF(RIGHT(TEXT(AM61,"0.#"),1)=".",TRUE,FALSE)</formula>
    </cfRule>
  </conditionalFormatting>
  <conditionalFormatting sqref="AQ60">
    <cfRule type="expression" dxfId="89" priority="123">
      <formula>IF(RIGHT(TEXT(AQ60,"0.#"),1)=".",FALSE,TRUE)</formula>
    </cfRule>
    <cfRule type="expression" dxfId="88" priority="124">
      <formula>IF(RIGHT(TEXT(AQ60,"0.#"),1)=".",TRUE,FALSE)</formula>
    </cfRule>
  </conditionalFormatting>
  <conditionalFormatting sqref="AQ61">
    <cfRule type="expression" dxfId="87" priority="121">
      <formula>IF(RIGHT(TEXT(AQ61,"0.#"),1)=".",FALSE,TRUE)</formula>
    </cfRule>
    <cfRule type="expression" dxfId="86" priority="122">
      <formula>IF(RIGHT(TEXT(AQ61,"0.#"),1)=".",TRUE,FALSE)</formula>
    </cfRule>
  </conditionalFormatting>
  <conditionalFormatting sqref="AU60">
    <cfRule type="expression" dxfId="85" priority="119">
      <formula>IF(RIGHT(TEXT(AU60,"0.#"),1)=".",FALSE,TRUE)</formula>
    </cfRule>
    <cfRule type="expression" dxfId="84" priority="120">
      <formula>IF(RIGHT(TEXT(AU60,"0.#"),1)=".",TRUE,FALSE)</formula>
    </cfRule>
  </conditionalFormatting>
  <conditionalFormatting sqref="AU61">
    <cfRule type="expression" dxfId="83" priority="117">
      <formula>IF(RIGHT(TEXT(AU61,"0.#"),1)=".",FALSE,TRUE)</formula>
    </cfRule>
    <cfRule type="expression" dxfId="82" priority="118">
      <formula>IF(RIGHT(TEXT(AU61,"0.#"),1)=".",TRUE,FALSE)</formula>
    </cfRule>
  </conditionalFormatting>
  <conditionalFormatting sqref="AE63 AQ63">
    <cfRule type="expression" dxfId="81" priority="91">
      <formula>IF(RIGHT(TEXT(AE63,"0.#"),1)=".",FALSE,TRUE)</formula>
    </cfRule>
    <cfRule type="expression" dxfId="80" priority="92">
      <formula>IF(RIGHT(TEXT(AE63,"0.#"),1)=".",TRUE,FALSE)</formula>
    </cfRule>
  </conditionalFormatting>
  <conditionalFormatting sqref="AI63">
    <cfRule type="expression" dxfId="79" priority="89">
      <formula>IF(RIGHT(TEXT(AI63,"0.#"),1)=".",FALSE,TRUE)</formula>
    </cfRule>
    <cfRule type="expression" dxfId="78" priority="90">
      <formula>IF(RIGHT(TEXT(AI63,"0.#"),1)=".",TRUE,FALSE)</formula>
    </cfRule>
  </conditionalFormatting>
  <conditionalFormatting sqref="AM63">
    <cfRule type="expression" dxfId="77" priority="87">
      <formula>IF(RIGHT(TEXT(AM63,"0.#"),1)=".",FALSE,TRUE)</formula>
    </cfRule>
    <cfRule type="expression" dxfId="76" priority="88">
      <formula>IF(RIGHT(TEXT(AM63,"0.#"),1)=".",TRUE,FALSE)</formula>
    </cfRule>
  </conditionalFormatting>
  <conditionalFormatting sqref="AE64 AM64">
    <cfRule type="expression" dxfId="75" priority="85">
      <formula>IF(RIGHT(TEXT(AE64,"0.#"),1)=".",FALSE,TRUE)</formula>
    </cfRule>
    <cfRule type="expression" dxfId="74" priority="86">
      <formula>IF(RIGHT(TEXT(AE64,"0.#"),1)=".",TRUE,FALSE)</formula>
    </cfRule>
  </conditionalFormatting>
  <conditionalFormatting sqref="AI64">
    <cfRule type="expression" dxfId="73" priority="83">
      <formula>IF(RIGHT(TEXT(AI64,"0.#"),1)=".",FALSE,TRUE)</formula>
    </cfRule>
    <cfRule type="expression" dxfId="72" priority="84">
      <formula>IF(RIGHT(TEXT(AI64,"0.#"),1)=".",TRUE,FALSE)</formula>
    </cfRule>
  </conditionalFormatting>
  <conditionalFormatting sqref="AQ64">
    <cfRule type="expression" dxfId="71" priority="81">
      <formula>IF(RIGHT(TEXT(AQ64,"0.#"),1)=".",FALSE,TRUE)</formula>
    </cfRule>
    <cfRule type="expression" dxfId="70" priority="82">
      <formula>IF(RIGHT(TEXT(AQ64,"0.#"),1)=".",TRUE,FALSE)</formula>
    </cfRule>
  </conditionalFormatting>
  <conditionalFormatting sqref="AE66 AQ66">
    <cfRule type="expression" dxfId="69" priority="79">
      <formula>IF(RIGHT(TEXT(AE66,"0.#"),1)=".",FALSE,TRUE)</formula>
    </cfRule>
    <cfRule type="expression" dxfId="68" priority="80">
      <formula>IF(RIGHT(TEXT(AE66,"0.#"),1)=".",TRUE,FALSE)</formula>
    </cfRule>
  </conditionalFormatting>
  <conditionalFormatting sqref="AI66">
    <cfRule type="expression" dxfId="67" priority="77">
      <formula>IF(RIGHT(TEXT(AI66,"0.#"),1)=".",FALSE,TRUE)</formula>
    </cfRule>
    <cfRule type="expression" dxfId="66" priority="78">
      <formula>IF(RIGHT(TEXT(AI66,"0.#"),1)=".",TRUE,FALSE)</formula>
    </cfRule>
  </conditionalFormatting>
  <conditionalFormatting sqref="AM66">
    <cfRule type="expression" dxfId="65" priority="75">
      <formula>IF(RIGHT(TEXT(AM66,"0.#"),1)=".",FALSE,TRUE)</formula>
    </cfRule>
    <cfRule type="expression" dxfId="64" priority="76">
      <formula>IF(RIGHT(TEXT(AM66,"0.#"),1)=".",TRUE,FALSE)</formula>
    </cfRule>
  </conditionalFormatting>
  <conditionalFormatting sqref="AQ67">
    <cfRule type="expression" dxfId="63" priority="73">
      <formula>IF(RIGHT(TEXT(AQ67,"0.#"),1)=".",FALSE,TRUE)</formula>
    </cfRule>
    <cfRule type="expression" dxfId="62" priority="74">
      <formula>IF(RIGHT(TEXT(AQ67,"0.#"),1)=".",TRUE,FALSE)</formula>
    </cfRule>
  </conditionalFormatting>
  <conditionalFormatting sqref="AE67 AM67">
    <cfRule type="expression" dxfId="61" priority="71">
      <formula>IF(RIGHT(TEXT(AE67,"0.#"),1)=".",FALSE,TRUE)</formula>
    </cfRule>
    <cfRule type="expression" dxfId="60" priority="72">
      <formula>IF(RIGHT(TEXT(AE67,"0.#"),1)=".",TRUE,FALSE)</formula>
    </cfRule>
  </conditionalFormatting>
  <conditionalFormatting sqref="AI67">
    <cfRule type="expression" dxfId="59" priority="69">
      <formula>IF(RIGHT(TEXT(AI67,"0.#"),1)=".",FALSE,TRUE)</formula>
    </cfRule>
    <cfRule type="expression" dxfId="58" priority="70">
      <formula>IF(RIGHT(TEXT(AI67,"0.#"),1)=".",TRUE,FALSE)</formula>
    </cfRule>
  </conditionalFormatting>
  <conditionalFormatting sqref="AL230:AO230">
    <cfRule type="expression" dxfId="57" priority="65">
      <formula>IF(AND(AL230&gt;=0, RIGHT(TEXT(AL230,"0.#"),1)&lt;&gt;"."),TRUE,FALSE)</formula>
    </cfRule>
    <cfRule type="expression" dxfId="56" priority="66">
      <formula>IF(AND(AL230&gt;=0, RIGHT(TEXT(AL230,"0.#"),1)="."),TRUE,FALSE)</formula>
    </cfRule>
    <cfRule type="expression" dxfId="55" priority="67">
      <formula>IF(AND(AL230&lt;0, RIGHT(TEXT(AL230,"0.#"),1)&lt;&gt;"."),TRUE,FALSE)</formula>
    </cfRule>
    <cfRule type="expression" dxfId="54" priority="68">
      <formula>IF(AND(AL230&lt;0, RIGHT(TEXT(AL230,"0.#"),1)="."),TRUE,FALSE)</formula>
    </cfRule>
  </conditionalFormatting>
  <conditionalFormatting sqref="Y230">
    <cfRule type="expression" dxfId="53" priority="63">
      <formula>IF(RIGHT(TEXT(Y230,"0.#"),1)=".",FALSE,TRUE)</formula>
    </cfRule>
    <cfRule type="expression" dxfId="52" priority="64">
      <formula>IF(RIGHT(TEXT(Y230,"0.#"),1)=".",TRUE,FALSE)</formula>
    </cfRule>
  </conditionalFormatting>
  <conditionalFormatting sqref="AL204:AO204">
    <cfRule type="expression" dxfId="51" priority="59">
      <formula>IF(AND(AL204&gt;=0, RIGHT(TEXT(AL204,"0.#"),1)&lt;&gt;"."),TRUE,FALSE)</formula>
    </cfRule>
    <cfRule type="expression" dxfId="50" priority="60">
      <formula>IF(AND(AL204&gt;=0, RIGHT(TEXT(AL204,"0.#"),1)="."),TRUE,FALSE)</formula>
    </cfRule>
    <cfRule type="expression" dxfId="49" priority="61">
      <formula>IF(AND(AL204&lt;0, RIGHT(TEXT(AL204,"0.#"),1)&lt;&gt;"."),TRUE,FALSE)</formula>
    </cfRule>
    <cfRule type="expression" dxfId="48" priority="62">
      <formula>IF(AND(AL204&lt;0, RIGHT(TEXT(AL204,"0.#"),1)="."),TRUE,FALSE)</formula>
    </cfRule>
  </conditionalFormatting>
  <conditionalFormatting sqref="Y204">
    <cfRule type="expression" dxfId="47" priority="57">
      <formula>IF(RIGHT(TEXT(Y204,"0.#"),1)=".",FALSE,TRUE)</formula>
    </cfRule>
    <cfRule type="expression" dxfId="46" priority="58">
      <formula>IF(RIGHT(TEXT(Y204,"0.#"),1)=".",TRUE,FALSE)</formula>
    </cfRule>
  </conditionalFormatting>
  <conditionalFormatting sqref="AL205:AO205">
    <cfRule type="expression" dxfId="45" priority="53">
      <formula>IF(AND(AL205&gt;=0, RIGHT(TEXT(AL205,"0.#"),1)&lt;&gt;"."),TRUE,FALSE)</formula>
    </cfRule>
    <cfRule type="expression" dxfId="44" priority="54">
      <formula>IF(AND(AL205&gt;=0, RIGHT(TEXT(AL205,"0.#"),1)="."),TRUE,FALSE)</formula>
    </cfRule>
    <cfRule type="expression" dxfId="43" priority="55">
      <formula>IF(AND(AL205&lt;0, RIGHT(TEXT(AL205,"0.#"),1)&lt;&gt;"."),TRUE,FALSE)</formula>
    </cfRule>
    <cfRule type="expression" dxfId="42" priority="56">
      <formula>IF(AND(AL205&lt;0, RIGHT(TEXT(AL205,"0.#"),1)="."),TRUE,FALSE)</formula>
    </cfRule>
  </conditionalFormatting>
  <conditionalFormatting sqref="Y205">
    <cfRule type="expression" dxfId="41" priority="51">
      <formula>IF(RIGHT(TEXT(Y205,"0.#"),1)=".",FALSE,TRUE)</formula>
    </cfRule>
    <cfRule type="expression" dxfId="40" priority="52">
      <formula>IF(RIGHT(TEXT(Y205,"0.#"),1)=".",TRUE,FALSE)</formula>
    </cfRule>
  </conditionalFormatting>
  <conditionalFormatting sqref="Y223">
    <cfRule type="expression" dxfId="39" priority="45">
      <formula>IF(RIGHT(TEXT(Y223,"0.#"),1)=".",FALSE,TRUE)</formula>
    </cfRule>
    <cfRule type="expression" dxfId="38" priority="46">
      <formula>IF(RIGHT(TEXT(Y223,"0.#"),1)=".",TRUE,FALSE)</formula>
    </cfRule>
  </conditionalFormatting>
  <conditionalFormatting sqref="AL223:AO223">
    <cfRule type="expression" dxfId="37" priority="47">
      <formula>IF(AND(AL223&gt;=0, RIGHT(TEXT(AL223,"0.#"),1)&lt;&gt;"."),TRUE,FALSE)</formula>
    </cfRule>
    <cfRule type="expression" dxfId="36" priority="48">
      <formula>IF(AND(AL223&gt;=0, RIGHT(TEXT(AL223,"0.#"),1)="."),TRUE,FALSE)</formula>
    </cfRule>
    <cfRule type="expression" dxfId="35" priority="49">
      <formula>IF(AND(AL223&lt;0, RIGHT(TEXT(AL223,"0.#"),1)&lt;&gt;"."),TRUE,FALSE)</formula>
    </cfRule>
    <cfRule type="expression" dxfId="34" priority="50">
      <formula>IF(AND(AL223&lt;0, RIGHT(TEXT(AL223,"0.#"),1)="."),TRUE,FALSE)</formula>
    </cfRule>
  </conditionalFormatting>
  <conditionalFormatting sqref="Y224">
    <cfRule type="expression" dxfId="33" priority="39">
      <formula>IF(RIGHT(TEXT(Y224,"0.#"),1)=".",FALSE,TRUE)</formula>
    </cfRule>
    <cfRule type="expression" dxfId="32" priority="40">
      <formula>IF(RIGHT(TEXT(Y224,"0.#"),1)=".",TRUE,FALSE)</formula>
    </cfRule>
  </conditionalFormatting>
  <conditionalFormatting sqref="AL224:AO224">
    <cfRule type="expression" dxfId="31" priority="41">
      <formula>IF(AND(AL224&gt;=0, RIGHT(TEXT(AL224,"0.#"),1)&lt;&gt;"."),TRUE,FALSE)</formula>
    </cfRule>
    <cfRule type="expression" dxfId="30" priority="42">
      <formula>IF(AND(AL224&gt;=0, RIGHT(TEXT(AL224,"0.#"),1)="."),TRUE,FALSE)</formula>
    </cfRule>
    <cfRule type="expression" dxfId="29" priority="43">
      <formula>IF(AND(AL224&lt;0, RIGHT(TEXT(AL224,"0.#"),1)&lt;&gt;"."),TRUE,FALSE)</formula>
    </cfRule>
    <cfRule type="expression" dxfId="28" priority="44">
      <formula>IF(AND(AL224&lt;0, RIGHT(TEXT(AL224,"0.#"),1)="."),TRUE,FALSE)</formula>
    </cfRule>
  </conditionalFormatting>
  <conditionalFormatting sqref="Y225">
    <cfRule type="expression" dxfId="27" priority="33">
      <formula>IF(RIGHT(TEXT(Y225,"0.#"),1)=".",FALSE,TRUE)</formula>
    </cfRule>
    <cfRule type="expression" dxfId="26" priority="34">
      <formula>IF(RIGHT(TEXT(Y225,"0.#"),1)=".",TRUE,FALSE)</formula>
    </cfRule>
  </conditionalFormatting>
  <conditionalFormatting sqref="AL225:AO225">
    <cfRule type="expression" dxfId="25" priority="35">
      <formula>IF(AND(AL225&gt;=0, RIGHT(TEXT(AL225,"0.#"),1)&lt;&gt;"."),TRUE,FALSE)</formula>
    </cfRule>
    <cfRule type="expression" dxfId="24" priority="36">
      <formula>IF(AND(AL225&gt;=0, RIGHT(TEXT(AL225,"0.#"),1)="."),TRUE,FALSE)</formula>
    </cfRule>
    <cfRule type="expression" dxfId="23" priority="37">
      <formula>IF(AND(AL225&lt;0, RIGHT(TEXT(AL225,"0.#"),1)&lt;&gt;"."),TRUE,FALSE)</formula>
    </cfRule>
    <cfRule type="expression" dxfId="22" priority="38">
      <formula>IF(AND(AL225&lt;0, RIGHT(TEXT(AL225,"0.#"),1)="."),TRUE,FALSE)</formula>
    </cfRule>
  </conditionalFormatting>
  <conditionalFormatting sqref="Y218">
    <cfRule type="expression" dxfId="21" priority="17">
      <formula>IF(RIGHT(TEXT(Y218,"0.#"),1)=".",FALSE,TRUE)</formula>
    </cfRule>
    <cfRule type="expression" dxfId="20" priority="18">
      <formula>IF(RIGHT(TEXT(Y218,"0.#"),1)=".",TRUE,FALSE)</formula>
    </cfRule>
  </conditionalFormatting>
  <conditionalFormatting sqref="AL218:AO218">
    <cfRule type="expression" dxfId="19" priority="19">
      <formula>IF(AND(AL218&gt;=0, RIGHT(TEXT(AL218,"0.#"),1)&lt;&gt;"."),TRUE,FALSE)</formula>
    </cfRule>
    <cfRule type="expression" dxfId="18" priority="20">
      <formula>IF(AND(AL218&gt;=0, RIGHT(TEXT(AL218,"0.#"),1)="."),TRUE,FALSE)</formula>
    </cfRule>
    <cfRule type="expression" dxfId="17" priority="21">
      <formula>IF(AND(AL218&lt;0, RIGHT(TEXT(AL218,"0.#"),1)&lt;&gt;"."),TRUE,FALSE)</formula>
    </cfRule>
    <cfRule type="expression" dxfId="16" priority="22">
      <formula>IF(AND(AL218&lt;0, RIGHT(TEXT(AL218,"0.#"),1)="."),TRUE,FALSE)</formula>
    </cfRule>
  </conditionalFormatting>
  <conditionalFormatting sqref="Y217">
    <cfRule type="expression" dxfId="15" priority="15">
      <formula>IF(RIGHT(TEXT(Y217,"0.#"),1)=".",FALSE,TRUE)</formula>
    </cfRule>
    <cfRule type="expression" dxfId="14" priority="16">
      <formula>IF(RIGHT(TEXT(Y217,"0.#"),1)=".",TRUE,FALSE)</formula>
    </cfRule>
  </conditionalFormatting>
  <conditionalFormatting sqref="AL217:AO217">
    <cfRule type="expression" dxfId="13" priority="11">
      <formula>IF(AND(AL217&gt;=0, RIGHT(TEXT(AL217,"0.#"),1)&lt;&gt;"."),TRUE,FALSE)</formula>
    </cfRule>
    <cfRule type="expression" dxfId="12" priority="12">
      <formula>IF(AND(AL217&gt;=0, RIGHT(TEXT(AL217,"0.#"),1)="."),TRUE,FALSE)</formula>
    </cfRule>
    <cfRule type="expression" dxfId="11" priority="13">
      <formula>IF(AND(AL217&lt;0, RIGHT(TEXT(AL217,"0.#"),1)&lt;&gt;"."),TRUE,FALSE)</formula>
    </cfRule>
    <cfRule type="expression" dxfId="10" priority="14">
      <formula>IF(AND(AL217&lt;0, RIGHT(TEXT(AL217,"0.#"),1)="."),TRUE,FALSE)</formula>
    </cfRule>
  </conditionalFormatting>
  <conditionalFormatting sqref="Y226">
    <cfRule type="expression" dxfId="9" priority="5">
      <formula>IF(RIGHT(TEXT(Y226,"0.#"),1)=".",FALSE,TRUE)</formula>
    </cfRule>
    <cfRule type="expression" dxfId="8" priority="6">
      <formula>IF(RIGHT(TEXT(Y226,"0.#"),1)=".",TRUE,FALSE)</formula>
    </cfRule>
  </conditionalFormatting>
  <conditionalFormatting sqref="AL226:AO226">
    <cfRule type="expression" dxfId="7" priority="7">
      <formula>IF(AND(AL226&gt;=0, RIGHT(TEXT(AL226,"0.#"),1)&lt;&gt;"."),TRUE,FALSE)</formula>
    </cfRule>
    <cfRule type="expression" dxfId="6" priority="8">
      <formula>IF(AND(AL226&gt;=0, RIGHT(TEXT(AL226,"0.#"),1)="."),TRUE,FALSE)</formula>
    </cfRule>
    <cfRule type="expression" dxfId="5" priority="9">
      <formula>IF(AND(AL226&lt;0, RIGHT(TEXT(AL226,"0.#"),1)&lt;&gt;"."),TRUE,FALSE)</formula>
    </cfRule>
    <cfRule type="expression" dxfId="4" priority="10">
      <formula>IF(AND(AL226&lt;0, RIGHT(TEXT(AL226,"0.#"),1)="."),TRUE,FALSE)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P27:V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23 AY71:AY73 J112:K116 P13:AX13 AR15:AX15 P14:AQ18 AR18:AX18 P19:AJ19 AQ29:AR29 AU29:AX29 AE30:AX32 AQ42:AR42 AU42:AX42 AE43:AX45 AQ47:AR47 AU47:AX47 AE48:AX50 AQ52:AR52 AU52:AX52 AE53:AX55 AE57:AX58 AE60:AX61 AE63:AX63 AE66:AX66 AQ71:AR71 AU71:AX71 AE72:AX73 AY76 AY78 AE79:AF79 AQ79:AR79 AU79:AX79 AE80:AX82 AY83 AE84:AF84 AQ84:AR84 AU84:AX84 AE85:AX87 Y203:AB205 AL203:AO205 Y209:AB209 AL209:AO209 Y213:AB213 AL213:AO213 Y217:AB218 AL217:AO218 Y222:AB226 AL222:AO226 Y230:AB230 AL230:AO230 P23:AC27 AU177:AX183 Y177:AB183 AU187:AX188 Y187:AB188 Y192:AB196 AU192:AX196">
      <formula1>OR(ISNUMBER(J13), J13="-")</formula1>
    </dataValidation>
    <dataValidation type="list" allowBlank="1" showInputMessage="1" showErrorMessage="1" sqref="G112:H116">
      <formula1>T事業番号</formula1>
    </dataValidation>
    <dataValidation type="list" allowBlank="1" showInputMessage="1" showErrorMessage="1" sqref="S5:X5">
      <formula1>T終了年度</formula1>
    </dataValidation>
    <dataValidation type="list" allowBlank="1" showInputMessage="1" showErrorMessage="1" sqref="AR35 AO198">
      <formula1>"　, ☑"</formula1>
    </dataValidation>
    <dataValidation type="list" allowBlank="1" showInputMessage="1" showErrorMessage="1" error="プルダウンリストから選択してください。" sqref="AD93:AF96 AD99:AD110 AE99:AF103 AE105:AF110">
      <formula1>"○,△,×,‐"</formula1>
    </dataValidation>
    <dataValidation type="list" allowBlank="1" showInputMessage="1" showErrorMessage="1" error="プルダウンリストから選択してください。" sqref="AD97:AF98">
      <formula1>"有,無"</formula1>
    </dataValidation>
    <dataValidation type="list" allowBlank="1" showInputMessage="1" showErrorMessage="1" sqref="A124:E124">
      <formula1>T所見を踏まえた改善点</formula1>
    </dataValidation>
    <dataValidation imeMode="disabled" allowBlank="1" showInputMessage="1" showErrorMessage="1" sqref="L112:L116"/>
    <dataValidation type="whole" imeMode="disabled" allowBlank="1" showInputMessage="1" showErrorMessage="1" sqref="M112:M116 AW2:AX2">
      <formula1>0</formula1>
      <formula2>99</formula2>
    </dataValidation>
    <dataValidation type="custom" imeMode="off" allowBlank="1" showInputMessage="1" showErrorMessage="1" sqref="J203:O205 J209:O209 J213:O213 J217:O218 J222:O226 J230:O230">
      <formula1>OR(ISNUMBER(J203), J203="-")</formula1>
    </dataValidation>
    <dataValidation type="custom" imeMode="disabled" allowBlank="1" showInputMessage="1" showErrorMessage="1" sqref="AH203:AK205 AH209:AK209 AH213:AK213 AH217:AK218 AH222:AK226 AH230:AK230">
      <formula1>OR(AND(MOD(IF(ISNUMBER(AH203), AH203, 0.5),1)=0, 0&lt;=AH203), AH203="-")</formula1>
    </dataValidation>
    <dataValidation type="list" allowBlank="1" showInputMessage="1" showErrorMessage="1" sqref="A122:E1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12:F116">
      <formula1>T省庁</formula1>
    </dataValidation>
    <dataValidation type="whole" imeMode="disabled" allowBlank="1" showInputMessage="1" showErrorMessage="1" sqref="AS2:AU2">
      <formula1>0</formula1>
      <formula2>9999</formula2>
    </dataValidation>
    <dataValidation type="whole" allowBlank="1" showInputMessage="1" showErrorMessage="1" sqref="L137:M138 X137:Y138 AJ137:AK138 AU137:AV138">
      <formula1>0</formula1>
      <formula2>9999</formula2>
    </dataValidation>
    <dataValidation type="whole" allowBlank="1" showInputMessage="1" showErrorMessage="1" sqref="O137:P138 AA137:AB138 AM137:AN138 AX137:AX13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5" max="50" man="1"/>
    <brk id="67" max="50" man="1"/>
    <brk id="90" max="50" man="1"/>
    <brk id="105" max="50" man="1"/>
    <brk id="118" max="50" man="1"/>
    <brk id="138" max="50" man="1"/>
    <brk id="174" max="50" man="1"/>
    <brk id="198" max="50"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AO138 E137:G138 Q137:S138 AC137:AE138 AO137:AP137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J77:T77</xm:sqref>
        </x14:dataValidation>
        <x14:dataValidation type="list" allowBlank="1" showInputMessage="1" showErrorMessage="1">
          <x14:formula1>
            <xm:f>入力規則等!$AG$2:$AG$13</xm:f>
          </x14:formula1>
          <xm:sqref>AC203:AG205 AC209:AG209 AC213:AG213 AC217:AG218 AC222:AG226 AC230:AG230</xm:sqref>
        </x14:dataValidation>
        <x14:dataValidation type="list" allowBlank="1" showInputMessage="1" showErrorMessage="1">
          <x14:formula1>
            <xm:f>入力規則等!$U$37:$U$39</xm:f>
          </x14:formula1>
          <xm:sqref>I137:J137 U137:V137 AG137:AH137 AR137:AS137</xm:sqref>
        </x14:dataValidation>
        <x14:dataValidation type="list" allowBlank="1" showInputMessage="1" showErrorMessage="1">
          <x14:formula1>
            <xm:f>入力規則等!$U$7:$U$9</xm:f>
          </x14:formula1>
          <xm:sqref>I138:J138 U138:V138 AG138:AH138 AR138:AS138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 zoomScaleNormal="100" workbookViewId="0">
      <selection activeCell="B33" sqref="B33:B3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168</v>
      </c>
      <c r="W1" s="29" t="s">
        <v>167</v>
      </c>
      <c r="Y1" s="29" t="s">
        <v>79</v>
      </c>
      <c r="Z1" s="29" t="s">
        <v>427</v>
      </c>
      <c r="AA1" s="29" t="s">
        <v>80</v>
      </c>
      <c r="AB1" s="29" t="s">
        <v>428</v>
      </c>
      <c r="AC1" s="29" t="s">
        <v>32</v>
      </c>
      <c r="AD1" s="28"/>
      <c r="AE1" s="29" t="s">
        <v>44</v>
      </c>
      <c r="AF1" s="30"/>
      <c r="AG1" s="42" t="s">
        <v>191</v>
      </c>
      <c r="AI1" s="42" t="s">
        <v>197</v>
      </c>
      <c r="AK1" s="42" t="s">
        <v>201</v>
      </c>
      <c r="AM1" s="62"/>
      <c r="AN1" s="62"/>
      <c r="AP1" s="28" t="s">
        <v>249</v>
      </c>
    </row>
    <row r="2" spans="1:42" ht="13.5" customHeight="1" x14ac:dyDescent="0.2">
      <c r="A2" s="14" t="s">
        <v>83</v>
      </c>
      <c r="B2" s="15"/>
      <c r="C2" s="13" t="str">
        <f>IF(B2="","",A2)</f>
        <v/>
      </c>
      <c r="D2" s="13" t="str">
        <f>IF(C2="","",IF(D1&lt;&gt;"",CONCATENATE(D1,"、",C2),C2))</f>
        <v/>
      </c>
      <c r="F2" s="12" t="s">
        <v>70</v>
      </c>
      <c r="G2" s="17" t="s">
        <v>595</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9">
        <v>20</v>
      </c>
      <c r="W2" s="32" t="s">
        <v>173</v>
      </c>
      <c r="Y2" s="32" t="s">
        <v>66</v>
      </c>
      <c r="Z2" s="32" t="s">
        <v>66</v>
      </c>
      <c r="AA2" s="72" t="s">
        <v>292</v>
      </c>
      <c r="AB2" s="72" t="s">
        <v>522</v>
      </c>
      <c r="AC2" s="73" t="s">
        <v>133</v>
      </c>
      <c r="AD2" s="28"/>
      <c r="AE2" s="34" t="s">
        <v>169</v>
      </c>
      <c r="AF2" s="30"/>
      <c r="AG2" s="43" t="s">
        <v>257</v>
      </c>
      <c r="AI2" s="42" t="s">
        <v>288</v>
      </c>
      <c r="AK2" s="42" t="s">
        <v>202</v>
      </c>
      <c r="AM2" s="62"/>
      <c r="AN2" s="62"/>
      <c r="AP2" s="43" t="s">
        <v>257</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595</v>
      </c>
      <c r="R3" s="13" t="str">
        <f t="shared" ref="R3:R8" si="3">IF(Q3="","",P3)</f>
        <v>委託・請負</v>
      </c>
      <c r="S3" s="13" t="str">
        <f t="shared" ref="S3:S8" si="4">IF(R3="",S2,IF(S2&lt;&gt;"",CONCATENATE(S2,"、",R3),R3))</f>
        <v>委託・請負</v>
      </c>
      <c r="T3" s="13"/>
      <c r="U3" s="32" t="s">
        <v>554</v>
      </c>
      <c r="W3" s="32" t="s">
        <v>148</v>
      </c>
      <c r="Y3" s="32" t="s">
        <v>67</v>
      </c>
      <c r="Z3" s="32" t="s">
        <v>429</v>
      </c>
      <c r="AA3" s="72" t="s">
        <v>392</v>
      </c>
      <c r="AB3" s="72" t="s">
        <v>523</v>
      </c>
      <c r="AC3" s="73" t="s">
        <v>134</v>
      </c>
      <c r="AD3" s="28"/>
      <c r="AE3" s="34" t="s">
        <v>170</v>
      </c>
      <c r="AF3" s="30"/>
      <c r="AG3" s="43" t="s">
        <v>258</v>
      </c>
      <c r="AI3" s="42" t="s">
        <v>196</v>
      </c>
      <c r="AK3" s="42" t="str">
        <f>CHAR(CODE(AK2)+1)</f>
        <v>B</v>
      </c>
      <c r="AM3" s="62"/>
      <c r="AN3" s="62"/>
      <c r="AP3" s="43" t="s">
        <v>258</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2" t="s">
        <v>555</v>
      </c>
      <c r="W4" s="32" t="s">
        <v>149</v>
      </c>
      <c r="Y4" s="32" t="s">
        <v>299</v>
      </c>
      <c r="Z4" s="32" t="s">
        <v>430</v>
      </c>
      <c r="AA4" s="72" t="s">
        <v>393</v>
      </c>
      <c r="AB4" s="72" t="s">
        <v>524</v>
      </c>
      <c r="AC4" s="72" t="s">
        <v>135</v>
      </c>
      <c r="AD4" s="28"/>
      <c r="AE4" s="34" t="s">
        <v>171</v>
      </c>
      <c r="AF4" s="30"/>
      <c r="AG4" s="43" t="s">
        <v>259</v>
      </c>
      <c r="AI4" s="42" t="s">
        <v>198</v>
      </c>
      <c r="AK4" s="42" t="str">
        <f t="shared" ref="AK4:AK49" si="7">CHAR(CODE(AK3)+1)</f>
        <v>C</v>
      </c>
      <c r="AM4" s="62"/>
      <c r="AN4" s="62"/>
      <c r="AP4" s="43" t="s">
        <v>259</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2" t="s">
        <v>579</v>
      </c>
      <c r="Y5" s="32" t="s">
        <v>300</v>
      </c>
      <c r="Z5" s="32" t="s">
        <v>431</v>
      </c>
      <c r="AA5" s="72" t="s">
        <v>394</v>
      </c>
      <c r="AB5" s="72" t="s">
        <v>525</v>
      </c>
      <c r="AC5" s="72" t="s">
        <v>172</v>
      </c>
      <c r="AD5" s="31"/>
      <c r="AE5" s="34" t="s">
        <v>269</v>
      </c>
      <c r="AF5" s="30"/>
      <c r="AG5" s="43" t="s">
        <v>260</v>
      </c>
      <c r="AI5" s="42" t="s">
        <v>296</v>
      </c>
      <c r="AK5" s="42" t="str">
        <f t="shared" si="7"/>
        <v>D</v>
      </c>
      <c r="AP5" s="43" t="s">
        <v>260</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2" t="s">
        <v>271</v>
      </c>
      <c r="W6" s="32" t="s">
        <v>150</v>
      </c>
      <c r="Y6" s="32" t="s">
        <v>301</v>
      </c>
      <c r="Z6" s="32" t="s">
        <v>432</v>
      </c>
      <c r="AA6" s="72" t="s">
        <v>395</v>
      </c>
      <c r="AB6" s="72" t="s">
        <v>526</v>
      </c>
      <c r="AC6" s="72" t="s">
        <v>136</v>
      </c>
      <c r="AD6" s="31"/>
      <c r="AE6" s="34" t="s">
        <v>267</v>
      </c>
      <c r="AF6" s="30"/>
      <c r="AG6" s="43" t="s">
        <v>261</v>
      </c>
      <c r="AI6" s="42" t="s">
        <v>297</v>
      </c>
      <c r="AK6" s="42" t="str">
        <f>CHAR(CODE(AK5)+1)</f>
        <v>E</v>
      </c>
      <c r="AP6" s="43" t="s">
        <v>261</v>
      </c>
    </row>
    <row r="7" spans="1:42" ht="13.5" customHeight="1" x14ac:dyDescent="0.2">
      <c r="A7" s="14" t="s">
        <v>88</v>
      </c>
      <c r="B7" s="15"/>
      <c r="C7" s="13" t="str">
        <f t="shared" si="0"/>
        <v/>
      </c>
      <c r="D7" s="13" t="str">
        <f t="shared" si="8"/>
        <v/>
      </c>
      <c r="F7" s="18" t="s">
        <v>210</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2"/>
      <c r="W7" s="32" t="s">
        <v>151</v>
      </c>
      <c r="Y7" s="32" t="s">
        <v>302</v>
      </c>
      <c r="Z7" s="32" t="s">
        <v>433</v>
      </c>
      <c r="AA7" s="72" t="s">
        <v>396</v>
      </c>
      <c r="AB7" s="72" t="s">
        <v>527</v>
      </c>
      <c r="AC7" s="31"/>
      <c r="AD7" s="31"/>
      <c r="AE7" s="32" t="s">
        <v>136</v>
      </c>
      <c r="AF7" s="30"/>
      <c r="AG7" s="43" t="s">
        <v>262</v>
      </c>
      <c r="AH7" s="64"/>
      <c r="AI7" s="43" t="s">
        <v>284</v>
      </c>
      <c r="AK7" s="42" t="str">
        <f>CHAR(CODE(AK6)+1)</f>
        <v>F</v>
      </c>
      <c r="AP7" s="43" t="s">
        <v>262</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2" t="s">
        <v>294</v>
      </c>
      <c r="W8" s="32" t="s">
        <v>152</v>
      </c>
      <c r="Y8" s="32" t="s">
        <v>303</v>
      </c>
      <c r="Z8" s="32" t="s">
        <v>434</v>
      </c>
      <c r="AA8" s="72" t="s">
        <v>397</v>
      </c>
      <c r="AB8" s="72" t="s">
        <v>528</v>
      </c>
      <c r="AC8" s="31"/>
      <c r="AD8" s="31"/>
      <c r="AE8" s="31"/>
      <c r="AF8" s="30"/>
      <c r="AG8" s="43" t="s">
        <v>263</v>
      </c>
      <c r="AI8" s="42" t="s">
        <v>285</v>
      </c>
      <c r="AK8" s="42" t="str">
        <f t="shared" si="7"/>
        <v>G</v>
      </c>
      <c r="AP8" s="43" t="s">
        <v>263</v>
      </c>
    </row>
    <row r="9" spans="1:42" ht="13.5" customHeight="1" x14ac:dyDescent="0.2">
      <c r="A9" s="14" t="s">
        <v>90</v>
      </c>
      <c r="B9" s="15"/>
      <c r="C9" s="13" t="str">
        <f t="shared" si="0"/>
        <v/>
      </c>
      <c r="D9" s="13" t="str">
        <f t="shared" si="8"/>
        <v/>
      </c>
      <c r="F9" s="18" t="s">
        <v>211</v>
      </c>
      <c r="G9" s="17"/>
      <c r="H9" s="13" t="str">
        <f t="shared" si="1"/>
        <v/>
      </c>
      <c r="I9" s="13" t="str">
        <f t="shared" si="5"/>
        <v>一般会計</v>
      </c>
      <c r="K9" s="14" t="s">
        <v>108</v>
      </c>
      <c r="L9" s="15"/>
      <c r="M9" s="13" t="str">
        <f t="shared" si="2"/>
        <v/>
      </c>
      <c r="N9" s="13" t="str">
        <f t="shared" si="6"/>
        <v/>
      </c>
      <c r="O9" s="13"/>
      <c r="P9" s="13"/>
      <c r="Q9" s="19"/>
      <c r="T9" s="13"/>
      <c r="U9" s="32" t="s">
        <v>295</v>
      </c>
      <c r="W9" s="32" t="s">
        <v>153</v>
      </c>
      <c r="Y9" s="32" t="s">
        <v>304</v>
      </c>
      <c r="Z9" s="32" t="s">
        <v>435</v>
      </c>
      <c r="AA9" s="72" t="s">
        <v>398</v>
      </c>
      <c r="AB9" s="72" t="s">
        <v>529</v>
      </c>
      <c r="AC9" s="31"/>
      <c r="AD9" s="31"/>
      <c r="AE9" s="31"/>
      <c r="AF9" s="30"/>
      <c r="AG9" s="43" t="s">
        <v>264</v>
      </c>
      <c r="AI9" s="61"/>
      <c r="AK9" s="42" t="str">
        <f t="shared" si="7"/>
        <v>H</v>
      </c>
      <c r="AP9" s="43" t="s">
        <v>264</v>
      </c>
    </row>
    <row r="10" spans="1:42" ht="13.5" customHeight="1" x14ac:dyDescent="0.2">
      <c r="A10" s="14" t="s">
        <v>231</v>
      </c>
      <c r="B10" s="15"/>
      <c r="C10" s="13" t="str">
        <f t="shared" si="0"/>
        <v/>
      </c>
      <c r="D10" s="13" t="str">
        <f t="shared" si="8"/>
        <v/>
      </c>
      <c r="F10" s="18" t="s">
        <v>115</v>
      </c>
      <c r="G10" s="17"/>
      <c r="H10" s="13" t="str">
        <f t="shared" si="1"/>
        <v/>
      </c>
      <c r="I10" s="13" t="str">
        <f t="shared" si="5"/>
        <v>一般会計</v>
      </c>
      <c r="K10" s="14" t="s">
        <v>232</v>
      </c>
      <c r="L10" s="15"/>
      <c r="M10" s="13" t="str">
        <f t="shared" si="2"/>
        <v/>
      </c>
      <c r="N10" s="13" t="str">
        <f t="shared" si="6"/>
        <v/>
      </c>
      <c r="O10" s="13"/>
      <c r="P10" s="13" t="str">
        <f>S8</f>
        <v>委託・請負</v>
      </c>
      <c r="Q10" s="19"/>
      <c r="T10" s="13"/>
      <c r="W10" s="32" t="s">
        <v>154</v>
      </c>
      <c r="Y10" s="32" t="s">
        <v>305</v>
      </c>
      <c r="Z10" s="32" t="s">
        <v>436</v>
      </c>
      <c r="AA10" s="72" t="s">
        <v>399</v>
      </c>
      <c r="AB10" s="72" t="s">
        <v>530</v>
      </c>
      <c r="AC10" s="31"/>
      <c r="AD10" s="31"/>
      <c r="AE10" s="31"/>
      <c r="AF10" s="30"/>
      <c r="AG10" s="43" t="s">
        <v>253</v>
      </c>
      <c r="AK10" s="42" t="str">
        <f t="shared" si="7"/>
        <v>I</v>
      </c>
      <c r="AP10" s="42" t="s">
        <v>250</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595</v>
      </c>
      <c r="M11" s="13" t="str">
        <f t="shared" si="2"/>
        <v>その他の事項経費</v>
      </c>
      <c r="N11" s="13" t="str">
        <f t="shared" si="6"/>
        <v>その他の事項経費</v>
      </c>
      <c r="O11" s="13"/>
      <c r="P11" s="13"/>
      <c r="Q11" s="19"/>
      <c r="T11" s="13"/>
      <c r="W11" s="32" t="s">
        <v>155</v>
      </c>
      <c r="Y11" s="32" t="s">
        <v>306</v>
      </c>
      <c r="Z11" s="32" t="s">
        <v>437</v>
      </c>
      <c r="AA11" s="72" t="s">
        <v>400</v>
      </c>
      <c r="AB11" s="72" t="s">
        <v>531</v>
      </c>
      <c r="AC11" s="31"/>
      <c r="AD11" s="31"/>
      <c r="AE11" s="31"/>
      <c r="AF11" s="30"/>
      <c r="AG11" s="42" t="s">
        <v>256</v>
      </c>
      <c r="AK11" s="42"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556</v>
      </c>
      <c r="W12" s="32" t="s">
        <v>156</v>
      </c>
      <c r="Y12" s="32" t="s">
        <v>307</v>
      </c>
      <c r="Z12" s="32" t="s">
        <v>438</v>
      </c>
      <c r="AA12" s="72" t="s">
        <v>401</v>
      </c>
      <c r="AB12" s="72" t="s">
        <v>532</v>
      </c>
      <c r="AC12" s="31"/>
      <c r="AD12" s="31"/>
      <c r="AE12" s="31"/>
      <c r="AF12" s="30"/>
      <c r="AG12" s="42" t="s">
        <v>254</v>
      </c>
      <c r="AK12" s="42"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173</v>
      </c>
      <c r="W13" s="32" t="s">
        <v>157</v>
      </c>
      <c r="Y13" s="32" t="s">
        <v>308</v>
      </c>
      <c r="Z13" s="32" t="s">
        <v>439</v>
      </c>
      <c r="AA13" s="72" t="s">
        <v>402</v>
      </c>
      <c r="AB13" s="72" t="s">
        <v>533</v>
      </c>
      <c r="AC13" s="31"/>
      <c r="AD13" s="31"/>
      <c r="AE13" s="31"/>
      <c r="AF13" s="30"/>
      <c r="AG13" s="42" t="s">
        <v>255</v>
      </c>
      <c r="AK13" s="42"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557</v>
      </c>
      <c r="W14" s="32" t="s">
        <v>158</v>
      </c>
      <c r="Y14" s="32" t="s">
        <v>309</v>
      </c>
      <c r="Z14" s="32" t="s">
        <v>440</v>
      </c>
      <c r="AA14" s="72" t="s">
        <v>403</v>
      </c>
      <c r="AB14" s="72" t="s">
        <v>534</v>
      </c>
      <c r="AC14" s="31"/>
      <c r="AD14" s="31"/>
      <c r="AE14" s="31"/>
      <c r="AF14" s="30"/>
      <c r="AG14" s="61"/>
      <c r="AK14" s="42"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558</v>
      </c>
      <c r="W15" s="32" t="s">
        <v>159</v>
      </c>
      <c r="Y15" s="32" t="s">
        <v>310</v>
      </c>
      <c r="Z15" s="32" t="s">
        <v>441</v>
      </c>
      <c r="AA15" s="72" t="s">
        <v>404</v>
      </c>
      <c r="AB15" s="72" t="s">
        <v>535</v>
      </c>
      <c r="AC15" s="31"/>
      <c r="AD15" s="31"/>
      <c r="AE15" s="31"/>
      <c r="AF15" s="30"/>
      <c r="AG15" s="62"/>
      <c r="AK15" s="42"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559</v>
      </c>
      <c r="W16" s="32" t="s">
        <v>160</v>
      </c>
      <c r="Y16" s="32" t="s">
        <v>311</v>
      </c>
      <c r="Z16" s="32" t="s">
        <v>442</v>
      </c>
      <c r="AA16" s="72" t="s">
        <v>405</v>
      </c>
      <c r="AB16" s="72" t="s">
        <v>536</v>
      </c>
      <c r="AC16" s="31"/>
      <c r="AD16" s="31"/>
      <c r="AE16" s="31"/>
      <c r="AF16" s="30"/>
      <c r="AG16" s="62"/>
      <c r="AK16" s="42"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560</v>
      </c>
      <c r="W17" s="32" t="s">
        <v>161</v>
      </c>
      <c r="Y17" s="32" t="s">
        <v>312</v>
      </c>
      <c r="Z17" s="32" t="s">
        <v>443</v>
      </c>
      <c r="AA17" s="72" t="s">
        <v>406</v>
      </c>
      <c r="AB17" s="72" t="s">
        <v>537</v>
      </c>
      <c r="AC17" s="31"/>
      <c r="AD17" s="31"/>
      <c r="AE17" s="31"/>
      <c r="AF17" s="30"/>
      <c r="AG17" s="62"/>
      <c r="AK17" s="42"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561</v>
      </c>
      <c r="W18" s="32" t="s">
        <v>162</v>
      </c>
      <c r="Y18" s="32" t="s">
        <v>313</v>
      </c>
      <c r="Z18" s="32" t="s">
        <v>444</v>
      </c>
      <c r="AA18" s="72" t="s">
        <v>407</v>
      </c>
      <c r="AB18" s="72" t="s">
        <v>538</v>
      </c>
      <c r="AC18" s="31"/>
      <c r="AD18" s="31"/>
      <c r="AE18" s="31"/>
      <c r="AF18" s="30"/>
      <c r="AK18" s="42"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562</v>
      </c>
      <c r="W19" s="32" t="s">
        <v>163</v>
      </c>
      <c r="Y19" s="32" t="s">
        <v>314</v>
      </c>
      <c r="Z19" s="32" t="s">
        <v>445</v>
      </c>
      <c r="AA19" s="72" t="s">
        <v>408</v>
      </c>
      <c r="AB19" s="72" t="s">
        <v>539</v>
      </c>
      <c r="AC19" s="31"/>
      <c r="AD19" s="31"/>
      <c r="AE19" s="31"/>
      <c r="AF19" s="30"/>
      <c r="AK19" s="42" t="str">
        <f t="shared" si="7"/>
        <v>R</v>
      </c>
    </row>
    <row r="20" spans="1:37" ht="13.5" customHeight="1" x14ac:dyDescent="0.2">
      <c r="A20" s="14" t="s">
        <v>221</v>
      </c>
      <c r="B20" s="15"/>
      <c r="C20" s="13" t="str">
        <f t="shared" si="9"/>
        <v/>
      </c>
      <c r="D20" s="13" t="str">
        <f t="shared" si="8"/>
        <v/>
      </c>
      <c r="F20" s="18" t="s">
        <v>220</v>
      </c>
      <c r="G20" s="17"/>
      <c r="H20" s="13" t="str">
        <f t="shared" si="1"/>
        <v/>
      </c>
      <c r="I20" s="13" t="str">
        <f t="shared" si="5"/>
        <v>一般会計</v>
      </c>
      <c r="K20" s="13"/>
      <c r="L20" s="13"/>
      <c r="O20" s="13"/>
      <c r="P20" s="13"/>
      <c r="Q20" s="19"/>
      <c r="T20" s="13"/>
      <c r="U20" s="32" t="s">
        <v>563</v>
      </c>
      <c r="W20" s="32" t="s">
        <v>164</v>
      </c>
      <c r="Y20" s="32" t="s">
        <v>315</v>
      </c>
      <c r="Z20" s="32" t="s">
        <v>446</v>
      </c>
      <c r="AA20" s="72" t="s">
        <v>409</v>
      </c>
      <c r="AB20" s="72" t="s">
        <v>540</v>
      </c>
      <c r="AC20" s="31"/>
      <c r="AD20" s="31"/>
      <c r="AE20" s="31"/>
      <c r="AF20" s="30"/>
      <c r="AK20" s="42" t="str">
        <f t="shared" si="7"/>
        <v>S</v>
      </c>
    </row>
    <row r="21" spans="1:37" ht="13.5" customHeight="1" x14ac:dyDescent="0.2">
      <c r="A21" s="14" t="s">
        <v>222</v>
      </c>
      <c r="B21" s="15"/>
      <c r="C21" s="13" t="str">
        <f t="shared" si="9"/>
        <v/>
      </c>
      <c r="D21" s="13" t="str">
        <f t="shared" si="8"/>
        <v/>
      </c>
      <c r="F21" s="18" t="s">
        <v>125</v>
      </c>
      <c r="G21" s="17"/>
      <c r="H21" s="13" t="str">
        <f t="shared" si="1"/>
        <v/>
      </c>
      <c r="I21" s="13" t="str">
        <f t="shared" si="5"/>
        <v>一般会計</v>
      </c>
      <c r="K21" s="13"/>
      <c r="L21" s="13"/>
      <c r="O21" s="13"/>
      <c r="P21" s="13"/>
      <c r="Q21" s="19"/>
      <c r="T21" s="13"/>
      <c r="U21" s="32" t="s">
        <v>564</v>
      </c>
      <c r="W21" s="32" t="s">
        <v>165</v>
      </c>
      <c r="Y21" s="32" t="s">
        <v>316</v>
      </c>
      <c r="Z21" s="32" t="s">
        <v>447</v>
      </c>
      <c r="AA21" s="72" t="s">
        <v>410</v>
      </c>
      <c r="AB21" s="72" t="s">
        <v>541</v>
      </c>
      <c r="AC21" s="31"/>
      <c r="AD21" s="31"/>
      <c r="AE21" s="31"/>
      <c r="AF21" s="30"/>
      <c r="AK21" s="42" t="str">
        <f t="shared" si="7"/>
        <v>T</v>
      </c>
    </row>
    <row r="22" spans="1:37" ht="13.5" customHeight="1" x14ac:dyDescent="0.2">
      <c r="A22" s="14" t="s">
        <v>223</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2" t="s">
        <v>565</v>
      </c>
      <c r="W22" s="32" t="s">
        <v>166</v>
      </c>
      <c r="Y22" s="32" t="s">
        <v>317</v>
      </c>
      <c r="Z22" s="32" t="s">
        <v>448</v>
      </c>
      <c r="AA22" s="72" t="s">
        <v>411</v>
      </c>
      <c r="AB22" s="72" t="s">
        <v>542</v>
      </c>
      <c r="AC22" s="31"/>
      <c r="AD22" s="31"/>
      <c r="AE22" s="31"/>
      <c r="AF22" s="30"/>
      <c r="AK22" s="42" t="str">
        <f t="shared" si="7"/>
        <v>U</v>
      </c>
    </row>
    <row r="23" spans="1:37" ht="13.5" customHeight="1" x14ac:dyDescent="0.2">
      <c r="A23" s="14" t="s">
        <v>224</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2" t="s">
        <v>566</v>
      </c>
      <c r="W23" s="32" t="s">
        <v>582</v>
      </c>
      <c r="Y23" s="32" t="s">
        <v>318</v>
      </c>
      <c r="Z23" s="32" t="s">
        <v>449</v>
      </c>
      <c r="AA23" s="72" t="s">
        <v>412</v>
      </c>
      <c r="AB23" s="72" t="s">
        <v>543</v>
      </c>
      <c r="AC23" s="31"/>
      <c r="AD23" s="31"/>
      <c r="AE23" s="31"/>
      <c r="AF23" s="30"/>
      <c r="AK23" s="42" t="str">
        <f t="shared" si="7"/>
        <v>V</v>
      </c>
    </row>
    <row r="24" spans="1:37" ht="13.5" customHeight="1" x14ac:dyDescent="0.2">
      <c r="A24" s="67" t="s">
        <v>286</v>
      </c>
      <c r="B24" s="15"/>
      <c r="C24" s="13" t="str">
        <f t="shared" si="9"/>
        <v/>
      </c>
      <c r="D24" s="13" t="str">
        <f>IF(C24="",D23,IF(D23&lt;&gt;"",CONCATENATE(D23,"、",C24),C24))</f>
        <v/>
      </c>
      <c r="F24" s="18" t="s">
        <v>290</v>
      </c>
      <c r="G24" s="17"/>
      <c r="H24" s="13" t="str">
        <f t="shared" si="1"/>
        <v/>
      </c>
      <c r="I24" s="13" t="str">
        <f t="shared" si="5"/>
        <v>一般会計</v>
      </c>
      <c r="K24" s="13"/>
      <c r="L24" s="13"/>
      <c r="O24" s="13"/>
      <c r="P24" s="13"/>
      <c r="Q24" s="19"/>
      <c r="T24" s="13"/>
      <c r="U24" s="32" t="s">
        <v>567</v>
      </c>
      <c r="Y24" s="32" t="s">
        <v>319</v>
      </c>
      <c r="Z24" s="32" t="s">
        <v>450</v>
      </c>
      <c r="AA24" s="72" t="s">
        <v>413</v>
      </c>
      <c r="AB24" s="72" t="s">
        <v>544</v>
      </c>
      <c r="AC24" s="31"/>
      <c r="AD24" s="31"/>
      <c r="AE24" s="31"/>
      <c r="AF24" s="30"/>
      <c r="AK24" s="42" t="str">
        <f>CHAR(CODE(AK23)+1)</f>
        <v>W</v>
      </c>
    </row>
    <row r="25" spans="1:37" ht="13.5" customHeight="1" x14ac:dyDescent="0.2">
      <c r="A25" s="69"/>
      <c r="B25" s="68"/>
      <c r="F25" s="18" t="s">
        <v>128</v>
      </c>
      <c r="G25" s="17"/>
      <c r="H25" s="13" t="str">
        <f t="shared" si="1"/>
        <v/>
      </c>
      <c r="I25" s="13" t="str">
        <f t="shared" si="5"/>
        <v>一般会計</v>
      </c>
      <c r="K25" s="13"/>
      <c r="L25" s="13"/>
      <c r="O25" s="13"/>
      <c r="P25" s="13"/>
      <c r="Q25" s="19"/>
      <c r="T25" s="13"/>
      <c r="U25" s="32" t="s">
        <v>568</v>
      </c>
      <c r="Y25" s="32" t="s">
        <v>320</v>
      </c>
      <c r="Z25" s="32" t="s">
        <v>451</v>
      </c>
      <c r="AA25" s="72" t="s">
        <v>414</v>
      </c>
      <c r="AB25" s="72" t="s">
        <v>545</v>
      </c>
      <c r="AC25" s="31"/>
      <c r="AD25" s="31"/>
      <c r="AE25" s="31"/>
      <c r="AF25" s="30"/>
      <c r="AK25" s="42" t="str">
        <f t="shared" si="7"/>
        <v>X</v>
      </c>
    </row>
    <row r="26" spans="1:37" ht="13.5" customHeight="1" x14ac:dyDescent="0.2">
      <c r="A26" s="66"/>
      <c r="B26" s="65"/>
      <c r="F26" s="18" t="s">
        <v>129</v>
      </c>
      <c r="G26" s="17"/>
      <c r="H26" s="13" t="str">
        <f t="shared" si="1"/>
        <v/>
      </c>
      <c r="I26" s="13" t="str">
        <f t="shared" si="5"/>
        <v>一般会計</v>
      </c>
      <c r="K26" s="13"/>
      <c r="L26" s="13"/>
      <c r="O26" s="13"/>
      <c r="P26" s="13"/>
      <c r="Q26" s="19"/>
      <c r="T26" s="13"/>
      <c r="U26" s="32" t="s">
        <v>569</v>
      </c>
      <c r="Y26" s="32" t="s">
        <v>321</v>
      </c>
      <c r="Z26" s="32" t="s">
        <v>452</v>
      </c>
      <c r="AA26" s="72" t="s">
        <v>415</v>
      </c>
      <c r="AB26" s="72" t="s">
        <v>546</v>
      </c>
      <c r="AC26" s="31"/>
      <c r="AD26" s="31"/>
      <c r="AE26" s="31"/>
      <c r="AF26" s="30"/>
      <c r="AK26" s="42" t="str">
        <f t="shared" si="7"/>
        <v>Y</v>
      </c>
    </row>
    <row r="27" spans="1:37" ht="13.5" customHeight="1" x14ac:dyDescent="0.2">
      <c r="A27" s="13" t="str">
        <f>IF(D24="", "-", D24)</f>
        <v>-</v>
      </c>
      <c r="B27" s="13"/>
      <c r="F27" s="18" t="s">
        <v>130</v>
      </c>
      <c r="G27" s="17"/>
      <c r="H27" s="13" t="str">
        <f t="shared" si="1"/>
        <v/>
      </c>
      <c r="I27" s="13" t="str">
        <f t="shared" si="5"/>
        <v>一般会計</v>
      </c>
      <c r="K27" s="13"/>
      <c r="L27" s="13"/>
      <c r="O27" s="13"/>
      <c r="P27" s="13"/>
      <c r="Q27" s="19"/>
      <c r="T27" s="13"/>
      <c r="U27" s="32" t="s">
        <v>570</v>
      </c>
      <c r="Y27" s="32" t="s">
        <v>322</v>
      </c>
      <c r="Z27" s="32" t="s">
        <v>453</v>
      </c>
      <c r="AA27" s="72" t="s">
        <v>416</v>
      </c>
      <c r="AB27" s="72" t="s">
        <v>547</v>
      </c>
      <c r="AC27" s="31"/>
      <c r="AD27" s="31"/>
      <c r="AE27" s="31"/>
      <c r="AF27" s="30"/>
      <c r="AK27" s="42"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2" t="s">
        <v>571</v>
      </c>
      <c r="Y28" s="32" t="s">
        <v>323</v>
      </c>
      <c r="Z28" s="32" t="s">
        <v>454</v>
      </c>
      <c r="AA28" s="72" t="s">
        <v>417</v>
      </c>
      <c r="AB28" s="72" t="s">
        <v>548</v>
      </c>
      <c r="AC28" s="31"/>
      <c r="AD28" s="31"/>
      <c r="AE28" s="31"/>
      <c r="AF28" s="30"/>
      <c r="AK28" s="42" t="s">
        <v>203</v>
      </c>
    </row>
    <row r="29" spans="1:37" ht="13.5" customHeight="1" x14ac:dyDescent="0.2">
      <c r="A29" s="13"/>
      <c r="B29" s="13"/>
      <c r="F29" s="18" t="s">
        <v>212</v>
      </c>
      <c r="G29" s="17"/>
      <c r="H29" s="13" t="str">
        <f t="shared" si="1"/>
        <v/>
      </c>
      <c r="I29" s="13" t="str">
        <f t="shared" si="5"/>
        <v>一般会計</v>
      </c>
      <c r="K29" s="13"/>
      <c r="L29" s="13"/>
      <c r="O29" s="13"/>
      <c r="P29" s="13"/>
      <c r="Q29" s="19"/>
      <c r="T29" s="13"/>
      <c r="U29" s="32" t="s">
        <v>572</v>
      </c>
      <c r="Y29" s="32" t="s">
        <v>324</v>
      </c>
      <c r="Z29" s="32" t="s">
        <v>455</v>
      </c>
      <c r="AA29" s="72" t="s">
        <v>418</v>
      </c>
      <c r="AB29" s="72" t="s">
        <v>549</v>
      </c>
      <c r="AC29" s="31"/>
      <c r="AD29" s="31"/>
      <c r="AE29" s="31"/>
      <c r="AF29" s="30"/>
      <c r="AK29" s="42" t="str">
        <f t="shared" si="7"/>
        <v>b</v>
      </c>
    </row>
    <row r="30" spans="1:37" ht="13.5" customHeight="1" x14ac:dyDescent="0.2">
      <c r="A30" s="13"/>
      <c r="B30" s="13"/>
      <c r="F30" s="18" t="s">
        <v>213</v>
      </c>
      <c r="G30" s="17"/>
      <c r="H30" s="13" t="str">
        <f t="shared" si="1"/>
        <v/>
      </c>
      <c r="I30" s="13" t="str">
        <f t="shared" si="5"/>
        <v>一般会計</v>
      </c>
      <c r="K30" s="13"/>
      <c r="L30" s="13"/>
      <c r="O30" s="13"/>
      <c r="P30" s="13"/>
      <c r="Q30" s="19"/>
      <c r="T30" s="13"/>
      <c r="U30" s="32" t="s">
        <v>573</v>
      </c>
      <c r="Y30" s="32" t="s">
        <v>325</v>
      </c>
      <c r="Z30" s="32" t="s">
        <v>456</v>
      </c>
      <c r="AA30" s="72" t="s">
        <v>419</v>
      </c>
      <c r="AB30" s="72" t="s">
        <v>550</v>
      </c>
      <c r="AC30" s="31"/>
      <c r="AD30" s="31"/>
      <c r="AE30" s="31"/>
      <c r="AF30" s="30"/>
      <c r="AK30" s="42" t="str">
        <f t="shared" si="7"/>
        <v>c</v>
      </c>
    </row>
    <row r="31" spans="1:37" ht="13.5" customHeight="1" x14ac:dyDescent="0.2">
      <c r="A31" s="13"/>
      <c r="B31" s="13"/>
      <c r="F31" s="18" t="s">
        <v>214</v>
      </c>
      <c r="G31" s="17"/>
      <c r="H31" s="13" t="str">
        <f t="shared" si="1"/>
        <v/>
      </c>
      <c r="I31" s="13" t="str">
        <f t="shared" si="5"/>
        <v>一般会計</v>
      </c>
      <c r="K31" s="13"/>
      <c r="L31" s="13"/>
      <c r="O31" s="13"/>
      <c r="P31" s="13"/>
      <c r="Q31" s="19"/>
      <c r="T31" s="13"/>
      <c r="U31" s="32" t="s">
        <v>574</v>
      </c>
      <c r="Y31" s="32" t="s">
        <v>326</v>
      </c>
      <c r="Z31" s="32" t="s">
        <v>457</v>
      </c>
      <c r="AA31" s="72" t="s">
        <v>420</v>
      </c>
      <c r="AB31" s="72" t="s">
        <v>551</v>
      </c>
      <c r="AC31" s="31"/>
      <c r="AD31" s="31"/>
      <c r="AE31" s="31"/>
      <c r="AF31" s="30"/>
      <c r="AK31" s="42" t="str">
        <f t="shared" si="7"/>
        <v>d</v>
      </c>
    </row>
    <row r="32" spans="1:37" ht="13.5" customHeight="1" x14ac:dyDescent="0.2">
      <c r="A32" s="13"/>
      <c r="B32" s="13"/>
      <c r="F32" s="18" t="s">
        <v>215</v>
      </c>
      <c r="G32" s="17"/>
      <c r="H32" s="13" t="str">
        <f t="shared" si="1"/>
        <v/>
      </c>
      <c r="I32" s="13" t="str">
        <f t="shared" si="5"/>
        <v>一般会計</v>
      </c>
      <c r="K32" s="13"/>
      <c r="L32" s="13"/>
      <c r="O32" s="13"/>
      <c r="P32" s="13"/>
      <c r="Q32" s="19"/>
      <c r="T32" s="13"/>
      <c r="U32" s="32" t="s">
        <v>575</v>
      </c>
      <c r="Y32" s="32" t="s">
        <v>327</v>
      </c>
      <c r="Z32" s="32" t="s">
        <v>458</v>
      </c>
      <c r="AA32" s="72" t="s">
        <v>68</v>
      </c>
      <c r="AB32" s="72" t="s">
        <v>68</v>
      </c>
      <c r="AC32" s="31"/>
      <c r="AD32" s="31"/>
      <c r="AE32" s="31"/>
      <c r="AF32" s="30"/>
      <c r="AK32" s="42" t="str">
        <f t="shared" si="7"/>
        <v>e</v>
      </c>
    </row>
    <row r="33" spans="1:37" ht="13.5" customHeight="1" x14ac:dyDescent="0.2">
      <c r="A33" s="13"/>
      <c r="B33" s="13"/>
      <c r="F33" s="18" t="s">
        <v>216</v>
      </c>
      <c r="G33" s="17"/>
      <c r="H33" s="13" t="str">
        <f t="shared" si="1"/>
        <v/>
      </c>
      <c r="I33" s="13" t="str">
        <f t="shared" si="5"/>
        <v>一般会計</v>
      </c>
      <c r="K33" s="13"/>
      <c r="L33" s="13"/>
      <c r="O33" s="13"/>
      <c r="P33" s="13"/>
      <c r="Q33" s="19"/>
      <c r="T33" s="13"/>
      <c r="U33" s="32" t="s">
        <v>576</v>
      </c>
      <c r="Y33" s="32" t="s">
        <v>328</v>
      </c>
      <c r="Z33" s="32" t="s">
        <v>459</v>
      </c>
      <c r="AA33" s="55"/>
      <c r="AB33" s="31"/>
      <c r="AC33" s="31"/>
      <c r="AD33" s="31"/>
      <c r="AE33" s="31"/>
      <c r="AF33" s="30"/>
      <c r="AK33" s="42" t="str">
        <f t="shared" si="7"/>
        <v>f</v>
      </c>
    </row>
    <row r="34" spans="1:37" ht="13.5" customHeight="1" x14ac:dyDescent="0.2">
      <c r="A34" s="13"/>
      <c r="B34" s="13"/>
      <c r="F34" s="18" t="s">
        <v>217</v>
      </c>
      <c r="G34" s="17"/>
      <c r="H34" s="13" t="str">
        <f t="shared" si="1"/>
        <v/>
      </c>
      <c r="I34" s="13" t="str">
        <f t="shared" si="5"/>
        <v>一般会計</v>
      </c>
      <c r="K34" s="13"/>
      <c r="L34" s="13"/>
      <c r="O34" s="13"/>
      <c r="P34" s="13"/>
      <c r="Q34" s="19"/>
      <c r="T34" s="13"/>
      <c r="U34" s="32" t="s">
        <v>577</v>
      </c>
      <c r="Y34" s="32" t="s">
        <v>329</v>
      </c>
      <c r="Z34" s="32" t="s">
        <v>460</v>
      </c>
      <c r="AB34" s="31"/>
      <c r="AC34" s="31"/>
      <c r="AD34" s="31"/>
      <c r="AE34" s="31"/>
      <c r="AF34" s="30"/>
      <c r="AK34" s="42" t="str">
        <f t="shared" si="7"/>
        <v>g</v>
      </c>
    </row>
    <row r="35" spans="1:37" ht="13.5" customHeight="1" x14ac:dyDescent="0.2">
      <c r="A35" s="13"/>
      <c r="B35" s="13"/>
      <c r="F35" s="18" t="s">
        <v>218</v>
      </c>
      <c r="G35" s="17"/>
      <c r="H35" s="13" t="str">
        <f t="shared" si="1"/>
        <v/>
      </c>
      <c r="I35" s="13" t="str">
        <f t="shared" si="5"/>
        <v>一般会計</v>
      </c>
      <c r="K35" s="13"/>
      <c r="L35" s="13"/>
      <c r="O35" s="13"/>
      <c r="P35" s="13"/>
      <c r="Q35" s="19"/>
      <c r="T35" s="13"/>
      <c r="Y35" s="32" t="s">
        <v>330</v>
      </c>
      <c r="Z35" s="32" t="s">
        <v>461</v>
      </c>
      <c r="AC35" s="31"/>
      <c r="AF35" s="30"/>
      <c r="AK35" s="42" t="str">
        <f t="shared" si="7"/>
        <v>h</v>
      </c>
    </row>
    <row r="36" spans="1:37" ht="13.5" customHeight="1" x14ac:dyDescent="0.2">
      <c r="A36" s="13"/>
      <c r="B36" s="13"/>
      <c r="F36" s="18" t="s">
        <v>219</v>
      </c>
      <c r="G36" s="17"/>
      <c r="H36" s="13" t="str">
        <f t="shared" si="1"/>
        <v/>
      </c>
      <c r="I36" s="13" t="str">
        <f t="shared" si="5"/>
        <v>一般会計</v>
      </c>
      <c r="K36" s="13"/>
      <c r="L36" s="13"/>
      <c r="O36" s="13"/>
      <c r="P36" s="13"/>
      <c r="Q36" s="19"/>
      <c r="T36" s="13"/>
      <c r="U36" s="32" t="s">
        <v>578</v>
      </c>
      <c r="Y36" s="32" t="s">
        <v>331</v>
      </c>
      <c r="Z36" s="32" t="s">
        <v>462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332</v>
      </c>
      <c r="Z37" s="32" t="s">
        <v>463</v>
      </c>
      <c r="AF37" s="30"/>
      <c r="AK37" s="42" t="str">
        <f t="shared" si="7"/>
        <v>j</v>
      </c>
    </row>
    <row r="38" spans="1:37" x14ac:dyDescent="0.2">
      <c r="A38" s="13"/>
      <c r="B38" s="13"/>
      <c r="F38" s="13"/>
      <c r="G38" s="19"/>
      <c r="K38" s="13"/>
      <c r="L38" s="13"/>
      <c r="O38" s="13"/>
      <c r="P38" s="13"/>
      <c r="Q38" s="19"/>
      <c r="T38" s="13"/>
      <c r="U38" s="32" t="s">
        <v>272</v>
      </c>
      <c r="Y38" s="32" t="s">
        <v>333</v>
      </c>
      <c r="Z38" s="32" t="s">
        <v>464</v>
      </c>
      <c r="AF38" s="30"/>
      <c r="AK38" s="42" t="str">
        <f t="shared" si="7"/>
        <v>k</v>
      </c>
    </row>
    <row r="39" spans="1:37" x14ac:dyDescent="0.2">
      <c r="A39" s="13"/>
      <c r="B39" s="13"/>
      <c r="F39" s="13" t="str">
        <f>I37</f>
        <v>一般会計</v>
      </c>
      <c r="G39" s="19"/>
      <c r="K39" s="13"/>
      <c r="L39" s="13"/>
      <c r="O39" s="13"/>
      <c r="P39" s="13"/>
      <c r="Q39" s="19"/>
      <c r="T39" s="13"/>
      <c r="U39" s="32" t="s">
        <v>282</v>
      </c>
      <c r="Y39" s="32" t="s">
        <v>334</v>
      </c>
      <c r="Z39" s="32" t="s">
        <v>465</v>
      </c>
      <c r="AF39" s="30"/>
      <c r="AK39" s="42" t="str">
        <f t="shared" si="7"/>
        <v>l</v>
      </c>
    </row>
    <row r="40" spans="1:37" x14ac:dyDescent="0.2">
      <c r="A40" s="13"/>
      <c r="B40" s="13"/>
      <c r="F40" s="13"/>
      <c r="G40" s="19"/>
      <c r="K40" s="13"/>
      <c r="L40" s="13"/>
      <c r="O40" s="13"/>
      <c r="P40" s="13"/>
      <c r="Q40" s="19"/>
      <c r="T40" s="13"/>
      <c r="Y40" s="32" t="s">
        <v>335</v>
      </c>
      <c r="Z40" s="32" t="s">
        <v>466</v>
      </c>
      <c r="AF40" s="30"/>
      <c r="AK40" s="42" t="str">
        <f t="shared" si="7"/>
        <v>m</v>
      </c>
    </row>
    <row r="41" spans="1:37" x14ac:dyDescent="0.2">
      <c r="A41" s="13"/>
      <c r="B41" s="13"/>
      <c r="F41" s="13"/>
      <c r="G41" s="19"/>
      <c r="K41" s="13"/>
      <c r="L41" s="13"/>
      <c r="O41" s="13"/>
      <c r="P41" s="13"/>
      <c r="Q41" s="19"/>
      <c r="T41" s="13"/>
      <c r="Y41" s="32" t="s">
        <v>336</v>
      </c>
      <c r="Z41" s="32" t="s">
        <v>467</v>
      </c>
      <c r="AF41" s="30"/>
      <c r="AK41" s="42" t="str">
        <f t="shared" si="7"/>
        <v>n</v>
      </c>
    </row>
    <row r="42" spans="1:37" x14ac:dyDescent="0.2">
      <c r="A42" s="13"/>
      <c r="B42" s="13"/>
      <c r="F42" s="13"/>
      <c r="G42" s="19"/>
      <c r="K42" s="13"/>
      <c r="L42" s="13"/>
      <c r="O42" s="13"/>
      <c r="P42" s="13"/>
      <c r="Q42" s="19"/>
      <c r="T42" s="13"/>
      <c r="Y42" s="32" t="s">
        <v>337</v>
      </c>
      <c r="Z42" s="32" t="s">
        <v>468</v>
      </c>
      <c r="AF42" s="30"/>
      <c r="AK42" s="42" t="str">
        <f t="shared" si="7"/>
        <v>o</v>
      </c>
    </row>
    <row r="43" spans="1:37" x14ac:dyDescent="0.2">
      <c r="A43" s="13"/>
      <c r="B43" s="13"/>
      <c r="F43" s="13"/>
      <c r="G43" s="19"/>
      <c r="K43" s="13"/>
      <c r="L43" s="13"/>
      <c r="O43" s="13"/>
      <c r="P43" s="13"/>
      <c r="Q43" s="19"/>
      <c r="T43" s="13"/>
      <c r="Y43" s="32" t="s">
        <v>338</v>
      </c>
      <c r="Z43" s="32" t="s">
        <v>469</v>
      </c>
      <c r="AF43" s="30"/>
      <c r="AK43" s="42" t="str">
        <f t="shared" si="7"/>
        <v>p</v>
      </c>
    </row>
    <row r="44" spans="1:37" x14ac:dyDescent="0.2">
      <c r="A44" s="13"/>
      <c r="B44" s="13"/>
      <c r="F44" s="13"/>
      <c r="G44" s="19"/>
      <c r="K44" s="13"/>
      <c r="L44" s="13"/>
      <c r="O44" s="13"/>
      <c r="P44" s="13"/>
      <c r="Q44" s="19"/>
      <c r="T44" s="13"/>
      <c r="Y44" s="32" t="s">
        <v>339</v>
      </c>
      <c r="Z44" s="32" t="s">
        <v>470</v>
      </c>
      <c r="AF44" s="30"/>
      <c r="AK44" s="42" t="str">
        <f t="shared" si="7"/>
        <v>q</v>
      </c>
    </row>
    <row r="45" spans="1:37" x14ac:dyDescent="0.2">
      <c r="A45" s="13"/>
      <c r="B45" s="13"/>
      <c r="F45" s="13"/>
      <c r="G45" s="19"/>
      <c r="K45" s="13"/>
      <c r="L45" s="13"/>
      <c r="O45" s="13"/>
      <c r="P45" s="13"/>
      <c r="Q45" s="19"/>
      <c r="T45" s="13"/>
      <c r="Y45" s="32" t="s">
        <v>340</v>
      </c>
      <c r="Z45" s="32" t="s">
        <v>471</v>
      </c>
      <c r="AF45" s="30"/>
      <c r="AK45" s="42" t="str">
        <f t="shared" si="7"/>
        <v>r</v>
      </c>
    </row>
    <row r="46" spans="1:37" x14ac:dyDescent="0.2">
      <c r="A46" s="13"/>
      <c r="B46" s="13"/>
      <c r="F46" s="13"/>
      <c r="G46" s="19"/>
      <c r="K46" s="13"/>
      <c r="L46" s="13"/>
      <c r="O46" s="13"/>
      <c r="P46" s="13"/>
      <c r="Q46" s="19"/>
      <c r="T46" s="13"/>
      <c r="Y46" s="32" t="s">
        <v>341</v>
      </c>
      <c r="Z46" s="32" t="s">
        <v>472</v>
      </c>
      <c r="AF46" s="30"/>
      <c r="AK46" s="42" t="str">
        <f t="shared" si="7"/>
        <v>s</v>
      </c>
    </row>
    <row r="47" spans="1:37" x14ac:dyDescent="0.2">
      <c r="A47" s="13"/>
      <c r="B47" s="13"/>
      <c r="F47" s="13"/>
      <c r="G47" s="19"/>
      <c r="K47" s="13"/>
      <c r="L47" s="13"/>
      <c r="O47" s="13"/>
      <c r="P47" s="13"/>
      <c r="Q47" s="19"/>
      <c r="T47" s="13"/>
      <c r="Y47" s="32" t="s">
        <v>342</v>
      </c>
      <c r="Z47" s="32" t="s">
        <v>473</v>
      </c>
      <c r="AF47" s="30"/>
      <c r="AK47" s="42" t="str">
        <f t="shared" si="7"/>
        <v>t</v>
      </c>
    </row>
    <row r="48" spans="1:37" x14ac:dyDescent="0.2">
      <c r="A48" s="13"/>
      <c r="B48" s="13"/>
      <c r="F48" s="13"/>
      <c r="G48" s="19"/>
      <c r="K48" s="13"/>
      <c r="L48" s="13"/>
      <c r="O48" s="13"/>
      <c r="P48" s="13"/>
      <c r="Q48" s="19"/>
      <c r="T48" s="13"/>
      <c r="Y48" s="32" t="s">
        <v>343</v>
      </c>
      <c r="Z48" s="32" t="s">
        <v>474</v>
      </c>
      <c r="AF48" s="30"/>
      <c r="AK48" s="42" t="str">
        <f t="shared" si="7"/>
        <v>u</v>
      </c>
    </row>
    <row r="49" spans="1:37" x14ac:dyDescent="0.2">
      <c r="A49" s="13"/>
      <c r="B49" s="13"/>
      <c r="F49" s="13"/>
      <c r="G49" s="19"/>
      <c r="K49" s="13"/>
      <c r="L49" s="13"/>
      <c r="O49" s="13"/>
      <c r="P49" s="13"/>
      <c r="Q49" s="19"/>
      <c r="T49" s="13"/>
      <c r="Y49" s="32" t="s">
        <v>344</v>
      </c>
      <c r="Z49" s="32" t="s">
        <v>475</v>
      </c>
      <c r="AF49" s="30"/>
      <c r="AK49" s="42" t="str">
        <f t="shared" si="7"/>
        <v>v</v>
      </c>
    </row>
    <row r="50" spans="1:37" x14ac:dyDescent="0.2">
      <c r="A50" s="13"/>
      <c r="B50" s="13"/>
      <c r="F50" s="13"/>
      <c r="G50" s="19"/>
      <c r="K50" s="13"/>
      <c r="L50" s="13"/>
      <c r="O50" s="13"/>
      <c r="P50" s="13"/>
      <c r="Q50" s="19"/>
      <c r="T50" s="13"/>
      <c r="Y50" s="32" t="s">
        <v>345</v>
      </c>
      <c r="Z50" s="32" t="s">
        <v>476</v>
      </c>
      <c r="AF50" s="30"/>
    </row>
    <row r="51" spans="1:37" x14ac:dyDescent="0.2">
      <c r="A51" s="13"/>
      <c r="B51" s="13"/>
      <c r="F51" s="13"/>
      <c r="G51" s="19"/>
      <c r="K51" s="13"/>
      <c r="L51" s="13"/>
      <c r="O51" s="13"/>
      <c r="P51" s="13"/>
      <c r="Q51" s="19"/>
      <c r="T51" s="13"/>
      <c r="Y51" s="32" t="s">
        <v>346</v>
      </c>
      <c r="Z51" s="32" t="s">
        <v>477</v>
      </c>
      <c r="AF51" s="30"/>
    </row>
    <row r="52" spans="1:37" x14ac:dyDescent="0.2">
      <c r="A52" s="13"/>
      <c r="B52" s="13"/>
      <c r="F52" s="13"/>
      <c r="G52" s="19"/>
      <c r="K52" s="13"/>
      <c r="L52" s="13"/>
      <c r="O52" s="13"/>
      <c r="P52" s="13"/>
      <c r="Q52" s="19"/>
      <c r="T52" s="13"/>
      <c r="Y52" s="32" t="s">
        <v>347</v>
      </c>
      <c r="Z52" s="32" t="s">
        <v>478</v>
      </c>
      <c r="AF52" s="30"/>
    </row>
    <row r="53" spans="1:37" x14ac:dyDescent="0.2">
      <c r="A53" s="13"/>
      <c r="B53" s="13"/>
      <c r="F53" s="13"/>
      <c r="G53" s="19"/>
      <c r="K53" s="13"/>
      <c r="L53" s="13"/>
      <c r="O53" s="13"/>
      <c r="P53" s="13"/>
      <c r="Q53" s="19"/>
      <c r="T53" s="13"/>
      <c r="Y53" s="32" t="s">
        <v>348</v>
      </c>
      <c r="Z53" s="32" t="s">
        <v>479</v>
      </c>
      <c r="AF53" s="30"/>
    </row>
    <row r="54" spans="1:37" x14ac:dyDescent="0.2">
      <c r="A54" s="13"/>
      <c r="B54" s="13"/>
      <c r="F54" s="13"/>
      <c r="G54" s="19"/>
      <c r="K54" s="13"/>
      <c r="L54" s="13"/>
      <c r="O54" s="13"/>
      <c r="P54" s="20"/>
      <c r="Q54" s="19"/>
      <c r="T54" s="13"/>
      <c r="Y54" s="32" t="s">
        <v>349</v>
      </c>
      <c r="Z54" s="32" t="s">
        <v>480</v>
      </c>
      <c r="AF54" s="30"/>
    </row>
    <row r="55" spans="1:37" x14ac:dyDescent="0.2">
      <c r="A55" s="13"/>
      <c r="B55" s="13"/>
      <c r="F55" s="13"/>
      <c r="G55" s="19"/>
      <c r="K55" s="13"/>
      <c r="L55" s="13"/>
      <c r="O55" s="13"/>
      <c r="P55" s="13"/>
      <c r="Q55" s="19"/>
      <c r="T55" s="13"/>
      <c r="Y55" s="32" t="s">
        <v>350</v>
      </c>
      <c r="Z55" s="32" t="s">
        <v>481</v>
      </c>
      <c r="AF55" s="30"/>
    </row>
    <row r="56" spans="1:37" x14ac:dyDescent="0.2">
      <c r="A56" s="13"/>
      <c r="B56" s="13"/>
      <c r="F56" s="13"/>
      <c r="G56" s="19"/>
      <c r="K56" s="13"/>
      <c r="L56" s="13"/>
      <c r="O56" s="13"/>
      <c r="P56" s="13"/>
      <c r="Q56" s="19"/>
      <c r="T56" s="13"/>
      <c r="Y56" s="32" t="s">
        <v>351</v>
      </c>
      <c r="Z56" s="32" t="s">
        <v>482</v>
      </c>
      <c r="AF56" s="30"/>
    </row>
    <row r="57" spans="1:37" x14ac:dyDescent="0.2">
      <c r="A57" s="13"/>
      <c r="B57" s="13"/>
      <c r="F57" s="13"/>
      <c r="G57" s="19"/>
      <c r="K57" s="13"/>
      <c r="L57" s="13"/>
      <c r="O57" s="13"/>
      <c r="P57" s="13"/>
      <c r="Q57" s="19"/>
      <c r="T57" s="13"/>
      <c r="Y57" s="32" t="s">
        <v>352</v>
      </c>
      <c r="Z57" s="32" t="s">
        <v>483</v>
      </c>
      <c r="AF57" s="30"/>
    </row>
    <row r="58" spans="1:37" x14ac:dyDescent="0.2">
      <c r="A58" s="13"/>
      <c r="B58" s="13"/>
      <c r="F58" s="13"/>
      <c r="G58" s="19"/>
      <c r="K58" s="13"/>
      <c r="L58" s="13"/>
      <c r="O58" s="13"/>
      <c r="P58" s="13"/>
      <c r="Q58" s="19"/>
      <c r="T58" s="13"/>
      <c r="Y58" s="32" t="s">
        <v>353</v>
      </c>
      <c r="Z58" s="32" t="s">
        <v>484</v>
      </c>
      <c r="AF58" s="30"/>
    </row>
    <row r="59" spans="1:37" x14ac:dyDescent="0.2">
      <c r="A59" s="13"/>
      <c r="B59" s="13"/>
      <c r="F59" s="13"/>
      <c r="G59" s="19"/>
      <c r="K59" s="13"/>
      <c r="L59" s="13"/>
      <c r="O59" s="13"/>
      <c r="P59" s="13"/>
      <c r="Q59" s="19"/>
      <c r="T59" s="13"/>
      <c r="Y59" s="32" t="s">
        <v>354</v>
      </c>
      <c r="Z59" s="32" t="s">
        <v>485</v>
      </c>
      <c r="AF59" s="30"/>
    </row>
    <row r="60" spans="1:37" x14ac:dyDescent="0.2">
      <c r="A60" s="13"/>
      <c r="B60" s="13"/>
      <c r="F60" s="13"/>
      <c r="G60" s="19"/>
      <c r="K60" s="13"/>
      <c r="L60" s="13"/>
      <c r="O60" s="13"/>
      <c r="P60" s="13"/>
      <c r="Q60" s="19"/>
      <c r="T60" s="13"/>
      <c r="Y60" s="32" t="s">
        <v>355</v>
      </c>
      <c r="Z60" s="32" t="s">
        <v>486</v>
      </c>
      <c r="AF60" s="30"/>
    </row>
    <row r="61" spans="1:37" x14ac:dyDescent="0.2">
      <c r="A61" s="13"/>
      <c r="B61" s="13"/>
      <c r="F61" s="13"/>
      <c r="G61" s="19"/>
      <c r="K61" s="13"/>
      <c r="L61" s="13"/>
      <c r="O61" s="13"/>
      <c r="P61" s="13"/>
      <c r="Q61" s="19"/>
      <c r="T61" s="13"/>
      <c r="Y61" s="32" t="s">
        <v>356</v>
      </c>
      <c r="Z61" s="32" t="s">
        <v>487</v>
      </c>
      <c r="AF61" s="30"/>
    </row>
    <row r="62" spans="1:37" x14ac:dyDescent="0.2">
      <c r="A62" s="13"/>
      <c r="B62" s="13"/>
      <c r="F62" s="13"/>
      <c r="G62" s="19"/>
      <c r="K62" s="13"/>
      <c r="L62" s="13"/>
      <c r="O62" s="13"/>
      <c r="P62" s="13"/>
      <c r="Q62" s="19"/>
      <c r="T62" s="13"/>
      <c r="Y62" s="32" t="s">
        <v>357</v>
      </c>
      <c r="Z62" s="32" t="s">
        <v>488</v>
      </c>
      <c r="AF62" s="30"/>
    </row>
    <row r="63" spans="1:37" x14ac:dyDescent="0.2">
      <c r="A63" s="13"/>
      <c r="B63" s="13"/>
      <c r="F63" s="13"/>
      <c r="G63" s="19"/>
      <c r="K63" s="13"/>
      <c r="L63" s="13"/>
      <c r="O63" s="13"/>
      <c r="P63" s="13"/>
      <c r="Q63" s="19"/>
      <c r="T63" s="13"/>
      <c r="Y63" s="32" t="s">
        <v>358</v>
      </c>
      <c r="Z63" s="32" t="s">
        <v>489</v>
      </c>
      <c r="AF63" s="30"/>
    </row>
    <row r="64" spans="1:37" x14ac:dyDescent="0.2">
      <c r="A64" s="13"/>
      <c r="B64" s="13"/>
      <c r="F64" s="13"/>
      <c r="G64" s="19"/>
      <c r="K64" s="13"/>
      <c r="L64" s="13"/>
      <c r="O64" s="13"/>
      <c r="P64" s="13"/>
      <c r="Q64" s="19"/>
      <c r="T64" s="13"/>
      <c r="Y64" s="32" t="s">
        <v>359</v>
      </c>
      <c r="Z64" s="32" t="s">
        <v>490</v>
      </c>
      <c r="AF64" s="30"/>
    </row>
    <row r="65" spans="1:32" x14ac:dyDescent="0.2">
      <c r="A65" s="13"/>
      <c r="B65" s="13"/>
      <c r="F65" s="13"/>
      <c r="G65" s="19"/>
      <c r="K65" s="13"/>
      <c r="L65" s="13"/>
      <c r="O65" s="13"/>
      <c r="P65" s="13"/>
      <c r="Q65" s="19"/>
      <c r="T65" s="13"/>
      <c r="Y65" s="32" t="s">
        <v>360</v>
      </c>
      <c r="Z65" s="32" t="s">
        <v>491</v>
      </c>
      <c r="AF65" s="30"/>
    </row>
    <row r="66" spans="1:32" x14ac:dyDescent="0.2">
      <c r="A66" s="13"/>
      <c r="B66" s="13"/>
      <c r="F66" s="13"/>
      <c r="G66" s="19"/>
      <c r="K66" s="13"/>
      <c r="L66" s="13"/>
      <c r="O66" s="13"/>
      <c r="P66" s="13"/>
      <c r="Q66" s="19"/>
      <c r="T66" s="13"/>
      <c r="Y66" s="32" t="s">
        <v>69</v>
      </c>
      <c r="Z66" s="32" t="s">
        <v>492</v>
      </c>
      <c r="AF66" s="30"/>
    </row>
    <row r="67" spans="1:32" x14ac:dyDescent="0.2">
      <c r="A67" s="13"/>
      <c r="B67" s="13"/>
      <c r="F67" s="13"/>
      <c r="G67" s="19"/>
      <c r="K67" s="13"/>
      <c r="L67" s="13"/>
      <c r="O67" s="13"/>
      <c r="P67" s="13"/>
      <c r="Q67" s="19"/>
      <c r="T67" s="13"/>
      <c r="Y67" s="32" t="s">
        <v>361</v>
      </c>
      <c r="Z67" s="32" t="s">
        <v>493</v>
      </c>
      <c r="AF67" s="30"/>
    </row>
    <row r="68" spans="1:32" x14ac:dyDescent="0.2">
      <c r="A68" s="13"/>
      <c r="B68" s="13"/>
      <c r="F68" s="13"/>
      <c r="G68" s="19"/>
      <c r="K68" s="13"/>
      <c r="L68" s="13"/>
      <c r="O68" s="13"/>
      <c r="P68" s="13"/>
      <c r="Q68" s="19"/>
      <c r="T68" s="13"/>
      <c r="Y68" s="32" t="s">
        <v>362</v>
      </c>
      <c r="Z68" s="32" t="s">
        <v>494</v>
      </c>
      <c r="AF68" s="30"/>
    </row>
    <row r="69" spans="1:32" x14ac:dyDescent="0.2">
      <c r="A69" s="13"/>
      <c r="B69" s="13"/>
      <c r="F69" s="13"/>
      <c r="G69" s="19"/>
      <c r="K69" s="13"/>
      <c r="L69" s="13"/>
      <c r="O69" s="13"/>
      <c r="P69" s="13"/>
      <c r="Q69" s="19"/>
      <c r="T69" s="13"/>
      <c r="Y69" s="32" t="s">
        <v>363</v>
      </c>
      <c r="Z69" s="32" t="s">
        <v>495</v>
      </c>
      <c r="AF69" s="30"/>
    </row>
    <row r="70" spans="1:32" x14ac:dyDescent="0.2">
      <c r="A70" s="13"/>
      <c r="B70" s="13"/>
      <c r="Y70" s="32" t="s">
        <v>364</v>
      </c>
      <c r="Z70" s="32" t="s">
        <v>496</v>
      </c>
    </row>
    <row r="71" spans="1:32" x14ac:dyDescent="0.2">
      <c r="Y71" s="32" t="s">
        <v>365</v>
      </c>
      <c r="Z71" s="32" t="s">
        <v>497</v>
      </c>
    </row>
    <row r="72" spans="1:32" x14ac:dyDescent="0.2">
      <c r="Y72" s="32" t="s">
        <v>366</v>
      </c>
      <c r="Z72" s="32" t="s">
        <v>498</v>
      </c>
    </row>
    <row r="73" spans="1:32" x14ac:dyDescent="0.2">
      <c r="Y73" s="32" t="s">
        <v>367</v>
      </c>
      <c r="Z73" s="32" t="s">
        <v>499</v>
      </c>
    </row>
    <row r="74" spans="1:32" x14ac:dyDescent="0.2">
      <c r="Y74" s="32" t="s">
        <v>368</v>
      </c>
      <c r="Z74" s="32" t="s">
        <v>500</v>
      </c>
    </row>
    <row r="75" spans="1:32" x14ac:dyDescent="0.2">
      <c r="Y75" s="32" t="s">
        <v>369</v>
      </c>
      <c r="Z75" s="32" t="s">
        <v>501</v>
      </c>
    </row>
    <row r="76" spans="1:32" x14ac:dyDescent="0.2">
      <c r="Y76" s="32" t="s">
        <v>370</v>
      </c>
      <c r="Z76" s="32" t="s">
        <v>502</v>
      </c>
    </row>
    <row r="77" spans="1:32" x14ac:dyDescent="0.2">
      <c r="Y77" s="32" t="s">
        <v>371</v>
      </c>
      <c r="Z77" s="32" t="s">
        <v>503</v>
      </c>
    </row>
    <row r="78" spans="1:32" x14ac:dyDescent="0.2">
      <c r="Y78" s="32" t="s">
        <v>372</v>
      </c>
      <c r="Z78" s="32" t="s">
        <v>504</v>
      </c>
    </row>
    <row r="79" spans="1:32" x14ac:dyDescent="0.2">
      <c r="Y79" s="32" t="s">
        <v>373</v>
      </c>
      <c r="Z79" s="32" t="s">
        <v>505</v>
      </c>
    </row>
    <row r="80" spans="1:32" x14ac:dyDescent="0.2">
      <c r="Y80" s="32" t="s">
        <v>374</v>
      </c>
      <c r="Z80" s="32" t="s">
        <v>506</v>
      </c>
    </row>
    <row r="81" spans="25:26" x14ac:dyDescent="0.2">
      <c r="Y81" s="32" t="s">
        <v>375</v>
      </c>
      <c r="Z81" s="32" t="s">
        <v>507</v>
      </c>
    </row>
    <row r="82" spans="25:26" x14ac:dyDescent="0.2">
      <c r="Y82" s="32" t="s">
        <v>376</v>
      </c>
      <c r="Z82" s="32" t="s">
        <v>508</v>
      </c>
    </row>
    <row r="83" spans="25:26" x14ac:dyDescent="0.2">
      <c r="Y83" s="32" t="s">
        <v>377</v>
      </c>
      <c r="Z83" s="32" t="s">
        <v>509</v>
      </c>
    </row>
    <row r="84" spans="25:26" x14ac:dyDescent="0.2">
      <c r="Y84" s="32" t="s">
        <v>378</v>
      </c>
      <c r="Z84" s="32" t="s">
        <v>510</v>
      </c>
    </row>
    <row r="85" spans="25:26" x14ac:dyDescent="0.2">
      <c r="Y85" s="32" t="s">
        <v>379</v>
      </c>
      <c r="Z85" s="32" t="s">
        <v>511</v>
      </c>
    </row>
    <row r="86" spans="25:26" x14ac:dyDescent="0.2">
      <c r="Y86" s="32" t="s">
        <v>380</v>
      </c>
      <c r="Z86" s="32" t="s">
        <v>512</v>
      </c>
    </row>
    <row r="87" spans="25:26" x14ac:dyDescent="0.2">
      <c r="Y87" s="32" t="s">
        <v>381</v>
      </c>
      <c r="Z87" s="32" t="s">
        <v>513</v>
      </c>
    </row>
    <row r="88" spans="25:26" x14ac:dyDescent="0.2">
      <c r="Y88" s="32" t="s">
        <v>382</v>
      </c>
      <c r="Z88" s="32" t="s">
        <v>514</v>
      </c>
    </row>
    <row r="89" spans="25:26" x14ac:dyDescent="0.2">
      <c r="Y89" s="32" t="s">
        <v>383</v>
      </c>
      <c r="Z89" s="32" t="s">
        <v>515</v>
      </c>
    </row>
    <row r="90" spans="25:26" x14ac:dyDescent="0.2">
      <c r="Y90" s="32" t="s">
        <v>384</v>
      </c>
      <c r="Z90" s="32" t="s">
        <v>516</v>
      </c>
    </row>
    <row r="91" spans="25:26" x14ac:dyDescent="0.2">
      <c r="Y91" s="32" t="s">
        <v>385</v>
      </c>
      <c r="Z91" s="32" t="s">
        <v>517</v>
      </c>
    </row>
    <row r="92" spans="25:26" x14ac:dyDescent="0.2">
      <c r="Y92" s="32" t="s">
        <v>386</v>
      </c>
      <c r="Z92" s="32" t="s">
        <v>518</v>
      </c>
    </row>
    <row r="93" spans="25:26" x14ac:dyDescent="0.2">
      <c r="Y93" s="32" t="s">
        <v>387</v>
      </c>
      <c r="Z93" s="32" t="s">
        <v>519</v>
      </c>
    </row>
    <row r="94" spans="25:26" x14ac:dyDescent="0.2">
      <c r="Y94" s="32" t="s">
        <v>388</v>
      </c>
      <c r="Z94" s="32" t="s">
        <v>520</v>
      </c>
    </row>
    <row r="95" spans="25:26" x14ac:dyDescent="0.2">
      <c r="Y95" s="32" t="s">
        <v>389</v>
      </c>
      <c r="Z95" s="32" t="s">
        <v>521</v>
      </c>
    </row>
    <row r="96" spans="25:26" x14ac:dyDescent="0.2">
      <c r="Y96" s="32" t="s">
        <v>291</v>
      </c>
      <c r="Z96" s="32" t="s">
        <v>522</v>
      </c>
    </row>
    <row r="97" spans="25:26" x14ac:dyDescent="0.2">
      <c r="Y97" s="32" t="s">
        <v>390</v>
      </c>
      <c r="Z97" s="32" t="s">
        <v>523</v>
      </c>
    </row>
    <row r="98" spans="25:26" x14ac:dyDescent="0.2">
      <c r="Y98" s="32" t="s">
        <v>391</v>
      </c>
      <c r="Z98" s="32" t="s">
        <v>524</v>
      </c>
    </row>
    <row r="99" spans="25:26" x14ac:dyDescent="0.2">
      <c r="Y99" s="32" t="s">
        <v>421</v>
      </c>
      <c r="Z99" s="32" t="s">
        <v>525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2021-08-31T13:13:03Z</dcterms:created>
  <dcterms:modified xsi:type="dcterms:W3CDTF">2021-09-13T09:54:03Z</dcterms:modified>
</cp:coreProperties>
</file>