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2160" windowWidth="27996" windowHeight="16440"/>
  </bookViews>
  <sheets>
    <sheet name="行政事業レビューシート" sheetId="3" r:id="rId1"/>
    <sheet name="入力規則等" sheetId="4" r:id="rId2"/>
  </sheets>
  <definedNames>
    <definedName name="_xlnm._FilterDatabase" localSheetId="0" hidden="1">行政事業レビューシート!$BF$1:$BF$179</definedName>
    <definedName name="_xlnm.Print_Area" localSheetId="0">行政事業レビューシート!$A$1:$AX$179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5" i="3" l="1"/>
  <c r="I85" i="3"/>
  <c r="L84" i="3"/>
  <c r="I84" i="3"/>
  <c r="L83" i="3"/>
  <c r="I83" i="3"/>
  <c r="L82" i="3"/>
  <c r="I82" i="3"/>
  <c r="L81" i="3"/>
  <c r="I81" i="3"/>
  <c r="AY178" i="3" l="1"/>
  <c r="AY177" i="3"/>
  <c r="AY176" i="3"/>
  <c r="AY175" i="3"/>
  <c r="AY174" i="3"/>
  <c r="AY173" i="3"/>
  <c r="AY172" i="3"/>
  <c r="AY171" i="3"/>
  <c r="AY170" i="3"/>
  <c r="AY169" i="3"/>
  <c r="AY165" i="3"/>
  <c r="AY166" i="3" s="1"/>
  <c r="AY164" i="3"/>
  <c r="AY160" i="3"/>
  <c r="AY161" i="3" s="1"/>
  <c r="AY153" i="3"/>
  <c r="AY146" i="3"/>
  <c r="AY54" i="3"/>
  <c r="AY56" i="3" s="1"/>
  <c r="AY51" i="3"/>
  <c r="AY52" i="3" s="1"/>
  <c r="AY38" i="3"/>
  <c r="AY43" i="3" s="1"/>
  <c r="AY37" i="3"/>
  <c r="AY163" i="3" l="1"/>
  <c r="AY162" i="3"/>
  <c r="AY167" i="3"/>
  <c r="AY42" i="3"/>
  <c r="AY44" i="3"/>
  <c r="AY45" i="3"/>
  <c r="AY39" i="3"/>
  <c r="AY46" i="3"/>
  <c r="AY53" i="3"/>
  <c r="AY148" i="3"/>
  <c r="AY40" i="3"/>
  <c r="AY47" i="3"/>
  <c r="AY41" i="3"/>
  <c r="AY55" i="3"/>
  <c r="AY147" i="3"/>
  <c r="AY149" i="3"/>
  <c r="AY151" i="3"/>
  <c r="AY150" i="3"/>
  <c r="AY152" i="3"/>
  <c r="AY168" i="3"/>
  <c r="AW107" i="3"/>
  <c r="AT107" i="3"/>
  <c r="AQ107" i="3"/>
  <c r="AL107" i="3"/>
  <c r="AI107" i="3"/>
  <c r="AF107" i="3"/>
  <c r="Z107" i="3"/>
  <c r="W107" i="3"/>
  <c r="T107" i="3"/>
  <c r="N107" i="3"/>
  <c r="K107" i="3"/>
  <c r="H107" i="3"/>
  <c r="AW106" i="3"/>
  <c r="AT106" i="3"/>
  <c r="AQ106" i="3"/>
  <c r="AL106" i="3"/>
  <c r="AI106" i="3"/>
  <c r="AF106" i="3"/>
  <c r="Z106" i="3"/>
  <c r="W106" i="3"/>
  <c r="T106" i="3"/>
  <c r="N106" i="3"/>
  <c r="K106" i="3"/>
  <c r="H106" i="3"/>
  <c r="AV2" i="3" l="1"/>
  <c r="C12" i="4" l="1"/>
  <c r="P29" i="3" l="1"/>
  <c r="P28" i="3" s="1"/>
  <c r="W29" i="3" l="1"/>
  <c r="C23" i="4" l="1"/>
  <c r="C24" i="4"/>
  <c r="W21" i="3" l="1"/>
  <c r="AD21" i="3"/>
  <c r="P21" i="3"/>
  <c r="P18" i="3" l="1"/>
  <c r="P20" i="3" s="1"/>
  <c r="W18" i="3"/>
  <c r="W20" i="3" s="1"/>
  <c r="Y152" i="3"/>
  <c r="AU152" i="3"/>
  <c r="AU145" i="3"/>
  <c r="Y14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<sst xmlns="http://schemas.openxmlformats.org/spreadsheetml/2006/main" count="932" uniqueCount="675">
  <si>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</si>
  <si>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</si>
  <si>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</si>
  <si>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</si>
  <si>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</si>
  <si>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</si>
  <si>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</si>
  <si>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</si>
  <si>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</si>
  <si>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</si>
  <si>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</si>
  <si>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</si>
  <si>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</si>
  <si>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</si>
  <si>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</si>
  <si>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</si>
  <si>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</si>
  <si>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</si>
  <si>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</si>
  <si>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</si>
  <si>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</si>
  <si>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</si>
  <si>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</si>
  <si>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</si>
  <si>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</si>
  <si>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</si>
  <si>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</si>
  <si>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</si>
  <si>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</si>
  <si>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</si>
  <si>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</si>
  <si>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</si>
  <si>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</si>
  <si>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</si>
  <si>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</si>
  <si>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</si>
  <si>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</si>
  <si>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</si>
  <si>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</si>
  <si>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</si>
  <si>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</si>
  <si>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</si>
  <si>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</si>
  <si>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</si>
  <si>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</si>
  <si>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</si>
  <si>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</si>
  <si>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</si>
  <si>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</si>
  <si>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</si>
  <si>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</si>
  <si>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</si>
  <si>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</si>
  <si>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</si>
  <si>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</si>
  <si>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</si>
  <si>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</si>
  <si>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</si>
  <si>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</si>
  <si>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</si>
  <si>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</si>
  <si>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</si>
  <si>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</si>
  <si>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</si>
  <si>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</si>
  <si>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</si>
  <si>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</si>
  <si>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</si>
  <si>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</si>
  <si>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</si>
  <si>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</si>
  <si>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</si>
  <si>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</si>
  <si>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</si>
  <si>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</si>
  <si>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</si>
  <si>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</si>
  <si>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</si>
  <si>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</si>
  <si>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</si>
  <si>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</si>
  <si>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</si>
  <si>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</si>
  <si>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</si>
  <si>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</si>
  <si>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</si>
  <si>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</si>
  <si>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</si>
  <si>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</si>
  <si>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</si>
  <si>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</si>
  <si>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</si>
  <si>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</si>
  <si>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</si>
  <si>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</si>
  <si>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</si>
  <si>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</si>
  <si>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</si>
  <si>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</si>
  <si>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</si>
  <si>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</si>
  <si>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</si>
  <si>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</si>
  <si>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</si>
  <si>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</si>
  <si>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</si>
  <si>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</si>
  <si>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</si>
  <si>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</si>
  <si>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</si>
  <si>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</si>
  <si>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</si>
  <si>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</si>
  <si>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</si>
  <si>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</si>
  <si>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</si>
  <si>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</si>
  <si>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</si>
  <si>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</si>
  <si>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</si>
  <si>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</si>
  <si>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</si>
  <si>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</si>
  <si>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</si>
  <si>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</si>
  <si>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</si>
  <si>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</si>
  <si>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</si>
  <si>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</si>
  <si>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</si>
  <si>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</si>
  <si>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</si>
  <si>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</si>
  <si>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</si>
  <si>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</si>
  <si>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</si>
  <si>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</si>
  <si>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</si>
  <si>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</si>
  <si>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</si>
  <si>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</si>
  <si>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</si>
  <si>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</si>
  <si>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</si>
  <si>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</si>
  <si>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</si>
  <si>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</si>
  <si>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</si>
  <si>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</si>
  <si>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</si>
  <si>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</si>
  <si>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</si>
  <si>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</si>
  <si>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</si>
  <si>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</si>
  <si>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</si>
  <si>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</si>
  <si>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</si>
  <si>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</si>
  <si>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</si>
  <si>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</si>
  <si>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</si>
  <si>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</si>
  <si>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</si>
  <si>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</si>
  <si>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</si>
  <si>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</si>
  <si>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</si>
  <si>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</si>
  <si>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</si>
  <si>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</si>
  <si>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</si>
  <si>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</si>
  <si>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</si>
  <si>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</si>
  <si>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</si>
  <si>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</si>
  <si>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</si>
  <si>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</si>
  <si>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</si>
  <si>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</si>
  <si>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</si>
  <si>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</si>
  <si>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</si>
  <si>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</si>
  <si>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</si>
  <si>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</si>
  <si>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</si>
  <si>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</si>
  <si>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</si>
  <si>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</si>
  <si>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</si>
  <si>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</si>
  <si>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</si>
  <si>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</si>
  <si>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</si>
  <si>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</si>
  <si>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</si>
  <si>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</si>
  <si>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</si>
  <si>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</si>
  <si>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</si>
  <si>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</si>
  <si>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</si>
  <si>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</si>
  <si>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</si>
  <si>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</si>
  <si>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</si>
  <si>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</si>
  <si>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</si>
  <si>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</si>
  <si>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</si>
  <si>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</si>
  <si>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</si>
  <si>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</si>
  <si>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</si>
  <si>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</si>
  <si>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</si>
  <si>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</si>
  <si>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</si>
  <si>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</si>
  <si>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</si>
  <si>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</si>
  <si>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</si>
  <si>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</si>
  <si>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</si>
  <si>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</si>
  <si>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</si>
  <si>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</si>
  <si>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</si>
  <si>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</si>
  <si>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</si>
  <si>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</si>
  <si>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</si>
  <si>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</si>
  <si>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</si>
  <si>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</si>
  <si>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</si>
  <si>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</si>
  <si>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</si>
  <si>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</si>
  <si>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</si>
  <si>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</si>
  <si>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</si>
  <si>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</si>
  <si>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</si>
  <si>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</si>
  <si>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</si>
  <si>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</si>
  <si>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</si>
  <si>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</si>
  <si>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</si>
  <si>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</si>
  <si>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</si>
  <si>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</si>
  <si>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</si>
  <si>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</si>
  <si>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</si>
  <si>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</si>
  <si>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</si>
  <si>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</si>
  <si>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</si>
  <si>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</si>
  <si>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</si>
  <si>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</si>
  <si>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</si>
  <si>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</si>
  <si>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</si>
  <si>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</si>
  <si>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</si>
  <si>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</si>
  <si>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</si>
  <si>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</si>
  <si>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</si>
  <si>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</si>
  <si>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</si>
  <si>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</si>
  <si>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</si>
  <si>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</si>
  <si>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</si>
  <si>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</si>
  <si>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</si>
  <si>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</si>
  <si>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</si>
  <si>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</si>
  <si>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</si>
  <si>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</si>
  <si>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</si>
  <si>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</si>
  <si>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</si>
  <si>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</si>
  <si>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</si>
  <si>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</si>
  <si>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</si>
  <si>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</si>
  <si>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</si>
  <si>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</si>
  <si>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</si>
  <si>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</si>
  <si>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</si>
  <si>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</si>
  <si>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</si>
  <si>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</si>
  <si>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</si>
  <si>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</si>
  <si>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</si>
  <si>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</si>
  <si>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</si>
  <si>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</si>
  <si>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</si>
  <si>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</si>
  <si>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</si>
  <si>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</si>
  <si>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</si>
  <si>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</si>
  <si>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</si>
  <si>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</si>
  <si>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</si>
  <si>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</si>
  <si>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</si>
  <si>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</si>
  <si>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</si>
  <si>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</si>
  <si>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</si>
  <si>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</si>
  <si>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</si>
  <si>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</si>
  <si>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</si>
  <si>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</si>
  <si>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</si>
  <si>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</si>
  <si>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</si>
  <si>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</si>
  <si>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</si>
  <si>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</si>
  <si>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</si>
  <si>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</si>
  <si>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</si>
  <si>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</si>
  <si>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</si>
  <si>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</si>
  <si>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</si>
  <si>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</si>
  <si>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</si>
  <si>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</si>
  <si>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</si>
  <si>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</si>
  <si>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</si>
  <si>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</si>
  <si>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</si>
  <si>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</si>
  <si>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</si>
  <si>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</si>
  <si>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</si>
  <si>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</si>
  <si>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</si>
  <si>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</si>
  <si>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</si>
  <si>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</si>
  <si>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</si>
  <si>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</si>
  <si>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</si>
  <si>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</si>
  <si>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</si>
  <si>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</si>
  <si>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</si>
  <si>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</si>
  <si>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</si>
  <si>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</si>
  <si>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</si>
  <si>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</si>
  <si>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</si>
  <si>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</si>
  <si>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</si>
  <si>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</si>
  <si>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</si>
  <si>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</si>
  <si>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</si>
  <si>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</si>
  <si>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</si>
  <si>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</si>
  <si>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</si>
  <si>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</si>
  <si>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</si>
  <si>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</si>
  <si>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</si>
  <si>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</si>
  <si>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</si>
  <si>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</si>
  <si>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</si>
  <si>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</si>
  <si>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</si>
  <si>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</si>
  <si>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</si>
  <si>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</si>
  <si>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</si>
  <si>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</si>
  <si>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</si>
  <si>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</si>
  <si>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</si>
  <si>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</si>
  <si>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</si>
  <si>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　　　　　　　　　　　　　　</t>
    <phoneticPr fontId="5"/>
  </si>
  <si>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</si>
  <si>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</si>
  <si>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</si>
  <si>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</si>
  <si>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</si>
  <si>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</si>
  <si>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</si>
  <si>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</si>
  <si>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</si>
  <si>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</si>
  <si>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</si>
  <si>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</si>
  <si>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</si>
  <si>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</si>
  <si>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</si>
  <si>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</si>
  <si>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</si>
  <si>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</si>
  <si>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</si>
  <si>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</si>
  <si>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</si>
  <si>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</si>
  <si>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</si>
  <si>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</si>
  <si>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</si>
  <si>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</si>
  <si>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</si>
  <si>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</si>
  <si>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</si>
  <si>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</si>
  <si>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</si>
  <si>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</si>
  <si>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</si>
  <si>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</si>
  <si>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</si>
  <si>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</si>
  <si>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</si>
  <si>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</si>
  <si>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</si>
  <si>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</si>
  <si>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</si>
  <si>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</si>
  <si>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</si>
  <si>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</si>
  <si>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</si>
  <si>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</si>
  <si>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</si>
  <si>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</si>
  <si>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</si>
  <si>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</si>
  <si>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</si>
  <si>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</si>
  <si>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</si>
  <si>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</si>
  <si>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</si>
  <si>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</si>
  <si>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</si>
  <si>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</si>
  <si>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</si>
  <si>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</si>
  <si>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</si>
  <si>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</si>
  <si>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</si>
  <si>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</si>
  <si>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</si>
  <si>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</si>
  <si>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</si>
  <si>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</si>
  <si>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</si>
  <si>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</si>
  <si>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</si>
  <si>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</si>
  <si>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</si>
  <si>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</si>
  <si>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</si>
  <si>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</si>
  <si>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</si>
  <si>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</si>
  <si>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</si>
  <si>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</si>
  <si>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</si>
  <si>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</si>
  <si>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</si>
  <si>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</si>
  <si>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</si>
  <si>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</si>
  <si>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</si>
  <si>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</si>
  <si>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</si>
  <si>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</si>
  <si>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</si>
  <si>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</si>
  <si>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</si>
  <si>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</si>
  <si>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</si>
  <si>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</si>
  <si>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</si>
  <si>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</si>
  <si>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</si>
  <si>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</si>
  <si>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</si>
  <si>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</si>
  <si>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</si>
  <si>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</si>
  <si>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</si>
  <si>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</si>
  <si>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</si>
  <si>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</si>
  <si>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</si>
  <si>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</si>
  <si>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</si>
  <si>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</si>
  <si>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</si>
  <si>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</si>
  <si>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</si>
  <si>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</si>
  <si>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</si>
  <si>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</si>
  <si>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</si>
  <si>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</si>
  <si>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</si>
  <si>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</si>
  <si>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</si>
  <si>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</si>
  <si>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</si>
  <si>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</si>
  <si>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</si>
  <si>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</si>
  <si>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</si>
  <si>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</si>
  <si>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</si>
  <si>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</si>
  <si>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</si>
  <si>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</si>
  <si>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</si>
  <si>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</si>
  <si>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</si>
  <si>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</si>
  <si>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</si>
  <si>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</si>
  <si>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</si>
  <si>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</si>
  <si>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</si>
  <si>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</si>
  <si>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</si>
  <si>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</si>
  <si>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</si>
  <si>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</si>
  <si>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</si>
  <si>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</si>
  <si>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</si>
  <si>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</si>
  <si>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</si>
  <si>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</si>
  <si>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</si>
  <si>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</si>
  <si>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</si>
  <si>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</si>
  <si>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</si>
  <si>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</si>
  <si>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</si>
  <si>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</si>
  <si>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</si>
  <si>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</si>
  <si>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</si>
  <si>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</si>
  <si>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</si>
  <si>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東京オリンピック・パラリンピック競技大会推進本部経費</t>
    <rPh sb="0" eb="2">
      <t>トウキョウ</t>
    </rPh>
    <rPh sb="16" eb="18">
      <t>キョウギ</t>
    </rPh>
    <rPh sb="18" eb="20">
      <t>タイカイ</t>
    </rPh>
    <rPh sb="20" eb="22">
      <t>スイシン</t>
    </rPh>
    <rPh sb="22" eb="24">
      <t>ホンブ</t>
    </rPh>
    <rPh sb="24" eb="26">
      <t>ケイヒ</t>
    </rPh>
    <phoneticPr fontId="5"/>
  </si>
  <si>
    <t>内閣官房副長官補</t>
    <rPh sb="0" eb="2">
      <t>ナイカク</t>
    </rPh>
    <rPh sb="2" eb="4">
      <t>カンボウ</t>
    </rPh>
    <rPh sb="4" eb="7">
      <t>フクチョウカン</t>
    </rPh>
    <rPh sb="7" eb="8">
      <t>ホ</t>
    </rPh>
    <phoneticPr fontId="5"/>
  </si>
  <si>
    <t>東京オリンピック競技大会・東京パラリンピック競技大会推進本部事務局</t>
    <rPh sb="0" eb="2">
      <t>トウキョウ</t>
    </rPh>
    <rPh sb="8" eb="10">
      <t>キョウギ</t>
    </rPh>
    <rPh sb="10" eb="12">
      <t>タイカイ</t>
    </rPh>
    <rPh sb="13" eb="15">
      <t>トウキョウ</t>
    </rPh>
    <rPh sb="22" eb="24">
      <t>キョウギ</t>
    </rPh>
    <rPh sb="24" eb="26">
      <t>タイカイ</t>
    </rPh>
    <rPh sb="26" eb="28">
      <t>スイシン</t>
    </rPh>
    <rPh sb="28" eb="30">
      <t>ホンブ</t>
    </rPh>
    <rPh sb="30" eb="33">
      <t>ジムキョク</t>
    </rPh>
    <phoneticPr fontId="5"/>
  </si>
  <si>
    <t>内閣参事官　吉田英一郎</t>
    <phoneticPr fontId="5"/>
  </si>
  <si>
    <t>○</t>
  </si>
  <si>
    <t>平成三十二年東京オリンピック競技大会・東京パラリンピック競技大会特別措置法（平成27年法律第33号）</t>
    <phoneticPr fontId="5"/>
  </si>
  <si>
    <t>2020年東京オリンピック競技大会・東京パラリンピック競技大会の準備及び運営に関する施策の推進を図るための基本方針（平成27年11月27日閣議決定）</t>
    <phoneticPr fontId="5"/>
  </si>
  <si>
    <t>2020年東京オリンピック競技大会・東京パラリンピック競技大会が、世界中の多くの人々が夢と希望を分かち合える歴史に残る大会とするとともに、次世代に誇れるレガシーを創出するため、大会に向けた準備及び運営に関する施策の重点的・計画的な推進を図る。</t>
    <phoneticPr fontId="5"/>
  </si>
  <si>
    <t>東京オリンピック競技大会・東京パラリンピック競技大会推進本部の運営及び大会成功に向けた取組の推進・総合調整等を行う。また、オリパラ基本方針の推進のため、大会後にレガシーを発信していくための調査を実施するほか、ホストタウンや「ｂｅｙｏｎｄ2020 プログラム」等をさらに推進する。</t>
    <phoneticPr fontId="5"/>
  </si>
  <si>
    <t>-</t>
  </si>
  <si>
    <t>-</t>
    <phoneticPr fontId="5"/>
  </si>
  <si>
    <t>庁費</t>
    <rPh sb="0" eb="2">
      <t>チョウヒ</t>
    </rPh>
    <phoneticPr fontId="5"/>
  </si>
  <si>
    <t>諸謝金</t>
    <rPh sb="0" eb="3">
      <t>ショシャキン</t>
    </rPh>
    <phoneticPr fontId="5"/>
  </si>
  <si>
    <t>職員旅費</t>
    <rPh sb="0" eb="2">
      <t>ショクイン</t>
    </rPh>
    <rPh sb="2" eb="4">
      <t>リョヒ</t>
    </rPh>
    <phoneticPr fontId="5"/>
  </si>
  <si>
    <t>委員等旅費</t>
    <rPh sb="0" eb="2">
      <t>イイン</t>
    </rPh>
    <rPh sb="2" eb="3">
      <t>トウ</t>
    </rPh>
    <rPh sb="3" eb="5">
      <t>リョヒ</t>
    </rPh>
    <phoneticPr fontId="5"/>
  </si>
  <si>
    <t>当事務局の所掌事務は、オリパラ特措法上、「基本方針の実施の推進」、「大会の円滑な準備及び運営に関する施策で重要なものの企画及び立案並びに総合調整に関すること。」であり、事務局予算に基づき直接的に定量的な目標を設定することはなじまない。</t>
    <phoneticPr fontId="5"/>
  </si>
  <si>
    <t>大会の円滑な準備及び運営に関する施策を着実に進めるとともに、全国的な機運醸成やレガシーの創出に関する取組を実施することで、大会の成功へつなげる。オリパラ基本方針に基づく関連施策とその進捗状況について、これまでに6回（平成28年1月・10月、平成29年5月、平成30年5月、令和元年6月、令和2年6月）公表している。</t>
    <phoneticPr fontId="5"/>
  </si>
  <si>
    <t>オリパラ基本方針推進のため調査を実施することで、先進的な好事例を創出・普及させ、全国的な機運醸成やレガシーの創出を目指す。</t>
    <phoneticPr fontId="5"/>
  </si>
  <si>
    <t>オリパラ基本方針推進調査における好事例創出のための調査実施件数</t>
    <phoneticPr fontId="5"/>
  </si>
  <si>
    <t>件</t>
    <rPh sb="0" eb="1">
      <t>ケン</t>
    </rPh>
    <phoneticPr fontId="5"/>
  </si>
  <si>
    <t>オリパラ特措法における大会の円滑な準備及び運営に関する施策で重要なものの企画及び立案並びに総合調整に関する取組であり、オリパラに向けた準備を着実に進めるというニーズを的確に反映している。</t>
    <phoneticPr fontId="5"/>
  </si>
  <si>
    <t>オリパラ特措法上、オリパラ推進本部の役割として、基本方針の実施の推進、大会の円滑な準備及び運営に関する施策で重要なものの企画及び立案並びに総合調整を行うこととされている。そのため、基本方針を着実に実施することは地方自治体や民間等に委ねることができず、当事務局にて行う必要がある。</t>
    <phoneticPr fontId="5"/>
  </si>
  <si>
    <t>オリパラ特措法に基づき、大会の成功に向けて政府の取組を企画・総合調整するための経費であるとともに、全国的な機運醸成に向けた取組であり、国が実施すべき業務として必要かつ適切な取り組みである。また、オールジャパンで大会を支援する観点から、優先度が高い取組である。</t>
    <phoneticPr fontId="5"/>
  </si>
  <si>
    <t>有</t>
  </si>
  <si>
    <t>‐</t>
  </si>
  <si>
    <t>再委託に係る業務については、「公共調達の適正化について」に基づき審査を行い、適正かつ合理的なものとなっている。</t>
  </si>
  <si>
    <t>東京大会に関する施策の重点的・計画的な推進のため、実施する調査等は基本方針の実施に不可欠であり、内閣官房として実施する必要がある分野に限るなど、真に必要な調査等に限定している。</t>
  </si>
  <si>
    <t>ホストタウンの推進調査に当たり、調査先の自治体内部での意思決定や相手国・地域に係る調査に相当の日数を要する等の事情によるものである、繰越理由は妥当である。</t>
  </si>
  <si>
    <t>取組の必要性を精査して要求するとともに、コスト削減に努めて執行している。</t>
  </si>
  <si>
    <t>大会準備に関する進捗状況の設定であり、妥当である。</t>
    <rPh sb="2" eb="4">
      <t>ジュンビ</t>
    </rPh>
    <phoneticPr fontId="5"/>
  </si>
  <si>
    <t>東京大会に関する施策の重点的・計画的な推進のために必要な調査等であり、他の手段・方法等は考えれられない。</t>
  </si>
  <si>
    <t>大会状況に関する進捗状況の設定であり、妥当である。</t>
  </si>
  <si>
    <t>webサイトに掲載するなど、情報提供を行っている。</t>
  </si>
  <si>
    <t>国費投入の必要性、事業の効率性及び事業の有効性のいずれの観点からも、効果的・効率的に実施している。</t>
    <phoneticPr fontId="5"/>
  </si>
  <si>
    <t>引き続き、当該事業の必要性を精査するとともに、契約における競争性の確保や早期の契約締結の促進などにより、予算の効率的な執行に努める。</t>
    <phoneticPr fontId="5"/>
  </si>
  <si>
    <t>新28-0001</t>
    <phoneticPr fontId="5"/>
  </si>
  <si>
    <t>0019</t>
    <phoneticPr fontId="5"/>
  </si>
  <si>
    <t>0017</t>
    <phoneticPr fontId="5"/>
  </si>
  <si>
    <t>A.株式会社エヌ・ティ・ティ・データ経営研究所</t>
    <rPh sb="2" eb="4">
      <t>カブシキ</t>
    </rPh>
    <rPh sb="4" eb="6">
      <t>カイシャ</t>
    </rPh>
    <rPh sb="18" eb="20">
      <t>ケイエイ</t>
    </rPh>
    <rPh sb="20" eb="23">
      <t>ケンキュウジョ</t>
    </rPh>
    <phoneticPr fontId="5"/>
  </si>
  <si>
    <t>B.株式会社オーエムシー</t>
    <rPh sb="2" eb="4">
      <t>カブシキ</t>
    </rPh>
    <rPh sb="4" eb="6">
      <t>カイシャ</t>
    </rPh>
    <phoneticPr fontId="5"/>
  </si>
  <si>
    <t>C.東武トップツアーズ株式会社　観光庁事業部</t>
    <rPh sb="2" eb="4">
      <t>トウブ</t>
    </rPh>
    <rPh sb="11" eb="13">
      <t>カブシキ</t>
    </rPh>
    <rPh sb="13" eb="15">
      <t>カイシャ</t>
    </rPh>
    <rPh sb="16" eb="19">
      <t>カンコウチョウ</t>
    </rPh>
    <rPh sb="19" eb="21">
      <t>ジギョウ</t>
    </rPh>
    <rPh sb="21" eb="22">
      <t>ブ</t>
    </rPh>
    <phoneticPr fontId="5"/>
  </si>
  <si>
    <t>D.資金前渡官吏</t>
    <rPh sb="2" eb="4">
      <t>シキン</t>
    </rPh>
    <rPh sb="4" eb="6">
      <t>マエワタシ</t>
    </rPh>
    <rPh sb="6" eb="8">
      <t>カンリ</t>
    </rPh>
    <phoneticPr fontId="5"/>
  </si>
  <si>
    <t>人件費</t>
    <rPh sb="0" eb="3">
      <t>ジンケンヒ</t>
    </rPh>
    <phoneticPr fontId="5"/>
  </si>
  <si>
    <t>職員等給与</t>
    <rPh sb="0" eb="2">
      <t>ショクイン</t>
    </rPh>
    <rPh sb="2" eb="3">
      <t>トウ</t>
    </rPh>
    <rPh sb="3" eb="5">
      <t>キュウヨ</t>
    </rPh>
    <phoneticPr fontId="5"/>
  </si>
  <si>
    <t>株式会社エヌ・ティ・ティ・データ経営研究所</t>
    <rPh sb="0" eb="2">
      <t>カブシキ</t>
    </rPh>
    <rPh sb="2" eb="4">
      <t>カイシャ</t>
    </rPh>
    <rPh sb="16" eb="18">
      <t>ケイエイ</t>
    </rPh>
    <rPh sb="18" eb="21">
      <t>ケンキュウジョ</t>
    </rPh>
    <phoneticPr fontId="5"/>
  </si>
  <si>
    <t>オリパラ基本方針推進調査（パラリンピックを受け入れるホストタウンの拡充等）</t>
    <rPh sb="4" eb="6">
      <t>キホン</t>
    </rPh>
    <rPh sb="6" eb="8">
      <t>ホウシン</t>
    </rPh>
    <rPh sb="8" eb="10">
      <t>スイシン</t>
    </rPh>
    <rPh sb="10" eb="12">
      <t>チョウサ</t>
    </rPh>
    <rPh sb="21" eb="22">
      <t>ウ</t>
    </rPh>
    <rPh sb="23" eb="24">
      <t>イ</t>
    </rPh>
    <rPh sb="33" eb="35">
      <t>カクジュウ</t>
    </rPh>
    <rPh sb="35" eb="36">
      <t>トウ</t>
    </rPh>
    <phoneticPr fontId="5"/>
  </si>
  <si>
    <t>-</t>
    <phoneticPr fontId="5"/>
  </si>
  <si>
    <t>落札率については、予定価格が類推される恐れがあることから非公表としている。</t>
    <phoneticPr fontId="5"/>
  </si>
  <si>
    <t>株式会社オーエムシー</t>
    <rPh sb="0" eb="2">
      <t>カブシキ</t>
    </rPh>
    <rPh sb="2" eb="4">
      <t>カイシャ</t>
    </rPh>
    <phoneticPr fontId="5"/>
  </si>
  <si>
    <t>西浦特許事務所</t>
    <phoneticPr fontId="5"/>
  </si>
  <si>
    <r>
      <t>「b</t>
    </r>
    <r>
      <rPr>
        <sz val="11"/>
        <rFont val="ＭＳ Ｐゴシック"/>
        <family val="3"/>
        <charset val="128"/>
      </rPr>
      <t>eyond2020</t>
    </r>
    <r>
      <rPr>
        <sz val="11"/>
        <rFont val="ＭＳ Ｐゴシック"/>
        <family val="3"/>
        <charset val="128"/>
      </rPr>
      <t>プログラム」認証手続き・とりまとめ検討業務</t>
    </r>
    <phoneticPr fontId="5"/>
  </si>
  <si>
    <t>「beyond2020プログラム」ロゴマークに関する国外商標登録等業務</t>
    <phoneticPr fontId="5"/>
  </si>
  <si>
    <t>東武トップツアーズ株式会社　官公庁事業部</t>
    <rPh sb="0" eb="2">
      <t>トウブ</t>
    </rPh>
    <rPh sb="9" eb="11">
      <t>カブシキ</t>
    </rPh>
    <rPh sb="11" eb="13">
      <t>カイシャ</t>
    </rPh>
    <rPh sb="14" eb="17">
      <t>カンコウチョウ</t>
    </rPh>
    <rPh sb="17" eb="19">
      <t>ジギョウ</t>
    </rPh>
    <rPh sb="19" eb="20">
      <t>ブ</t>
    </rPh>
    <phoneticPr fontId="5"/>
  </si>
  <si>
    <t>ホストタウン交流の継続に資する企業版ふるさと納税の活用方策に係るセミナー運営</t>
    <phoneticPr fontId="5"/>
  </si>
  <si>
    <t>ホストタウン自治体等オンライン会議に係る運営等業務</t>
    <rPh sb="6" eb="9">
      <t>ジチタイ</t>
    </rPh>
    <rPh sb="9" eb="10">
      <t>トウ</t>
    </rPh>
    <rPh sb="15" eb="17">
      <t>カイギ</t>
    </rPh>
    <rPh sb="18" eb="19">
      <t>カカ</t>
    </rPh>
    <rPh sb="20" eb="22">
      <t>ウンエイ</t>
    </rPh>
    <rPh sb="22" eb="23">
      <t>トウ</t>
    </rPh>
    <rPh sb="23" eb="25">
      <t>ギョウム</t>
    </rPh>
    <phoneticPr fontId="5"/>
  </si>
  <si>
    <t>株式会社エレクトロニック・ライブラリー</t>
    <rPh sb="0" eb="2">
      <t>カブシキ</t>
    </rPh>
    <rPh sb="2" eb="4">
      <t>カイシャ</t>
    </rPh>
    <phoneticPr fontId="5"/>
  </si>
  <si>
    <t>新聞クリッピングサービスの利用</t>
    <rPh sb="0" eb="2">
      <t>シンブン</t>
    </rPh>
    <rPh sb="13" eb="15">
      <t>リヨウ</t>
    </rPh>
    <phoneticPr fontId="5"/>
  </si>
  <si>
    <t xml:space="preserve">株式会社東京四社営業委員会 </t>
    <phoneticPr fontId="5"/>
  </si>
  <si>
    <t>自動車借料</t>
    <rPh sb="0" eb="3">
      <t>ジドウシャ</t>
    </rPh>
    <rPh sb="3" eb="5">
      <t>シャクリョウ</t>
    </rPh>
    <phoneticPr fontId="5"/>
  </si>
  <si>
    <t>東京反訳株式会社</t>
    <rPh sb="0" eb="2">
      <t>トウキョウ</t>
    </rPh>
    <rPh sb="2" eb="4">
      <t>ハンヤク</t>
    </rPh>
    <rPh sb="4" eb="6">
      <t>カブシキ</t>
    </rPh>
    <rPh sb="6" eb="8">
      <t>カイシャ</t>
    </rPh>
    <phoneticPr fontId="5"/>
  </si>
  <si>
    <t>大臣記者会見の録音反訳</t>
    <rPh sb="0" eb="2">
      <t>ダイジン</t>
    </rPh>
    <rPh sb="2" eb="4">
      <t>キシャ</t>
    </rPh>
    <rPh sb="4" eb="6">
      <t>カイケン</t>
    </rPh>
    <rPh sb="7" eb="9">
      <t>ロクオン</t>
    </rPh>
    <rPh sb="9" eb="11">
      <t>ハンヤク</t>
    </rPh>
    <phoneticPr fontId="5"/>
  </si>
  <si>
    <t>東武トップツアーズ株式会社　東京国際事業部</t>
    <rPh sb="9" eb="11">
      <t>カブシキ</t>
    </rPh>
    <rPh sb="11" eb="13">
      <t>カイシャ</t>
    </rPh>
    <phoneticPr fontId="5"/>
  </si>
  <si>
    <t>株式会社時事通信社</t>
    <rPh sb="4" eb="6">
      <t>ジジ</t>
    </rPh>
    <rPh sb="6" eb="9">
      <t>ツウシンシャ</t>
    </rPh>
    <phoneticPr fontId="5"/>
  </si>
  <si>
    <t>インターネット行政情報モニター（iJAMP）の利用</t>
    <rPh sb="7" eb="9">
      <t>ギョウセイ</t>
    </rPh>
    <rPh sb="9" eb="11">
      <t>ジョウホウ</t>
    </rPh>
    <rPh sb="23" eb="25">
      <t>リヨウ</t>
    </rPh>
    <phoneticPr fontId="5"/>
  </si>
  <si>
    <t>株式会社アライ印刷</t>
    <rPh sb="0" eb="2">
      <t>カブシキ</t>
    </rPh>
    <rPh sb="2" eb="4">
      <t>カイシャ</t>
    </rPh>
    <rPh sb="7" eb="9">
      <t>インサツ</t>
    </rPh>
    <phoneticPr fontId="5"/>
  </si>
  <si>
    <t>国会報告の印刷製本</t>
    <rPh sb="0" eb="2">
      <t>コッカイ</t>
    </rPh>
    <rPh sb="2" eb="4">
      <t>ホウコク</t>
    </rPh>
    <rPh sb="5" eb="7">
      <t>インサツ</t>
    </rPh>
    <rPh sb="7" eb="9">
      <t>セイホン</t>
    </rPh>
    <phoneticPr fontId="5"/>
  </si>
  <si>
    <t>株式会社ステージ</t>
    <rPh sb="0" eb="2">
      <t>カブシキ</t>
    </rPh>
    <rPh sb="2" eb="4">
      <t>カイシャ</t>
    </rPh>
    <phoneticPr fontId="5"/>
  </si>
  <si>
    <t>ユニバーサルデザイン２０２０評価会議にかかるサポート業務</t>
    <rPh sb="26" eb="28">
      <t>ギョウム</t>
    </rPh>
    <phoneticPr fontId="5"/>
  </si>
  <si>
    <t>光誠電気工業株式会社</t>
    <rPh sb="6" eb="8">
      <t>カブシキ</t>
    </rPh>
    <rPh sb="8" eb="10">
      <t>カイシャ</t>
    </rPh>
    <phoneticPr fontId="5"/>
  </si>
  <si>
    <t>電話工事</t>
    <rPh sb="0" eb="2">
      <t>デンワ</t>
    </rPh>
    <rPh sb="2" eb="4">
      <t>コウジ</t>
    </rPh>
    <phoneticPr fontId="5"/>
  </si>
  <si>
    <t>株式会社インターグループ</t>
    <rPh sb="0" eb="2">
      <t>カブシキ</t>
    </rPh>
    <rPh sb="2" eb="4">
      <t>カイシャ</t>
    </rPh>
    <phoneticPr fontId="5"/>
  </si>
  <si>
    <t>翻訳業務</t>
    <rPh sb="0" eb="2">
      <t>ホンヤク</t>
    </rPh>
    <rPh sb="2" eb="4">
      <t>ギョウム</t>
    </rPh>
    <phoneticPr fontId="5"/>
  </si>
  <si>
    <t>ホストタウン（共生社会ホストタウン、復興「ありがとう」ホストタウンを含む）件数</t>
    <phoneticPr fontId="5"/>
  </si>
  <si>
    <t>日本文化の魅力を発信するとともに、2020年以降を見据えたレガシー創出のための文化プログラム「beyond2020プログラム」の認証件数（累計登録件数）</t>
    <phoneticPr fontId="5"/>
  </si>
  <si>
    <t>日本文化の魅力を発信するとともに、2020年以降を見据えたレガシー創出のための文化プログラム「beyond2020プログラム」の認証件数（年度別登録件数）</t>
    <phoneticPr fontId="5"/>
  </si>
  <si>
    <t>官房</t>
  </si>
  <si>
    <t>スタッフ</t>
    <phoneticPr fontId="5"/>
  </si>
  <si>
    <t>一般管理費等</t>
    <rPh sb="0" eb="2">
      <t>イッパン</t>
    </rPh>
    <rPh sb="2" eb="5">
      <t>カンリヒ</t>
    </rPh>
    <rPh sb="5" eb="6">
      <t>トウ</t>
    </rPh>
    <phoneticPr fontId="5"/>
  </si>
  <si>
    <t>通信費</t>
    <rPh sb="0" eb="3">
      <t>ツウシンヒ</t>
    </rPh>
    <phoneticPr fontId="5"/>
  </si>
  <si>
    <t>固定電話等</t>
    <rPh sb="0" eb="2">
      <t>コテイ</t>
    </rPh>
    <rPh sb="2" eb="4">
      <t>デンワ</t>
    </rPh>
    <rPh sb="4" eb="5">
      <t>トウ</t>
    </rPh>
    <phoneticPr fontId="5"/>
  </si>
  <si>
    <t>旅費</t>
    <rPh sb="0" eb="2">
      <t>リョヒ</t>
    </rPh>
    <phoneticPr fontId="5"/>
  </si>
  <si>
    <t>職員等</t>
  </si>
  <si>
    <t>外注費</t>
  </si>
  <si>
    <t>ホストタウン横連携調査、オンライン成果報告会等</t>
    <rPh sb="6" eb="7">
      <t>ヨコ</t>
    </rPh>
    <rPh sb="7" eb="9">
      <t>レンケイ</t>
    </rPh>
    <rPh sb="9" eb="11">
      <t>チョウサ</t>
    </rPh>
    <rPh sb="17" eb="19">
      <t>セイカ</t>
    </rPh>
    <rPh sb="19" eb="21">
      <t>ホウコク</t>
    </rPh>
    <rPh sb="21" eb="22">
      <t>カイ</t>
    </rPh>
    <rPh sb="22" eb="23">
      <t>トウ</t>
    </rPh>
    <phoneticPr fontId="5"/>
  </si>
  <si>
    <t>人件費</t>
  </si>
  <si>
    <t>調査に係る人件費</t>
  </si>
  <si>
    <t>補助人件費</t>
  </si>
  <si>
    <t>調査に係る補助人件費</t>
    <rPh sb="5" eb="7">
      <t>ホジョ</t>
    </rPh>
    <phoneticPr fontId="5"/>
  </si>
  <si>
    <t>謝金</t>
    <rPh sb="0" eb="2">
      <t>シャキン</t>
    </rPh>
    <phoneticPr fontId="5"/>
  </si>
  <si>
    <t>ホストタウンアドバイザー謝金等</t>
    <rPh sb="12" eb="14">
      <t>シャキン</t>
    </rPh>
    <rPh sb="14" eb="15">
      <t>トウ</t>
    </rPh>
    <phoneticPr fontId="5"/>
  </si>
  <si>
    <t>借料及び損料</t>
  </si>
  <si>
    <t>Zoom利用料等</t>
    <rPh sb="4" eb="7">
      <t>リヨウリョウ</t>
    </rPh>
    <rPh sb="7" eb="8">
      <t>トウ</t>
    </rPh>
    <phoneticPr fontId="5"/>
  </si>
  <si>
    <t>フィールド自治体調査等</t>
    <rPh sb="5" eb="8">
      <t>ジチタイ</t>
    </rPh>
    <rPh sb="8" eb="10">
      <t>チョウサ</t>
    </rPh>
    <rPh sb="10" eb="11">
      <t>トウ</t>
    </rPh>
    <phoneticPr fontId="5"/>
  </si>
  <si>
    <t>運営にかかる人件費</t>
    <rPh sb="0" eb="2">
      <t>ウンエイ</t>
    </rPh>
    <rPh sb="6" eb="9">
      <t>ジンケンヒ</t>
    </rPh>
    <phoneticPr fontId="5"/>
  </si>
  <si>
    <t>事業費</t>
    <rPh sb="0" eb="3">
      <t>ジギョウヒ</t>
    </rPh>
    <phoneticPr fontId="5"/>
  </si>
  <si>
    <t>会議運営等にかかる経費</t>
    <rPh sb="0" eb="2">
      <t>カイギ</t>
    </rPh>
    <rPh sb="2" eb="4">
      <t>ウンエイ</t>
    </rPh>
    <rPh sb="4" eb="5">
      <t>トウ</t>
    </rPh>
    <rPh sb="9" eb="11">
      <t>ケイヒ</t>
    </rPh>
    <phoneticPr fontId="5"/>
  </si>
  <si>
    <t>-</t>
    <phoneticPr fontId="5"/>
  </si>
  <si>
    <t>支出先の選定にあたっては、一般競争入札等を適正に実施している。
なお、一部一者応札となった案件があったが、適正な一般競争入札を実施しており、競争性を妨げているものでなく、結果として一者応札となったものである。
また、競争性のない随意契約については、契約の性質又は目的が競争を許さないものである。</t>
    <rPh sb="108" eb="111">
      <t>キョウソウセイ</t>
    </rPh>
    <rPh sb="114" eb="116">
      <t>ズイイ</t>
    </rPh>
    <rPh sb="116" eb="118">
      <t>ケイヤク</t>
    </rPh>
    <rPh sb="124" eb="126">
      <t>ケイヤク</t>
    </rPh>
    <rPh sb="127" eb="129">
      <t>セイシツ</t>
    </rPh>
    <rPh sb="129" eb="130">
      <t>マタ</t>
    </rPh>
    <rPh sb="131" eb="133">
      <t>モクテキ</t>
    </rPh>
    <rPh sb="134" eb="136">
      <t>キョウソウ</t>
    </rPh>
    <rPh sb="137" eb="138">
      <t>ユル</t>
    </rPh>
    <phoneticPr fontId="5"/>
  </si>
  <si>
    <t>株式会社エヌ・ティ・ティ・データ経営研究所が一社応札、落札となった経緯の説明が不十分。同業他社でも履行可能な業務に係る入札であり、通常であれば、複数の事業者の応札が予想されるが、なぜ一社応札となったのか。入札情報の告知方法、落札率も示されたい。</t>
    <phoneticPr fontId="5"/>
  </si>
  <si>
    <t>内閣本府庁舎掲示板、電子調達システム、調達ポータルへの掲載を行ったが、結果的に一者のみの応札となったものである。競争性の確保のため、応募要件の緩和、契約条件の見直し、準備期間の確保、情報提供の拡充等に努める。</t>
    <rPh sb="0" eb="2">
      <t>ナイカク</t>
    </rPh>
    <rPh sb="2" eb="4">
      <t>ホンプ</t>
    </rPh>
    <rPh sb="4" eb="6">
      <t>チョウシャ</t>
    </rPh>
    <rPh sb="6" eb="9">
      <t>ケイジバン</t>
    </rPh>
    <rPh sb="10" eb="12">
      <t>デンシ</t>
    </rPh>
    <rPh sb="12" eb="14">
      <t>チョウタツ</t>
    </rPh>
    <rPh sb="19" eb="21">
      <t>チョウタツ</t>
    </rPh>
    <rPh sb="27" eb="29">
      <t>ケイサイ</t>
    </rPh>
    <rPh sb="30" eb="31">
      <t>オコナ</t>
    </rPh>
    <rPh sb="35" eb="38">
      <t>ケッカテキ</t>
    </rPh>
    <rPh sb="39" eb="41">
      <t>イッシャ</t>
    </rPh>
    <rPh sb="44" eb="46">
      <t>オウサツ</t>
    </rPh>
    <rPh sb="56" eb="58">
      <t>キョウソウ</t>
    </rPh>
    <rPh sb="58" eb="59">
      <t>セイ</t>
    </rPh>
    <rPh sb="60" eb="62">
      <t>カクホ</t>
    </rPh>
    <rPh sb="98" eb="99">
      <t>トウ</t>
    </rPh>
    <rPh sb="100" eb="101">
      <t>ツト</t>
    </rPh>
    <phoneticPr fontId="5"/>
  </si>
  <si>
    <t>告知方法としては、内閣本府庁舎掲示板、電子調達システム、調達ポータルへの掲載を行ったが、結果的に一者のみの応札となったものである。競争性の確保のため、応募要件の緩和、契約条件の見直し、準備期間の確保、情報提供の拡充等に努める。
引き続き、当該事業の必要性を精査するとともに、契約における競争性の確保や早期の契約締結の促進などにより、予算の効率的な執行に努める。</t>
    <rPh sb="0" eb="2">
      <t>コクチ</t>
    </rPh>
    <rPh sb="2" eb="4">
      <t>ホウホウ</t>
    </rPh>
    <phoneticPr fontId="5"/>
  </si>
  <si>
    <t>-</t>
    <phoneticPr fontId="5"/>
  </si>
  <si>
    <t>終了予定</t>
  </si>
  <si>
    <t>引き続き、効果的･効率的な事業の実施に努めることと。
また、外部有識者の所見にあるとおり、一者応札になった理由及び改善策を示すこと。</t>
    <rPh sb="30" eb="32">
      <t>ガイブ</t>
    </rPh>
    <rPh sb="32" eb="35">
      <t>ユウシキシャ</t>
    </rPh>
    <rPh sb="36" eb="38">
      <t>ショケン</t>
    </rPh>
    <rPh sb="45" eb="47">
      <t>イッシャ</t>
    </rPh>
    <rPh sb="47" eb="49">
      <t>オウサツ</t>
    </rPh>
    <rPh sb="53" eb="55">
      <t>リユウ</t>
    </rPh>
    <rPh sb="55" eb="56">
      <t>オヨ</t>
    </rPh>
    <rPh sb="57" eb="60">
      <t>カイゼンサク</t>
    </rPh>
    <rPh sb="61" eb="62">
      <t>シメ</t>
    </rPh>
    <phoneticPr fontId="5"/>
  </si>
  <si>
    <t>非常勤職員手当</t>
    <rPh sb="0" eb="3">
      <t>ヒジョウキン</t>
    </rPh>
    <rPh sb="3" eb="5">
      <t>ショクイン</t>
    </rPh>
    <rPh sb="5" eb="7">
      <t>テアテ</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</si>
</sst>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2" borderId="1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49" fontId="0" fillId="0" borderId="11" xfId="0" applyNumberFormat="1" applyFont="1" applyFill="1" applyBorder="1" applyAlignment="1" applyProtection="1">
      <alignment horizontal="center" vertical="center"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1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3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16"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62" xfId="0" applyFont="1" applyBorder="1" applyAlignment="1">
      <alignment horizontal="center" vertical="center"/>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14" xfId="0" applyFont="1" applyFill="1" applyBorder="1" applyAlignment="1">
      <alignment vertical="center"/>
    </xf>
    <xf numFmtId="0" fontId="0" fillId="5" borderId="71" xfId="0" applyFont="1" applyFill="1" applyBorder="1" applyAlignment="1">
      <alignmen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11" xfId="0" applyFont="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3" fillId="6" borderId="115" xfId="0" applyFont="1" applyFill="1" applyBorder="1" applyAlignment="1">
      <alignment horizontal="center" vertical="center" wrapText="1"/>
    </xf>
    <xf numFmtId="0" fontId="13" fillId="6" borderId="121"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73" xfId="0" applyFont="1" applyFill="1" applyBorder="1" applyAlignment="1">
      <alignment horizontal="center" vertical="center"/>
    </xf>
    <xf numFmtId="0" fontId="0" fillId="0" borderId="38" xfId="0" applyFont="1" applyBorder="1" applyAlignment="1">
      <alignment horizontal="center" vertical="center"/>
    </xf>
    <xf numFmtId="49" fontId="0" fillId="0" borderId="122"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2"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177" fontId="0" fillId="0" borderId="95" xfId="0" applyNumberFormat="1" applyFont="1" applyFill="1" applyBorder="1" applyAlignment="1" applyProtection="1">
      <alignment horizontal="right" vertical="center"/>
      <protection locked="0"/>
    </xf>
    <xf numFmtId="0" fontId="0" fillId="6" borderId="6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8" xfId="0" applyFont="1" applyFill="1" applyBorder="1" applyAlignment="1">
      <alignment horizontal="center" vertical="center"/>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9" fontId="20" fillId="5" borderId="14" xfId="0" applyNumberFormat="1" applyFont="1" applyFill="1" applyBorder="1" applyAlignment="1" applyProtection="1">
      <alignment horizontal="center" vertical="center" wrapText="1"/>
      <protection locked="0"/>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1" fillId="0" borderId="41" xfId="0" applyFont="1" applyBorder="1" applyAlignment="1" applyProtection="1">
      <alignment horizontal="left" vertical="center" wrapText="1" shrinkToFit="1"/>
      <protection locked="0"/>
    </xf>
    <xf numFmtId="0" fontId="11" fillId="0" borderId="42" xfId="0" applyFont="1" applyBorder="1" applyAlignment="1" applyProtection="1">
      <alignment horizontal="left" vertical="center" wrapText="1" shrinkToFit="1"/>
      <protection locked="0"/>
    </xf>
    <xf numFmtId="0" fontId="11" fillId="2" borderId="90" xfId="3" applyFont="1" applyFill="1" applyBorder="1" applyAlignment="1" applyProtection="1">
      <alignment horizontal="center" vertical="center" wrapText="1"/>
    </xf>
    <xf numFmtId="0" fontId="11" fillId="2" borderId="11" xfId="3" applyFont="1" applyFill="1" applyBorder="1" applyAlignment="1" applyProtection="1">
      <alignment horizontal="center"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73"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66"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protection locked="0"/>
    </xf>
    <xf numFmtId="0" fontId="11" fillId="5" borderId="42" xfId="0"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protection locked="0"/>
    </xf>
    <xf numFmtId="0" fontId="11" fillId="5" borderId="89" xfId="0" applyFont="1" applyFill="1" applyBorder="1" applyAlignment="1" applyProtection="1">
      <alignment horizontal="left" vertical="center"/>
      <protection locked="0"/>
    </xf>
    <xf numFmtId="0" fontId="11" fillId="5" borderId="17" xfId="0" applyFont="1" applyFill="1" applyBorder="1" applyAlignment="1" applyProtection="1">
      <alignment horizontal="left" vertical="center"/>
      <protection locked="0"/>
    </xf>
    <xf numFmtId="0" fontId="11" fillId="5" borderId="18" xfId="0" applyFont="1" applyFill="1" applyBorder="1" applyAlignment="1" applyProtection="1">
      <alignment horizontal="left" vertical="center"/>
      <protection locked="0"/>
    </xf>
    <xf numFmtId="0" fontId="11" fillId="5" borderId="41" xfId="0" applyFont="1" applyFill="1" applyBorder="1" applyAlignment="1" applyProtection="1">
      <alignment horizontal="left" vertical="center" wrapText="1" shrinkToFit="1"/>
      <protection locked="0"/>
    </xf>
    <xf numFmtId="0" fontId="11" fillId="5" borderId="42" xfId="0" applyFont="1" applyFill="1" applyBorder="1" applyAlignment="1" applyProtection="1">
      <alignment horizontal="left" vertical="center" wrapText="1" shrinkToFit="1"/>
      <protection locked="0"/>
    </xf>
    <xf numFmtId="0" fontId="11" fillId="5" borderId="0" xfId="0" applyFont="1" applyFill="1" applyBorder="1" applyAlignment="1" applyProtection="1">
      <alignment horizontal="left" vertical="center" wrapText="1" shrinkToFit="1"/>
      <protection locked="0"/>
    </xf>
    <xf numFmtId="0" fontId="11" fillId="5" borderId="89" xfId="0" applyFont="1" applyFill="1" applyBorder="1" applyAlignment="1" applyProtection="1">
      <alignment horizontal="left" vertical="center" wrapText="1" shrinkToFit="1"/>
      <protection locked="0"/>
    </xf>
    <xf numFmtId="0" fontId="11" fillId="5" borderId="17" xfId="0" applyFont="1" applyFill="1" applyBorder="1" applyAlignment="1" applyProtection="1">
      <alignment horizontal="left" vertical="center" wrapText="1" shrinkToFit="1"/>
      <protection locked="0"/>
    </xf>
    <xf numFmtId="0" fontId="11" fillId="5" borderId="18" xfId="0" applyFont="1" applyFill="1" applyBorder="1" applyAlignment="1" applyProtection="1">
      <alignment horizontal="left" vertical="center" wrapText="1" shrinkToFit="1"/>
      <protection locked="0"/>
    </xf>
    <xf numFmtId="0" fontId="11" fillId="5" borderId="40" xfId="0" applyFont="1" applyFill="1" applyBorder="1" applyAlignment="1" applyProtection="1">
      <alignment horizontal="left" vertical="center" wrapText="1" shrinkToFit="1"/>
      <protection locked="0"/>
    </xf>
    <xf numFmtId="0" fontId="11" fillId="5" borderId="62" xfId="0" applyFont="1" applyFill="1" applyBorder="1" applyAlignment="1" applyProtection="1">
      <alignment horizontal="left" vertical="center" wrapText="1" shrinkToFit="1"/>
      <protection locked="0"/>
    </xf>
    <xf numFmtId="0" fontId="11" fillId="5" borderId="63" xfId="0" applyFont="1" applyFill="1" applyBorder="1" applyAlignment="1" applyProtection="1">
      <alignment horizontal="left" vertical="center" wrapText="1" shrinkToFit="1"/>
      <protection locked="0"/>
    </xf>
    <xf numFmtId="0" fontId="11" fillId="5" borderId="2" xfId="0" applyFont="1" applyFill="1" applyBorder="1" applyAlignment="1" applyProtection="1">
      <alignment horizontal="left" vertical="center" wrapText="1" shrinkToFit="1"/>
      <protection locked="0"/>
    </xf>
    <xf numFmtId="0" fontId="11" fillId="5" borderId="16" xfId="0" applyFont="1" applyFill="1" applyBorder="1" applyAlignment="1" applyProtection="1">
      <alignment horizontal="left" vertical="center" wrapText="1" shrinkToFit="1"/>
      <protection locked="0"/>
    </xf>
    <xf numFmtId="0" fontId="11" fillId="5" borderId="31" xfId="0" applyFont="1" applyFill="1" applyBorder="1" applyAlignment="1" applyProtection="1">
      <alignment horizontal="left" vertical="center" wrapText="1" shrinkToFit="1"/>
      <protection locked="0"/>
    </xf>
    <xf numFmtId="0" fontId="11" fillId="5" borderId="78" xfId="0" applyFont="1" applyFill="1" applyBorder="1" applyAlignment="1">
      <alignment vertical="center" wrapText="1"/>
    </xf>
    <xf numFmtId="0" fontId="11" fillId="5" borderId="28" xfId="0" applyFont="1" applyFill="1" applyBorder="1" applyAlignment="1">
      <alignment vertical="center" wrapText="1"/>
    </xf>
    <xf numFmtId="0" fontId="11" fillId="5" borderId="28" xfId="0" applyFont="1" applyFill="1" applyBorder="1" applyAlignment="1">
      <alignment vertical="center"/>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72" xfId="0" applyFont="1" applyFill="1" applyBorder="1" applyAlignment="1">
      <alignment vertical="center" wrapText="1"/>
    </xf>
    <xf numFmtId="0" fontId="11" fillId="5" borderId="14" xfId="0" applyFont="1" applyFill="1" applyBorder="1" applyAlignment="1">
      <alignment vertical="center" wrapText="1"/>
    </xf>
    <xf numFmtId="0" fontId="11" fillId="5" borderId="14" xfId="0" applyFont="1" applyFill="1" applyBorder="1" applyAlignment="1">
      <alignment vertical="center"/>
    </xf>
    <xf numFmtId="0" fontId="11" fillId="5" borderId="63"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123" xfId="0" applyFont="1" applyFill="1" applyBorder="1" applyAlignment="1">
      <alignment vertical="center" wrapText="1"/>
    </xf>
    <xf numFmtId="0" fontId="11" fillId="5" borderId="105" xfId="0" applyFont="1" applyFill="1" applyBorder="1" applyAlignment="1">
      <alignment vertical="center" wrapText="1"/>
    </xf>
    <xf numFmtId="0" fontId="11" fillId="5" borderId="125" xfId="0" applyFont="1" applyFill="1" applyBorder="1" applyAlignment="1">
      <alignment vertical="center" wrapText="1"/>
    </xf>
    <xf numFmtId="0" fontId="11" fillId="5" borderId="40"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73" xfId="0" applyFont="1" applyFill="1" applyBorder="1" applyAlignment="1">
      <alignment vertical="center"/>
    </xf>
    <xf numFmtId="0" fontId="11" fillId="5" borderId="41" xfId="0" applyFont="1" applyFill="1" applyBorder="1" applyAlignment="1">
      <alignment vertical="center"/>
    </xf>
    <xf numFmtId="0" fontId="11" fillId="5" borderId="71" xfId="0" applyFont="1" applyFill="1" applyBorder="1" applyAlignment="1">
      <alignment vertical="center"/>
    </xf>
    <xf numFmtId="0" fontId="11" fillId="5" borderId="93" xfId="0" applyFont="1" applyFill="1" applyBorder="1" applyAlignment="1">
      <alignment vertical="center"/>
    </xf>
    <xf numFmtId="0" fontId="11" fillId="5" borderId="1" xfId="0" applyFont="1" applyFill="1" applyBorder="1" applyAlignment="1">
      <alignment horizontal="center" vertical="center"/>
    </xf>
    <xf numFmtId="0" fontId="11" fillId="5" borderId="124" xfId="0" applyFont="1" applyFill="1" applyBorder="1" applyAlignment="1">
      <alignment horizontal="center" vertical="center"/>
    </xf>
    <xf numFmtId="0" fontId="11" fillId="5" borderId="108"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11" fillId="5" borderId="66" xfId="0" applyFont="1" applyFill="1" applyBorder="1" applyAlignment="1">
      <alignment horizontal="center" vertical="center"/>
    </xf>
    <xf numFmtId="0" fontId="11" fillId="5" borderId="126" xfId="0" applyFont="1" applyFill="1" applyBorder="1" applyAlignment="1">
      <alignment horizontal="center" vertical="center"/>
    </xf>
    <xf numFmtId="0" fontId="11" fillId="5" borderId="74"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19"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11" fillId="5" borderId="21" xfId="0" applyFont="1" applyFill="1" applyBorder="1" applyAlignment="1" applyProtection="1">
      <alignment horizontal="left" vertical="center" wrapText="1"/>
      <protection locked="0"/>
    </xf>
    <xf numFmtId="0" fontId="11" fillId="5" borderId="70" xfId="0" applyFont="1" applyFill="1" applyBorder="1" applyAlignment="1" applyProtection="1">
      <alignment horizontal="left" vertical="center" wrapText="1"/>
      <protection locked="0"/>
    </xf>
    <xf numFmtId="0" fontId="11" fillId="5" borderId="71" xfId="0" applyFont="1" applyFill="1" applyBorder="1" applyAlignment="1" applyProtection="1">
      <alignment horizontal="left" vertical="center" wrapText="1"/>
      <protection locked="0"/>
    </xf>
    <xf numFmtId="0" fontId="11" fillId="5" borderId="95"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wrapText="1"/>
      <protection locked="0"/>
    </xf>
    <xf numFmtId="0" fontId="11" fillId="5" borderId="31" xfId="0" applyFont="1" applyFill="1" applyBorder="1" applyAlignment="1" applyProtection="1">
      <alignment horizontal="left" vertical="center" wrapText="1"/>
      <protection locked="0"/>
    </xf>
    <xf numFmtId="0" fontId="11" fillId="0" borderId="99"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1" fillId="0" borderId="98" xfId="0" applyFont="1" applyBorder="1" applyAlignment="1" applyProtection="1">
      <alignment horizontal="left" vertical="center" wrapText="1"/>
      <protection locked="0"/>
    </xf>
    <xf numFmtId="0" fontId="11" fillId="0" borderId="99" xfId="0" applyFont="1" applyFill="1" applyBorder="1" applyAlignment="1" applyProtection="1">
      <alignment horizontal="left" vertical="center" wrapText="1"/>
      <protection locked="0"/>
    </xf>
    <xf numFmtId="0" fontId="11" fillId="0" borderId="75" xfId="0" applyFont="1" applyFill="1" applyBorder="1" applyAlignment="1" applyProtection="1">
      <alignment horizontal="left" vertical="center" wrapText="1"/>
      <protection locked="0"/>
    </xf>
    <xf numFmtId="0" fontId="11" fillId="3" borderId="11" xfId="0" applyFont="1" applyFill="1" applyBorder="1" applyAlignment="1">
      <alignment horizontal="center" vertical="center" wrapText="1"/>
    </xf>
    <xf numFmtId="0" fontId="11" fillId="5" borderId="11" xfId="0" applyFont="1" applyFill="1" applyBorder="1" applyAlignment="1" applyProtection="1">
      <alignment horizontal="left" vertical="center" wrapText="1"/>
      <protection locked="0"/>
    </xf>
    <xf numFmtId="49" fontId="11" fillId="5" borderId="11" xfId="0" applyNumberFormat="1" applyFont="1" applyFill="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181" fontId="11" fillId="5" borderId="11" xfId="0" applyNumberFormat="1" applyFont="1" applyFill="1" applyBorder="1" applyAlignment="1" applyProtection="1">
      <alignment horizontal="center" vertical="center" wrapText="1"/>
      <protection locked="0"/>
    </xf>
    <xf numFmtId="177" fontId="11" fillId="0" borderId="24" xfId="0" applyNumberFormat="1" applyFont="1" applyFill="1" applyBorder="1" applyAlignment="1" applyProtection="1">
      <alignment horizontal="right" vertical="center"/>
      <protection locked="0"/>
    </xf>
    <xf numFmtId="177" fontId="11" fillId="0" borderId="25" xfId="0" applyNumberFormat="1" applyFont="1" applyFill="1" applyBorder="1" applyAlignment="1" applyProtection="1">
      <alignment horizontal="right" vertical="center"/>
      <protection locked="0"/>
    </xf>
    <xf numFmtId="177" fontId="11" fillId="0" borderId="26" xfId="0" applyNumberFormat="1" applyFont="1" applyFill="1" applyBorder="1" applyAlignment="1" applyProtection="1">
      <alignment horizontal="right" vertical="center"/>
      <protection locked="0"/>
    </xf>
    <xf numFmtId="49" fontId="11" fillId="5" borderId="11" xfId="0" applyNumberFormat="1" applyFont="1" applyFill="1" applyBorder="1" applyAlignment="1" applyProtection="1">
      <alignment horizontal="center" vertical="center" wrapText="1" shrinkToFit="1"/>
      <protection locked="0"/>
    </xf>
    <xf numFmtId="49" fontId="11" fillId="5" borderId="11" xfId="0" applyNumberFormat="1" applyFont="1" applyFill="1" applyBorder="1" applyAlignment="1" applyProtection="1">
      <alignment horizontal="center" vertical="center" shrinkToFit="1"/>
      <protection locked="0"/>
    </xf>
    <xf numFmtId="0" fontId="0" fillId="3" borderId="38" xfId="0" applyFont="1" applyFill="1" applyBorder="1" applyAlignment="1">
      <alignment horizontal="center" vertical="center"/>
    </xf>
    <xf numFmtId="0" fontId="23" fillId="0" borderId="40"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xf>
    <xf numFmtId="179" fontId="23" fillId="0" borderId="41" xfId="0" applyNumberFormat="1" applyFont="1" applyFill="1" applyBorder="1" applyAlignment="1" applyProtection="1">
      <alignment horizontal="center" vertical="center" wrapText="1"/>
      <protection locked="0"/>
    </xf>
    <xf numFmtId="178" fontId="23" fillId="0" borderId="41" xfId="0" applyNumberFormat="1" applyFont="1" applyFill="1" applyBorder="1" applyAlignment="1" applyProtection="1">
      <alignment horizontal="center" vertical="center" wrapText="1"/>
      <protection locked="0"/>
    </xf>
    <xf numFmtId="178" fontId="23" fillId="0" borderId="42" xfId="0" applyNumberFormat="1" applyFont="1" applyFill="1" applyBorder="1" applyAlignment="1" applyProtection="1">
      <alignment horizontal="center" vertical="center" wrapText="1"/>
      <protection locked="0"/>
    </xf>
    <xf numFmtId="178" fontId="23" fillId="0" borderId="62" xfId="0" applyNumberFormat="1" applyFont="1" applyFill="1" applyBorder="1" applyAlignment="1" applyProtection="1">
      <alignment horizontal="center" vertical="center" wrapText="1"/>
      <protection locked="0"/>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11" fillId="0" borderId="136" xfId="1" applyFont="1" applyFill="1" applyBorder="1" applyAlignment="1" applyProtection="1">
      <alignment vertical="top"/>
    </xf>
    <xf numFmtId="0" fontId="11" fillId="0" borderId="82" xfId="1" applyFont="1" applyFill="1" applyBorder="1" applyAlignment="1" applyProtection="1">
      <alignment vertical="top"/>
      <protection locked="0"/>
    </xf>
    <xf numFmtId="0" fontId="11" fillId="0" borderId="137" xfId="1" applyFont="1" applyFill="1" applyBorder="1" applyAlignment="1" applyProtection="1">
      <alignment vertical="top"/>
      <protection locked="0"/>
    </xf>
    <xf numFmtId="177" fontId="0" fillId="0" borderId="140" xfId="0" applyNumberFormat="1" applyFont="1" applyFill="1" applyBorder="1" applyAlignment="1" applyProtection="1">
      <alignment horizontal="center" vertical="center"/>
      <protection locked="0"/>
    </xf>
    <xf numFmtId="177" fontId="0" fillId="0" borderId="141" xfId="0" applyNumberFormat="1" applyFont="1" applyFill="1" applyBorder="1" applyAlignment="1" applyProtection="1">
      <alignment horizontal="center" vertical="center"/>
      <protection locked="0"/>
    </xf>
    <xf numFmtId="177" fontId="0" fillId="0" borderId="142" xfId="0" applyNumberFormat="1"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202405</xdr:colOff>
      <xdr:row>109</xdr:row>
      <xdr:rowOff>4384</xdr:rowOff>
    </xdr:from>
    <xdr:to>
      <xdr:col>18</xdr:col>
      <xdr:colOff>196453</xdr:colOff>
      <xdr:row>110</xdr:row>
      <xdr:rowOff>351234</xdr:rowOff>
    </xdr:to>
    <xdr:sp macro="" textlink="">
      <xdr:nvSpPr>
        <xdr:cNvPr id="2" name="正方形/長方形 1"/>
        <xdr:cNvSpPr/>
      </xdr:nvSpPr>
      <xdr:spPr>
        <a:xfrm>
          <a:off x="2428874" y="41801275"/>
          <a:ext cx="1410892" cy="698084"/>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内閣官房</a:t>
          </a:r>
          <a:endParaRPr kumimoji="1" lang="en-US" altLang="ja-JP" sz="1400">
            <a:solidFill>
              <a:sysClr val="windowText" lastClr="000000"/>
            </a:solidFill>
          </a:endParaRPr>
        </a:p>
        <a:p>
          <a:pPr algn="ctr"/>
          <a:r>
            <a:rPr kumimoji="1" lang="ja-JP" altLang="en-US" sz="1400">
              <a:solidFill>
                <a:sysClr val="windowText" lastClr="000000"/>
              </a:solidFill>
            </a:rPr>
            <a:t>１，８０７百万円</a:t>
          </a:r>
        </a:p>
      </xdr:txBody>
    </xdr:sp>
    <xdr:clientData/>
  </xdr:twoCellAnchor>
  <xdr:twoCellAnchor>
    <xdr:from>
      <xdr:col>23</xdr:col>
      <xdr:colOff>9661</xdr:colOff>
      <xdr:row>113</xdr:row>
      <xdr:rowOff>8503</xdr:rowOff>
    </xdr:from>
    <xdr:to>
      <xdr:col>40</xdr:col>
      <xdr:colOff>383</xdr:colOff>
      <xdr:row>114</xdr:row>
      <xdr:rowOff>354724</xdr:rowOff>
    </xdr:to>
    <xdr:sp macro="" textlink="">
      <xdr:nvSpPr>
        <xdr:cNvPr id="3" name="正方形/長方形 2"/>
        <xdr:cNvSpPr/>
      </xdr:nvSpPr>
      <xdr:spPr>
        <a:xfrm>
          <a:off x="4581661" y="43227155"/>
          <a:ext cx="3370026" cy="702373"/>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a:solidFill>
                <a:sysClr val="windowText" lastClr="000000"/>
              </a:solidFill>
            </a:rPr>
            <a:t>A.</a:t>
          </a:r>
          <a:r>
            <a:rPr kumimoji="1" lang="en-US" altLang="ja-JP" sz="1200" baseline="0">
              <a:solidFill>
                <a:sysClr val="windowText" lastClr="000000"/>
              </a:solidFill>
            </a:rPr>
            <a:t> </a:t>
          </a:r>
          <a:r>
            <a:rPr kumimoji="1" lang="ja-JP" altLang="en-US" sz="1200" baseline="0">
              <a:solidFill>
                <a:sysClr val="windowText" lastClr="000000"/>
              </a:solidFill>
            </a:rPr>
            <a:t>民間企業（１者）</a:t>
          </a:r>
          <a:endParaRPr kumimoji="1" lang="en-US" altLang="ja-JP" sz="1200">
            <a:solidFill>
              <a:sysClr val="windowText" lastClr="000000"/>
            </a:solidFill>
          </a:endParaRPr>
        </a:p>
        <a:p>
          <a:pPr algn="ctr"/>
          <a:r>
            <a:rPr kumimoji="1" lang="ja-JP" altLang="en-US" sz="1200">
              <a:solidFill>
                <a:sysClr val="windowText" lastClr="000000"/>
              </a:solidFill>
            </a:rPr>
            <a:t>１，７０３百万円</a:t>
          </a:r>
        </a:p>
      </xdr:txBody>
    </xdr:sp>
    <xdr:clientData/>
  </xdr:twoCellAnchor>
  <xdr:twoCellAnchor>
    <xdr:from>
      <xdr:col>22</xdr:col>
      <xdr:colOff>94519</xdr:colOff>
      <xdr:row>112</xdr:row>
      <xdr:rowOff>120109</xdr:rowOff>
    </xdr:from>
    <xdr:to>
      <xdr:col>34</xdr:col>
      <xdr:colOff>47745</xdr:colOff>
      <xdr:row>112</xdr:row>
      <xdr:rowOff>344546</xdr:rowOff>
    </xdr:to>
    <xdr:sp macro="" textlink="">
      <xdr:nvSpPr>
        <xdr:cNvPr id="4" name="テキスト ボックス 3"/>
        <xdr:cNvSpPr txBox="1"/>
      </xdr:nvSpPr>
      <xdr:spPr>
        <a:xfrm>
          <a:off x="4430036" y="42976040"/>
          <a:ext cx="2318054" cy="224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一般競争契約（総合評価）等</a:t>
          </a:r>
          <a:r>
            <a:rPr kumimoji="1" lang="en-US" altLang="ja-JP" sz="1100" b="0"/>
            <a:t>】</a:t>
          </a:r>
          <a:endParaRPr kumimoji="1" lang="ja-JP" altLang="en-US" sz="1100" b="0"/>
        </a:p>
      </xdr:txBody>
    </xdr:sp>
    <xdr:clientData/>
  </xdr:twoCellAnchor>
  <xdr:twoCellAnchor>
    <xdr:from>
      <xdr:col>23</xdr:col>
      <xdr:colOff>8787</xdr:colOff>
      <xdr:row>115</xdr:row>
      <xdr:rowOff>107673</xdr:rowOff>
    </xdr:from>
    <xdr:to>
      <xdr:col>43</xdr:col>
      <xdr:colOff>38100</xdr:colOff>
      <xdr:row>115</xdr:row>
      <xdr:rowOff>313744</xdr:rowOff>
    </xdr:to>
    <xdr:sp macro="" textlink="">
      <xdr:nvSpPr>
        <xdr:cNvPr id="5" name="大かっこ 4"/>
        <xdr:cNvSpPr/>
      </xdr:nvSpPr>
      <xdr:spPr>
        <a:xfrm>
          <a:off x="4640658" y="44053302"/>
          <a:ext cx="4057028" cy="206071"/>
        </a:xfrm>
        <a:prstGeom prst="bracketPair">
          <a:avLst>
            <a:gd name="adj" fmla="val 2466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32339</xdr:colOff>
      <xdr:row>115</xdr:row>
      <xdr:rowOff>75682</xdr:rowOff>
    </xdr:from>
    <xdr:to>
      <xdr:col>42</xdr:col>
      <xdr:colOff>177694</xdr:colOff>
      <xdr:row>115</xdr:row>
      <xdr:rowOff>348067</xdr:rowOff>
    </xdr:to>
    <xdr:sp macro="" textlink="">
      <xdr:nvSpPr>
        <xdr:cNvPr id="10" name="テキスト ボックス 9"/>
        <xdr:cNvSpPr txBox="1"/>
      </xdr:nvSpPr>
      <xdr:spPr>
        <a:xfrm>
          <a:off x="4664210" y="44021311"/>
          <a:ext cx="3971684" cy="272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ホストタウンの推進の実施</a:t>
          </a:r>
        </a:p>
      </xdr:txBody>
    </xdr:sp>
    <xdr:clientData/>
  </xdr:twoCellAnchor>
  <xdr:twoCellAnchor>
    <xdr:from>
      <xdr:col>23</xdr:col>
      <xdr:colOff>8115</xdr:colOff>
      <xdr:row>118</xdr:row>
      <xdr:rowOff>5409</xdr:rowOff>
    </xdr:from>
    <xdr:to>
      <xdr:col>40</xdr:col>
      <xdr:colOff>8113</xdr:colOff>
      <xdr:row>120</xdr:row>
      <xdr:rowOff>6569</xdr:rowOff>
    </xdr:to>
    <xdr:sp macro="" textlink="">
      <xdr:nvSpPr>
        <xdr:cNvPr id="14" name="正方形/長方形 13"/>
        <xdr:cNvSpPr/>
      </xdr:nvSpPr>
      <xdr:spPr>
        <a:xfrm>
          <a:off x="4540701" y="44989685"/>
          <a:ext cx="3350171" cy="710608"/>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rPr>
            <a:t>B.</a:t>
          </a:r>
          <a:r>
            <a:rPr kumimoji="1" lang="en-US" altLang="ja-JP" sz="1200" baseline="0">
              <a:solidFill>
                <a:sysClr val="windowText" lastClr="000000"/>
              </a:solidFill>
            </a:rPr>
            <a:t> </a:t>
          </a:r>
          <a:r>
            <a:rPr kumimoji="1" lang="ja-JP" altLang="en-US" sz="1200" baseline="0">
              <a:solidFill>
                <a:sysClr val="windowText" lastClr="000000"/>
              </a:solidFill>
            </a:rPr>
            <a:t>民間企業（２者）</a:t>
          </a:r>
          <a:endParaRPr kumimoji="1" lang="en-US" altLang="ja-JP" sz="1200" baseline="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rPr>
            <a:t>１０百万円</a:t>
          </a:r>
          <a:endParaRPr kumimoji="1" lang="ja-JP" altLang="en-US" sz="1200" b="1">
            <a:solidFill>
              <a:sysClr val="windowText" lastClr="000000"/>
            </a:solidFill>
          </a:endParaRPr>
        </a:p>
      </xdr:txBody>
    </xdr:sp>
    <xdr:clientData/>
  </xdr:twoCellAnchor>
  <xdr:twoCellAnchor>
    <xdr:from>
      <xdr:col>22</xdr:col>
      <xdr:colOff>90805</xdr:colOff>
      <xdr:row>117</xdr:row>
      <xdr:rowOff>109353</xdr:rowOff>
    </xdr:from>
    <xdr:to>
      <xdr:col>34</xdr:col>
      <xdr:colOff>45746</xdr:colOff>
      <xdr:row>117</xdr:row>
      <xdr:rowOff>332298</xdr:rowOff>
    </xdr:to>
    <xdr:sp macro="" textlink="">
      <xdr:nvSpPr>
        <xdr:cNvPr id="16" name="テキスト ボックス 15"/>
        <xdr:cNvSpPr txBox="1"/>
      </xdr:nvSpPr>
      <xdr:spPr>
        <a:xfrm>
          <a:off x="4426322" y="44738905"/>
          <a:ext cx="2319769" cy="222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一般競争契約（最低価格）</a:t>
          </a:r>
          <a:r>
            <a:rPr kumimoji="1" lang="en-US" altLang="ja-JP" sz="1100" b="0"/>
            <a:t>】</a:t>
          </a:r>
          <a:endParaRPr kumimoji="1" lang="ja-JP" altLang="en-US" sz="1100" b="0"/>
        </a:p>
      </xdr:txBody>
    </xdr:sp>
    <xdr:clientData/>
  </xdr:twoCellAnchor>
  <xdr:twoCellAnchor>
    <xdr:from>
      <xdr:col>24</xdr:col>
      <xdr:colOff>164225</xdr:colOff>
      <xdr:row>120</xdr:row>
      <xdr:rowOff>59121</xdr:rowOff>
    </xdr:from>
    <xdr:to>
      <xdr:col>38</xdr:col>
      <xdr:colOff>63419</xdr:colOff>
      <xdr:row>120</xdr:row>
      <xdr:rowOff>331093</xdr:rowOff>
    </xdr:to>
    <xdr:sp macro="" textlink="">
      <xdr:nvSpPr>
        <xdr:cNvPr id="18" name="テキスト ボックス 17"/>
        <xdr:cNvSpPr txBox="1"/>
      </xdr:nvSpPr>
      <xdr:spPr>
        <a:xfrm>
          <a:off x="4893880" y="45752845"/>
          <a:ext cx="2658160" cy="271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a:latin typeface="+mn-ea"/>
              <a:ea typeface="+mn-ea"/>
            </a:rPr>
            <a:t>beyond2020</a:t>
          </a:r>
          <a:r>
            <a:rPr kumimoji="1" lang="ja-JP" altLang="en-US" sz="1100" b="0">
              <a:latin typeface="+mn-ea"/>
              <a:ea typeface="+mn-ea"/>
            </a:rPr>
            <a:t>プログラムの推進</a:t>
          </a:r>
        </a:p>
      </xdr:txBody>
    </xdr:sp>
    <xdr:clientData/>
  </xdr:twoCellAnchor>
  <xdr:twoCellAnchor>
    <xdr:from>
      <xdr:col>22</xdr:col>
      <xdr:colOff>91965</xdr:colOff>
      <xdr:row>122</xdr:row>
      <xdr:rowOff>103875</xdr:rowOff>
    </xdr:from>
    <xdr:to>
      <xdr:col>34</xdr:col>
      <xdr:colOff>46906</xdr:colOff>
      <xdr:row>122</xdr:row>
      <xdr:rowOff>320905</xdr:rowOff>
    </xdr:to>
    <xdr:sp macro="" textlink="">
      <xdr:nvSpPr>
        <xdr:cNvPr id="19" name="テキスト ボックス 18"/>
        <xdr:cNvSpPr txBox="1"/>
      </xdr:nvSpPr>
      <xdr:spPr>
        <a:xfrm>
          <a:off x="4444157" y="46446663"/>
          <a:ext cx="2328864" cy="217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latin typeface="+mn-ea"/>
              <a:ea typeface="+mn-ea"/>
            </a:rPr>
            <a:t>【</a:t>
          </a:r>
          <a:r>
            <a:rPr kumimoji="1" lang="ja-JP" altLang="en-US" sz="1100" b="0">
              <a:latin typeface="+mn-ea"/>
              <a:ea typeface="+mn-ea"/>
            </a:rPr>
            <a:t>少額随契等</a:t>
          </a:r>
          <a:r>
            <a:rPr kumimoji="1" lang="en-US" altLang="ja-JP" sz="1100" b="0">
              <a:latin typeface="+mn-ea"/>
              <a:ea typeface="+mn-ea"/>
            </a:rPr>
            <a:t>】</a:t>
          </a:r>
          <a:endParaRPr kumimoji="1" lang="ja-JP" altLang="en-US" sz="1100" b="0">
            <a:latin typeface="+mn-ea"/>
            <a:ea typeface="+mn-ea"/>
          </a:endParaRPr>
        </a:p>
      </xdr:txBody>
    </xdr:sp>
    <xdr:clientData/>
  </xdr:twoCellAnchor>
  <xdr:twoCellAnchor>
    <xdr:from>
      <xdr:col>23</xdr:col>
      <xdr:colOff>7600</xdr:colOff>
      <xdr:row>123</xdr:row>
      <xdr:rowOff>5445</xdr:rowOff>
    </xdr:from>
    <xdr:to>
      <xdr:col>40</xdr:col>
      <xdr:colOff>9510</xdr:colOff>
      <xdr:row>124</xdr:row>
      <xdr:rowOff>350132</xdr:rowOff>
    </xdr:to>
    <xdr:sp macro="" textlink="">
      <xdr:nvSpPr>
        <xdr:cNvPr id="20" name="正方形/長方形 19"/>
        <xdr:cNvSpPr/>
      </xdr:nvSpPr>
      <xdr:spPr>
        <a:xfrm>
          <a:off x="4557619" y="46699926"/>
          <a:ext cx="3364968" cy="696379"/>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a:solidFill>
                <a:sysClr val="windowText" lastClr="000000"/>
              </a:solidFill>
              <a:effectLst/>
              <a:latin typeface="+mn-ea"/>
              <a:ea typeface="+mn-ea"/>
              <a:cs typeface="+mn-cs"/>
            </a:rPr>
            <a:t>C.</a:t>
          </a:r>
          <a:r>
            <a:rPr kumimoji="1" lang="en-US" altLang="ja-JP" sz="1200" baseline="0">
              <a:solidFill>
                <a:sysClr val="windowText" lastClr="000000"/>
              </a:solidFill>
              <a:effectLst/>
              <a:latin typeface="+mn-ea"/>
              <a:ea typeface="+mn-ea"/>
              <a:cs typeface="+mn-cs"/>
            </a:rPr>
            <a:t> </a:t>
          </a:r>
          <a:r>
            <a:rPr kumimoji="1" lang="ja-JP" altLang="ja-JP" sz="1200" baseline="0">
              <a:solidFill>
                <a:sysClr val="windowText" lastClr="000000"/>
              </a:solidFill>
              <a:effectLst/>
              <a:latin typeface="+mn-ea"/>
              <a:ea typeface="+mn-ea"/>
              <a:cs typeface="+mn-cs"/>
            </a:rPr>
            <a:t>民間企業（７</a:t>
          </a:r>
          <a:r>
            <a:rPr kumimoji="1" lang="ja-JP" altLang="en-US" sz="1200" baseline="0">
              <a:solidFill>
                <a:sysClr val="windowText" lastClr="000000"/>
              </a:solidFill>
              <a:effectLst/>
              <a:latin typeface="+mn-ea"/>
              <a:ea typeface="+mn-ea"/>
              <a:cs typeface="+mn-cs"/>
            </a:rPr>
            <a:t>３</a:t>
          </a:r>
          <a:r>
            <a:rPr kumimoji="1" lang="ja-JP" altLang="ja-JP" sz="1200" baseline="0">
              <a:solidFill>
                <a:sysClr val="windowText" lastClr="000000"/>
              </a:solidFill>
              <a:effectLst/>
              <a:latin typeface="+mn-ea"/>
              <a:ea typeface="+mn-ea"/>
              <a:cs typeface="+mn-cs"/>
            </a:rPr>
            <a:t>者）</a:t>
          </a:r>
          <a:endParaRPr lang="ja-JP" altLang="ja-JP" sz="1200">
            <a:solidFill>
              <a:sysClr val="windowText" lastClr="000000"/>
            </a:solidFill>
            <a:effectLst/>
            <a:latin typeface="+mn-ea"/>
            <a:ea typeface="+mn-ea"/>
          </a:endParaRPr>
        </a:p>
        <a:p>
          <a:pPr algn="ctr"/>
          <a:r>
            <a:rPr kumimoji="1" lang="ja-JP" altLang="en-US" sz="1200">
              <a:solidFill>
                <a:sysClr val="windowText" lastClr="000000"/>
              </a:solidFill>
              <a:effectLst/>
              <a:latin typeface="+mn-ea"/>
              <a:ea typeface="+mn-ea"/>
              <a:cs typeface="+mn-cs"/>
            </a:rPr>
            <a:t>２３</a:t>
          </a:r>
          <a:r>
            <a:rPr kumimoji="1" lang="ja-JP" altLang="ja-JP" sz="1200">
              <a:solidFill>
                <a:sysClr val="windowText" lastClr="000000"/>
              </a:solidFill>
              <a:effectLst/>
              <a:latin typeface="+mn-ea"/>
              <a:ea typeface="+mn-ea"/>
              <a:cs typeface="+mn-cs"/>
            </a:rPr>
            <a:t>百万円</a:t>
          </a:r>
          <a:endParaRPr lang="ja-JP" altLang="ja-JP" sz="1200">
            <a:solidFill>
              <a:sysClr val="windowText" lastClr="000000"/>
            </a:solidFill>
            <a:effectLst/>
            <a:latin typeface="+mn-ea"/>
            <a:ea typeface="+mn-ea"/>
          </a:endParaRPr>
        </a:p>
      </xdr:txBody>
    </xdr:sp>
    <xdr:clientData/>
  </xdr:twoCellAnchor>
  <xdr:twoCellAnchor>
    <xdr:from>
      <xdr:col>23</xdr:col>
      <xdr:colOff>148395</xdr:colOff>
      <xdr:row>125</xdr:row>
      <xdr:rowOff>50743</xdr:rowOff>
    </xdr:from>
    <xdr:to>
      <xdr:col>39</xdr:col>
      <xdr:colOff>38654</xdr:colOff>
      <xdr:row>125</xdr:row>
      <xdr:rowOff>305501</xdr:rowOff>
    </xdr:to>
    <xdr:sp macro="" textlink="">
      <xdr:nvSpPr>
        <xdr:cNvPr id="22" name="テキスト ボックス 21"/>
        <xdr:cNvSpPr txBox="1"/>
      </xdr:nvSpPr>
      <xdr:spPr>
        <a:xfrm>
          <a:off x="4698414" y="47448608"/>
          <a:ext cx="3055490" cy="25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b="0">
              <a:solidFill>
                <a:schemeClr val="dk1"/>
              </a:solidFill>
              <a:effectLst/>
              <a:latin typeface="+mn-lt"/>
              <a:ea typeface="+mn-ea"/>
              <a:cs typeface="+mn-cs"/>
            </a:rPr>
            <a:t>その他（会議費、印刷製本費等）</a:t>
          </a:r>
          <a:endParaRPr lang="ja-JP" altLang="ja-JP">
            <a:effectLst/>
          </a:endParaRPr>
        </a:p>
      </xdr:txBody>
    </xdr:sp>
    <xdr:clientData/>
  </xdr:twoCellAnchor>
  <xdr:twoCellAnchor>
    <xdr:from>
      <xdr:col>23</xdr:col>
      <xdr:colOff>8920</xdr:colOff>
      <xdr:row>128</xdr:row>
      <xdr:rowOff>7357</xdr:rowOff>
    </xdr:from>
    <xdr:to>
      <xdr:col>40</xdr:col>
      <xdr:colOff>0</xdr:colOff>
      <xdr:row>130</xdr:row>
      <xdr:rowOff>7327</xdr:rowOff>
    </xdr:to>
    <xdr:sp macro="" textlink="">
      <xdr:nvSpPr>
        <xdr:cNvPr id="23" name="正方形/長方形 22"/>
        <xdr:cNvSpPr/>
      </xdr:nvSpPr>
      <xdr:spPr>
        <a:xfrm>
          <a:off x="4558939" y="48438319"/>
          <a:ext cx="3354138" cy="6887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200">
              <a:solidFill>
                <a:sysClr val="windowText" lastClr="000000"/>
              </a:solidFill>
              <a:effectLst/>
              <a:latin typeface="+mn-ea"/>
              <a:ea typeface="+mn-ea"/>
              <a:cs typeface="+mn-cs"/>
            </a:rPr>
            <a:t>D.</a:t>
          </a:r>
          <a:r>
            <a:rPr kumimoji="1" lang="en-US" altLang="ja-JP" sz="1200" baseline="0">
              <a:solidFill>
                <a:sysClr val="windowText" lastClr="000000"/>
              </a:solidFill>
              <a:effectLst/>
              <a:latin typeface="+mn-ea"/>
              <a:ea typeface="+mn-ea"/>
              <a:cs typeface="+mn-cs"/>
            </a:rPr>
            <a:t> </a:t>
          </a:r>
          <a:r>
            <a:rPr kumimoji="1" lang="ja-JP" altLang="ja-JP" sz="1200" baseline="0">
              <a:solidFill>
                <a:sysClr val="windowText" lastClr="000000"/>
              </a:solidFill>
              <a:effectLst/>
              <a:latin typeface="+mn-ea"/>
              <a:ea typeface="+mn-ea"/>
              <a:cs typeface="+mn-cs"/>
            </a:rPr>
            <a:t>個人等（３６者）</a:t>
          </a:r>
          <a:endParaRPr lang="ja-JP" altLang="ja-JP" sz="1200">
            <a:solidFill>
              <a:sysClr val="windowText" lastClr="000000"/>
            </a:solidFill>
            <a:effectLst/>
            <a:latin typeface="+mn-ea"/>
            <a:ea typeface="+mn-ea"/>
          </a:endParaRPr>
        </a:p>
        <a:p>
          <a:pPr algn="ctr"/>
          <a:r>
            <a:rPr kumimoji="1" lang="ja-JP" altLang="ja-JP" sz="1200">
              <a:solidFill>
                <a:sysClr val="windowText" lastClr="000000"/>
              </a:solidFill>
              <a:effectLst/>
              <a:latin typeface="+mn-ea"/>
              <a:ea typeface="+mn-ea"/>
              <a:cs typeface="+mn-cs"/>
            </a:rPr>
            <a:t>７１百万円</a:t>
          </a:r>
          <a:endParaRPr lang="ja-JP" altLang="ja-JP" sz="1200">
            <a:solidFill>
              <a:sysClr val="windowText" lastClr="000000"/>
            </a:solidFill>
            <a:effectLst/>
            <a:latin typeface="+mn-ea"/>
            <a:ea typeface="+mn-ea"/>
          </a:endParaRPr>
        </a:p>
      </xdr:txBody>
    </xdr:sp>
    <xdr:clientData/>
  </xdr:twoCellAnchor>
  <xdr:twoCellAnchor>
    <xdr:from>
      <xdr:col>23</xdr:col>
      <xdr:colOff>153869</xdr:colOff>
      <xdr:row>130</xdr:row>
      <xdr:rowOff>107769</xdr:rowOff>
    </xdr:from>
    <xdr:to>
      <xdr:col>39</xdr:col>
      <xdr:colOff>43964</xdr:colOff>
      <xdr:row>130</xdr:row>
      <xdr:rowOff>331624</xdr:rowOff>
    </xdr:to>
    <xdr:sp macro="" textlink="">
      <xdr:nvSpPr>
        <xdr:cNvPr id="25" name="テキスト ボックス 24"/>
        <xdr:cNvSpPr txBox="1"/>
      </xdr:nvSpPr>
      <xdr:spPr>
        <a:xfrm>
          <a:off x="4703888" y="49227461"/>
          <a:ext cx="3055326" cy="22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b="0">
              <a:solidFill>
                <a:schemeClr val="dk1"/>
              </a:solidFill>
              <a:effectLst/>
              <a:latin typeface="+mn-lt"/>
              <a:ea typeface="+mn-ea"/>
              <a:cs typeface="+mn-cs"/>
            </a:rPr>
            <a:t>賃金、旅費等</a:t>
          </a:r>
          <a:endParaRPr lang="ja-JP" altLang="ja-JP">
            <a:effectLst/>
          </a:endParaRPr>
        </a:p>
      </xdr:txBody>
    </xdr:sp>
    <xdr:clientData/>
  </xdr:twoCellAnchor>
  <xdr:twoCellAnchor>
    <xdr:from>
      <xdr:col>26</xdr:col>
      <xdr:colOff>15699</xdr:colOff>
      <xdr:row>131</xdr:row>
      <xdr:rowOff>59906</xdr:rowOff>
    </xdr:from>
    <xdr:to>
      <xdr:col>49</xdr:col>
      <xdr:colOff>24073</xdr:colOff>
      <xdr:row>132</xdr:row>
      <xdr:rowOff>297595</xdr:rowOff>
    </xdr:to>
    <xdr:sp macro="" textlink="">
      <xdr:nvSpPr>
        <xdr:cNvPr id="31" name="テキスト ボックス 30"/>
        <xdr:cNvSpPr txBox="1"/>
      </xdr:nvSpPr>
      <xdr:spPr>
        <a:xfrm>
          <a:off x="4698535" y="51127761"/>
          <a:ext cx="4150883" cy="556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200" b="0" baseline="0">
              <a:solidFill>
                <a:schemeClr val="dk1"/>
              </a:solidFill>
              <a:effectLst/>
              <a:latin typeface="+mn-lt"/>
              <a:ea typeface="+mn-ea"/>
              <a:cs typeface="+mn-cs"/>
            </a:rPr>
            <a:t>※ </a:t>
          </a:r>
          <a:r>
            <a:rPr kumimoji="1" lang="ja-JP" altLang="en-US" sz="1200" b="0" baseline="0">
              <a:solidFill>
                <a:schemeClr val="dk1"/>
              </a:solidFill>
              <a:effectLst/>
              <a:latin typeface="+mn-lt"/>
              <a:ea typeface="+mn-ea"/>
              <a:cs typeface="+mn-cs"/>
            </a:rPr>
            <a:t>四捨五入の関係で、合計（内閣官房）は必ずしも一致しない。</a:t>
          </a:r>
          <a:endParaRPr kumimoji="1" lang="en-US" altLang="ja-JP" sz="1200" b="0" baseline="0">
            <a:solidFill>
              <a:schemeClr val="dk1"/>
            </a:solidFill>
            <a:effectLst/>
            <a:latin typeface="+mn-lt"/>
            <a:ea typeface="+mn-ea"/>
            <a:cs typeface="+mn-cs"/>
          </a:endParaRPr>
        </a:p>
      </xdr:txBody>
    </xdr:sp>
    <xdr:clientData/>
  </xdr:twoCellAnchor>
  <xdr:twoCellAnchor>
    <xdr:from>
      <xdr:col>23</xdr:col>
      <xdr:colOff>8787</xdr:colOff>
      <xdr:row>120</xdr:row>
      <xdr:rowOff>94536</xdr:rowOff>
    </xdr:from>
    <xdr:to>
      <xdr:col>39</xdr:col>
      <xdr:colOff>191706</xdr:colOff>
      <xdr:row>120</xdr:row>
      <xdr:rowOff>300607</xdr:rowOff>
    </xdr:to>
    <xdr:sp macro="" textlink="">
      <xdr:nvSpPr>
        <xdr:cNvPr id="32" name="大かっこ 31"/>
        <xdr:cNvSpPr/>
      </xdr:nvSpPr>
      <xdr:spPr>
        <a:xfrm>
          <a:off x="4541373" y="45788260"/>
          <a:ext cx="3336023" cy="206071"/>
        </a:xfrm>
        <a:prstGeom prst="bracketPair">
          <a:avLst>
            <a:gd name="adj" fmla="val 2466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8787</xdr:colOff>
      <xdr:row>125</xdr:row>
      <xdr:rowOff>72556</xdr:rowOff>
    </xdr:from>
    <xdr:to>
      <xdr:col>39</xdr:col>
      <xdr:colOff>191706</xdr:colOff>
      <xdr:row>125</xdr:row>
      <xdr:rowOff>278627</xdr:rowOff>
    </xdr:to>
    <xdr:sp macro="" textlink="">
      <xdr:nvSpPr>
        <xdr:cNvPr id="34" name="大かっこ 33"/>
        <xdr:cNvSpPr/>
      </xdr:nvSpPr>
      <xdr:spPr>
        <a:xfrm>
          <a:off x="4558806" y="47470421"/>
          <a:ext cx="3348150" cy="206071"/>
        </a:xfrm>
        <a:prstGeom prst="bracketPair">
          <a:avLst>
            <a:gd name="adj" fmla="val 2466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16114</xdr:colOff>
      <xdr:row>130</xdr:row>
      <xdr:rowOff>116518</xdr:rowOff>
    </xdr:from>
    <xdr:to>
      <xdr:col>40</xdr:col>
      <xdr:colOff>1206</xdr:colOff>
      <xdr:row>130</xdr:row>
      <xdr:rowOff>322589</xdr:rowOff>
    </xdr:to>
    <xdr:sp macro="" textlink="">
      <xdr:nvSpPr>
        <xdr:cNvPr id="35" name="大かっこ 34"/>
        <xdr:cNvSpPr/>
      </xdr:nvSpPr>
      <xdr:spPr>
        <a:xfrm>
          <a:off x="4566133" y="49236210"/>
          <a:ext cx="3348150" cy="206071"/>
        </a:xfrm>
        <a:prstGeom prst="bracketPair">
          <a:avLst>
            <a:gd name="adj" fmla="val 2466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111</xdr:row>
      <xdr:rowOff>313</xdr:rowOff>
    </xdr:from>
    <xdr:to>
      <xdr:col>15</xdr:col>
      <xdr:colOff>99166</xdr:colOff>
      <xdr:row>128</xdr:row>
      <xdr:rowOff>340894</xdr:rowOff>
    </xdr:to>
    <xdr:cxnSp macro="">
      <xdr:nvCxnSpPr>
        <xdr:cNvPr id="7" name="直線コネクタ 6"/>
        <xdr:cNvCxnSpPr>
          <a:stCxn id="2" idx="2"/>
        </xdr:cNvCxnSpPr>
      </xdr:nvCxnSpPr>
      <xdr:spPr>
        <a:xfrm flipH="1">
          <a:off x="3103145" y="42506879"/>
          <a:ext cx="3916" cy="62761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103413</xdr:colOff>
      <xdr:row>129</xdr:row>
      <xdr:rowOff>5443</xdr:rowOff>
    </xdr:from>
    <xdr:to>
      <xdr:col>21</xdr:col>
      <xdr:colOff>195942</xdr:colOff>
      <xdr:row>129</xdr:row>
      <xdr:rowOff>5443</xdr:rowOff>
    </xdr:to>
    <xdr:cxnSp macro="">
      <xdr:nvCxnSpPr>
        <xdr:cNvPr id="37" name="直線矢印コネクタ 36"/>
        <xdr:cNvCxnSpPr/>
      </xdr:nvCxnSpPr>
      <xdr:spPr>
        <a:xfrm>
          <a:off x="3124199" y="48860529"/>
          <a:ext cx="130084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92528</xdr:colOff>
      <xdr:row>124</xdr:row>
      <xdr:rowOff>5443</xdr:rowOff>
    </xdr:from>
    <xdr:to>
      <xdr:col>21</xdr:col>
      <xdr:colOff>185057</xdr:colOff>
      <xdr:row>124</xdr:row>
      <xdr:rowOff>5443</xdr:rowOff>
    </xdr:to>
    <xdr:cxnSp macro="">
      <xdr:nvCxnSpPr>
        <xdr:cNvPr id="38" name="直線矢印コネクタ 37"/>
        <xdr:cNvCxnSpPr/>
      </xdr:nvCxnSpPr>
      <xdr:spPr>
        <a:xfrm>
          <a:off x="3113314" y="47135143"/>
          <a:ext cx="130084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92528</xdr:colOff>
      <xdr:row>119</xdr:row>
      <xdr:rowOff>5443</xdr:rowOff>
    </xdr:from>
    <xdr:to>
      <xdr:col>21</xdr:col>
      <xdr:colOff>185057</xdr:colOff>
      <xdr:row>119</xdr:row>
      <xdr:rowOff>5443</xdr:rowOff>
    </xdr:to>
    <xdr:cxnSp macro="">
      <xdr:nvCxnSpPr>
        <xdr:cNvPr id="39" name="直線矢印コネクタ 38"/>
        <xdr:cNvCxnSpPr/>
      </xdr:nvCxnSpPr>
      <xdr:spPr>
        <a:xfrm>
          <a:off x="3113314" y="45366214"/>
          <a:ext cx="130084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97971</xdr:colOff>
      <xdr:row>114</xdr:row>
      <xdr:rowOff>0</xdr:rowOff>
    </xdr:from>
    <xdr:to>
      <xdr:col>21</xdr:col>
      <xdr:colOff>190500</xdr:colOff>
      <xdr:row>114</xdr:row>
      <xdr:rowOff>0</xdr:rowOff>
    </xdr:to>
    <xdr:cxnSp macro="">
      <xdr:nvCxnSpPr>
        <xdr:cNvPr id="40" name="直線矢印コネクタ 39"/>
        <xdr:cNvCxnSpPr/>
      </xdr:nvCxnSpPr>
      <xdr:spPr>
        <a:xfrm>
          <a:off x="3118757" y="43591843"/>
          <a:ext cx="130084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79"/>
  <sheetViews>
    <sheetView tabSelected="1" view="pageBreakPreview" zoomScale="55" zoomScaleNormal="75" zoomScaleSheetLayoutView="5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76" t="s">
        <v>0</v>
      </c>
      <c r="Y2" s="67"/>
      <c r="Z2" s="45"/>
      <c r="AA2" s="45"/>
      <c r="AB2" s="45"/>
      <c r="AC2" s="45"/>
      <c r="AD2" s="122">
        <v>2021</v>
      </c>
      <c r="AE2" s="122"/>
      <c r="AF2" s="122"/>
      <c r="AG2" s="122"/>
      <c r="AH2" s="122"/>
      <c r="AI2" s="78" t="s">
        <v>270</v>
      </c>
      <c r="AJ2" s="122" t="s">
        <v>645</v>
      </c>
      <c r="AK2" s="122"/>
      <c r="AL2" s="122"/>
      <c r="AM2" s="122"/>
      <c r="AN2" s="78" t="s">
        <v>270</v>
      </c>
      <c r="AO2" s="122">
        <v>20</v>
      </c>
      <c r="AP2" s="122"/>
      <c r="AQ2" s="122"/>
      <c r="AR2" s="79" t="s">
        <v>569</v>
      </c>
      <c r="AS2" s="132">
        <v>40</v>
      </c>
      <c r="AT2" s="132"/>
      <c r="AU2" s="132"/>
      <c r="AV2" s="78" t="str">
        <f>IF(AW2="","","-")</f>
        <v/>
      </c>
      <c r="AW2" s="171"/>
      <c r="AX2" s="171"/>
    </row>
    <row r="3" spans="1:50" ht="21" customHeight="1" thickBot="1" x14ac:dyDescent="0.25">
      <c r="A3" s="289" t="s">
        <v>562</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3" t="s">
        <v>62</v>
      </c>
      <c r="AJ3" s="291" t="s">
        <v>148</v>
      </c>
      <c r="AK3" s="291"/>
      <c r="AL3" s="291"/>
      <c r="AM3" s="291"/>
      <c r="AN3" s="291"/>
      <c r="AO3" s="291"/>
      <c r="AP3" s="291"/>
      <c r="AQ3" s="291"/>
      <c r="AR3" s="291"/>
      <c r="AS3" s="291"/>
      <c r="AT3" s="291"/>
      <c r="AU3" s="291"/>
      <c r="AV3" s="291"/>
      <c r="AW3" s="291"/>
      <c r="AX3" s="24" t="s">
        <v>63</v>
      </c>
    </row>
    <row r="4" spans="1:50" ht="24.75" customHeight="1" x14ac:dyDescent="0.2">
      <c r="A4" s="510" t="s">
        <v>25</v>
      </c>
      <c r="B4" s="511"/>
      <c r="C4" s="511"/>
      <c r="D4" s="511"/>
      <c r="E4" s="511"/>
      <c r="F4" s="511"/>
      <c r="G4" s="488" t="s">
        <v>570</v>
      </c>
      <c r="H4" s="489"/>
      <c r="I4" s="489"/>
      <c r="J4" s="489"/>
      <c r="K4" s="489"/>
      <c r="L4" s="489"/>
      <c r="M4" s="489"/>
      <c r="N4" s="489"/>
      <c r="O4" s="489"/>
      <c r="P4" s="489"/>
      <c r="Q4" s="489"/>
      <c r="R4" s="489"/>
      <c r="S4" s="489"/>
      <c r="T4" s="489"/>
      <c r="U4" s="489"/>
      <c r="V4" s="489"/>
      <c r="W4" s="489"/>
      <c r="X4" s="489"/>
      <c r="Y4" s="490" t="s">
        <v>1</v>
      </c>
      <c r="Z4" s="491"/>
      <c r="AA4" s="491"/>
      <c r="AB4" s="491"/>
      <c r="AC4" s="491"/>
      <c r="AD4" s="492"/>
      <c r="AE4" s="493" t="s">
        <v>571</v>
      </c>
      <c r="AF4" s="494"/>
      <c r="AG4" s="494"/>
      <c r="AH4" s="494"/>
      <c r="AI4" s="494"/>
      <c r="AJ4" s="494"/>
      <c r="AK4" s="494"/>
      <c r="AL4" s="494"/>
      <c r="AM4" s="494"/>
      <c r="AN4" s="494"/>
      <c r="AO4" s="494"/>
      <c r="AP4" s="495"/>
      <c r="AQ4" s="496" t="s">
        <v>2</v>
      </c>
      <c r="AR4" s="491"/>
      <c r="AS4" s="491"/>
      <c r="AT4" s="491"/>
      <c r="AU4" s="491"/>
      <c r="AV4" s="491"/>
      <c r="AW4" s="491"/>
      <c r="AX4" s="497"/>
    </row>
    <row r="5" spans="1:50" ht="30" customHeight="1" x14ac:dyDescent="0.2">
      <c r="A5" s="498" t="s">
        <v>65</v>
      </c>
      <c r="B5" s="499"/>
      <c r="C5" s="499"/>
      <c r="D5" s="499"/>
      <c r="E5" s="499"/>
      <c r="F5" s="500"/>
      <c r="G5" s="306" t="s">
        <v>368</v>
      </c>
      <c r="H5" s="307"/>
      <c r="I5" s="307"/>
      <c r="J5" s="307"/>
      <c r="K5" s="307"/>
      <c r="L5" s="307"/>
      <c r="M5" s="308" t="s">
        <v>64</v>
      </c>
      <c r="N5" s="309"/>
      <c r="O5" s="309"/>
      <c r="P5" s="309"/>
      <c r="Q5" s="309"/>
      <c r="R5" s="310"/>
      <c r="S5" s="311" t="s">
        <v>374</v>
      </c>
      <c r="T5" s="307"/>
      <c r="U5" s="307"/>
      <c r="V5" s="307"/>
      <c r="W5" s="307"/>
      <c r="X5" s="312"/>
      <c r="Y5" s="504" t="s">
        <v>3</v>
      </c>
      <c r="Z5" s="505"/>
      <c r="AA5" s="505"/>
      <c r="AB5" s="505"/>
      <c r="AC5" s="505"/>
      <c r="AD5" s="506"/>
      <c r="AE5" s="669" t="s">
        <v>572</v>
      </c>
      <c r="AF5" s="669"/>
      <c r="AG5" s="669"/>
      <c r="AH5" s="669"/>
      <c r="AI5" s="669"/>
      <c r="AJ5" s="669"/>
      <c r="AK5" s="669"/>
      <c r="AL5" s="669"/>
      <c r="AM5" s="669"/>
      <c r="AN5" s="669"/>
      <c r="AO5" s="669"/>
      <c r="AP5" s="670"/>
      <c r="AQ5" s="507" t="s">
        <v>573</v>
      </c>
      <c r="AR5" s="508"/>
      <c r="AS5" s="508"/>
      <c r="AT5" s="508"/>
      <c r="AU5" s="508"/>
      <c r="AV5" s="508"/>
      <c r="AW5" s="508"/>
      <c r="AX5" s="509"/>
    </row>
    <row r="6" spans="1:50" ht="39" customHeight="1" x14ac:dyDescent="0.2">
      <c r="A6" s="512" t="s">
        <v>4</v>
      </c>
      <c r="B6" s="513"/>
      <c r="C6" s="513"/>
      <c r="D6" s="513"/>
      <c r="E6" s="513"/>
      <c r="F6" s="513"/>
      <c r="G6" s="332" t="str">
        <f>入力規則等!F39</f>
        <v>一般会計</v>
      </c>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4"/>
    </row>
    <row r="7" spans="1:50" ht="49.5" customHeight="1" x14ac:dyDescent="0.2">
      <c r="A7" s="335" t="s">
        <v>22</v>
      </c>
      <c r="B7" s="336"/>
      <c r="C7" s="336"/>
      <c r="D7" s="336"/>
      <c r="E7" s="336"/>
      <c r="F7" s="337"/>
      <c r="G7" s="338" t="s">
        <v>575</v>
      </c>
      <c r="H7" s="339"/>
      <c r="I7" s="339"/>
      <c r="J7" s="339"/>
      <c r="K7" s="339"/>
      <c r="L7" s="339"/>
      <c r="M7" s="339"/>
      <c r="N7" s="339"/>
      <c r="O7" s="339"/>
      <c r="P7" s="339"/>
      <c r="Q7" s="339"/>
      <c r="R7" s="339"/>
      <c r="S7" s="339"/>
      <c r="T7" s="339"/>
      <c r="U7" s="339"/>
      <c r="V7" s="339"/>
      <c r="W7" s="339"/>
      <c r="X7" s="340"/>
      <c r="Y7" s="323" t="s">
        <v>257</v>
      </c>
      <c r="Z7" s="324"/>
      <c r="AA7" s="324"/>
      <c r="AB7" s="324"/>
      <c r="AC7" s="324"/>
      <c r="AD7" s="325"/>
      <c r="AE7" s="178" t="s">
        <v>576</v>
      </c>
      <c r="AF7" s="179"/>
      <c r="AG7" s="179"/>
      <c r="AH7" s="179"/>
      <c r="AI7" s="179"/>
      <c r="AJ7" s="179"/>
      <c r="AK7" s="179"/>
      <c r="AL7" s="179"/>
      <c r="AM7" s="179"/>
      <c r="AN7" s="179"/>
      <c r="AO7" s="179"/>
      <c r="AP7" s="179"/>
      <c r="AQ7" s="179"/>
      <c r="AR7" s="179"/>
      <c r="AS7" s="179"/>
      <c r="AT7" s="179"/>
      <c r="AU7" s="179"/>
      <c r="AV7" s="179"/>
      <c r="AW7" s="179"/>
      <c r="AX7" s="180"/>
    </row>
    <row r="8" spans="1:50" ht="53.25" customHeight="1" x14ac:dyDescent="0.2">
      <c r="A8" s="335" t="s">
        <v>185</v>
      </c>
      <c r="B8" s="336"/>
      <c r="C8" s="336"/>
      <c r="D8" s="336"/>
      <c r="E8" s="336"/>
      <c r="F8" s="337"/>
      <c r="G8" s="123" t="str">
        <f>入力規則等!A27</f>
        <v>2020年東京オリパラ</v>
      </c>
      <c r="H8" s="124"/>
      <c r="I8" s="124"/>
      <c r="J8" s="124"/>
      <c r="K8" s="124"/>
      <c r="L8" s="124"/>
      <c r="M8" s="124"/>
      <c r="N8" s="124"/>
      <c r="O8" s="124"/>
      <c r="P8" s="124"/>
      <c r="Q8" s="124"/>
      <c r="R8" s="124"/>
      <c r="S8" s="124"/>
      <c r="T8" s="124"/>
      <c r="U8" s="124"/>
      <c r="V8" s="124"/>
      <c r="W8" s="124"/>
      <c r="X8" s="125"/>
      <c r="Y8" s="313" t="s">
        <v>186</v>
      </c>
      <c r="Z8" s="314"/>
      <c r="AA8" s="314"/>
      <c r="AB8" s="314"/>
      <c r="AC8" s="314"/>
      <c r="AD8" s="315"/>
      <c r="AE8" s="521" t="str">
        <f>入力規則等!K13</f>
        <v>その他の事項経費</v>
      </c>
      <c r="AF8" s="124"/>
      <c r="AG8" s="124"/>
      <c r="AH8" s="124"/>
      <c r="AI8" s="124"/>
      <c r="AJ8" s="124"/>
      <c r="AK8" s="124"/>
      <c r="AL8" s="124"/>
      <c r="AM8" s="124"/>
      <c r="AN8" s="124"/>
      <c r="AO8" s="124"/>
      <c r="AP8" s="124"/>
      <c r="AQ8" s="124"/>
      <c r="AR8" s="124"/>
      <c r="AS8" s="124"/>
      <c r="AT8" s="124"/>
      <c r="AU8" s="124"/>
      <c r="AV8" s="124"/>
      <c r="AW8" s="124"/>
      <c r="AX8" s="522"/>
    </row>
    <row r="9" spans="1:50" ht="58.5" customHeight="1" x14ac:dyDescent="0.2">
      <c r="A9" s="148" t="s">
        <v>23</v>
      </c>
      <c r="B9" s="149"/>
      <c r="C9" s="149"/>
      <c r="D9" s="149"/>
      <c r="E9" s="149"/>
      <c r="F9" s="149"/>
      <c r="G9" s="316" t="s">
        <v>577</v>
      </c>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8"/>
    </row>
    <row r="10" spans="1:50" ht="80.25" customHeight="1" x14ac:dyDescent="0.2">
      <c r="A10" s="329" t="s">
        <v>28</v>
      </c>
      <c r="B10" s="330"/>
      <c r="C10" s="330"/>
      <c r="D10" s="330"/>
      <c r="E10" s="330"/>
      <c r="F10" s="330"/>
      <c r="G10" s="467" t="s">
        <v>578</v>
      </c>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c r="AV10" s="468"/>
      <c r="AW10" s="468"/>
      <c r="AX10" s="469"/>
    </row>
    <row r="11" spans="1:50" ht="42" customHeight="1" x14ac:dyDescent="0.2">
      <c r="A11" s="329" t="s">
        <v>5</v>
      </c>
      <c r="B11" s="330"/>
      <c r="C11" s="330"/>
      <c r="D11" s="330"/>
      <c r="E11" s="330"/>
      <c r="F11" s="479"/>
      <c r="G11" s="501" t="str">
        <f>入力規則等!P10</f>
        <v>直接実施、委託・請負</v>
      </c>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2"/>
      <c r="AX11" s="503"/>
    </row>
    <row r="12" spans="1:50" ht="21" customHeight="1" x14ac:dyDescent="0.2">
      <c r="A12" s="142" t="s">
        <v>24</v>
      </c>
      <c r="B12" s="143"/>
      <c r="C12" s="143"/>
      <c r="D12" s="143"/>
      <c r="E12" s="143"/>
      <c r="F12" s="144"/>
      <c r="G12" s="484"/>
      <c r="H12" s="485"/>
      <c r="I12" s="485"/>
      <c r="J12" s="485"/>
      <c r="K12" s="485"/>
      <c r="L12" s="485"/>
      <c r="M12" s="485"/>
      <c r="N12" s="485"/>
      <c r="O12" s="485"/>
      <c r="P12" s="257" t="s">
        <v>258</v>
      </c>
      <c r="Q12" s="258"/>
      <c r="R12" s="258"/>
      <c r="S12" s="258"/>
      <c r="T12" s="258"/>
      <c r="U12" s="258"/>
      <c r="V12" s="259"/>
      <c r="W12" s="257" t="s">
        <v>274</v>
      </c>
      <c r="X12" s="258"/>
      <c r="Y12" s="258"/>
      <c r="Z12" s="258"/>
      <c r="AA12" s="258"/>
      <c r="AB12" s="258"/>
      <c r="AC12" s="259"/>
      <c r="AD12" s="257" t="s">
        <v>559</v>
      </c>
      <c r="AE12" s="258"/>
      <c r="AF12" s="258"/>
      <c r="AG12" s="258"/>
      <c r="AH12" s="258"/>
      <c r="AI12" s="258"/>
      <c r="AJ12" s="259"/>
      <c r="AK12" s="257" t="s">
        <v>563</v>
      </c>
      <c r="AL12" s="258"/>
      <c r="AM12" s="258"/>
      <c r="AN12" s="258"/>
      <c r="AO12" s="258"/>
      <c r="AP12" s="258"/>
      <c r="AQ12" s="259"/>
      <c r="AR12" s="257" t="s">
        <v>564</v>
      </c>
      <c r="AS12" s="258"/>
      <c r="AT12" s="258"/>
      <c r="AU12" s="258"/>
      <c r="AV12" s="258"/>
      <c r="AW12" s="258"/>
      <c r="AX12" s="331"/>
    </row>
    <row r="13" spans="1:50" ht="21" customHeight="1" x14ac:dyDescent="0.2">
      <c r="A13" s="145"/>
      <c r="B13" s="146"/>
      <c r="C13" s="146"/>
      <c r="D13" s="146"/>
      <c r="E13" s="146"/>
      <c r="F13" s="147"/>
      <c r="G13" s="427" t="s">
        <v>6</v>
      </c>
      <c r="H13" s="428"/>
      <c r="I13" s="326" t="s">
        <v>7</v>
      </c>
      <c r="J13" s="327"/>
      <c r="K13" s="327"/>
      <c r="L13" s="327"/>
      <c r="M13" s="327"/>
      <c r="N13" s="327"/>
      <c r="O13" s="328"/>
      <c r="P13" s="108">
        <v>576</v>
      </c>
      <c r="Q13" s="109"/>
      <c r="R13" s="109"/>
      <c r="S13" s="109"/>
      <c r="T13" s="109"/>
      <c r="U13" s="109"/>
      <c r="V13" s="110"/>
      <c r="W13" s="108">
        <v>593</v>
      </c>
      <c r="X13" s="109"/>
      <c r="Y13" s="109"/>
      <c r="Z13" s="109"/>
      <c r="AA13" s="109"/>
      <c r="AB13" s="109"/>
      <c r="AC13" s="110"/>
      <c r="AD13" s="108">
        <v>444</v>
      </c>
      <c r="AE13" s="109"/>
      <c r="AF13" s="109"/>
      <c r="AG13" s="109"/>
      <c r="AH13" s="109"/>
      <c r="AI13" s="109"/>
      <c r="AJ13" s="110"/>
      <c r="AK13" s="108">
        <v>297</v>
      </c>
      <c r="AL13" s="109"/>
      <c r="AM13" s="109"/>
      <c r="AN13" s="109"/>
      <c r="AO13" s="109"/>
      <c r="AP13" s="109"/>
      <c r="AQ13" s="110"/>
      <c r="AR13" s="139" t="s">
        <v>671</v>
      </c>
      <c r="AS13" s="140"/>
      <c r="AT13" s="140"/>
      <c r="AU13" s="140"/>
      <c r="AV13" s="140"/>
      <c r="AW13" s="140"/>
      <c r="AX13" s="322"/>
    </row>
    <row r="14" spans="1:50" ht="21" customHeight="1" x14ac:dyDescent="0.2">
      <c r="A14" s="145"/>
      <c r="B14" s="146"/>
      <c r="C14" s="146"/>
      <c r="D14" s="146"/>
      <c r="E14" s="146"/>
      <c r="F14" s="147"/>
      <c r="G14" s="429"/>
      <c r="H14" s="430"/>
      <c r="I14" s="319" t="s">
        <v>8</v>
      </c>
      <c r="J14" s="486"/>
      <c r="K14" s="486"/>
      <c r="L14" s="486"/>
      <c r="M14" s="486"/>
      <c r="N14" s="486"/>
      <c r="O14" s="487"/>
      <c r="P14" s="108">
        <v>250</v>
      </c>
      <c r="Q14" s="109"/>
      <c r="R14" s="109"/>
      <c r="S14" s="109"/>
      <c r="T14" s="109"/>
      <c r="U14" s="109"/>
      <c r="V14" s="110"/>
      <c r="W14" s="108">
        <v>1999</v>
      </c>
      <c r="X14" s="109"/>
      <c r="Y14" s="109"/>
      <c r="Z14" s="109"/>
      <c r="AA14" s="109"/>
      <c r="AB14" s="109"/>
      <c r="AC14" s="110"/>
      <c r="AD14" s="108">
        <v>2527</v>
      </c>
      <c r="AE14" s="109"/>
      <c r="AF14" s="109"/>
      <c r="AG14" s="109"/>
      <c r="AH14" s="109"/>
      <c r="AI14" s="109"/>
      <c r="AJ14" s="110"/>
      <c r="AK14" s="108" t="s">
        <v>580</v>
      </c>
      <c r="AL14" s="109"/>
      <c r="AM14" s="109"/>
      <c r="AN14" s="109"/>
      <c r="AO14" s="109"/>
      <c r="AP14" s="109"/>
      <c r="AQ14" s="110"/>
      <c r="AR14" s="413"/>
      <c r="AS14" s="413"/>
      <c r="AT14" s="413"/>
      <c r="AU14" s="413"/>
      <c r="AV14" s="413"/>
      <c r="AW14" s="413"/>
      <c r="AX14" s="414"/>
    </row>
    <row r="15" spans="1:50" ht="21" customHeight="1" x14ac:dyDescent="0.2">
      <c r="A15" s="145"/>
      <c r="B15" s="146"/>
      <c r="C15" s="146"/>
      <c r="D15" s="146"/>
      <c r="E15" s="146"/>
      <c r="F15" s="147"/>
      <c r="G15" s="429"/>
      <c r="H15" s="430"/>
      <c r="I15" s="319" t="s">
        <v>49</v>
      </c>
      <c r="J15" s="320"/>
      <c r="K15" s="320"/>
      <c r="L15" s="320"/>
      <c r="M15" s="320"/>
      <c r="N15" s="320"/>
      <c r="O15" s="321"/>
      <c r="P15" s="108" t="s">
        <v>580</v>
      </c>
      <c r="Q15" s="109"/>
      <c r="R15" s="109"/>
      <c r="S15" s="109"/>
      <c r="T15" s="109"/>
      <c r="U15" s="109"/>
      <c r="V15" s="110"/>
      <c r="W15" s="108">
        <v>250</v>
      </c>
      <c r="X15" s="109"/>
      <c r="Y15" s="109"/>
      <c r="Z15" s="109"/>
      <c r="AA15" s="109"/>
      <c r="AB15" s="109"/>
      <c r="AC15" s="110"/>
      <c r="AD15" s="108">
        <v>1997</v>
      </c>
      <c r="AE15" s="109"/>
      <c r="AF15" s="109"/>
      <c r="AG15" s="109"/>
      <c r="AH15" s="109"/>
      <c r="AI15" s="109"/>
      <c r="AJ15" s="110"/>
      <c r="AK15" s="108">
        <v>2583</v>
      </c>
      <c r="AL15" s="109"/>
      <c r="AM15" s="109"/>
      <c r="AN15" s="109"/>
      <c r="AO15" s="109"/>
      <c r="AP15" s="109"/>
      <c r="AQ15" s="110"/>
      <c r="AR15" s="108"/>
      <c r="AS15" s="109"/>
      <c r="AT15" s="109"/>
      <c r="AU15" s="109"/>
      <c r="AV15" s="109"/>
      <c r="AW15" s="109"/>
      <c r="AX15" s="420"/>
    </row>
    <row r="16" spans="1:50" ht="21" customHeight="1" x14ac:dyDescent="0.2">
      <c r="A16" s="145"/>
      <c r="B16" s="146"/>
      <c r="C16" s="146"/>
      <c r="D16" s="146"/>
      <c r="E16" s="146"/>
      <c r="F16" s="147"/>
      <c r="G16" s="429"/>
      <c r="H16" s="430"/>
      <c r="I16" s="319" t="s">
        <v>50</v>
      </c>
      <c r="J16" s="320"/>
      <c r="K16" s="320"/>
      <c r="L16" s="320"/>
      <c r="M16" s="320"/>
      <c r="N16" s="320"/>
      <c r="O16" s="321"/>
      <c r="P16" s="108">
        <v>-250</v>
      </c>
      <c r="Q16" s="109"/>
      <c r="R16" s="109"/>
      <c r="S16" s="109"/>
      <c r="T16" s="109"/>
      <c r="U16" s="109"/>
      <c r="V16" s="110"/>
      <c r="W16" s="108">
        <v>-1997</v>
      </c>
      <c r="X16" s="109"/>
      <c r="Y16" s="109"/>
      <c r="Z16" s="109"/>
      <c r="AA16" s="109"/>
      <c r="AB16" s="109"/>
      <c r="AC16" s="110"/>
      <c r="AD16" s="108">
        <v>-2583</v>
      </c>
      <c r="AE16" s="109"/>
      <c r="AF16" s="109"/>
      <c r="AG16" s="109"/>
      <c r="AH16" s="109"/>
      <c r="AI16" s="109"/>
      <c r="AJ16" s="110"/>
      <c r="AK16" s="108" t="s">
        <v>580</v>
      </c>
      <c r="AL16" s="109"/>
      <c r="AM16" s="109"/>
      <c r="AN16" s="109"/>
      <c r="AO16" s="109"/>
      <c r="AP16" s="109"/>
      <c r="AQ16" s="110"/>
      <c r="AR16" s="481"/>
      <c r="AS16" s="482"/>
      <c r="AT16" s="482"/>
      <c r="AU16" s="482"/>
      <c r="AV16" s="482"/>
      <c r="AW16" s="482"/>
      <c r="AX16" s="483"/>
    </row>
    <row r="17" spans="1:50" ht="24.75" customHeight="1" x14ac:dyDescent="0.2">
      <c r="A17" s="145"/>
      <c r="B17" s="146"/>
      <c r="C17" s="146"/>
      <c r="D17" s="146"/>
      <c r="E17" s="146"/>
      <c r="F17" s="147"/>
      <c r="G17" s="429"/>
      <c r="H17" s="430"/>
      <c r="I17" s="319" t="s">
        <v>48</v>
      </c>
      <c r="J17" s="486"/>
      <c r="K17" s="486"/>
      <c r="L17" s="486"/>
      <c r="M17" s="486"/>
      <c r="N17" s="486"/>
      <c r="O17" s="487"/>
      <c r="P17" s="108" t="s">
        <v>580</v>
      </c>
      <c r="Q17" s="109"/>
      <c r="R17" s="109"/>
      <c r="S17" s="109"/>
      <c r="T17" s="109"/>
      <c r="U17" s="109"/>
      <c r="V17" s="110"/>
      <c r="W17" s="108" t="s">
        <v>580</v>
      </c>
      <c r="X17" s="109"/>
      <c r="Y17" s="109"/>
      <c r="Z17" s="109"/>
      <c r="AA17" s="109"/>
      <c r="AB17" s="109"/>
      <c r="AC17" s="110"/>
      <c r="AD17" s="108" t="s">
        <v>580</v>
      </c>
      <c r="AE17" s="109"/>
      <c r="AF17" s="109"/>
      <c r="AG17" s="109"/>
      <c r="AH17" s="109"/>
      <c r="AI17" s="109"/>
      <c r="AJ17" s="110"/>
      <c r="AK17" s="108" t="s">
        <v>580</v>
      </c>
      <c r="AL17" s="109"/>
      <c r="AM17" s="109"/>
      <c r="AN17" s="109"/>
      <c r="AO17" s="109"/>
      <c r="AP17" s="109"/>
      <c r="AQ17" s="110"/>
      <c r="AR17" s="194"/>
      <c r="AS17" s="194"/>
      <c r="AT17" s="194"/>
      <c r="AU17" s="194"/>
      <c r="AV17" s="194"/>
      <c r="AW17" s="194"/>
      <c r="AX17" s="195"/>
    </row>
    <row r="18" spans="1:50" ht="24.75" customHeight="1" x14ac:dyDescent="0.2">
      <c r="A18" s="145"/>
      <c r="B18" s="146"/>
      <c r="C18" s="146"/>
      <c r="D18" s="146"/>
      <c r="E18" s="146"/>
      <c r="F18" s="147"/>
      <c r="G18" s="431"/>
      <c r="H18" s="432"/>
      <c r="I18" s="518" t="s">
        <v>20</v>
      </c>
      <c r="J18" s="519"/>
      <c r="K18" s="519"/>
      <c r="L18" s="519"/>
      <c r="M18" s="519"/>
      <c r="N18" s="519"/>
      <c r="O18" s="520"/>
      <c r="P18" s="133">
        <f>SUM(P13:V17)</f>
        <v>576</v>
      </c>
      <c r="Q18" s="134"/>
      <c r="R18" s="134"/>
      <c r="S18" s="134"/>
      <c r="T18" s="134"/>
      <c r="U18" s="134"/>
      <c r="V18" s="135"/>
      <c r="W18" s="133">
        <f>SUM(W13:AC17)</f>
        <v>845</v>
      </c>
      <c r="X18" s="134"/>
      <c r="Y18" s="134"/>
      <c r="Z18" s="134"/>
      <c r="AA18" s="134"/>
      <c r="AB18" s="134"/>
      <c r="AC18" s="135"/>
      <c r="AD18" s="133">
        <f>SUM(AD13:AJ17)</f>
        <v>2385</v>
      </c>
      <c r="AE18" s="134"/>
      <c r="AF18" s="134"/>
      <c r="AG18" s="134"/>
      <c r="AH18" s="134"/>
      <c r="AI18" s="134"/>
      <c r="AJ18" s="135"/>
      <c r="AK18" s="133">
        <f>SUM(AK13:AQ17)</f>
        <v>2880</v>
      </c>
      <c r="AL18" s="134"/>
      <c r="AM18" s="134"/>
      <c r="AN18" s="134"/>
      <c r="AO18" s="134"/>
      <c r="AP18" s="134"/>
      <c r="AQ18" s="135"/>
      <c r="AR18" s="133">
        <f>SUM(AR13:AX17)</f>
        <v>0</v>
      </c>
      <c r="AS18" s="134"/>
      <c r="AT18" s="134"/>
      <c r="AU18" s="134"/>
      <c r="AV18" s="134"/>
      <c r="AW18" s="134"/>
      <c r="AX18" s="303"/>
    </row>
    <row r="19" spans="1:50" ht="24.75" customHeight="1" x14ac:dyDescent="0.2">
      <c r="A19" s="145"/>
      <c r="B19" s="146"/>
      <c r="C19" s="146"/>
      <c r="D19" s="146"/>
      <c r="E19" s="146"/>
      <c r="F19" s="147"/>
      <c r="G19" s="301" t="s">
        <v>9</v>
      </c>
      <c r="H19" s="302"/>
      <c r="I19" s="302"/>
      <c r="J19" s="302"/>
      <c r="K19" s="302"/>
      <c r="L19" s="302"/>
      <c r="M19" s="302"/>
      <c r="N19" s="302"/>
      <c r="O19" s="302"/>
      <c r="P19" s="108">
        <v>563</v>
      </c>
      <c r="Q19" s="109"/>
      <c r="R19" s="109"/>
      <c r="S19" s="109"/>
      <c r="T19" s="109"/>
      <c r="U19" s="109"/>
      <c r="V19" s="110"/>
      <c r="W19" s="108">
        <v>729</v>
      </c>
      <c r="X19" s="109"/>
      <c r="Y19" s="109"/>
      <c r="Z19" s="109"/>
      <c r="AA19" s="109"/>
      <c r="AB19" s="109"/>
      <c r="AC19" s="110"/>
      <c r="AD19" s="108">
        <v>1807</v>
      </c>
      <c r="AE19" s="109"/>
      <c r="AF19" s="109"/>
      <c r="AG19" s="109"/>
      <c r="AH19" s="109"/>
      <c r="AI19" s="109"/>
      <c r="AJ19" s="110"/>
      <c r="AK19" s="246"/>
      <c r="AL19" s="246"/>
      <c r="AM19" s="246"/>
      <c r="AN19" s="246"/>
      <c r="AO19" s="246"/>
      <c r="AP19" s="246"/>
      <c r="AQ19" s="246"/>
      <c r="AR19" s="246"/>
      <c r="AS19" s="246"/>
      <c r="AT19" s="246"/>
      <c r="AU19" s="246"/>
      <c r="AV19" s="246"/>
      <c r="AW19" s="246"/>
      <c r="AX19" s="304"/>
    </row>
    <row r="20" spans="1:50" ht="24.75" customHeight="1" x14ac:dyDescent="0.2">
      <c r="A20" s="145"/>
      <c r="B20" s="146"/>
      <c r="C20" s="146"/>
      <c r="D20" s="146"/>
      <c r="E20" s="146"/>
      <c r="F20" s="147"/>
      <c r="G20" s="301" t="s">
        <v>10</v>
      </c>
      <c r="H20" s="302"/>
      <c r="I20" s="302"/>
      <c r="J20" s="302"/>
      <c r="K20" s="302"/>
      <c r="L20" s="302"/>
      <c r="M20" s="302"/>
      <c r="N20" s="302"/>
      <c r="O20" s="302"/>
      <c r="P20" s="305">
        <f>IF(P18=0, "-", SUM(P19)/P18)</f>
        <v>0.97743055555555558</v>
      </c>
      <c r="Q20" s="305"/>
      <c r="R20" s="305"/>
      <c r="S20" s="305"/>
      <c r="T20" s="305"/>
      <c r="U20" s="305"/>
      <c r="V20" s="305"/>
      <c r="W20" s="305">
        <f t="shared" ref="W20" si="0">IF(W18=0, "-", SUM(W19)/W18)</f>
        <v>0.86272189349112427</v>
      </c>
      <c r="X20" s="305"/>
      <c r="Y20" s="305"/>
      <c r="Z20" s="305"/>
      <c r="AA20" s="305"/>
      <c r="AB20" s="305"/>
      <c r="AC20" s="305"/>
      <c r="AD20" s="305">
        <f t="shared" ref="AD20" si="1">IF(AD18=0, "-", SUM(AD19)/AD18)</f>
        <v>0.75765199161425578</v>
      </c>
      <c r="AE20" s="305"/>
      <c r="AF20" s="305"/>
      <c r="AG20" s="305"/>
      <c r="AH20" s="305"/>
      <c r="AI20" s="305"/>
      <c r="AJ20" s="305"/>
      <c r="AK20" s="246"/>
      <c r="AL20" s="246"/>
      <c r="AM20" s="246"/>
      <c r="AN20" s="246"/>
      <c r="AO20" s="246"/>
      <c r="AP20" s="246"/>
      <c r="AQ20" s="247"/>
      <c r="AR20" s="247"/>
      <c r="AS20" s="247"/>
      <c r="AT20" s="247"/>
      <c r="AU20" s="246"/>
      <c r="AV20" s="246"/>
      <c r="AW20" s="246"/>
      <c r="AX20" s="304"/>
    </row>
    <row r="21" spans="1:50" ht="25.5" customHeight="1" x14ac:dyDescent="0.2">
      <c r="A21" s="148"/>
      <c r="B21" s="149"/>
      <c r="C21" s="149"/>
      <c r="D21" s="149"/>
      <c r="E21" s="149"/>
      <c r="F21" s="150"/>
      <c r="G21" s="671" t="s">
        <v>231</v>
      </c>
      <c r="H21" s="672"/>
      <c r="I21" s="672"/>
      <c r="J21" s="672"/>
      <c r="K21" s="672"/>
      <c r="L21" s="672"/>
      <c r="M21" s="672"/>
      <c r="N21" s="672"/>
      <c r="O21" s="672"/>
      <c r="P21" s="305">
        <f>IF(P19=0, "-", SUM(P19)/SUM(P13,P14))</f>
        <v>0.68159806295399517</v>
      </c>
      <c r="Q21" s="305"/>
      <c r="R21" s="305"/>
      <c r="S21" s="305"/>
      <c r="T21" s="305"/>
      <c r="U21" s="305"/>
      <c r="V21" s="305"/>
      <c r="W21" s="305">
        <f t="shared" ref="W21" si="2">IF(W19=0, "-", SUM(W19)/SUM(W13,W14))</f>
        <v>0.28125</v>
      </c>
      <c r="X21" s="305"/>
      <c r="Y21" s="305"/>
      <c r="Z21" s="305"/>
      <c r="AA21" s="305"/>
      <c r="AB21" s="305"/>
      <c r="AC21" s="305"/>
      <c r="AD21" s="305">
        <f t="shared" ref="AD21" si="3">IF(AD19=0, "-", SUM(AD19)/SUM(AD13,AD14))</f>
        <v>0.60821272298889262</v>
      </c>
      <c r="AE21" s="305"/>
      <c r="AF21" s="305"/>
      <c r="AG21" s="305"/>
      <c r="AH21" s="305"/>
      <c r="AI21" s="305"/>
      <c r="AJ21" s="305"/>
      <c r="AK21" s="246"/>
      <c r="AL21" s="246"/>
      <c r="AM21" s="246"/>
      <c r="AN21" s="246"/>
      <c r="AO21" s="246"/>
      <c r="AP21" s="246"/>
      <c r="AQ21" s="247"/>
      <c r="AR21" s="247"/>
      <c r="AS21" s="247"/>
      <c r="AT21" s="247"/>
      <c r="AU21" s="246"/>
      <c r="AV21" s="246"/>
      <c r="AW21" s="246"/>
      <c r="AX21" s="304"/>
    </row>
    <row r="22" spans="1:50" ht="18.75" customHeight="1" x14ac:dyDescent="0.2">
      <c r="A22" s="161" t="s">
        <v>567</v>
      </c>
      <c r="B22" s="162"/>
      <c r="C22" s="162"/>
      <c r="D22" s="162"/>
      <c r="E22" s="162"/>
      <c r="F22" s="163"/>
      <c r="G22" s="154" t="s">
        <v>216</v>
      </c>
      <c r="H22" s="98"/>
      <c r="I22" s="98"/>
      <c r="J22" s="98"/>
      <c r="K22" s="98"/>
      <c r="L22" s="98"/>
      <c r="M22" s="98"/>
      <c r="N22" s="98"/>
      <c r="O22" s="99"/>
      <c r="P22" s="97" t="s">
        <v>565</v>
      </c>
      <c r="Q22" s="98"/>
      <c r="R22" s="98"/>
      <c r="S22" s="98"/>
      <c r="T22" s="98"/>
      <c r="U22" s="98"/>
      <c r="V22" s="99"/>
      <c r="W22" s="97" t="s">
        <v>566</v>
      </c>
      <c r="X22" s="98"/>
      <c r="Y22" s="98"/>
      <c r="Z22" s="98"/>
      <c r="AA22" s="98"/>
      <c r="AB22" s="98"/>
      <c r="AC22" s="99"/>
      <c r="AD22" s="97" t="s">
        <v>215</v>
      </c>
      <c r="AE22" s="98"/>
      <c r="AF22" s="98"/>
      <c r="AG22" s="98"/>
      <c r="AH22" s="98"/>
      <c r="AI22" s="98"/>
      <c r="AJ22" s="98"/>
      <c r="AK22" s="98"/>
      <c r="AL22" s="98"/>
      <c r="AM22" s="98"/>
      <c r="AN22" s="98"/>
      <c r="AO22" s="98"/>
      <c r="AP22" s="98"/>
      <c r="AQ22" s="98"/>
      <c r="AR22" s="98"/>
      <c r="AS22" s="98"/>
      <c r="AT22" s="98"/>
      <c r="AU22" s="98"/>
      <c r="AV22" s="98"/>
      <c r="AW22" s="98"/>
      <c r="AX22" s="170"/>
    </row>
    <row r="23" spans="1:50" ht="25.5" customHeight="1" x14ac:dyDescent="0.2">
      <c r="A23" s="164"/>
      <c r="B23" s="165"/>
      <c r="C23" s="165"/>
      <c r="D23" s="165"/>
      <c r="E23" s="165"/>
      <c r="F23" s="166"/>
      <c r="G23" s="155" t="s">
        <v>582</v>
      </c>
      <c r="H23" s="156"/>
      <c r="I23" s="156"/>
      <c r="J23" s="156"/>
      <c r="K23" s="156"/>
      <c r="L23" s="156"/>
      <c r="M23" s="156"/>
      <c r="N23" s="156"/>
      <c r="O23" s="157"/>
      <c r="P23" s="139">
        <v>134</v>
      </c>
      <c r="Q23" s="140"/>
      <c r="R23" s="140"/>
      <c r="S23" s="140"/>
      <c r="T23" s="140"/>
      <c r="U23" s="140"/>
      <c r="V23" s="141"/>
      <c r="W23" s="139"/>
      <c r="X23" s="140"/>
      <c r="Y23" s="140"/>
      <c r="Z23" s="140"/>
      <c r="AA23" s="140"/>
      <c r="AB23" s="140"/>
      <c r="AC23" s="141"/>
      <c r="AD23" s="89"/>
      <c r="AE23" s="90"/>
      <c r="AF23" s="90"/>
      <c r="AG23" s="90"/>
      <c r="AH23" s="90"/>
      <c r="AI23" s="90"/>
      <c r="AJ23" s="90"/>
      <c r="AK23" s="90"/>
      <c r="AL23" s="90"/>
      <c r="AM23" s="90"/>
      <c r="AN23" s="90"/>
      <c r="AO23" s="90"/>
      <c r="AP23" s="90"/>
      <c r="AQ23" s="90"/>
      <c r="AR23" s="90"/>
      <c r="AS23" s="90"/>
      <c r="AT23" s="90"/>
      <c r="AU23" s="90"/>
      <c r="AV23" s="90"/>
      <c r="AW23" s="90"/>
      <c r="AX23" s="91"/>
    </row>
    <row r="24" spans="1:50" ht="25.5" customHeight="1" x14ac:dyDescent="0.2">
      <c r="A24" s="164"/>
      <c r="B24" s="165"/>
      <c r="C24" s="165"/>
      <c r="D24" s="165"/>
      <c r="E24" s="165"/>
      <c r="F24" s="166"/>
      <c r="G24" s="158" t="s">
        <v>581</v>
      </c>
      <c r="H24" s="159"/>
      <c r="I24" s="159"/>
      <c r="J24" s="159"/>
      <c r="K24" s="159"/>
      <c r="L24" s="159"/>
      <c r="M24" s="159"/>
      <c r="N24" s="159"/>
      <c r="O24" s="160"/>
      <c r="P24" s="108">
        <v>74</v>
      </c>
      <c r="Q24" s="109"/>
      <c r="R24" s="109"/>
      <c r="S24" s="109"/>
      <c r="T24" s="109"/>
      <c r="U24" s="109"/>
      <c r="V24" s="110"/>
      <c r="W24" s="108"/>
      <c r="X24" s="109"/>
      <c r="Y24" s="109"/>
      <c r="Z24" s="109"/>
      <c r="AA24" s="109"/>
      <c r="AB24" s="109"/>
      <c r="AC24" s="110"/>
      <c r="AD24" s="92"/>
      <c r="AE24" s="93"/>
      <c r="AF24" s="93"/>
      <c r="AG24" s="93"/>
      <c r="AH24" s="93"/>
      <c r="AI24" s="93"/>
      <c r="AJ24" s="93"/>
      <c r="AK24" s="93"/>
      <c r="AL24" s="93"/>
      <c r="AM24" s="93"/>
      <c r="AN24" s="93"/>
      <c r="AO24" s="93"/>
      <c r="AP24" s="93"/>
      <c r="AQ24" s="93"/>
      <c r="AR24" s="93"/>
      <c r="AS24" s="93"/>
      <c r="AT24" s="93"/>
      <c r="AU24" s="93"/>
      <c r="AV24" s="93"/>
      <c r="AW24" s="93"/>
      <c r="AX24" s="94"/>
    </row>
    <row r="25" spans="1:50" ht="25.5" customHeight="1" x14ac:dyDescent="0.2">
      <c r="A25" s="164"/>
      <c r="B25" s="165"/>
      <c r="C25" s="165"/>
      <c r="D25" s="165"/>
      <c r="E25" s="165"/>
      <c r="F25" s="166"/>
      <c r="G25" s="158" t="s">
        <v>583</v>
      </c>
      <c r="H25" s="159"/>
      <c r="I25" s="159"/>
      <c r="J25" s="159"/>
      <c r="K25" s="159"/>
      <c r="L25" s="159"/>
      <c r="M25" s="159"/>
      <c r="N25" s="159"/>
      <c r="O25" s="160"/>
      <c r="P25" s="108">
        <v>38</v>
      </c>
      <c r="Q25" s="109"/>
      <c r="R25" s="109"/>
      <c r="S25" s="109"/>
      <c r="T25" s="109"/>
      <c r="U25" s="109"/>
      <c r="V25" s="110"/>
      <c r="W25" s="108"/>
      <c r="X25" s="109"/>
      <c r="Y25" s="109"/>
      <c r="Z25" s="109"/>
      <c r="AA25" s="109"/>
      <c r="AB25" s="109"/>
      <c r="AC25" s="110"/>
      <c r="AD25" s="92"/>
      <c r="AE25" s="93"/>
      <c r="AF25" s="93"/>
      <c r="AG25" s="93"/>
      <c r="AH25" s="93"/>
      <c r="AI25" s="93"/>
      <c r="AJ25" s="93"/>
      <c r="AK25" s="93"/>
      <c r="AL25" s="93"/>
      <c r="AM25" s="93"/>
      <c r="AN25" s="93"/>
      <c r="AO25" s="93"/>
      <c r="AP25" s="93"/>
      <c r="AQ25" s="93"/>
      <c r="AR25" s="93"/>
      <c r="AS25" s="93"/>
      <c r="AT25" s="93"/>
      <c r="AU25" s="93"/>
      <c r="AV25" s="93"/>
      <c r="AW25" s="93"/>
      <c r="AX25" s="94"/>
    </row>
    <row r="26" spans="1:50" ht="25.5" customHeight="1" x14ac:dyDescent="0.2">
      <c r="A26" s="164"/>
      <c r="B26" s="165"/>
      <c r="C26" s="165"/>
      <c r="D26" s="165"/>
      <c r="E26" s="165"/>
      <c r="F26" s="166"/>
      <c r="G26" s="158" t="s">
        <v>674</v>
      </c>
      <c r="H26" s="159"/>
      <c r="I26" s="159"/>
      <c r="J26" s="159"/>
      <c r="K26" s="159"/>
      <c r="L26" s="159"/>
      <c r="M26" s="159"/>
      <c r="N26" s="159"/>
      <c r="O26" s="160"/>
      <c r="P26" s="108">
        <v>35</v>
      </c>
      <c r="Q26" s="109"/>
      <c r="R26" s="109"/>
      <c r="S26" s="109"/>
      <c r="T26" s="109"/>
      <c r="U26" s="109"/>
      <c r="V26" s="110"/>
      <c r="W26" s="108"/>
      <c r="X26" s="109"/>
      <c r="Y26" s="109"/>
      <c r="Z26" s="109"/>
      <c r="AA26" s="109"/>
      <c r="AB26" s="109"/>
      <c r="AC26" s="110"/>
      <c r="AD26" s="92"/>
      <c r="AE26" s="93"/>
      <c r="AF26" s="93"/>
      <c r="AG26" s="93"/>
      <c r="AH26" s="93"/>
      <c r="AI26" s="93"/>
      <c r="AJ26" s="93"/>
      <c r="AK26" s="93"/>
      <c r="AL26" s="93"/>
      <c r="AM26" s="93"/>
      <c r="AN26" s="93"/>
      <c r="AO26" s="93"/>
      <c r="AP26" s="93"/>
      <c r="AQ26" s="93"/>
      <c r="AR26" s="93"/>
      <c r="AS26" s="93"/>
      <c r="AT26" s="93"/>
      <c r="AU26" s="93"/>
      <c r="AV26" s="93"/>
      <c r="AW26" s="93"/>
      <c r="AX26" s="94"/>
    </row>
    <row r="27" spans="1:50" ht="25.5" customHeight="1" x14ac:dyDescent="0.2">
      <c r="A27" s="164"/>
      <c r="B27" s="165"/>
      <c r="C27" s="165"/>
      <c r="D27" s="165"/>
      <c r="E27" s="165"/>
      <c r="F27" s="166"/>
      <c r="G27" s="158" t="s">
        <v>584</v>
      </c>
      <c r="H27" s="159"/>
      <c r="I27" s="159"/>
      <c r="J27" s="159"/>
      <c r="K27" s="159"/>
      <c r="L27" s="159"/>
      <c r="M27" s="159"/>
      <c r="N27" s="159"/>
      <c r="O27" s="160"/>
      <c r="P27" s="108">
        <v>15</v>
      </c>
      <c r="Q27" s="109"/>
      <c r="R27" s="109"/>
      <c r="S27" s="109"/>
      <c r="T27" s="109"/>
      <c r="U27" s="109"/>
      <c r="V27" s="110"/>
      <c r="W27" s="108"/>
      <c r="X27" s="109"/>
      <c r="Y27" s="109"/>
      <c r="Z27" s="109"/>
      <c r="AA27" s="109"/>
      <c r="AB27" s="109"/>
      <c r="AC27" s="110"/>
      <c r="AD27" s="92"/>
      <c r="AE27" s="93"/>
      <c r="AF27" s="93"/>
      <c r="AG27" s="93"/>
      <c r="AH27" s="93"/>
      <c r="AI27" s="93"/>
      <c r="AJ27" s="93"/>
      <c r="AK27" s="93"/>
      <c r="AL27" s="93"/>
      <c r="AM27" s="93"/>
      <c r="AN27" s="93"/>
      <c r="AO27" s="93"/>
      <c r="AP27" s="93"/>
      <c r="AQ27" s="93"/>
      <c r="AR27" s="93"/>
      <c r="AS27" s="93"/>
      <c r="AT27" s="93"/>
      <c r="AU27" s="93"/>
      <c r="AV27" s="93"/>
      <c r="AW27" s="93"/>
      <c r="AX27" s="94"/>
    </row>
    <row r="28" spans="1:50" ht="25.5" customHeight="1" x14ac:dyDescent="0.2">
      <c r="A28" s="164"/>
      <c r="B28" s="165"/>
      <c r="C28" s="165"/>
      <c r="D28" s="165"/>
      <c r="E28" s="165"/>
      <c r="F28" s="166"/>
      <c r="G28" s="266" t="s">
        <v>218</v>
      </c>
      <c r="H28" s="267"/>
      <c r="I28" s="267"/>
      <c r="J28" s="267"/>
      <c r="K28" s="267"/>
      <c r="L28" s="267"/>
      <c r="M28" s="267"/>
      <c r="N28" s="267"/>
      <c r="O28" s="268"/>
      <c r="P28" s="133">
        <f>P29-SUM(P23:P27)</f>
        <v>1</v>
      </c>
      <c r="Q28" s="134"/>
      <c r="R28" s="134"/>
      <c r="S28" s="134"/>
      <c r="T28" s="134"/>
      <c r="U28" s="134"/>
      <c r="V28" s="135"/>
      <c r="W28" s="133" t="e">
        <f>W29-SUM(W23:W27)</f>
        <v>#VALUE!</v>
      </c>
      <c r="X28" s="134"/>
      <c r="Y28" s="134"/>
      <c r="Z28" s="134"/>
      <c r="AA28" s="134"/>
      <c r="AB28" s="134"/>
      <c r="AC28" s="135"/>
      <c r="AD28" s="92"/>
      <c r="AE28" s="93"/>
      <c r="AF28" s="93"/>
      <c r="AG28" s="93"/>
      <c r="AH28" s="93"/>
      <c r="AI28" s="93"/>
      <c r="AJ28" s="93"/>
      <c r="AK28" s="93"/>
      <c r="AL28" s="93"/>
      <c r="AM28" s="93"/>
      <c r="AN28" s="93"/>
      <c r="AO28" s="93"/>
      <c r="AP28" s="93"/>
      <c r="AQ28" s="93"/>
      <c r="AR28" s="93"/>
      <c r="AS28" s="93"/>
      <c r="AT28" s="93"/>
      <c r="AU28" s="93"/>
      <c r="AV28" s="93"/>
      <c r="AW28" s="93"/>
      <c r="AX28" s="94"/>
    </row>
    <row r="29" spans="1:50" ht="25.5" customHeight="1" thickBot="1" x14ac:dyDescent="0.25">
      <c r="A29" s="167"/>
      <c r="B29" s="168"/>
      <c r="C29" s="168"/>
      <c r="D29" s="168"/>
      <c r="E29" s="168"/>
      <c r="F29" s="169"/>
      <c r="G29" s="269" t="s">
        <v>217</v>
      </c>
      <c r="H29" s="270"/>
      <c r="I29" s="270"/>
      <c r="J29" s="270"/>
      <c r="K29" s="270"/>
      <c r="L29" s="270"/>
      <c r="M29" s="270"/>
      <c r="N29" s="270"/>
      <c r="O29" s="271"/>
      <c r="P29" s="776">
        <f>AK13</f>
        <v>297</v>
      </c>
      <c r="Q29" s="777"/>
      <c r="R29" s="777"/>
      <c r="S29" s="777"/>
      <c r="T29" s="777"/>
      <c r="U29" s="777"/>
      <c r="V29" s="778"/>
      <c r="W29" s="136" t="str">
        <f>AR13</f>
        <v>-</v>
      </c>
      <c r="X29" s="137"/>
      <c r="Y29" s="137"/>
      <c r="Z29" s="137"/>
      <c r="AA29" s="137"/>
      <c r="AB29" s="137"/>
      <c r="AC29" s="138"/>
      <c r="AD29" s="95"/>
      <c r="AE29" s="95"/>
      <c r="AF29" s="95"/>
      <c r="AG29" s="95"/>
      <c r="AH29" s="95"/>
      <c r="AI29" s="95"/>
      <c r="AJ29" s="95"/>
      <c r="AK29" s="95"/>
      <c r="AL29" s="95"/>
      <c r="AM29" s="95"/>
      <c r="AN29" s="95"/>
      <c r="AO29" s="95"/>
      <c r="AP29" s="95"/>
      <c r="AQ29" s="95"/>
      <c r="AR29" s="95"/>
      <c r="AS29" s="95"/>
      <c r="AT29" s="95"/>
      <c r="AU29" s="95"/>
      <c r="AV29" s="95"/>
      <c r="AW29" s="95"/>
      <c r="AX29" s="96"/>
    </row>
    <row r="30" spans="1:50" ht="18.75" customHeight="1" x14ac:dyDescent="0.2">
      <c r="A30" s="276" t="s">
        <v>228</v>
      </c>
      <c r="B30" s="277"/>
      <c r="C30" s="277"/>
      <c r="D30" s="277"/>
      <c r="E30" s="277"/>
      <c r="F30" s="278"/>
      <c r="G30" s="388" t="s">
        <v>144</v>
      </c>
      <c r="H30" s="189"/>
      <c r="I30" s="189"/>
      <c r="J30" s="189"/>
      <c r="K30" s="189"/>
      <c r="L30" s="189"/>
      <c r="M30" s="189"/>
      <c r="N30" s="189"/>
      <c r="O30" s="273"/>
      <c r="P30" s="272" t="s">
        <v>57</v>
      </c>
      <c r="Q30" s="189"/>
      <c r="R30" s="189"/>
      <c r="S30" s="189"/>
      <c r="T30" s="189"/>
      <c r="U30" s="189"/>
      <c r="V30" s="189"/>
      <c r="W30" s="189"/>
      <c r="X30" s="273"/>
      <c r="Y30" s="228"/>
      <c r="Z30" s="229"/>
      <c r="AA30" s="230"/>
      <c r="AB30" s="181" t="s">
        <v>11</v>
      </c>
      <c r="AC30" s="182"/>
      <c r="AD30" s="183"/>
      <c r="AE30" s="181" t="s">
        <v>258</v>
      </c>
      <c r="AF30" s="182"/>
      <c r="AG30" s="182"/>
      <c r="AH30" s="183"/>
      <c r="AI30" s="187" t="s">
        <v>274</v>
      </c>
      <c r="AJ30" s="187"/>
      <c r="AK30" s="187"/>
      <c r="AL30" s="181"/>
      <c r="AM30" s="187" t="s">
        <v>371</v>
      </c>
      <c r="AN30" s="187"/>
      <c r="AO30" s="187"/>
      <c r="AP30" s="181"/>
      <c r="AQ30" s="385" t="s">
        <v>177</v>
      </c>
      <c r="AR30" s="386"/>
      <c r="AS30" s="386"/>
      <c r="AT30" s="387"/>
      <c r="AU30" s="189" t="s">
        <v>132</v>
      </c>
      <c r="AV30" s="189"/>
      <c r="AW30" s="189"/>
      <c r="AX30" s="190"/>
    </row>
    <row r="31" spans="1:50" ht="18.75" customHeight="1" x14ac:dyDescent="0.2">
      <c r="A31" s="279"/>
      <c r="B31" s="280"/>
      <c r="C31" s="280"/>
      <c r="D31" s="280"/>
      <c r="E31" s="280"/>
      <c r="F31" s="281"/>
      <c r="G31" s="389"/>
      <c r="H31" s="111"/>
      <c r="I31" s="111"/>
      <c r="J31" s="111"/>
      <c r="K31" s="111"/>
      <c r="L31" s="111"/>
      <c r="M31" s="111"/>
      <c r="N31" s="111"/>
      <c r="O31" s="275"/>
      <c r="P31" s="274"/>
      <c r="Q31" s="111"/>
      <c r="R31" s="111"/>
      <c r="S31" s="111"/>
      <c r="T31" s="111"/>
      <c r="U31" s="111"/>
      <c r="V31" s="111"/>
      <c r="W31" s="111"/>
      <c r="X31" s="275"/>
      <c r="Y31" s="260"/>
      <c r="Z31" s="261"/>
      <c r="AA31" s="262"/>
      <c r="AB31" s="184"/>
      <c r="AC31" s="185"/>
      <c r="AD31" s="186"/>
      <c r="AE31" s="184"/>
      <c r="AF31" s="185"/>
      <c r="AG31" s="185"/>
      <c r="AH31" s="186"/>
      <c r="AI31" s="188"/>
      <c r="AJ31" s="188"/>
      <c r="AK31" s="188"/>
      <c r="AL31" s="184"/>
      <c r="AM31" s="188"/>
      <c r="AN31" s="188"/>
      <c r="AO31" s="188"/>
      <c r="AP31" s="184"/>
      <c r="AQ31" s="264" t="s">
        <v>580</v>
      </c>
      <c r="AR31" s="265"/>
      <c r="AS31" s="116" t="s">
        <v>178</v>
      </c>
      <c r="AT31" s="117"/>
      <c r="AU31" s="113" t="s">
        <v>580</v>
      </c>
      <c r="AV31" s="113"/>
      <c r="AW31" s="111" t="s">
        <v>174</v>
      </c>
      <c r="AX31" s="112"/>
    </row>
    <row r="32" spans="1:50" ht="23.25" customHeight="1" x14ac:dyDescent="0.2">
      <c r="A32" s="282"/>
      <c r="B32" s="280"/>
      <c r="C32" s="280"/>
      <c r="D32" s="280"/>
      <c r="E32" s="280"/>
      <c r="F32" s="281"/>
      <c r="G32" s="470" t="s">
        <v>580</v>
      </c>
      <c r="H32" s="471"/>
      <c r="I32" s="471"/>
      <c r="J32" s="471"/>
      <c r="K32" s="471"/>
      <c r="L32" s="471"/>
      <c r="M32" s="471"/>
      <c r="N32" s="471"/>
      <c r="O32" s="472"/>
      <c r="P32" s="231" t="s">
        <v>580</v>
      </c>
      <c r="Q32" s="231"/>
      <c r="R32" s="231"/>
      <c r="S32" s="231"/>
      <c r="T32" s="231"/>
      <c r="U32" s="231"/>
      <c r="V32" s="231"/>
      <c r="W32" s="231"/>
      <c r="X32" s="232"/>
      <c r="Y32" s="424" t="s">
        <v>12</v>
      </c>
      <c r="Z32" s="425"/>
      <c r="AA32" s="426"/>
      <c r="AB32" s="238" t="s">
        <v>580</v>
      </c>
      <c r="AC32" s="238"/>
      <c r="AD32" s="238"/>
      <c r="AE32" s="119" t="s">
        <v>580</v>
      </c>
      <c r="AF32" s="120"/>
      <c r="AG32" s="120"/>
      <c r="AH32" s="120"/>
      <c r="AI32" s="119" t="s">
        <v>580</v>
      </c>
      <c r="AJ32" s="120"/>
      <c r="AK32" s="120"/>
      <c r="AL32" s="120"/>
      <c r="AM32" s="119" t="s">
        <v>580</v>
      </c>
      <c r="AN32" s="120"/>
      <c r="AO32" s="120"/>
      <c r="AP32" s="120"/>
      <c r="AQ32" s="191" t="s">
        <v>580</v>
      </c>
      <c r="AR32" s="192"/>
      <c r="AS32" s="192"/>
      <c r="AT32" s="193"/>
      <c r="AU32" s="120" t="s">
        <v>580</v>
      </c>
      <c r="AV32" s="120"/>
      <c r="AW32" s="120"/>
      <c r="AX32" s="121"/>
    </row>
    <row r="33" spans="1:60" ht="23.25" customHeight="1" x14ac:dyDescent="0.2">
      <c r="A33" s="283"/>
      <c r="B33" s="284"/>
      <c r="C33" s="284"/>
      <c r="D33" s="284"/>
      <c r="E33" s="284"/>
      <c r="F33" s="285"/>
      <c r="G33" s="473"/>
      <c r="H33" s="474"/>
      <c r="I33" s="474"/>
      <c r="J33" s="474"/>
      <c r="K33" s="474"/>
      <c r="L33" s="474"/>
      <c r="M33" s="474"/>
      <c r="N33" s="474"/>
      <c r="O33" s="475"/>
      <c r="P33" s="244"/>
      <c r="Q33" s="244"/>
      <c r="R33" s="244"/>
      <c r="S33" s="244"/>
      <c r="T33" s="244"/>
      <c r="U33" s="244"/>
      <c r="V33" s="244"/>
      <c r="W33" s="244"/>
      <c r="X33" s="245"/>
      <c r="Y33" s="257" t="s">
        <v>52</v>
      </c>
      <c r="Z33" s="258"/>
      <c r="AA33" s="259"/>
      <c r="AB33" s="288" t="s">
        <v>580</v>
      </c>
      <c r="AC33" s="288"/>
      <c r="AD33" s="288"/>
      <c r="AE33" s="119" t="s">
        <v>580</v>
      </c>
      <c r="AF33" s="120"/>
      <c r="AG33" s="120"/>
      <c r="AH33" s="120"/>
      <c r="AI33" s="119" t="s">
        <v>580</v>
      </c>
      <c r="AJ33" s="120"/>
      <c r="AK33" s="120"/>
      <c r="AL33" s="120"/>
      <c r="AM33" s="119" t="s">
        <v>580</v>
      </c>
      <c r="AN33" s="120"/>
      <c r="AO33" s="120"/>
      <c r="AP33" s="120"/>
      <c r="AQ33" s="191" t="s">
        <v>580</v>
      </c>
      <c r="AR33" s="192"/>
      <c r="AS33" s="192"/>
      <c r="AT33" s="193"/>
      <c r="AU33" s="120" t="s">
        <v>580</v>
      </c>
      <c r="AV33" s="120"/>
      <c r="AW33" s="120"/>
      <c r="AX33" s="121"/>
    </row>
    <row r="34" spans="1:60" ht="23.25" customHeight="1" x14ac:dyDescent="0.2">
      <c r="A34" s="282"/>
      <c r="B34" s="280"/>
      <c r="C34" s="280"/>
      <c r="D34" s="280"/>
      <c r="E34" s="280"/>
      <c r="F34" s="281"/>
      <c r="G34" s="476"/>
      <c r="H34" s="477"/>
      <c r="I34" s="477"/>
      <c r="J34" s="477"/>
      <c r="K34" s="477"/>
      <c r="L34" s="477"/>
      <c r="M34" s="477"/>
      <c r="N34" s="477"/>
      <c r="O34" s="478"/>
      <c r="P34" s="233"/>
      <c r="Q34" s="233"/>
      <c r="R34" s="233"/>
      <c r="S34" s="233"/>
      <c r="T34" s="233"/>
      <c r="U34" s="233"/>
      <c r="V34" s="233"/>
      <c r="W34" s="233"/>
      <c r="X34" s="234"/>
      <c r="Y34" s="257" t="s">
        <v>13</v>
      </c>
      <c r="Z34" s="258"/>
      <c r="AA34" s="259"/>
      <c r="AB34" s="480" t="s">
        <v>175</v>
      </c>
      <c r="AC34" s="480"/>
      <c r="AD34" s="480"/>
      <c r="AE34" s="119" t="s">
        <v>580</v>
      </c>
      <c r="AF34" s="120"/>
      <c r="AG34" s="120"/>
      <c r="AH34" s="120"/>
      <c r="AI34" s="119" t="s">
        <v>580</v>
      </c>
      <c r="AJ34" s="120"/>
      <c r="AK34" s="120"/>
      <c r="AL34" s="120"/>
      <c r="AM34" s="119" t="s">
        <v>580</v>
      </c>
      <c r="AN34" s="120"/>
      <c r="AO34" s="120"/>
      <c r="AP34" s="120"/>
      <c r="AQ34" s="191" t="s">
        <v>580</v>
      </c>
      <c r="AR34" s="192"/>
      <c r="AS34" s="192"/>
      <c r="AT34" s="193"/>
      <c r="AU34" s="120" t="s">
        <v>580</v>
      </c>
      <c r="AV34" s="120"/>
      <c r="AW34" s="120"/>
      <c r="AX34" s="121"/>
    </row>
    <row r="35" spans="1:60" ht="23.25" customHeight="1" x14ac:dyDescent="0.2">
      <c r="A35" s="673" t="s">
        <v>249</v>
      </c>
      <c r="B35" s="674"/>
      <c r="C35" s="674"/>
      <c r="D35" s="674"/>
      <c r="E35" s="674"/>
      <c r="F35" s="675"/>
      <c r="G35" s="636" t="s">
        <v>580</v>
      </c>
      <c r="H35" s="637"/>
      <c r="I35" s="637"/>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c r="AG35" s="637"/>
      <c r="AH35" s="637"/>
      <c r="AI35" s="637"/>
      <c r="AJ35" s="637"/>
      <c r="AK35" s="637"/>
      <c r="AL35" s="637"/>
      <c r="AM35" s="637"/>
      <c r="AN35" s="637"/>
      <c r="AO35" s="637"/>
      <c r="AP35" s="637"/>
      <c r="AQ35" s="637"/>
      <c r="AR35" s="637"/>
      <c r="AS35" s="637"/>
      <c r="AT35" s="637"/>
      <c r="AU35" s="637"/>
      <c r="AV35" s="637"/>
      <c r="AW35" s="637"/>
      <c r="AX35" s="638"/>
    </row>
    <row r="36" spans="1:60" ht="23.25" customHeight="1" x14ac:dyDescent="0.2">
      <c r="A36" s="676"/>
      <c r="B36" s="677"/>
      <c r="C36" s="677"/>
      <c r="D36" s="677"/>
      <c r="E36" s="677"/>
      <c r="F36" s="678"/>
      <c r="G36" s="639"/>
      <c r="H36" s="640"/>
      <c r="I36" s="640"/>
      <c r="J36" s="640"/>
      <c r="K36" s="640"/>
      <c r="L36" s="640"/>
      <c r="M36" s="640"/>
      <c r="N36" s="640"/>
      <c r="O36" s="640"/>
      <c r="P36" s="640"/>
      <c r="Q36" s="640"/>
      <c r="R36" s="640"/>
      <c r="S36" s="640"/>
      <c r="T36" s="640"/>
      <c r="U36" s="640"/>
      <c r="V36" s="640"/>
      <c r="W36" s="640"/>
      <c r="X36" s="640"/>
      <c r="Y36" s="640"/>
      <c r="Z36" s="640"/>
      <c r="AA36" s="640"/>
      <c r="AB36" s="640"/>
      <c r="AC36" s="640"/>
      <c r="AD36" s="640"/>
      <c r="AE36" s="641"/>
      <c r="AF36" s="641"/>
      <c r="AG36" s="641"/>
      <c r="AH36" s="641"/>
      <c r="AI36" s="641"/>
      <c r="AJ36" s="641"/>
      <c r="AK36" s="641"/>
      <c r="AL36" s="641"/>
      <c r="AM36" s="641"/>
      <c r="AN36" s="641"/>
      <c r="AO36" s="641"/>
      <c r="AP36" s="641"/>
      <c r="AQ36" s="640"/>
      <c r="AR36" s="640"/>
      <c r="AS36" s="640"/>
      <c r="AT36" s="640"/>
      <c r="AU36" s="640"/>
      <c r="AV36" s="640"/>
      <c r="AW36" s="640"/>
      <c r="AX36" s="642"/>
    </row>
    <row r="37" spans="1:60" ht="18.75" customHeight="1" x14ac:dyDescent="0.2">
      <c r="A37" s="582" t="s">
        <v>147</v>
      </c>
      <c r="B37" s="583"/>
      <c r="C37" s="583"/>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3"/>
      <c r="AH37" s="583"/>
      <c r="AI37" s="583"/>
      <c r="AJ37" s="583"/>
      <c r="AK37" s="583"/>
      <c r="AL37" s="583"/>
      <c r="AM37" s="583"/>
      <c r="AN37" s="583"/>
      <c r="AO37" s="151" t="s">
        <v>225</v>
      </c>
      <c r="AP37" s="152"/>
      <c r="AQ37" s="152"/>
      <c r="AR37" s="60"/>
      <c r="AS37" s="151"/>
      <c r="AT37" s="152"/>
      <c r="AU37" s="152"/>
      <c r="AV37" s="152"/>
      <c r="AW37" s="152"/>
      <c r="AX37" s="153"/>
      <c r="AY37">
        <f>COUNTIF($AR$37,"☑")</f>
        <v>0</v>
      </c>
    </row>
    <row r="38" spans="1:60" ht="18.75" customHeight="1" x14ac:dyDescent="0.2">
      <c r="A38" s="286" t="s">
        <v>145</v>
      </c>
      <c r="B38" s="598" t="s">
        <v>222</v>
      </c>
      <c r="C38" s="599"/>
      <c r="D38" s="599"/>
      <c r="E38" s="599"/>
      <c r="F38" s="600"/>
      <c r="G38" s="562" t="s">
        <v>137</v>
      </c>
      <c r="H38" s="562"/>
      <c r="I38" s="562"/>
      <c r="J38" s="562"/>
      <c r="K38" s="562"/>
      <c r="L38" s="562"/>
      <c r="M38" s="562"/>
      <c r="N38" s="562"/>
      <c r="O38" s="562"/>
      <c r="P38" s="562"/>
      <c r="Q38" s="562"/>
      <c r="R38" s="562"/>
      <c r="S38" s="562"/>
      <c r="T38" s="562"/>
      <c r="U38" s="562"/>
      <c r="V38" s="562"/>
      <c r="W38" s="562"/>
      <c r="X38" s="562"/>
      <c r="Y38" s="562"/>
      <c r="Z38" s="562"/>
      <c r="AA38" s="563"/>
      <c r="AB38" s="561" t="s">
        <v>560</v>
      </c>
      <c r="AC38" s="562"/>
      <c r="AD38" s="562"/>
      <c r="AE38" s="562"/>
      <c r="AF38" s="562"/>
      <c r="AG38" s="562"/>
      <c r="AH38" s="562"/>
      <c r="AI38" s="562"/>
      <c r="AJ38" s="562"/>
      <c r="AK38" s="562"/>
      <c r="AL38" s="562"/>
      <c r="AM38" s="562"/>
      <c r="AN38" s="562"/>
      <c r="AO38" s="562"/>
      <c r="AP38" s="562"/>
      <c r="AQ38" s="562"/>
      <c r="AR38" s="562"/>
      <c r="AS38" s="562"/>
      <c r="AT38" s="562"/>
      <c r="AU38" s="562"/>
      <c r="AV38" s="562"/>
      <c r="AW38" s="562"/>
      <c r="AX38" s="617"/>
      <c r="AY38">
        <f>COUNTA($G$40)</f>
        <v>1</v>
      </c>
    </row>
    <row r="39" spans="1:60" ht="22.5" customHeight="1" x14ac:dyDescent="0.2">
      <c r="A39" s="287"/>
      <c r="B39" s="601"/>
      <c r="C39" s="463"/>
      <c r="D39" s="463"/>
      <c r="E39" s="463"/>
      <c r="F39" s="464"/>
      <c r="G39" s="111"/>
      <c r="H39" s="111"/>
      <c r="I39" s="111"/>
      <c r="J39" s="111"/>
      <c r="K39" s="111"/>
      <c r="L39" s="111"/>
      <c r="M39" s="111"/>
      <c r="N39" s="111"/>
      <c r="O39" s="111"/>
      <c r="P39" s="111"/>
      <c r="Q39" s="111"/>
      <c r="R39" s="111"/>
      <c r="S39" s="111"/>
      <c r="T39" s="111"/>
      <c r="U39" s="111"/>
      <c r="V39" s="111"/>
      <c r="W39" s="111"/>
      <c r="X39" s="111"/>
      <c r="Y39" s="111"/>
      <c r="Z39" s="111"/>
      <c r="AA39" s="275"/>
      <c r="AB39" s="274"/>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2"/>
      <c r="AY39">
        <f>$AY$38</f>
        <v>1</v>
      </c>
    </row>
    <row r="40" spans="1:60" ht="22.5" customHeight="1" x14ac:dyDescent="0.2">
      <c r="A40" s="287"/>
      <c r="B40" s="601"/>
      <c r="C40" s="463"/>
      <c r="D40" s="463"/>
      <c r="E40" s="463"/>
      <c r="F40" s="464"/>
      <c r="G40" s="694" t="s">
        <v>585</v>
      </c>
      <c r="H40" s="694"/>
      <c r="I40" s="694"/>
      <c r="J40" s="694"/>
      <c r="K40" s="694"/>
      <c r="L40" s="694"/>
      <c r="M40" s="694"/>
      <c r="N40" s="694"/>
      <c r="O40" s="694"/>
      <c r="P40" s="694"/>
      <c r="Q40" s="694"/>
      <c r="R40" s="694"/>
      <c r="S40" s="694"/>
      <c r="T40" s="694"/>
      <c r="U40" s="694"/>
      <c r="V40" s="694"/>
      <c r="W40" s="694"/>
      <c r="X40" s="694"/>
      <c r="Y40" s="694"/>
      <c r="Z40" s="694"/>
      <c r="AA40" s="695"/>
      <c r="AB40" s="700" t="s">
        <v>586</v>
      </c>
      <c r="AC40" s="694"/>
      <c r="AD40" s="694"/>
      <c r="AE40" s="694"/>
      <c r="AF40" s="694"/>
      <c r="AG40" s="694"/>
      <c r="AH40" s="694"/>
      <c r="AI40" s="694"/>
      <c r="AJ40" s="694"/>
      <c r="AK40" s="694"/>
      <c r="AL40" s="694"/>
      <c r="AM40" s="694"/>
      <c r="AN40" s="694"/>
      <c r="AO40" s="694"/>
      <c r="AP40" s="694"/>
      <c r="AQ40" s="694"/>
      <c r="AR40" s="694"/>
      <c r="AS40" s="694"/>
      <c r="AT40" s="694"/>
      <c r="AU40" s="694"/>
      <c r="AV40" s="694"/>
      <c r="AW40" s="694"/>
      <c r="AX40" s="701"/>
      <c r="AY40">
        <f t="shared" ref="AY40:AY47" si="4">$AY$38</f>
        <v>1</v>
      </c>
    </row>
    <row r="41" spans="1:60" ht="22.5" customHeight="1" x14ac:dyDescent="0.2">
      <c r="A41" s="287"/>
      <c r="B41" s="601"/>
      <c r="C41" s="463"/>
      <c r="D41" s="463"/>
      <c r="E41" s="463"/>
      <c r="F41" s="464"/>
      <c r="G41" s="696"/>
      <c r="H41" s="696"/>
      <c r="I41" s="696"/>
      <c r="J41" s="696"/>
      <c r="K41" s="696"/>
      <c r="L41" s="696"/>
      <c r="M41" s="696"/>
      <c r="N41" s="696"/>
      <c r="O41" s="696"/>
      <c r="P41" s="696"/>
      <c r="Q41" s="696"/>
      <c r="R41" s="696"/>
      <c r="S41" s="696"/>
      <c r="T41" s="696"/>
      <c r="U41" s="696"/>
      <c r="V41" s="696"/>
      <c r="W41" s="696"/>
      <c r="X41" s="696"/>
      <c r="Y41" s="696"/>
      <c r="Z41" s="696"/>
      <c r="AA41" s="697"/>
      <c r="AB41" s="702"/>
      <c r="AC41" s="696"/>
      <c r="AD41" s="696"/>
      <c r="AE41" s="696"/>
      <c r="AF41" s="696"/>
      <c r="AG41" s="696"/>
      <c r="AH41" s="696"/>
      <c r="AI41" s="696"/>
      <c r="AJ41" s="696"/>
      <c r="AK41" s="696"/>
      <c r="AL41" s="696"/>
      <c r="AM41" s="696"/>
      <c r="AN41" s="696"/>
      <c r="AO41" s="696"/>
      <c r="AP41" s="696"/>
      <c r="AQ41" s="696"/>
      <c r="AR41" s="696"/>
      <c r="AS41" s="696"/>
      <c r="AT41" s="696"/>
      <c r="AU41" s="696"/>
      <c r="AV41" s="696"/>
      <c r="AW41" s="696"/>
      <c r="AX41" s="703"/>
      <c r="AY41">
        <f t="shared" si="4"/>
        <v>1</v>
      </c>
    </row>
    <row r="42" spans="1:60" ht="40.5" customHeight="1" x14ac:dyDescent="0.2">
      <c r="A42" s="287"/>
      <c r="B42" s="602"/>
      <c r="C42" s="465"/>
      <c r="D42" s="465"/>
      <c r="E42" s="465"/>
      <c r="F42" s="466"/>
      <c r="G42" s="698"/>
      <c r="H42" s="698"/>
      <c r="I42" s="698"/>
      <c r="J42" s="698"/>
      <c r="K42" s="698"/>
      <c r="L42" s="698"/>
      <c r="M42" s="698"/>
      <c r="N42" s="698"/>
      <c r="O42" s="698"/>
      <c r="P42" s="698"/>
      <c r="Q42" s="698"/>
      <c r="R42" s="698"/>
      <c r="S42" s="698"/>
      <c r="T42" s="698"/>
      <c r="U42" s="698"/>
      <c r="V42" s="698"/>
      <c r="W42" s="698"/>
      <c r="X42" s="698"/>
      <c r="Y42" s="698"/>
      <c r="Z42" s="698"/>
      <c r="AA42" s="699"/>
      <c r="AB42" s="704"/>
      <c r="AC42" s="698"/>
      <c r="AD42" s="698"/>
      <c r="AE42" s="696"/>
      <c r="AF42" s="696"/>
      <c r="AG42" s="696"/>
      <c r="AH42" s="696"/>
      <c r="AI42" s="696"/>
      <c r="AJ42" s="696"/>
      <c r="AK42" s="696"/>
      <c r="AL42" s="696"/>
      <c r="AM42" s="696"/>
      <c r="AN42" s="696"/>
      <c r="AO42" s="696"/>
      <c r="AP42" s="696"/>
      <c r="AQ42" s="696"/>
      <c r="AR42" s="696"/>
      <c r="AS42" s="696"/>
      <c r="AT42" s="696"/>
      <c r="AU42" s="698"/>
      <c r="AV42" s="698"/>
      <c r="AW42" s="698"/>
      <c r="AX42" s="705"/>
      <c r="AY42">
        <f t="shared" si="4"/>
        <v>1</v>
      </c>
    </row>
    <row r="43" spans="1:60" ht="18.75" customHeight="1" x14ac:dyDescent="0.2">
      <c r="A43" s="287"/>
      <c r="B43" s="463" t="s">
        <v>143</v>
      </c>
      <c r="C43" s="463"/>
      <c r="D43" s="463"/>
      <c r="E43" s="463"/>
      <c r="F43" s="464"/>
      <c r="G43" s="590" t="s">
        <v>59</v>
      </c>
      <c r="H43" s="562"/>
      <c r="I43" s="562"/>
      <c r="J43" s="562"/>
      <c r="K43" s="562"/>
      <c r="L43" s="562"/>
      <c r="M43" s="562"/>
      <c r="N43" s="562"/>
      <c r="O43" s="563"/>
      <c r="P43" s="561" t="s">
        <v>61</v>
      </c>
      <c r="Q43" s="562"/>
      <c r="R43" s="562"/>
      <c r="S43" s="562"/>
      <c r="T43" s="562"/>
      <c r="U43" s="562"/>
      <c r="V43" s="562"/>
      <c r="W43" s="562"/>
      <c r="X43" s="563"/>
      <c r="Y43" s="564"/>
      <c r="Z43" s="565"/>
      <c r="AA43" s="566"/>
      <c r="AB43" s="651" t="s">
        <v>11</v>
      </c>
      <c r="AC43" s="652"/>
      <c r="AD43" s="653"/>
      <c r="AE43" s="118" t="s">
        <v>258</v>
      </c>
      <c r="AF43" s="118"/>
      <c r="AG43" s="118"/>
      <c r="AH43" s="118"/>
      <c r="AI43" s="118" t="s">
        <v>274</v>
      </c>
      <c r="AJ43" s="118"/>
      <c r="AK43" s="118"/>
      <c r="AL43" s="118"/>
      <c r="AM43" s="118" t="s">
        <v>371</v>
      </c>
      <c r="AN43" s="118"/>
      <c r="AO43" s="118"/>
      <c r="AP43" s="118"/>
      <c r="AQ43" s="567" t="s">
        <v>177</v>
      </c>
      <c r="AR43" s="568"/>
      <c r="AS43" s="568"/>
      <c r="AT43" s="569"/>
      <c r="AU43" s="114" t="s">
        <v>132</v>
      </c>
      <c r="AV43" s="114"/>
      <c r="AW43" s="114"/>
      <c r="AX43" s="115"/>
      <c r="AY43">
        <f t="shared" si="4"/>
        <v>1</v>
      </c>
      <c r="AZ43" s="10"/>
      <c r="BA43" s="10"/>
      <c r="BB43" s="10"/>
      <c r="BC43" s="10"/>
    </row>
    <row r="44" spans="1:60" ht="18.75" customHeight="1" x14ac:dyDescent="0.2">
      <c r="A44" s="287"/>
      <c r="B44" s="463"/>
      <c r="C44" s="463"/>
      <c r="D44" s="463"/>
      <c r="E44" s="463"/>
      <c r="F44" s="464"/>
      <c r="G44" s="389"/>
      <c r="H44" s="111"/>
      <c r="I44" s="111"/>
      <c r="J44" s="111"/>
      <c r="K44" s="111"/>
      <c r="L44" s="111"/>
      <c r="M44" s="111"/>
      <c r="N44" s="111"/>
      <c r="O44" s="275"/>
      <c r="P44" s="274"/>
      <c r="Q44" s="111"/>
      <c r="R44" s="111"/>
      <c r="S44" s="111"/>
      <c r="T44" s="111"/>
      <c r="U44" s="111"/>
      <c r="V44" s="111"/>
      <c r="W44" s="111"/>
      <c r="X44" s="275"/>
      <c r="Y44" s="564"/>
      <c r="Z44" s="565"/>
      <c r="AA44" s="566"/>
      <c r="AB44" s="184"/>
      <c r="AC44" s="185"/>
      <c r="AD44" s="186"/>
      <c r="AE44" s="118"/>
      <c r="AF44" s="118"/>
      <c r="AG44" s="118"/>
      <c r="AH44" s="118"/>
      <c r="AI44" s="118"/>
      <c r="AJ44" s="118"/>
      <c r="AK44" s="118"/>
      <c r="AL44" s="118"/>
      <c r="AM44" s="118"/>
      <c r="AN44" s="118"/>
      <c r="AO44" s="118"/>
      <c r="AP44" s="118"/>
      <c r="AQ44" s="570" t="s">
        <v>580</v>
      </c>
      <c r="AR44" s="113"/>
      <c r="AS44" s="116" t="s">
        <v>178</v>
      </c>
      <c r="AT44" s="117"/>
      <c r="AU44" s="113" t="s">
        <v>580</v>
      </c>
      <c r="AV44" s="113"/>
      <c r="AW44" s="111" t="s">
        <v>174</v>
      </c>
      <c r="AX44" s="112"/>
      <c r="AY44">
        <f t="shared" si="4"/>
        <v>1</v>
      </c>
      <c r="AZ44" s="10"/>
      <c r="BA44" s="10"/>
      <c r="BB44" s="10"/>
      <c r="BC44" s="10"/>
      <c r="BD44" s="10"/>
      <c r="BE44" s="10"/>
      <c r="BG44" s="10"/>
      <c r="BH44" s="10"/>
    </row>
    <row r="45" spans="1:60" ht="23.25" customHeight="1" x14ac:dyDescent="0.2">
      <c r="A45" s="287"/>
      <c r="B45" s="463"/>
      <c r="C45" s="463"/>
      <c r="D45" s="463"/>
      <c r="E45" s="463"/>
      <c r="F45" s="464"/>
      <c r="G45" s="683" t="s">
        <v>587</v>
      </c>
      <c r="H45" s="679"/>
      <c r="I45" s="679"/>
      <c r="J45" s="679"/>
      <c r="K45" s="679"/>
      <c r="L45" s="679"/>
      <c r="M45" s="679"/>
      <c r="N45" s="679"/>
      <c r="O45" s="680"/>
      <c r="P45" s="679" t="s">
        <v>588</v>
      </c>
      <c r="Q45" s="688"/>
      <c r="R45" s="688"/>
      <c r="S45" s="688"/>
      <c r="T45" s="688"/>
      <c r="U45" s="688"/>
      <c r="V45" s="688"/>
      <c r="W45" s="688"/>
      <c r="X45" s="689"/>
      <c r="Y45" s="579" t="s">
        <v>60</v>
      </c>
      <c r="Z45" s="580"/>
      <c r="AA45" s="581"/>
      <c r="AB45" s="238" t="s">
        <v>589</v>
      </c>
      <c r="AC45" s="238"/>
      <c r="AD45" s="238"/>
      <c r="AE45" s="119">
        <v>40</v>
      </c>
      <c r="AF45" s="120"/>
      <c r="AG45" s="120"/>
      <c r="AH45" s="120"/>
      <c r="AI45" s="119">
        <v>73</v>
      </c>
      <c r="AJ45" s="120"/>
      <c r="AK45" s="120"/>
      <c r="AL45" s="120"/>
      <c r="AM45" s="119">
        <v>131</v>
      </c>
      <c r="AN45" s="120"/>
      <c r="AO45" s="120"/>
      <c r="AP45" s="120"/>
      <c r="AQ45" s="191" t="s">
        <v>580</v>
      </c>
      <c r="AR45" s="192"/>
      <c r="AS45" s="192"/>
      <c r="AT45" s="193"/>
      <c r="AU45" s="120" t="s">
        <v>580</v>
      </c>
      <c r="AV45" s="120"/>
      <c r="AW45" s="120"/>
      <c r="AX45" s="121"/>
      <c r="AY45">
        <f t="shared" si="4"/>
        <v>1</v>
      </c>
    </row>
    <row r="46" spans="1:60" ht="23.25" customHeight="1" x14ac:dyDescent="0.2">
      <c r="A46" s="287"/>
      <c r="B46" s="463"/>
      <c r="C46" s="463"/>
      <c r="D46" s="463"/>
      <c r="E46" s="463"/>
      <c r="F46" s="464"/>
      <c r="G46" s="684"/>
      <c r="H46" s="685"/>
      <c r="I46" s="685"/>
      <c r="J46" s="685"/>
      <c r="K46" s="685"/>
      <c r="L46" s="685"/>
      <c r="M46" s="685"/>
      <c r="N46" s="685"/>
      <c r="O46" s="686"/>
      <c r="P46" s="690"/>
      <c r="Q46" s="690"/>
      <c r="R46" s="690"/>
      <c r="S46" s="690"/>
      <c r="T46" s="690"/>
      <c r="U46" s="690"/>
      <c r="V46" s="690"/>
      <c r="W46" s="690"/>
      <c r="X46" s="691"/>
      <c r="Y46" s="628" t="s">
        <v>52</v>
      </c>
      <c r="Z46" s="584"/>
      <c r="AA46" s="585"/>
      <c r="AB46" s="288" t="s">
        <v>580</v>
      </c>
      <c r="AC46" s="288"/>
      <c r="AD46" s="288"/>
      <c r="AE46" s="119" t="s">
        <v>580</v>
      </c>
      <c r="AF46" s="120"/>
      <c r="AG46" s="120"/>
      <c r="AH46" s="120"/>
      <c r="AI46" s="119" t="s">
        <v>580</v>
      </c>
      <c r="AJ46" s="120"/>
      <c r="AK46" s="120"/>
      <c r="AL46" s="120"/>
      <c r="AM46" s="119" t="s">
        <v>580</v>
      </c>
      <c r="AN46" s="120"/>
      <c r="AO46" s="120"/>
      <c r="AP46" s="120"/>
      <c r="AQ46" s="191" t="s">
        <v>580</v>
      </c>
      <c r="AR46" s="192"/>
      <c r="AS46" s="192"/>
      <c r="AT46" s="193"/>
      <c r="AU46" s="120" t="s">
        <v>580</v>
      </c>
      <c r="AV46" s="120"/>
      <c r="AW46" s="120"/>
      <c r="AX46" s="121"/>
      <c r="AY46">
        <f t="shared" si="4"/>
        <v>1</v>
      </c>
      <c r="AZ46" s="10"/>
      <c r="BA46" s="10"/>
      <c r="BB46" s="10"/>
      <c r="BC46" s="10"/>
    </row>
    <row r="47" spans="1:60" ht="49.5" customHeight="1" thickBot="1" x14ac:dyDescent="0.25">
      <c r="A47" s="287"/>
      <c r="B47" s="465"/>
      <c r="C47" s="465"/>
      <c r="D47" s="465"/>
      <c r="E47" s="465"/>
      <c r="F47" s="466"/>
      <c r="G47" s="687"/>
      <c r="H47" s="681"/>
      <c r="I47" s="681"/>
      <c r="J47" s="681"/>
      <c r="K47" s="681"/>
      <c r="L47" s="681"/>
      <c r="M47" s="681"/>
      <c r="N47" s="681"/>
      <c r="O47" s="682"/>
      <c r="P47" s="692"/>
      <c r="Q47" s="692"/>
      <c r="R47" s="692"/>
      <c r="S47" s="692"/>
      <c r="T47" s="692"/>
      <c r="U47" s="692"/>
      <c r="V47" s="692"/>
      <c r="W47" s="692"/>
      <c r="X47" s="693"/>
      <c r="Y47" s="628" t="s">
        <v>13</v>
      </c>
      <c r="Z47" s="584"/>
      <c r="AA47" s="585"/>
      <c r="AB47" s="591" t="s">
        <v>14</v>
      </c>
      <c r="AC47" s="591"/>
      <c r="AD47" s="591"/>
      <c r="AE47" s="242" t="s">
        <v>580</v>
      </c>
      <c r="AF47" s="243"/>
      <c r="AG47" s="243"/>
      <c r="AH47" s="243"/>
      <c r="AI47" s="242" t="s">
        <v>580</v>
      </c>
      <c r="AJ47" s="243"/>
      <c r="AK47" s="243"/>
      <c r="AL47" s="243"/>
      <c r="AM47" s="242" t="s">
        <v>580</v>
      </c>
      <c r="AN47" s="243"/>
      <c r="AO47" s="243"/>
      <c r="AP47" s="243"/>
      <c r="AQ47" s="191" t="s">
        <v>580</v>
      </c>
      <c r="AR47" s="192"/>
      <c r="AS47" s="192"/>
      <c r="AT47" s="193"/>
      <c r="AU47" s="120" t="s">
        <v>580</v>
      </c>
      <c r="AV47" s="120"/>
      <c r="AW47" s="120"/>
      <c r="AX47" s="121"/>
      <c r="AY47">
        <f t="shared" si="4"/>
        <v>1</v>
      </c>
      <c r="AZ47" s="10"/>
      <c r="BA47" s="10"/>
      <c r="BB47" s="10"/>
      <c r="BC47" s="10"/>
      <c r="BD47" s="10"/>
      <c r="BE47" s="10"/>
      <c r="BG47" s="10"/>
      <c r="BH47" s="10"/>
    </row>
    <row r="48" spans="1:60" ht="31.5" customHeight="1" x14ac:dyDescent="0.2">
      <c r="A48" s="633" t="s">
        <v>229</v>
      </c>
      <c r="B48" s="634"/>
      <c r="C48" s="634"/>
      <c r="D48" s="634"/>
      <c r="E48" s="634"/>
      <c r="F48" s="635"/>
      <c r="G48" s="649" t="s">
        <v>58</v>
      </c>
      <c r="H48" s="649"/>
      <c r="I48" s="649"/>
      <c r="J48" s="649"/>
      <c r="K48" s="649"/>
      <c r="L48" s="649"/>
      <c r="M48" s="649"/>
      <c r="N48" s="649"/>
      <c r="O48" s="649"/>
      <c r="P48" s="649"/>
      <c r="Q48" s="649"/>
      <c r="R48" s="649"/>
      <c r="S48" s="649"/>
      <c r="T48" s="649"/>
      <c r="U48" s="649"/>
      <c r="V48" s="649"/>
      <c r="W48" s="649"/>
      <c r="X48" s="650"/>
      <c r="Y48" s="228"/>
      <c r="Z48" s="229"/>
      <c r="AA48" s="230"/>
      <c r="AB48" s="632" t="s">
        <v>11</v>
      </c>
      <c r="AC48" s="632"/>
      <c r="AD48" s="632"/>
      <c r="AE48" s="604" t="s">
        <v>258</v>
      </c>
      <c r="AF48" s="605"/>
      <c r="AG48" s="605"/>
      <c r="AH48" s="606"/>
      <c r="AI48" s="604" t="s">
        <v>274</v>
      </c>
      <c r="AJ48" s="605"/>
      <c r="AK48" s="605"/>
      <c r="AL48" s="606"/>
      <c r="AM48" s="604" t="s">
        <v>371</v>
      </c>
      <c r="AN48" s="605"/>
      <c r="AO48" s="605"/>
      <c r="AP48" s="606"/>
      <c r="AQ48" s="655" t="s">
        <v>279</v>
      </c>
      <c r="AR48" s="656"/>
      <c r="AS48" s="656"/>
      <c r="AT48" s="657"/>
      <c r="AU48" s="655" t="s">
        <v>404</v>
      </c>
      <c r="AV48" s="656"/>
      <c r="AW48" s="656"/>
      <c r="AX48" s="658"/>
    </row>
    <row r="49" spans="1:51" ht="23.25" customHeight="1" x14ac:dyDescent="0.2">
      <c r="A49" s="251"/>
      <c r="B49" s="252"/>
      <c r="C49" s="252"/>
      <c r="D49" s="252"/>
      <c r="E49" s="252"/>
      <c r="F49" s="253"/>
      <c r="G49" s="679" t="s">
        <v>643</v>
      </c>
      <c r="H49" s="679"/>
      <c r="I49" s="679"/>
      <c r="J49" s="679"/>
      <c r="K49" s="679"/>
      <c r="L49" s="679"/>
      <c r="M49" s="679"/>
      <c r="N49" s="679"/>
      <c r="O49" s="679"/>
      <c r="P49" s="679"/>
      <c r="Q49" s="679"/>
      <c r="R49" s="679"/>
      <c r="S49" s="679"/>
      <c r="T49" s="679"/>
      <c r="U49" s="679"/>
      <c r="V49" s="679"/>
      <c r="W49" s="679"/>
      <c r="X49" s="680"/>
      <c r="Y49" s="610" t="s">
        <v>53</v>
      </c>
      <c r="Z49" s="505"/>
      <c r="AA49" s="506"/>
      <c r="AB49" s="238" t="s">
        <v>589</v>
      </c>
      <c r="AC49" s="238"/>
      <c r="AD49" s="238"/>
      <c r="AE49" s="119">
        <v>10201</v>
      </c>
      <c r="AF49" s="120"/>
      <c r="AG49" s="120"/>
      <c r="AH49" s="603"/>
      <c r="AI49" s="119">
        <v>15946</v>
      </c>
      <c r="AJ49" s="120"/>
      <c r="AK49" s="120"/>
      <c r="AL49" s="603"/>
      <c r="AM49" s="263">
        <v>17970</v>
      </c>
      <c r="AN49" s="263"/>
      <c r="AO49" s="263"/>
      <c r="AP49" s="263"/>
      <c r="AQ49" s="263" t="s">
        <v>270</v>
      </c>
      <c r="AR49" s="263"/>
      <c r="AS49" s="263"/>
      <c r="AT49" s="263"/>
      <c r="AU49" s="263" t="s">
        <v>270</v>
      </c>
      <c r="AV49" s="263"/>
      <c r="AW49" s="263"/>
      <c r="AX49" s="263"/>
    </row>
    <row r="50" spans="1:51" ht="23.25" customHeight="1" x14ac:dyDescent="0.2">
      <c r="A50" s="254"/>
      <c r="B50" s="255"/>
      <c r="C50" s="255"/>
      <c r="D50" s="255"/>
      <c r="E50" s="255"/>
      <c r="F50" s="256"/>
      <c r="G50" s="681"/>
      <c r="H50" s="681"/>
      <c r="I50" s="681"/>
      <c r="J50" s="681"/>
      <c r="K50" s="681"/>
      <c r="L50" s="681"/>
      <c r="M50" s="681"/>
      <c r="N50" s="681"/>
      <c r="O50" s="681"/>
      <c r="P50" s="681"/>
      <c r="Q50" s="681"/>
      <c r="R50" s="681"/>
      <c r="S50" s="681"/>
      <c r="T50" s="681"/>
      <c r="U50" s="681"/>
      <c r="V50" s="681"/>
      <c r="W50" s="681"/>
      <c r="X50" s="682"/>
      <c r="Y50" s="239" t="s">
        <v>54</v>
      </c>
      <c r="Z50" s="626"/>
      <c r="AA50" s="627"/>
      <c r="AB50" s="238" t="s">
        <v>270</v>
      </c>
      <c r="AC50" s="238"/>
      <c r="AD50" s="238"/>
      <c r="AE50" s="263" t="s">
        <v>270</v>
      </c>
      <c r="AF50" s="263"/>
      <c r="AG50" s="263"/>
      <c r="AH50" s="263"/>
      <c r="AI50" s="263" t="s">
        <v>270</v>
      </c>
      <c r="AJ50" s="263"/>
      <c r="AK50" s="263"/>
      <c r="AL50" s="263"/>
      <c r="AM50" s="263" t="s">
        <v>270</v>
      </c>
      <c r="AN50" s="263"/>
      <c r="AO50" s="263"/>
      <c r="AP50" s="263"/>
      <c r="AQ50" s="263" t="s">
        <v>270</v>
      </c>
      <c r="AR50" s="263"/>
      <c r="AS50" s="263"/>
      <c r="AT50" s="263"/>
      <c r="AU50" s="263" t="s">
        <v>270</v>
      </c>
      <c r="AV50" s="263"/>
      <c r="AW50" s="263"/>
      <c r="AX50" s="263"/>
    </row>
    <row r="51" spans="1:51" ht="31.5" customHeight="1" x14ac:dyDescent="0.2">
      <c r="A51" s="248" t="s">
        <v>229</v>
      </c>
      <c r="B51" s="249"/>
      <c r="C51" s="249"/>
      <c r="D51" s="249"/>
      <c r="E51" s="249"/>
      <c r="F51" s="250"/>
      <c r="G51" s="584" t="s">
        <v>58</v>
      </c>
      <c r="H51" s="584"/>
      <c r="I51" s="584"/>
      <c r="J51" s="584"/>
      <c r="K51" s="584"/>
      <c r="L51" s="584"/>
      <c r="M51" s="584"/>
      <c r="N51" s="584"/>
      <c r="O51" s="584"/>
      <c r="P51" s="584"/>
      <c r="Q51" s="584"/>
      <c r="R51" s="584"/>
      <c r="S51" s="584"/>
      <c r="T51" s="584"/>
      <c r="U51" s="584"/>
      <c r="V51" s="584"/>
      <c r="W51" s="584"/>
      <c r="X51" s="585"/>
      <c r="Y51" s="260"/>
      <c r="Z51" s="261"/>
      <c r="AA51" s="262"/>
      <c r="AB51" s="257" t="s">
        <v>11</v>
      </c>
      <c r="AC51" s="258"/>
      <c r="AD51" s="259"/>
      <c r="AE51" s="118" t="s">
        <v>258</v>
      </c>
      <c r="AF51" s="118"/>
      <c r="AG51" s="118"/>
      <c r="AH51" s="118"/>
      <c r="AI51" s="118" t="s">
        <v>274</v>
      </c>
      <c r="AJ51" s="118"/>
      <c r="AK51" s="118"/>
      <c r="AL51" s="118"/>
      <c r="AM51" s="118" t="s">
        <v>371</v>
      </c>
      <c r="AN51" s="118"/>
      <c r="AO51" s="118"/>
      <c r="AP51" s="118"/>
      <c r="AQ51" s="607" t="s">
        <v>279</v>
      </c>
      <c r="AR51" s="608"/>
      <c r="AS51" s="608"/>
      <c r="AT51" s="608"/>
      <c r="AU51" s="607" t="s">
        <v>404</v>
      </c>
      <c r="AV51" s="608"/>
      <c r="AW51" s="608"/>
      <c r="AX51" s="609"/>
      <c r="AY51">
        <f>COUNTA($G$52)</f>
        <v>1</v>
      </c>
    </row>
    <row r="52" spans="1:51" ht="23.25" customHeight="1" x14ac:dyDescent="0.2">
      <c r="A52" s="251"/>
      <c r="B52" s="252"/>
      <c r="C52" s="252"/>
      <c r="D52" s="252"/>
      <c r="E52" s="252"/>
      <c r="F52" s="253"/>
      <c r="G52" s="679" t="s">
        <v>644</v>
      </c>
      <c r="H52" s="679"/>
      <c r="I52" s="679"/>
      <c r="J52" s="679"/>
      <c r="K52" s="679"/>
      <c r="L52" s="679"/>
      <c r="M52" s="679"/>
      <c r="N52" s="679"/>
      <c r="O52" s="679"/>
      <c r="P52" s="679"/>
      <c r="Q52" s="679"/>
      <c r="R52" s="679"/>
      <c r="S52" s="679"/>
      <c r="T52" s="679"/>
      <c r="U52" s="679"/>
      <c r="V52" s="679"/>
      <c r="W52" s="679"/>
      <c r="X52" s="680"/>
      <c r="Y52" s="235" t="s">
        <v>53</v>
      </c>
      <c r="Z52" s="236"/>
      <c r="AA52" s="237"/>
      <c r="AB52" s="238" t="s">
        <v>589</v>
      </c>
      <c r="AC52" s="238"/>
      <c r="AD52" s="238"/>
      <c r="AE52" s="119">
        <v>5982</v>
      </c>
      <c r="AF52" s="120"/>
      <c r="AG52" s="120"/>
      <c r="AH52" s="603"/>
      <c r="AI52" s="119">
        <v>5745</v>
      </c>
      <c r="AJ52" s="120"/>
      <c r="AK52" s="120"/>
      <c r="AL52" s="603"/>
      <c r="AM52" s="263">
        <v>2024</v>
      </c>
      <c r="AN52" s="263"/>
      <c r="AO52" s="263"/>
      <c r="AP52" s="263"/>
      <c r="AQ52" s="263" t="s">
        <v>270</v>
      </c>
      <c r="AR52" s="263"/>
      <c r="AS52" s="263"/>
      <c r="AT52" s="263"/>
      <c r="AU52" s="263" t="s">
        <v>270</v>
      </c>
      <c r="AV52" s="263"/>
      <c r="AW52" s="263"/>
      <c r="AX52" s="263"/>
      <c r="AY52">
        <f>$AY$51</f>
        <v>1</v>
      </c>
    </row>
    <row r="53" spans="1:51" ht="23.25" customHeight="1" x14ac:dyDescent="0.2">
      <c r="A53" s="254"/>
      <c r="B53" s="255"/>
      <c r="C53" s="255"/>
      <c r="D53" s="255"/>
      <c r="E53" s="255"/>
      <c r="F53" s="256"/>
      <c r="G53" s="681"/>
      <c r="H53" s="681"/>
      <c r="I53" s="681"/>
      <c r="J53" s="681"/>
      <c r="K53" s="681"/>
      <c r="L53" s="681"/>
      <c r="M53" s="681"/>
      <c r="N53" s="681"/>
      <c r="O53" s="681"/>
      <c r="P53" s="681"/>
      <c r="Q53" s="681"/>
      <c r="R53" s="681"/>
      <c r="S53" s="681"/>
      <c r="T53" s="681"/>
      <c r="U53" s="681"/>
      <c r="V53" s="681"/>
      <c r="W53" s="681"/>
      <c r="X53" s="682"/>
      <c r="Y53" s="239" t="s">
        <v>54</v>
      </c>
      <c r="Z53" s="240"/>
      <c r="AA53" s="241"/>
      <c r="AB53" s="238" t="s">
        <v>270</v>
      </c>
      <c r="AC53" s="238"/>
      <c r="AD53" s="238"/>
      <c r="AE53" s="263" t="s">
        <v>270</v>
      </c>
      <c r="AF53" s="263"/>
      <c r="AG53" s="263"/>
      <c r="AH53" s="263"/>
      <c r="AI53" s="263" t="s">
        <v>270</v>
      </c>
      <c r="AJ53" s="263"/>
      <c r="AK53" s="263"/>
      <c r="AL53" s="263"/>
      <c r="AM53" s="263" t="s">
        <v>270</v>
      </c>
      <c r="AN53" s="263"/>
      <c r="AO53" s="263"/>
      <c r="AP53" s="263"/>
      <c r="AQ53" s="263" t="s">
        <v>270</v>
      </c>
      <c r="AR53" s="263"/>
      <c r="AS53" s="263"/>
      <c r="AT53" s="263"/>
      <c r="AU53" s="263" t="s">
        <v>270</v>
      </c>
      <c r="AV53" s="263"/>
      <c r="AW53" s="263"/>
      <c r="AX53" s="263"/>
      <c r="AY53">
        <f>$AY$51</f>
        <v>1</v>
      </c>
    </row>
    <row r="54" spans="1:51" ht="31.5" customHeight="1" x14ac:dyDescent="0.2">
      <c r="A54" s="248" t="s">
        <v>229</v>
      </c>
      <c r="B54" s="249"/>
      <c r="C54" s="249"/>
      <c r="D54" s="249"/>
      <c r="E54" s="249"/>
      <c r="F54" s="250"/>
      <c r="G54" s="584" t="s">
        <v>58</v>
      </c>
      <c r="H54" s="584"/>
      <c r="I54" s="584"/>
      <c r="J54" s="584"/>
      <c r="K54" s="584"/>
      <c r="L54" s="584"/>
      <c r="M54" s="584"/>
      <c r="N54" s="584"/>
      <c r="O54" s="584"/>
      <c r="P54" s="584"/>
      <c r="Q54" s="584"/>
      <c r="R54" s="584"/>
      <c r="S54" s="584"/>
      <c r="T54" s="584"/>
      <c r="U54" s="584"/>
      <c r="V54" s="584"/>
      <c r="W54" s="584"/>
      <c r="X54" s="585"/>
      <c r="Y54" s="260"/>
      <c r="Z54" s="261"/>
      <c r="AA54" s="262"/>
      <c r="AB54" s="257" t="s">
        <v>11</v>
      </c>
      <c r="AC54" s="258"/>
      <c r="AD54" s="259"/>
      <c r="AE54" s="118" t="s">
        <v>258</v>
      </c>
      <c r="AF54" s="118"/>
      <c r="AG54" s="118"/>
      <c r="AH54" s="118"/>
      <c r="AI54" s="118" t="s">
        <v>274</v>
      </c>
      <c r="AJ54" s="118"/>
      <c r="AK54" s="118"/>
      <c r="AL54" s="118"/>
      <c r="AM54" s="118" t="s">
        <v>371</v>
      </c>
      <c r="AN54" s="118"/>
      <c r="AO54" s="118"/>
      <c r="AP54" s="118"/>
      <c r="AQ54" s="607" t="s">
        <v>279</v>
      </c>
      <c r="AR54" s="608"/>
      <c r="AS54" s="608"/>
      <c r="AT54" s="608"/>
      <c r="AU54" s="607" t="s">
        <v>404</v>
      </c>
      <c r="AV54" s="608"/>
      <c r="AW54" s="608"/>
      <c r="AX54" s="609"/>
      <c r="AY54">
        <f>COUNTA($G$55)</f>
        <v>1</v>
      </c>
    </row>
    <row r="55" spans="1:51" ht="23.25" customHeight="1" x14ac:dyDescent="0.2">
      <c r="A55" s="251"/>
      <c r="B55" s="252"/>
      <c r="C55" s="252"/>
      <c r="D55" s="252"/>
      <c r="E55" s="252"/>
      <c r="F55" s="253"/>
      <c r="G55" s="231" t="s">
        <v>642</v>
      </c>
      <c r="H55" s="231"/>
      <c r="I55" s="231"/>
      <c r="J55" s="231"/>
      <c r="K55" s="231"/>
      <c r="L55" s="231"/>
      <c r="M55" s="231"/>
      <c r="N55" s="231"/>
      <c r="O55" s="231"/>
      <c r="P55" s="231"/>
      <c r="Q55" s="231"/>
      <c r="R55" s="231"/>
      <c r="S55" s="231"/>
      <c r="T55" s="231"/>
      <c r="U55" s="231"/>
      <c r="V55" s="231"/>
      <c r="W55" s="231"/>
      <c r="X55" s="232"/>
      <c r="Y55" s="235" t="s">
        <v>53</v>
      </c>
      <c r="Z55" s="236"/>
      <c r="AA55" s="237"/>
      <c r="AB55" s="238" t="s">
        <v>589</v>
      </c>
      <c r="AC55" s="238"/>
      <c r="AD55" s="238"/>
      <c r="AE55" s="263">
        <v>310</v>
      </c>
      <c r="AF55" s="263"/>
      <c r="AG55" s="263"/>
      <c r="AH55" s="263"/>
      <c r="AI55" s="263">
        <v>423</v>
      </c>
      <c r="AJ55" s="263"/>
      <c r="AK55" s="263"/>
      <c r="AL55" s="263"/>
      <c r="AM55" s="263">
        <v>453</v>
      </c>
      <c r="AN55" s="263"/>
      <c r="AO55" s="263"/>
      <c r="AP55" s="263"/>
      <c r="AQ55" s="263" t="s">
        <v>270</v>
      </c>
      <c r="AR55" s="263"/>
      <c r="AS55" s="263"/>
      <c r="AT55" s="263"/>
      <c r="AU55" s="119" t="s">
        <v>270</v>
      </c>
      <c r="AV55" s="120"/>
      <c r="AW55" s="120"/>
      <c r="AX55" s="121"/>
      <c r="AY55">
        <f>$AY$54</f>
        <v>1</v>
      </c>
    </row>
    <row r="56" spans="1:51" ht="23.25" customHeight="1" x14ac:dyDescent="0.2">
      <c r="A56" s="254"/>
      <c r="B56" s="255"/>
      <c r="C56" s="255"/>
      <c r="D56" s="255"/>
      <c r="E56" s="255"/>
      <c r="F56" s="256"/>
      <c r="G56" s="233"/>
      <c r="H56" s="233"/>
      <c r="I56" s="233"/>
      <c r="J56" s="233"/>
      <c r="K56" s="233"/>
      <c r="L56" s="233"/>
      <c r="M56" s="233"/>
      <c r="N56" s="233"/>
      <c r="O56" s="233"/>
      <c r="P56" s="233"/>
      <c r="Q56" s="233"/>
      <c r="R56" s="233"/>
      <c r="S56" s="233"/>
      <c r="T56" s="233"/>
      <c r="U56" s="233"/>
      <c r="V56" s="233"/>
      <c r="W56" s="233"/>
      <c r="X56" s="234"/>
      <c r="Y56" s="239" t="s">
        <v>54</v>
      </c>
      <c r="Z56" s="240"/>
      <c r="AA56" s="241"/>
      <c r="AB56" s="238" t="s">
        <v>270</v>
      </c>
      <c r="AC56" s="238"/>
      <c r="AD56" s="238"/>
      <c r="AE56" s="263" t="s">
        <v>270</v>
      </c>
      <c r="AF56" s="263"/>
      <c r="AG56" s="263"/>
      <c r="AH56" s="263"/>
      <c r="AI56" s="263" t="s">
        <v>270</v>
      </c>
      <c r="AJ56" s="263"/>
      <c r="AK56" s="263"/>
      <c r="AL56" s="263"/>
      <c r="AM56" s="263" t="s">
        <v>270</v>
      </c>
      <c r="AN56" s="263"/>
      <c r="AO56" s="263"/>
      <c r="AP56" s="263"/>
      <c r="AQ56" s="263" t="s">
        <v>270</v>
      </c>
      <c r="AR56" s="263"/>
      <c r="AS56" s="263"/>
      <c r="AT56" s="263"/>
      <c r="AU56" s="242" t="s">
        <v>270</v>
      </c>
      <c r="AV56" s="243"/>
      <c r="AW56" s="243"/>
      <c r="AX56" s="654"/>
      <c r="AY56">
        <f>$AY$54</f>
        <v>1</v>
      </c>
    </row>
    <row r="57" spans="1:51" ht="23.25" customHeight="1" x14ac:dyDescent="0.2">
      <c r="A57" s="618" t="s">
        <v>15</v>
      </c>
      <c r="B57" s="619"/>
      <c r="C57" s="619"/>
      <c r="D57" s="619"/>
      <c r="E57" s="619"/>
      <c r="F57" s="620"/>
      <c r="G57" s="258" t="s">
        <v>16</v>
      </c>
      <c r="H57" s="258"/>
      <c r="I57" s="258"/>
      <c r="J57" s="258"/>
      <c r="K57" s="258"/>
      <c r="L57" s="258"/>
      <c r="M57" s="258"/>
      <c r="N57" s="258"/>
      <c r="O57" s="258"/>
      <c r="P57" s="258"/>
      <c r="Q57" s="258"/>
      <c r="R57" s="258"/>
      <c r="S57" s="258"/>
      <c r="T57" s="258"/>
      <c r="U57" s="258"/>
      <c r="V57" s="258"/>
      <c r="W57" s="258"/>
      <c r="X57" s="259"/>
      <c r="Y57" s="396"/>
      <c r="Z57" s="397"/>
      <c r="AA57" s="398"/>
      <c r="AB57" s="257" t="s">
        <v>11</v>
      </c>
      <c r="AC57" s="258"/>
      <c r="AD57" s="259"/>
      <c r="AE57" s="118" t="s">
        <v>258</v>
      </c>
      <c r="AF57" s="118"/>
      <c r="AG57" s="118"/>
      <c r="AH57" s="118"/>
      <c r="AI57" s="118" t="s">
        <v>274</v>
      </c>
      <c r="AJ57" s="118"/>
      <c r="AK57" s="118"/>
      <c r="AL57" s="118"/>
      <c r="AM57" s="118" t="s">
        <v>371</v>
      </c>
      <c r="AN57" s="118"/>
      <c r="AO57" s="118"/>
      <c r="AP57" s="118"/>
      <c r="AQ57" s="593" t="s">
        <v>405</v>
      </c>
      <c r="AR57" s="594"/>
      <c r="AS57" s="594"/>
      <c r="AT57" s="594"/>
      <c r="AU57" s="594"/>
      <c r="AV57" s="594"/>
      <c r="AW57" s="594"/>
      <c r="AX57" s="595"/>
    </row>
    <row r="58" spans="1:51" ht="23.25" customHeight="1" x14ac:dyDescent="0.2">
      <c r="A58" s="621"/>
      <c r="B58" s="622"/>
      <c r="C58" s="622"/>
      <c r="D58" s="622"/>
      <c r="E58" s="622"/>
      <c r="F58" s="623"/>
      <c r="G58" s="399" t="s">
        <v>402</v>
      </c>
      <c r="H58" s="399"/>
      <c r="I58" s="399"/>
      <c r="J58" s="399"/>
      <c r="K58" s="399"/>
      <c r="L58" s="399"/>
      <c r="M58" s="399"/>
      <c r="N58" s="399"/>
      <c r="O58" s="399"/>
      <c r="P58" s="399"/>
      <c r="Q58" s="399"/>
      <c r="R58" s="399"/>
      <c r="S58" s="399"/>
      <c r="T58" s="399"/>
      <c r="U58" s="399"/>
      <c r="V58" s="399"/>
      <c r="W58" s="399"/>
      <c r="X58" s="399"/>
      <c r="Y58" s="401" t="s">
        <v>15</v>
      </c>
      <c r="Z58" s="402"/>
      <c r="AA58" s="403"/>
      <c r="AB58" s="645" t="s">
        <v>580</v>
      </c>
      <c r="AC58" s="646"/>
      <c r="AD58" s="647"/>
      <c r="AE58" s="263" t="s">
        <v>580</v>
      </c>
      <c r="AF58" s="263"/>
      <c r="AG58" s="263"/>
      <c r="AH58" s="263"/>
      <c r="AI58" s="263" t="s">
        <v>580</v>
      </c>
      <c r="AJ58" s="263"/>
      <c r="AK58" s="263"/>
      <c r="AL58" s="263"/>
      <c r="AM58" s="263" t="s">
        <v>580</v>
      </c>
      <c r="AN58" s="263"/>
      <c r="AO58" s="263"/>
      <c r="AP58" s="263"/>
      <c r="AQ58" s="119" t="s">
        <v>580</v>
      </c>
      <c r="AR58" s="120"/>
      <c r="AS58" s="120"/>
      <c r="AT58" s="120"/>
      <c r="AU58" s="120"/>
      <c r="AV58" s="120"/>
      <c r="AW58" s="120"/>
      <c r="AX58" s="121"/>
    </row>
    <row r="59" spans="1:51" ht="46.5" customHeight="1" thickBot="1" x14ac:dyDescent="0.25">
      <c r="A59" s="624"/>
      <c r="B59" s="324"/>
      <c r="C59" s="324"/>
      <c r="D59" s="324"/>
      <c r="E59" s="324"/>
      <c r="F59" s="625"/>
      <c r="G59" s="400"/>
      <c r="H59" s="400"/>
      <c r="I59" s="400"/>
      <c r="J59" s="400"/>
      <c r="K59" s="400"/>
      <c r="L59" s="400"/>
      <c r="M59" s="400"/>
      <c r="N59" s="400"/>
      <c r="O59" s="400"/>
      <c r="P59" s="400"/>
      <c r="Q59" s="400"/>
      <c r="R59" s="400"/>
      <c r="S59" s="400"/>
      <c r="T59" s="400"/>
      <c r="U59" s="400"/>
      <c r="V59" s="400"/>
      <c r="W59" s="400"/>
      <c r="X59" s="400"/>
      <c r="Y59" s="424" t="s">
        <v>47</v>
      </c>
      <c r="Z59" s="626"/>
      <c r="AA59" s="627"/>
      <c r="AB59" s="629" t="s">
        <v>234</v>
      </c>
      <c r="AC59" s="630"/>
      <c r="AD59" s="631"/>
      <c r="AE59" s="221" t="s">
        <v>580</v>
      </c>
      <c r="AF59" s="221"/>
      <c r="AG59" s="221"/>
      <c r="AH59" s="221"/>
      <c r="AI59" s="221" t="s">
        <v>580</v>
      </c>
      <c r="AJ59" s="221"/>
      <c r="AK59" s="221"/>
      <c r="AL59" s="221"/>
      <c r="AM59" s="221" t="s">
        <v>580</v>
      </c>
      <c r="AN59" s="221"/>
      <c r="AO59" s="221"/>
      <c r="AP59" s="221"/>
      <c r="AQ59" s="221" t="s">
        <v>580</v>
      </c>
      <c r="AR59" s="221"/>
      <c r="AS59" s="221"/>
      <c r="AT59" s="221"/>
      <c r="AU59" s="221"/>
      <c r="AV59" s="221"/>
      <c r="AW59" s="221"/>
      <c r="AX59" s="592"/>
    </row>
    <row r="60" spans="1:51" ht="27" customHeight="1" x14ac:dyDescent="0.2">
      <c r="A60" s="225" t="s">
        <v>45</v>
      </c>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7"/>
    </row>
    <row r="61" spans="1:51" ht="27" customHeight="1" x14ac:dyDescent="0.2">
      <c r="A61" s="5"/>
      <c r="B61" s="6"/>
      <c r="C61" s="614" t="s">
        <v>30</v>
      </c>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615"/>
      <c r="AD61" s="422" t="s">
        <v>34</v>
      </c>
      <c r="AE61" s="422"/>
      <c r="AF61" s="422"/>
      <c r="AG61" s="421" t="s">
        <v>29</v>
      </c>
      <c r="AH61" s="422"/>
      <c r="AI61" s="422"/>
      <c r="AJ61" s="422"/>
      <c r="AK61" s="422"/>
      <c r="AL61" s="422"/>
      <c r="AM61" s="422"/>
      <c r="AN61" s="422"/>
      <c r="AO61" s="422"/>
      <c r="AP61" s="422"/>
      <c r="AQ61" s="422"/>
      <c r="AR61" s="422"/>
      <c r="AS61" s="422"/>
      <c r="AT61" s="422"/>
      <c r="AU61" s="422"/>
      <c r="AV61" s="422"/>
      <c r="AW61" s="422"/>
      <c r="AX61" s="423"/>
    </row>
    <row r="62" spans="1:51" ht="71.25" customHeight="1" x14ac:dyDescent="0.2">
      <c r="A62" s="295" t="s">
        <v>138</v>
      </c>
      <c r="B62" s="296"/>
      <c r="C62" s="706" t="s">
        <v>139</v>
      </c>
      <c r="D62" s="707"/>
      <c r="E62" s="707"/>
      <c r="F62" s="707"/>
      <c r="G62" s="707"/>
      <c r="H62" s="707"/>
      <c r="I62" s="707"/>
      <c r="J62" s="707"/>
      <c r="K62" s="707"/>
      <c r="L62" s="707"/>
      <c r="M62" s="707"/>
      <c r="N62" s="707"/>
      <c r="O62" s="707"/>
      <c r="P62" s="707"/>
      <c r="Q62" s="707"/>
      <c r="R62" s="707"/>
      <c r="S62" s="707"/>
      <c r="T62" s="707"/>
      <c r="U62" s="707"/>
      <c r="V62" s="707"/>
      <c r="W62" s="707"/>
      <c r="X62" s="707"/>
      <c r="Y62" s="707"/>
      <c r="Z62" s="707"/>
      <c r="AA62" s="707"/>
      <c r="AB62" s="707"/>
      <c r="AC62" s="708"/>
      <c r="AD62" s="643" t="s">
        <v>574</v>
      </c>
      <c r="AE62" s="644"/>
      <c r="AF62" s="644"/>
      <c r="AG62" s="709" t="s">
        <v>590</v>
      </c>
      <c r="AH62" s="710"/>
      <c r="AI62" s="710"/>
      <c r="AJ62" s="710"/>
      <c r="AK62" s="710"/>
      <c r="AL62" s="710"/>
      <c r="AM62" s="710"/>
      <c r="AN62" s="710"/>
      <c r="AO62" s="710"/>
      <c r="AP62" s="710"/>
      <c r="AQ62" s="710"/>
      <c r="AR62" s="710"/>
      <c r="AS62" s="710"/>
      <c r="AT62" s="710"/>
      <c r="AU62" s="710"/>
      <c r="AV62" s="710"/>
      <c r="AW62" s="710"/>
      <c r="AX62" s="711"/>
    </row>
    <row r="63" spans="1:51" ht="84" customHeight="1" x14ac:dyDescent="0.2">
      <c r="A63" s="297"/>
      <c r="B63" s="298"/>
      <c r="C63" s="715" t="s">
        <v>35</v>
      </c>
      <c r="D63" s="716"/>
      <c r="E63" s="716"/>
      <c r="F63" s="716"/>
      <c r="G63" s="716"/>
      <c r="H63" s="716"/>
      <c r="I63" s="716"/>
      <c r="J63" s="716"/>
      <c r="K63" s="716"/>
      <c r="L63" s="716"/>
      <c r="M63" s="716"/>
      <c r="N63" s="716"/>
      <c r="O63" s="716"/>
      <c r="P63" s="716"/>
      <c r="Q63" s="716"/>
      <c r="R63" s="716"/>
      <c r="S63" s="716"/>
      <c r="T63" s="716"/>
      <c r="U63" s="716"/>
      <c r="V63" s="716"/>
      <c r="W63" s="716"/>
      <c r="X63" s="716"/>
      <c r="Y63" s="716"/>
      <c r="Z63" s="716"/>
      <c r="AA63" s="716"/>
      <c r="AB63" s="716"/>
      <c r="AC63" s="717"/>
      <c r="AD63" s="129" t="s">
        <v>574</v>
      </c>
      <c r="AE63" s="130"/>
      <c r="AF63" s="130"/>
      <c r="AG63" s="712" t="s">
        <v>591</v>
      </c>
      <c r="AH63" s="713"/>
      <c r="AI63" s="713"/>
      <c r="AJ63" s="713"/>
      <c r="AK63" s="713"/>
      <c r="AL63" s="713"/>
      <c r="AM63" s="713"/>
      <c r="AN63" s="713"/>
      <c r="AO63" s="713"/>
      <c r="AP63" s="713"/>
      <c r="AQ63" s="713"/>
      <c r="AR63" s="713"/>
      <c r="AS63" s="713"/>
      <c r="AT63" s="713"/>
      <c r="AU63" s="713"/>
      <c r="AV63" s="713"/>
      <c r="AW63" s="713"/>
      <c r="AX63" s="714"/>
    </row>
    <row r="64" spans="1:51" ht="86.25" customHeight="1" x14ac:dyDescent="0.2">
      <c r="A64" s="299"/>
      <c r="B64" s="300"/>
      <c r="C64" s="720" t="s">
        <v>140</v>
      </c>
      <c r="D64" s="721"/>
      <c r="E64" s="721"/>
      <c r="F64" s="721"/>
      <c r="G64" s="721"/>
      <c r="H64" s="721"/>
      <c r="I64" s="721"/>
      <c r="J64" s="721"/>
      <c r="K64" s="721"/>
      <c r="L64" s="721"/>
      <c r="M64" s="721"/>
      <c r="N64" s="721"/>
      <c r="O64" s="721"/>
      <c r="P64" s="721"/>
      <c r="Q64" s="721"/>
      <c r="R64" s="721"/>
      <c r="S64" s="721"/>
      <c r="T64" s="721"/>
      <c r="U64" s="721"/>
      <c r="V64" s="721"/>
      <c r="W64" s="721"/>
      <c r="X64" s="721"/>
      <c r="Y64" s="721"/>
      <c r="Z64" s="721"/>
      <c r="AA64" s="721"/>
      <c r="AB64" s="721"/>
      <c r="AC64" s="722"/>
      <c r="AD64" s="356" t="s">
        <v>574</v>
      </c>
      <c r="AE64" s="357"/>
      <c r="AF64" s="357"/>
      <c r="AG64" s="718" t="s">
        <v>592</v>
      </c>
      <c r="AH64" s="685"/>
      <c r="AI64" s="685"/>
      <c r="AJ64" s="685"/>
      <c r="AK64" s="685"/>
      <c r="AL64" s="685"/>
      <c r="AM64" s="685"/>
      <c r="AN64" s="685"/>
      <c r="AO64" s="685"/>
      <c r="AP64" s="685"/>
      <c r="AQ64" s="685"/>
      <c r="AR64" s="685"/>
      <c r="AS64" s="685"/>
      <c r="AT64" s="685"/>
      <c r="AU64" s="685"/>
      <c r="AV64" s="685"/>
      <c r="AW64" s="685"/>
      <c r="AX64" s="719"/>
    </row>
    <row r="65" spans="1:50" ht="27" customHeight="1" x14ac:dyDescent="0.2">
      <c r="A65" s="404" t="s">
        <v>37</v>
      </c>
      <c r="B65" s="526"/>
      <c r="C65" s="725" t="s">
        <v>39</v>
      </c>
      <c r="D65" s="726"/>
      <c r="E65" s="727"/>
      <c r="F65" s="727"/>
      <c r="G65" s="727"/>
      <c r="H65" s="727"/>
      <c r="I65" s="727"/>
      <c r="J65" s="727"/>
      <c r="K65" s="727"/>
      <c r="L65" s="727"/>
      <c r="M65" s="727"/>
      <c r="N65" s="727"/>
      <c r="O65" s="727"/>
      <c r="P65" s="727"/>
      <c r="Q65" s="727"/>
      <c r="R65" s="727"/>
      <c r="S65" s="727"/>
      <c r="T65" s="727"/>
      <c r="U65" s="727"/>
      <c r="V65" s="727"/>
      <c r="W65" s="727"/>
      <c r="X65" s="727"/>
      <c r="Y65" s="727"/>
      <c r="Z65" s="727"/>
      <c r="AA65" s="727"/>
      <c r="AB65" s="727"/>
      <c r="AC65" s="728"/>
      <c r="AD65" s="516" t="s">
        <v>574</v>
      </c>
      <c r="AE65" s="517"/>
      <c r="AF65" s="517"/>
      <c r="AG65" s="723" t="s">
        <v>667</v>
      </c>
      <c r="AH65" s="679"/>
      <c r="AI65" s="679"/>
      <c r="AJ65" s="679"/>
      <c r="AK65" s="679"/>
      <c r="AL65" s="679"/>
      <c r="AM65" s="679"/>
      <c r="AN65" s="679"/>
      <c r="AO65" s="679"/>
      <c r="AP65" s="679"/>
      <c r="AQ65" s="679"/>
      <c r="AR65" s="679"/>
      <c r="AS65" s="679"/>
      <c r="AT65" s="679"/>
      <c r="AU65" s="679"/>
      <c r="AV65" s="679"/>
      <c r="AW65" s="679"/>
      <c r="AX65" s="724"/>
    </row>
    <row r="66" spans="1:50" ht="35.25" customHeight="1" x14ac:dyDescent="0.2">
      <c r="A66" s="406"/>
      <c r="B66" s="527"/>
      <c r="C66" s="729"/>
      <c r="D66" s="730"/>
      <c r="E66" s="731" t="s">
        <v>250</v>
      </c>
      <c r="F66" s="732"/>
      <c r="G66" s="732"/>
      <c r="H66" s="732"/>
      <c r="I66" s="732"/>
      <c r="J66" s="732"/>
      <c r="K66" s="732"/>
      <c r="L66" s="732"/>
      <c r="M66" s="732"/>
      <c r="N66" s="732"/>
      <c r="O66" s="732"/>
      <c r="P66" s="732"/>
      <c r="Q66" s="732"/>
      <c r="R66" s="732"/>
      <c r="S66" s="732"/>
      <c r="T66" s="732"/>
      <c r="U66" s="732"/>
      <c r="V66" s="732"/>
      <c r="W66" s="732"/>
      <c r="X66" s="732"/>
      <c r="Y66" s="732"/>
      <c r="Z66" s="732"/>
      <c r="AA66" s="732"/>
      <c r="AB66" s="732"/>
      <c r="AC66" s="733"/>
      <c r="AD66" s="129" t="s">
        <v>593</v>
      </c>
      <c r="AE66" s="130"/>
      <c r="AF66" s="131"/>
      <c r="AG66" s="718"/>
      <c r="AH66" s="685"/>
      <c r="AI66" s="685"/>
      <c r="AJ66" s="685"/>
      <c r="AK66" s="685"/>
      <c r="AL66" s="685"/>
      <c r="AM66" s="685"/>
      <c r="AN66" s="685"/>
      <c r="AO66" s="685"/>
      <c r="AP66" s="685"/>
      <c r="AQ66" s="685"/>
      <c r="AR66" s="685"/>
      <c r="AS66" s="685"/>
      <c r="AT66" s="685"/>
      <c r="AU66" s="685"/>
      <c r="AV66" s="685"/>
      <c r="AW66" s="685"/>
      <c r="AX66" s="719"/>
    </row>
    <row r="67" spans="1:50" ht="42" customHeight="1" x14ac:dyDescent="0.2">
      <c r="A67" s="406"/>
      <c r="B67" s="527"/>
      <c r="C67" s="734"/>
      <c r="D67" s="735"/>
      <c r="E67" s="736" t="s">
        <v>208</v>
      </c>
      <c r="F67" s="737"/>
      <c r="G67" s="737"/>
      <c r="H67" s="737"/>
      <c r="I67" s="737"/>
      <c r="J67" s="737"/>
      <c r="K67" s="737"/>
      <c r="L67" s="737"/>
      <c r="M67" s="737"/>
      <c r="N67" s="737"/>
      <c r="O67" s="737"/>
      <c r="P67" s="737"/>
      <c r="Q67" s="737"/>
      <c r="R67" s="737"/>
      <c r="S67" s="737"/>
      <c r="T67" s="737"/>
      <c r="U67" s="737"/>
      <c r="V67" s="737"/>
      <c r="W67" s="737"/>
      <c r="X67" s="737"/>
      <c r="Y67" s="737"/>
      <c r="Z67" s="737"/>
      <c r="AA67" s="737"/>
      <c r="AB67" s="737"/>
      <c r="AC67" s="738"/>
      <c r="AD67" s="354" t="s">
        <v>593</v>
      </c>
      <c r="AE67" s="355"/>
      <c r="AF67" s="355"/>
      <c r="AG67" s="718"/>
      <c r="AH67" s="685"/>
      <c r="AI67" s="685"/>
      <c r="AJ67" s="685"/>
      <c r="AK67" s="685"/>
      <c r="AL67" s="685"/>
      <c r="AM67" s="685"/>
      <c r="AN67" s="685"/>
      <c r="AO67" s="685"/>
      <c r="AP67" s="685"/>
      <c r="AQ67" s="685"/>
      <c r="AR67" s="685"/>
      <c r="AS67" s="685"/>
      <c r="AT67" s="685"/>
      <c r="AU67" s="685"/>
      <c r="AV67" s="685"/>
      <c r="AW67" s="685"/>
      <c r="AX67" s="719"/>
    </row>
    <row r="68" spans="1:50" ht="26.25" customHeight="1" x14ac:dyDescent="0.2">
      <c r="A68" s="406"/>
      <c r="B68" s="407"/>
      <c r="C68" s="379" t="s">
        <v>40</v>
      </c>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418" t="s">
        <v>594</v>
      </c>
      <c r="AE68" s="419"/>
      <c r="AF68" s="419"/>
      <c r="AG68" s="292" t="s">
        <v>580</v>
      </c>
      <c r="AH68" s="293"/>
      <c r="AI68" s="293"/>
      <c r="AJ68" s="293"/>
      <c r="AK68" s="293"/>
      <c r="AL68" s="293"/>
      <c r="AM68" s="293"/>
      <c r="AN68" s="293"/>
      <c r="AO68" s="293"/>
      <c r="AP68" s="293"/>
      <c r="AQ68" s="293"/>
      <c r="AR68" s="293"/>
      <c r="AS68" s="293"/>
      <c r="AT68" s="293"/>
      <c r="AU68" s="293"/>
      <c r="AV68" s="293"/>
      <c r="AW68" s="293"/>
      <c r="AX68" s="294"/>
    </row>
    <row r="69" spans="1:50" ht="26.25" customHeight="1" x14ac:dyDescent="0.2">
      <c r="A69" s="406"/>
      <c r="B69" s="407"/>
      <c r="C69" s="455" t="s">
        <v>141</v>
      </c>
      <c r="D69" s="381"/>
      <c r="E69" s="381"/>
      <c r="F69" s="381"/>
      <c r="G69" s="381"/>
      <c r="H69" s="381"/>
      <c r="I69" s="381"/>
      <c r="J69" s="381"/>
      <c r="K69" s="381"/>
      <c r="L69" s="381"/>
      <c r="M69" s="381"/>
      <c r="N69" s="381"/>
      <c r="O69" s="381"/>
      <c r="P69" s="381"/>
      <c r="Q69" s="381"/>
      <c r="R69" s="381"/>
      <c r="S69" s="381"/>
      <c r="T69" s="381"/>
      <c r="U69" s="381"/>
      <c r="V69" s="381"/>
      <c r="W69" s="381"/>
      <c r="X69" s="381"/>
      <c r="Y69" s="381"/>
      <c r="Z69" s="381"/>
      <c r="AA69" s="381"/>
      <c r="AB69" s="381"/>
      <c r="AC69" s="381"/>
      <c r="AD69" s="129" t="s">
        <v>594</v>
      </c>
      <c r="AE69" s="130"/>
      <c r="AF69" s="130"/>
      <c r="AG69" s="415" t="s">
        <v>270</v>
      </c>
      <c r="AH69" s="416"/>
      <c r="AI69" s="416"/>
      <c r="AJ69" s="416"/>
      <c r="AK69" s="416"/>
      <c r="AL69" s="416"/>
      <c r="AM69" s="416"/>
      <c r="AN69" s="416"/>
      <c r="AO69" s="416"/>
      <c r="AP69" s="416"/>
      <c r="AQ69" s="416"/>
      <c r="AR69" s="416"/>
      <c r="AS69" s="416"/>
      <c r="AT69" s="416"/>
      <c r="AU69" s="416"/>
      <c r="AV69" s="416"/>
      <c r="AW69" s="416"/>
      <c r="AX69" s="417"/>
    </row>
    <row r="70" spans="1:50" ht="43.5" customHeight="1" x14ac:dyDescent="0.2">
      <c r="A70" s="406"/>
      <c r="B70" s="407"/>
      <c r="C70" s="455" t="s">
        <v>36</v>
      </c>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129" t="s">
        <v>574</v>
      </c>
      <c r="AE70" s="130"/>
      <c r="AF70" s="130"/>
      <c r="AG70" s="712" t="s">
        <v>595</v>
      </c>
      <c r="AH70" s="713"/>
      <c r="AI70" s="713"/>
      <c r="AJ70" s="713"/>
      <c r="AK70" s="713"/>
      <c r="AL70" s="713"/>
      <c r="AM70" s="713"/>
      <c r="AN70" s="713"/>
      <c r="AO70" s="713"/>
      <c r="AP70" s="713"/>
      <c r="AQ70" s="713"/>
      <c r="AR70" s="713"/>
      <c r="AS70" s="713"/>
      <c r="AT70" s="713"/>
      <c r="AU70" s="713"/>
      <c r="AV70" s="713"/>
      <c r="AW70" s="713"/>
      <c r="AX70" s="714"/>
    </row>
    <row r="71" spans="1:50" ht="57.75" customHeight="1" x14ac:dyDescent="0.2">
      <c r="A71" s="406"/>
      <c r="B71" s="407"/>
      <c r="C71" s="455" t="s">
        <v>41</v>
      </c>
      <c r="D71" s="381"/>
      <c r="E71" s="381"/>
      <c r="F71" s="381"/>
      <c r="G71" s="381"/>
      <c r="H71" s="381"/>
      <c r="I71" s="381"/>
      <c r="J71" s="381"/>
      <c r="K71" s="381"/>
      <c r="L71" s="381"/>
      <c r="M71" s="381"/>
      <c r="N71" s="381"/>
      <c r="O71" s="381"/>
      <c r="P71" s="381"/>
      <c r="Q71" s="381"/>
      <c r="R71" s="381"/>
      <c r="S71" s="381"/>
      <c r="T71" s="381"/>
      <c r="U71" s="381"/>
      <c r="V71" s="381"/>
      <c r="W71" s="381"/>
      <c r="X71" s="381"/>
      <c r="Y71" s="381"/>
      <c r="Z71" s="381"/>
      <c r="AA71" s="381"/>
      <c r="AB71" s="381"/>
      <c r="AC71" s="456"/>
      <c r="AD71" s="129" t="s">
        <v>574</v>
      </c>
      <c r="AE71" s="130"/>
      <c r="AF71" s="130"/>
      <c r="AG71" s="712" t="s">
        <v>596</v>
      </c>
      <c r="AH71" s="713"/>
      <c r="AI71" s="713"/>
      <c r="AJ71" s="713"/>
      <c r="AK71" s="713"/>
      <c r="AL71" s="713"/>
      <c r="AM71" s="713"/>
      <c r="AN71" s="713"/>
      <c r="AO71" s="713"/>
      <c r="AP71" s="713"/>
      <c r="AQ71" s="713"/>
      <c r="AR71" s="713"/>
      <c r="AS71" s="713"/>
      <c r="AT71" s="713"/>
      <c r="AU71" s="713"/>
      <c r="AV71" s="713"/>
      <c r="AW71" s="713"/>
      <c r="AX71" s="714"/>
    </row>
    <row r="72" spans="1:50" ht="26.25" customHeight="1" x14ac:dyDescent="0.2">
      <c r="A72" s="406"/>
      <c r="B72" s="407"/>
      <c r="C72" s="455" t="s">
        <v>226</v>
      </c>
      <c r="D72" s="381"/>
      <c r="E72" s="381"/>
      <c r="F72" s="381"/>
      <c r="G72" s="381"/>
      <c r="H72" s="381"/>
      <c r="I72" s="381"/>
      <c r="J72" s="381"/>
      <c r="K72" s="381"/>
      <c r="L72" s="381"/>
      <c r="M72" s="381"/>
      <c r="N72" s="381"/>
      <c r="O72" s="381"/>
      <c r="P72" s="381"/>
      <c r="Q72" s="381"/>
      <c r="R72" s="381"/>
      <c r="S72" s="381"/>
      <c r="T72" s="381"/>
      <c r="U72" s="381"/>
      <c r="V72" s="381"/>
      <c r="W72" s="381"/>
      <c r="X72" s="381"/>
      <c r="Y72" s="381"/>
      <c r="Z72" s="381"/>
      <c r="AA72" s="381"/>
      <c r="AB72" s="381"/>
      <c r="AC72" s="456"/>
      <c r="AD72" s="356" t="s">
        <v>594</v>
      </c>
      <c r="AE72" s="357"/>
      <c r="AF72" s="357"/>
      <c r="AG72" s="460" t="s">
        <v>579</v>
      </c>
      <c r="AH72" s="461"/>
      <c r="AI72" s="461"/>
      <c r="AJ72" s="461"/>
      <c r="AK72" s="461"/>
      <c r="AL72" s="461"/>
      <c r="AM72" s="461"/>
      <c r="AN72" s="461"/>
      <c r="AO72" s="461"/>
      <c r="AP72" s="461"/>
      <c r="AQ72" s="461"/>
      <c r="AR72" s="461"/>
      <c r="AS72" s="461"/>
      <c r="AT72" s="461"/>
      <c r="AU72" s="461"/>
      <c r="AV72" s="461"/>
      <c r="AW72" s="461"/>
      <c r="AX72" s="462"/>
    </row>
    <row r="73" spans="1:50" ht="56.25" customHeight="1" x14ac:dyDescent="0.2">
      <c r="A73" s="406"/>
      <c r="B73" s="407"/>
      <c r="C73" s="126" t="s">
        <v>227</v>
      </c>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8"/>
      <c r="AD73" s="129" t="s">
        <v>574</v>
      </c>
      <c r="AE73" s="130"/>
      <c r="AF73" s="131"/>
      <c r="AG73" s="712" t="s">
        <v>597</v>
      </c>
      <c r="AH73" s="713"/>
      <c r="AI73" s="713"/>
      <c r="AJ73" s="713"/>
      <c r="AK73" s="713"/>
      <c r="AL73" s="713"/>
      <c r="AM73" s="713"/>
      <c r="AN73" s="713"/>
      <c r="AO73" s="713"/>
      <c r="AP73" s="713"/>
      <c r="AQ73" s="713"/>
      <c r="AR73" s="713"/>
      <c r="AS73" s="713"/>
      <c r="AT73" s="713"/>
      <c r="AU73" s="713"/>
      <c r="AV73" s="713"/>
      <c r="AW73" s="713"/>
      <c r="AX73" s="714"/>
    </row>
    <row r="74" spans="1:50" ht="37.5" customHeight="1" x14ac:dyDescent="0.2">
      <c r="A74" s="408"/>
      <c r="B74" s="409"/>
      <c r="C74" s="528" t="s">
        <v>210</v>
      </c>
      <c r="D74" s="529"/>
      <c r="E74" s="529"/>
      <c r="F74" s="529"/>
      <c r="G74" s="529"/>
      <c r="H74" s="529"/>
      <c r="I74" s="529"/>
      <c r="J74" s="529"/>
      <c r="K74" s="529"/>
      <c r="L74" s="529"/>
      <c r="M74" s="529"/>
      <c r="N74" s="529"/>
      <c r="O74" s="529"/>
      <c r="P74" s="529"/>
      <c r="Q74" s="529"/>
      <c r="R74" s="529"/>
      <c r="S74" s="529"/>
      <c r="T74" s="529"/>
      <c r="U74" s="529"/>
      <c r="V74" s="529"/>
      <c r="W74" s="529"/>
      <c r="X74" s="529"/>
      <c r="Y74" s="529"/>
      <c r="Z74" s="529"/>
      <c r="AA74" s="529"/>
      <c r="AB74" s="529"/>
      <c r="AC74" s="530"/>
      <c r="AD74" s="457" t="s">
        <v>574</v>
      </c>
      <c r="AE74" s="458"/>
      <c r="AF74" s="459"/>
      <c r="AG74" s="739" t="s">
        <v>598</v>
      </c>
      <c r="AH74" s="740"/>
      <c r="AI74" s="740"/>
      <c r="AJ74" s="740"/>
      <c r="AK74" s="740"/>
      <c r="AL74" s="740"/>
      <c r="AM74" s="740"/>
      <c r="AN74" s="740"/>
      <c r="AO74" s="740"/>
      <c r="AP74" s="740"/>
      <c r="AQ74" s="740"/>
      <c r="AR74" s="740"/>
      <c r="AS74" s="740"/>
      <c r="AT74" s="740"/>
      <c r="AU74" s="740"/>
      <c r="AV74" s="740"/>
      <c r="AW74" s="740"/>
      <c r="AX74" s="741"/>
    </row>
    <row r="75" spans="1:50" ht="27" customHeight="1" x14ac:dyDescent="0.2">
      <c r="A75" s="404" t="s">
        <v>38</v>
      </c>
      <c r="B75" s="405"/>
      <c r="C75" s="410" t="s">
        <v>211</v>
      </c>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2"/>
      <c r="AD75" s="418" t="s">
        <v>574</v>
      </c>
      <c r="AE75" s="419"/>
      <c r="AF75" s="557"/>
      <c r="AG75" s="742" t="s">
        <v>599</v>
      </c>
      <c r="AH75" s="743"/>
      <c r="AI75" s="743"/>
      <c r="AJ75" s="743"/>
      <c r="AK75" s="743"/>
      <c r="AL75" s="743"/>
      <c r="AM75" s="743"/>
      <c r="AN75" s="743"/>
      <c r="AO75" s="743"/>
      <c r="AP75" s="743"/>
      <c r="AQ75" s="743"/>
      <c r="AR75" s="743"/>
      <c r="AS75" s="743"/>
      <c r="AT75" s="743"/>
      <c r="AU75" s="743"/>
      <c r="AV75" s="743"/>
      <c r="AW75" s="743"/>
      <c r="AX75" s="744"/>
    </row>
    <row r="76" spans="1:50" ht="35.25" customHeight="1" x14ac:dyDescent="0.2">
      <c r="A76" s="406"/>
      <c r="B76" s="407"/>
      <c r="C76" s="576" t="s">
        <v>43</v>
      </c>
      <c r="D76" s="577"/>
      <c r="E76" s="577"/>
      <c r="F76" s="577"/>
      <c r="G76" s="577"/>
      <c r="H76" s="577"/>
      <c r="I76" s="577"/>
      <c r="J76" s="577"/>
      <c r="K76" s="577"/>
      <c r="L76" s="577"/>
      <c r="M76" s="577"/>
      <c r="N76" s="577"/>
      <c r="O76" s="577"/>
      <c r="P76" s="577"/>
      <c r="Q76" s="577"/>
      <c r="R76" s="577"/>
      <c r="S76" s="577"/>
      <c r="T76" s="577"/>
      <c r="U76" s="577"/>
      <c r="V76" s="577"/>
      <c r="W76" s="577"/>
      <c r="X76" s="577"/>
      <c r="Y76" s="577"/>
      <c r="Z76" s="577"/>
      <c r="AA76" s="577"/>
      <c r="AB76" s="577"/>
      <c r="AC76" s="578"/>
      <c r="AD76" s="534" t="s">
        <v>574</v>
      </c>
      <c r="AE76" s="535"/>
      <c r="AF76" s="535"/>
      <c r="AG76" s="712" t="s">
        <v>600</v>
      </c>
      <c r="AH76" s="713"/>
      <c r="AI76" s="713"/>
      <c r="AJ76" s="713"/>
      <c r="AK76" s="713"/>
      <c r="AL76" s="713"/>
      <c r="AM76" s="713"/>
      <c r="AN76" s="713"/>
      <c r="AO76" s="713"/>
      <c r="AP76" s="713"/>
      <c r="AQ76" s="713"/>
      <c r="AR76" s="713"/>
      <c r="AS76" s="713"/>
      <c r="AT76" s="713"/>
      <c r="AU76" s="713"/>
      <c r="AV76" s="713"/>
      <c r="AW76" s="713"/>
      <c r="AX76" s="714"/>
    </row>
    <row r="77" spans="1:50" ht="27" customHeight="1" x14ac:dyDescent="0.2">
      <c r="A77" s="406"/>
      <c r="B77" s="407"/>
      <c r="C77" s="455" t="s">
        <v>179</v>
      </c>
      <c r="D77" s="381"/>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129" t="s">
        <v>574</v>
      </c>
      <c r="AE77" s="130"/>
      <c r="AF77" s="130"/>
      <c r="AG77" s="712" t="s">
        <v>601</v>
      </c>
      <c r="AH77" s="713"/>
      <c r="AI77" s="713"/>
      <c r="AJ77" s="713"/>
      <c r="AK77" s="713"/>
      <c r="AL77" s="713"/>
      <c r="AM77" s="713"/>
      <c r="AN77" s="713"/>
      <c r="AO77" s="713"/>
      <c r="AP77" s="713"/>
      <c r="AQ77" s="713"/>
      <c r="AR77" s="713"/>
      <c r="AS77" s="713"/>
      <c r="AT77" s="713"/>
      <c r="AU77" s="713"/>
      <c r="AV77" s="713"/>
      <c r="AW77" s="713"/>
      <c r="AX77" s="714"/>
    </row>
    <row r="78" spans="1:50" ht="27" customHeight="1" x14ac:dyDescent="0.2">
      <c r="A78" s="408"/>
      <c r="B78" s="409"/>
      <c r="C78" s="455" t="s">
        <v>42</v>
      </c>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129" t="s">
        <v>574</v>
      </c>
      <c r="AE78" s="130"/>
      <c r="AF78" s="130"/>
      <c r="AG78" s="745" t="s">
        <v>602</v>
      </c>
      <c r="AH78" s="681"/>
      <c r="AI78" s="681"/>
      <c r="AJ78" s="681"/>
      <c r="AK78" s="681"/>
      <c r="AL78" s="681"/>
      <c r="AM78" s="681"/>
      <c r="AN78" s="681"/>
      <c r="AO78" s="681"/>
      <c r="AP78" s="681"/>
      <c r="AQ78" s="681"/>
      <c r="AR78" s="681"/>
      <c r="AS78" s="681"/>
      <c r="AT78" s="681"/>
      <c r="AU78" s="681"/>
      <c r="AV78" s="681"/>
      <c r="AW78" s="681"/>
      <c r="AX78" s="746"/>
    </row>
    <row r="79" spans="1:50" ht="41.25" customHeight="1" x14ac:dyDescent="0.2">
      <c r="A79" s="390" t="s">
        <v>56</v>
      </c>
      <c r="B79" s="391"/>
      <c r="C79" s="596" t="s">
        <v>142</v>
      </c>
      <c r="D79" s="597"/>
      <c r="E79" s="597"/>
      <c r="F79" s="597"/>
      <c r="G79" s="597"/>
      <c r="H79" s="597"/>
      <c r="I79" s="597"/>
      <c r="J79" s="597"/>
      <c r="K79" s="597"/>
      <c r="L79" s="597"/>
      <c r="M79" s="597"/>
      <c r="N79" s="597"/>
      <c r="O79" s="597"/>
      <c r="P79" s="597"/>
      <c r="Q79" s="597"/>
      <c r="R79" s="597"/>
      <c r="S79" s="597"/>
      <c r="T79" s="597"/>
      <c r="U79" s="597"/>
      <c r="V79" s="597"/>
      <c r="W79" s="597"/>
      <c r="X79" s="597"/>
      <c r="Y79" s="597"/>
      <c r="Z79" s="597"/>
      <c r="AA79" s="597"/>
      <c r="AB79" s="597"/>
      <c r="AC79" s="382"/>
      <c r="AD79" s="418" t="s">
        <v>594</v>
      </c>
      <c r="AE79" s="419"/>
      <c r="AF79" s="419"/>
      <c r="AG79" s="555" t="s">
        <v>580</v>
      </c>
      <c r="AH79" s="231"/>
      <c r="AI79" s="231"/>
      <c r="AJ79" s="231"/>
      <c r="AK79" s="231"/>
      <c r="AL79" s="231"/>
      <c r="AM79" s="231"/>
      <c r="AN79" s="231"/>
      <c r="AO79" s="231"/>
      <c r="AP79" s="231"/>
      <c r="AQ79" s="231"/>
      <c r="AR79" s="231"/>
      <c r="AS79" s="231"/>
      <c r="AT79" s="231"/>
      <c r="AU79" s="231"/>
      <c r="AV79" s="231"/>
      <c r="AW79" s="231"/>
      <c r="AX79" s="556"/>
    </row>
    <row r="80" spans="1:50" ht="19.649999999999999" customHeight="1" x14ac:dyDescent="0.2">
      <c r="A80" s="392"/>
      <c r="B80" s="393"/>
      <c r="C80" s="445" t="s">
        <v>220</v>
      </c>
      <c r="D80" s="443"/>
      <c r="E80" s="443"/>
      <c r="F80" s="446"/>
      <c r="G80" s="442" t="s">
        <v>221</v>
      </c>
      <c r="H80" s="443"/>
      <c r="I80" s="443"/>
      <c r="J80" s="443"/>
      <c r="K80" s="443"/>
      <c r="L80" s="443"/>
      <c r="M80" s="443"/>
      <c r="N80" s="442" t="s">
        <v>224</v>
      </c>
      <c r="O80" s="443"/>
      <c r="P80" s="443"/>
      <c r="Q80" s="443"/>
      <c r="R80" s="443"/>
      <c r="S80" s="443"/>
      <c r="T80" s="443"/>
      <c r="U80" s="443"/>
      <c r="V80" s="443"/>
      <c r="W80" s="443"/>
      <c r="X80" s="443"/>
      <c r="Y80" s="443"/>
      <c r="Z80" s="443"/>
      <c r="AA80" s="443"/>
      <c r="AB80" s="443"/>
      <c r="AC80" s="443"/>
      <c r="AD80" s="443"/>
      <c r="AE80" s="443"/>
      <c r="AF80" s="444"/>
      <c r="AG80" s="514"/>
      <c r="AH80" s="244"/>
      <c r="AI80" s="244"/>
      <c r="AJ80" s="244"/>
      <c r="AK80" s="244"/>
      <c r="AL80" s="244"/>
      <c r="AM80" s="244"/>
      <c r="AN80" s="244"/>
      <c r="AO80" s="244"/>
      <c r="AP80" s="244"/>
      <c r="AQ80" s="244"/>
      <c r="AR80" s="244"/>
      <c r="AS80" s="244"/>
      <c r="AT80" s="244"/>
      <c r="AU80" s="244"/>
      <c r="AV80" s="244"/>
      <c r="AW80" s="244"/>
      <c r="AX80" s="515"/>
    </row>
    <row r="81" spans="1:52" ht="24.75" customHeight="1" x14ac:dyDescent="0.2">
      <c r="A81" s="392"/>
      <c r="B81" s="393"/>
      <c r="C81" s="439"/>
      <c r="D81" s="440"/>
      <c r="E81" s="440"/>
      <c r="F81" s="441"/>
      <c r="G81" s="447"/>
      <c r="H81" s="448"/>
      <c r="I81" s="61" t="str">
        <f>IF(OR(G81="　", G81=""), "", "-")</f>
        <v/>
      </c>
      <c r="J81" s="648"/>
      <c r="K81" s="648"/>
      <c r="L81" s="61" t="str">
        <f>IF(M81="","","-")</f>
        <v/>
      </c>
      <c r="M81" s="62"/>
      <c r="N81" s="449"/>
      <c r="O81" s="450"/>
      <c r="P81" s="450"/>
      <c r="Q81" s="450"/>
      <c r="R81" s="450"/>
      <c r="S81" s="450"/>
      <c r="T81" s="450"/>
      <c r="U81" s="450"/>
      <c r="V81" s="450"/>
      <c r="W81" s="450"/>
      <c r="X81" s="450"/>
      <c r="Y81" s="450"/>
      <c r="Z81" s="450"/>
      <c r="AA81" s="450"/>
      <c r="AB81" s="450"/>
      <c r="AC81" s="450"/>
      <c r="AD81" s="450"/>
      <c r="AE81" s="450"/>
      <c r="AF81" s="451"/>
      <c r="AG81" s="514"/>
      <c r="AH81" s="244"/>
      <c r="AI81" s="244"/>
      <c r="AJ81" s="244"/>
      <c r="AK81" s="244"/>
      <c r="AL81" s="244"/>
      <c r="AM81" s="244"/>
      <c r="AN81" s="244"/>
      <c r="AO81" s="244"/>
      <c r="AP81" s="244"/>
      <c r="AQ81" s="244"/>
      <c r="AR81" s="244"/>
      <c r="AS81" s="244"/>
      <c r="AT81" s="244"/>
      <c r="AU81" s="244"/>
      <c r="AV81" s="244"/>
      <c r="AW81" s="244"/>
      <c r="AX81" s="515"/>
    </row>
    <row r="82" spans="1:52" ht="24.75" customHeight="1" x14ac:dyDescent="0.2">
      <c r="A82" s="392"/>
      <c r="B82" s="393"/>
      <c r="C82" s="439"/>
      <c r="D82" s="440"/>
      <c r="E82" s="440"/>
      <c r="F82" s="441"/>
      <c r="G82" s="447"/>
      <c r="H82" s="448"/>
      <c r="I82" s="61" t="str">
        <f t="shared" ref="I82:I85" si="5">IF(OR(G82="　", G82=""), "", "-")</f>
        <v/>
      </c>
      <c r="J82" s="648"/>
      <c r="K82" s="648"/>
      <c r="L82" s="61" t="str">
        <f t="shared" ref="L82:L85" si="6">IF(M82="","","-")</f>
        <v/>
      </c>
      <c r="M82" s="62"/>
      <c r="N82" s="449"/>
      <c r="O82" s="450"/>
      <c r="P82" s="450"/>
      <c r="Q82" s="450"/>
      <c r="R82" s="450"/>
      <c r="S82" s="450"/>
      <c r="T82" s="450"/>
      <c r="U82" s="450"/>
      <c r="V82" s="450"/>
      <c r="W82" s="450"/>
      <c r="X82" s="450"/>
      <c r="Y82" s="450"/>
      <c r="Z82" s="450"/>
      <c r="AA82" s="450"/>
      <c r="AB82" s="450"/>
      <c r="AC82" s="450"/>
      <c r="AD82" s="450"/>
      <c r="AE82" s="450"/>
      <c r="AF82" s="451"/>
      <c r="AG82" s="514"/>
      <c r="AH82" s="244"/>
      <c r="AI82" s="244"/>
      <c r="AJ82" s="244"/>
      <c r="AK82" s="244"/>
      <c r="AL82" s="244"/>
      <c r="AM82" s="244"/>
      <c r="AN82" s="244"/>
      <c r="AO82" s="244"/>
      <c r="AP82" s="244"/>
      <c r="AQ82" s="244"/>
      <c r="AR82" s="244"/>
      <c r="AS82" s="244"/>
      <c r="AT82" s="244"/>
      <c r="AU82" s="244"/>
      <c r="AV82" s="244"/>
      <c r="AW82" s="244"/>
      <c r="AX82" s="515"/>
    </row>
    <row r="83" spans="1:52" ht="24.75" customHeight="1" x14ac:dyDescent="0.2">
      <c r="A83" s="392"/>
      <c r="B83" s="393"/>
      <c r="C83" s="439"/>
      <c r="D83" s="440"/>
      <c r="E83" s="440"/>
      <c r="F83" s="441"/>
      <c r="G83" s="447"/>
      <c r="H83" s="448"/>
      <c r="I83" s="61" t="str">
        <f t="shared" si="5"/>
        <v/>
      </c>
      <c r="J83" s="648"/>
      <c r="K83" s="648"/>
      <c r="L83" s="61" t="str">
        <f t="shared" si="6"/>
        <v/>
      </c>
      <c r="M83" s="62"/>
      <c r="N83" s="449"/>
      <c r="O83" s="450"/>
      <c r="P83" s="450"/>
      <c r="Q83" s="450"/>
      <c r="R83" s="450"/>
      <c r="S83" s="450"/>
      <c r="T83" s="450"/>
      <c r="U83" s="450"/>
      <c r="V83" s="450"/>
      <c r="W83" s="450"/>
      <c r="X83" s="450"/>
      <c r="Y83" s="450"/>
      <c r="Z83" s="450"/>
      <c r="AA83" s="450"/>
      <c r="AB83" s="450"/>
      <c r="AC83" s="450"/>
      <c r="AD83" s="450"/>
      <c r="AE83" s="450"/>
      <c r="AF83" s="451"/>
      <c r="AG83" s="514"/>
      <c r="AH83" s="244"/>
      <c r="AI83" s="244"/>
      <c r="AJ83" s="244"/>
      <c r="AK83" s="244"/>
      <c r="AL83" s="244"/>
      <c r="AM83" s="244"/>
      <c r="AN83" s="244"/>
      <c r="AO83" s="244"/>
      <c r="AP83" s="244"/>
      <c r="AQ83" s="244"/>
      <c r="AR83" s="244"/>
      <c r="AS83" s="244"/>
      <c r="AT83" s="244"/>
      <c r="AU83" s="244"/>
      <c r="AV83" s="244"/>
      <c r="AW83" s="244"/>
      <c r="AX83" s="515"/>
    </row>
    <row r="84" spans="1:52" ht="24.75" customHeight="1" x14ac:dyDescent="0.2">
      <c r="A84" s="392"/>
      <c r="B84" s="393"/>
      <c r="C84" s="439"/>
      <c r="D84" s="440"/>
      <c r="E84" s="440"/>
      <c r="F84" s="441"/>
      <c r="G84" s="447"/>
      <c r="H84" s="448"/>
      <c r="I84" s="61" t="str">
        <f t="shared" si="5"/>
        <v/>
      </c>
      <c r="J84" s="648"/>
      <c r="K84" s="648"/>
      <c r="L84" s="61" t="str">
        <f t="shared" si="6"/>
        <v/>
      </c>
      <c r="M84" s="62"/>
      <c r="N84" s="449"/>
      <c r="O84" s="450"/>
      <c r="P84" s="450"/>
      <c r="Q84" s="450"/>
      <c r="R84" s="450"/>
      <c r="S84" s="450"/>
      <c r="T84" s="450"/>
      <c r="U84" s="450"/>
      <c r="V84" s="450"/>
      <c r="W84" s="450"/>
      <c r="X84" s="450"/>
      <c r="Y84" s="450"/>
      <c r="Z84" s="450"/>
      <c r="AA84" s="450"/>
      <c r="AB84" s="450"/>
      <c r="AC84" s="450"/>
      <c r="AD84" s="450"/>
      <c r="AE84" s="450"/>
      <c r="AF84" s="451"/>
      <c r="AG84" s="514"/>
      <c r="AH84" s="244"/>
      <c r="AI84" s="244"/>
      <c r="AJ84" s="244"/>
      <c r="AK84" s="244"/>
      <c r="AL84" s="244"/>
      <c r="AM84" s="244"/>
      <c r="AN84" s="244"/>
      <c r="AO84" s="244"/>
      <c r="AP84" s="244"/>
      <c r="AQ84" s="244"/>
      <c r="AR84" s="244"/>
      <c r="AS84" s="244"/>
      <c r="AT84" s="244"/>
      <c r="AU84" s="244"/>
      <c r="AV84" s="244"/>
      <c r="AW84" s="244"/>
      <c r="AX84" s="515"/>
    </row>
    <row r="85" spans="1:52" ht="24.75" customHeight="1" x14ac:dyDescent="0.2">
      <c r="A85" s="394"/>
      <c r="B85" s="395"/>
      <c r="C85" s="439"/>
      <c r="D85" s="440"/>
      <c r="E85" s="440"/>
      <c r="F85" s="441"/>
      <c r="G85" s="663"/>
      <c r="H85" s="664"/>
      <c r="I85" s="63" t="str">
        <f t="shared" si="5"/>
        <v/>
      </c>
      <c r="J85" s="665"/>
      <c r="K85" s="665"/>
      <c r="L85" s="63" t="str">
        <f t="shared" si="6"/>
        <v/>
      </c>
      <c r="M85" s="64"/>
      <c r="N85" s="452"/>
      <c r="O85" s="453"/>
      <c r="P85" s="453"/>
      <c r="Q85" s="453"/>
      <c r="R85" s="453"/>
      <c r="S85" s="453"/>
      <c r="T85" s="453"/>
      <c r="U85" s="453"/>
      <c r="V85" s="453"/>
      <c r="W85" s="453"/>
      <c r="X85" s="453"/>
      <c r="Y85" s="453"/>
      <c r="Z85" s="453"/>
      <c r="AA85" s="453"/>
      <c r="AB85" s="453"/>
      <c r="AC85" s="453"/>
      <c r="AD85" s="453"/>
      <c r="AE85" s="453"/>
      <c r="AF85" s="454"/>
      <c r="AG85" s="571"/>
      <c r="AH85" s="233"/>
      <c r="AI85" s="233"/>
      <c r="AJ85" s="233"/>
      <c r="AK85" s="233"/>
      <c r="AL85" s="233"/>
      <c r="AM85" s="233"/>
      <c r="AN85" s="233"/>
      <c r="AO85" s="233"/>
      <c r="AP85" s="233"/>
      <c r="AQ85" s="233"/>
      <c r="AR85" s="233"/>
      <c r="AS85" s="233"/>
      <c r="AT85" s="233"/>
      <c r="AU85" s="233"/>
      <c r="AV85" s="233"/>
      <c r="AW85" s="233"/>
      <c r="AX85" s="572"/>
    </row>
    <row r="86" spans="1:52" ht="67.5" customHeight="1" x14ac:dyDescent="0.2">
      <c r="A86" s="404" t="s">
        <v>46</v>
      </c>
      <c r="B86" s="666"/>
      <c r="C86" s="364" t="s">
        <v>51</v>
      </c>
      <c r="D86" s="383"/>
      <c r="E86" s="383"/>
      <c r="F86" s="384"/>
      <c r="G86" s="588" t="s">
        <v>603</v>
      </c>
      <c r="H86" s="588"/>
      <c r="I86" s="588"/>
      <c r="J86" s="588"/>
      <c r="K86" s="588"/>
      <c r="L86" s="588"/>
      <c r="M86" s="588"/>
      <c r="N86" s="588"/>
      <c r="O86" s="588"/>
      <c r="P86" s="588"/>
      <c r="Q86" s="588"/>
      <c r="R86" s="588"/>
      <c r="S86" s="588"/>
      <c r="T86" s="588"/>
      <c r="U86" s="588"/>
      <c r="V86" s="588"/>
      <c r="W86" s="588"/>
      <c r="X86" s="588"/>
      <c r="Y86" s="588"/>
      <c r="Z86" s="588"/>
      <c r="AA86" s="588"/>
      <c r="AB86" s="588"/>
      <c r="AC86" s="588"/>
      <c r="AD86" s="588"/>
      <c r="AE86" s="588"/>
      <c r="AF86" s="588"/>
      <c r="AG86" s="588"/>
      <c r="AH86" s="588"/>
      <c r="AI86" s="588"/>
      <c r="AJ86" s="588"/>
      <c r="AK86" s="588"/>
      <c r="AL86" s="588"/>
      <c r="AM86" s="588"/>
      <c r="AN86" s="588"/>
      <c r="AO86" s="588"/>
      <c r="AP86" s="588"/>
      <c r="AQ86" s="588"/>
      <c r="AR86" s="588"/>
      <c r="AS86" s="588"/>
      <c r="AT86" s="588"/>
      <c r="AU86" s="588"/>
      <c r="AV86" s="588"/>
      <c r="AW86" s="588"/>
      <c r="AX86" s="589"/>
    </row>
    <row r="87" spans="1:52" ht="67.5" customHeight="1" thickBot="1" x14ac:dyDescent="0.25">
      <c r="A87" s="667"/>
      <c r="B87" s="668"/>
      <c r="C87" s="436" t="s">
        <v>55</v>
      </c>
      <c r="D87" s="437"/>
      <c r="E87" s="437"/>
      <c r="F87" s="438"/>
      <c r="G87" s="586" t="s">
        <v>604</v>
      </c>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586"/>
      <c r="AK87" s="586"/>
      <c r="AL87" s="586"/>
      <c r="AM87" s="586"/>
      <c r="AN87" s="586"/>
      <c r="AO87" s="586"/>
      <c r="AP87" s="586"/>
      <c r="AQ87" s="586"/>
      <c r="AR87" s="586"/>
      <c r="AS87" s="586"/>
      <c r="AT87" s="586"/>
      <c r="AU87" s="586"/>
      <c r="AV87" s="586"/>
      <c r="AW87" s="586"/>
      <c r="AX87" s="587"/>
    </row>
    <row r="88" spans="1:52" ht="24" customHeight="1" x14ac:dyDescent="0.2">
      <c r="A88" s="433" t="s">
        <v>31</v>
      </c>
      <c r="B88" s="434"/>
      <c r="C88" s="434"/>
      <c r="D88" s="434"/>
      <c r="E88" s="434"/>
      <c r="F88" s="434"/>
      <c r="G88" s="434"/>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M88" s="434"/>
      <c r="AN88" s="434"/>
      <c r="AO88" s="434"/>
      <c r="AP88" s="434"/>
      <c r="AQ88" s="434"/>
      <c r="AR88" s="434"/>
      <c r="AS88" s="434"/>
      <c r="AT88" s="434"/>
      <c r="AU88" s="434"/>
      <c r="AV88" s="434"/>
      <c r="AW88" s="434"/>
      <c r="AX88" s="435"/>
    </row>
    <row r="89" spans="1:52" ht="67.5" customHeight="1" thickBot="1" x14ac:dyDescent="0.25">
      <c r="A89" s="751" t="s">
        <v>668</v>
      </c>
      <c r="B89" s="748"/>
      <c r="C89" s="748"/>
      <c r="D89" s="748"/>
      <c r="E89" s="748"/>
      <c r="F89" s="748"/>
      <c r="G89" s="748"/>
      <c r="H89" s="748"/>
      <c r="I89" s="748"/>
      <c r="J89" s="748"/>
      <c r="K89" s="748"/>
      <c r="L89" s="748"/>
      <c r="M89" s="748"/>
      <c r="N89" s="748"/>
      <c r="O89" s="748"/>
      <c r="P89" s="748"/>
      <c r="Q89" s="748"/>
      <c r="R89" s="748"/>
      <c r="S89" s="748"/>
      <c r="T89" s="748"/>
      <c r="U89" s="748"/>
      <c r="V89" s="748"/>
      <c r="W89" s="748"/>
      <c r="X89" s="748"/>
      <c r="Y89" s="748"/>
      <c r="Z89" s="748"/>
      <c r="AA89" s="748"/>
      <c r="AB89" s="748"/>
      <c r="AC89" s="748"/>
      <c r="AD89" s="748"/>
      <c r="AE89" s="748"/>
      <c r="AF89" s="748"/>
      <c r="AG89" s="748"/>
      <c r="AH89" s="748"/>
      <c r="AI89" s="748"/>
      <c r="AJ89" s="748"/>
      <c r="AK89" s="748"/>
      <c r="AL89" s="748"/>
      <c r="AM89" s="748"/>
      <c r="AN89" s="748"/>
      <c r="AO89" s="748"/>
      <c r="AP89" s="748"/>
      <c r="AQ89" s="748"/>
      <c r="AR89" s="748"/>
      <c r="AS89" s="748"/>
      <c r="AT89" s="748"/>
      <c r="AU89" s="748"/>
      <c r="AV89" s="748"/>
      <c r="AW89" s="748"/>
      <c r="AX89" s="749"/>
    </row>
    <row r="90" spans="1:52" ht="24.75" customHeight="1" x14ac:dyDescent="0.2">
      <c r="A90" s="546" t="s">
        <v>32</v>
      </c>
      <c r="B90" s="547"/>
      <c r="C90" s="547"/>
      <c r="D90" s="547"/>
      <c r="E90" s="547"/>
      <c r="F90" s="547"/>
      <c r="G90" s="547"/>
      <c r="H90" s="547"/>
      <c r="I90" s="547"/>
      <c r="J90" s="547"/>
      <c r="K90" s="547"/>
      <c r="L90" s="547"/>
      <c r="M90" s="547"/>
      <c r="N90" s="547"/>
      <c r="O90" s="547"/>
      <c r="P90" s="547"/>
      <c r="Q90" s="547"/>
      <c r="R90" s="547"/>
      <c r="S90" s="547"/>
      <c r="T90" s="547"/>
      <c r="U90" s="547"/>
      <c r="V90" s="547"/>
      <c r="W90" s="547"/>
      <c r="X90" s="547"/>
      <c r="Y90" s="547"/>
      <c r="Z90" s="547"/>
      <c r="AA90" s="547"/>
      <c r="AB90" s="547"/>
      <c r="AC90" s="547"/>
      <c r="AD90" s="547"/>
      <c r="AE90" s="547"/>
      <c r="AF90" s="547"/>
      <c r="AG90" s="547"/>
      <c r="AH90" s="547"/>
      <c r="AI90" s="547"/>
      <c r="AJ90" s="547"/>
      <c r="AK90" s="547"/>
      <c r="AL90" s="547"/>
      <c r="AM90" s="547"/>
      <c r="AN90" s="547"/>
      <c r="AO90" s="547"/>
      <c r="AP90" s="547"/>
      <c r="AQ90" s="547"/>
      <c r="AR90" s="547"/>
      <c r="AS90" s="547"/>
      <c r="AT90" s="547"/>
      <c r="AU90" s="547"/>
      <c r="AV90" s="547"/>
      <c r="AW90" s="547"/>
      <c r="AX90" s="548"/>
    </row>
    <row r="91" spans="1:52" ht="67.5" customHeight="1" thickBot="1" x14ac:dyDescent="0.25">
      <c r="A91" s="549" t="s">
        <v>672</v>
      </c>
      <c r="B91" s="550"/>
      <c r="C91" s="550"/>
      <c r="D91" s="550"/>
      <c r="E91" s="551"/>
      <c r="F91" s="750" t="s">
        <v>673</v>
      </c>
      <c r="G91" s="748"/>
      <c r="H91" s="748"/>
      <c r="I91" s="748"/>
      <c r="J91" s="748"/>
      <c r="K91" s="748"/>
      <c r="L91" s="748"/>
      <c r="M91" s="748"/>
      <c r="N91" s="748"/>
      <c r="O91" s="748"/>
      <c r="P91" s="748"/>
      <c r="Q91" s="748"/>
      <c r="R91" s="748"/>
      <c r="S91" s="748"/>
      <c r="T91" s="748"/>
      <c r="U91" s="748"/>
      <c r="V91" s="748"/>
      <c r="W91" s="748"/>
      <c r="X91" s="748"/>
      <c r="Y91" s="748"/>
      <c r="Z91" s="748"/>
      <c r="AA91" s="748"/>
      <c r="AB91" s="748"/>
      <c r="AC91" s="748"/>
      <c r="AD91" s="748"/>
      <c r="AE91" s="748"/>
      <c r="AF91" s="748"/>
      <c r="AG91" s="748"/>
      <c r="AH91" s="748"/>
      <c r="AI91" s="748"/>
      <c r="AJ91" s="748"/>
      <c r="AK91" s="748"/>
      <c r="AL91" s="748"/>
      <c r="AM91" s="748"/>
      <c r="AN91" s="748"/>
      <c r="AO91" s="748"/>
      <c r="AP91" s="748"/>
      <c r="AQ91" s="748"/>
      <c r="AR91" s="748"/>
      <c r="AS91" s="748"/>
      <c r="AT91" s="748"/>
      <c r="AU91" s="748"/>
      <c r="AV91" s="748"/>
      <c r="AW91" s="748"/>
      <c r="AX91" s="749"/>
    </row>
    <row r="92" spans="1:52" ht="24.75" customHeight="1" x14ac:dyDescent="0.2">
      <c r="A92" s="546" t="s">
        <v>44</v>
      </c>
      <c r="B92" s="547"/>
      <c r="C92" s="547"/>
      <c r="D92" s="547"/>
      <c r="E92" s="547"/>
      <c r="F92" s="547"/>
      <c r="G92" s="547"/>
      <c r="H92" s="547"/>
      <c r="I92" s="547"/>
      <c r="J92" s="547"/>
      <c r="K92" s="547"/>
      <c r="L92" s="547"/>
      <c r="M92" s="547"/>
      <c r="N92" s="547"/>
      <c r="O92" s="547"/>
      <c r="P92" s="547"/>
      <c r="Q92" s="547"/>
      <c r="R92" s="547"/>
      <c r="S92" s="547"/>
      <c r="T92" s="547"/>
      <c r="U92" s="547"/>
      <c r="V92" s="547"/>
      <c r="W92" s="547"/>
      <c r="X92" s="547"/>
      <c r="Y92" s="547"/>
      <c r="Z92" s="547"/>
      <c r="AA92" s="547"/>
      <c r="AB92" s="547"/>
      <c r="AC92" s="547"/>
      <c r="AD92" s="547"/>
      <c r="AE92" s="547"/>
      <c r="AF92" s="547"/>
      <c r="AG92" s="547"/>
      <c r="AH92" s="547"/>
      <c r="AI92" s="547"/>
      <c r="AJ92" s="547"/>
      <c r="AK92" s="547"/>
      <c r="AL92" s="547"/>
      <c r="AM92" s="547"/>
      <c r="AN92" s="547"/>
      <c r="AO92" s="547"/>
      <c r="AP92" s="547"/>
      <c r="AQ92" s="547"/>
      <c r="AR92" s="547"/>
      <c r="AS92" s="547"/>
      <c r="AT92" s="547"/>
      <c r="AU92" s="547"/>
      <c r="AV92" s="547"/>
      <c r="AW92" s="547"/>
      <c r="AX92" s="548"/>
    </row>
    <row r="93" spans="1:52" ht="66" customHeight="1" thickBot="1" x14ac:dyDescent="0.25">
      <c r="A93" s="549" t="s">
        <v>251</v>
      </c>
      <c r="B93" s="550"/>
      <c r="C93" s="550"/>
      <c r="D93" s="550"/>
      <c r="E93" s="551"/>
      <c r="F93" s="747" t="s">
        <v>670</v>
      </c>
      <c r="G93" s="748"/>
      <c r="H93" s="748"/>
      <c r="I93" s="748"/>
      <c r="J93" s="748"/>
      <c r="K93" s="748"/>
      <c r="L93" s="748"/>
      <c r="M93" s="748"/>
      <c r="N93" s="748"/>
      <c r="O93" s="748"/>
      <c r="P93" s="748"/>
      <c r="Q93" s="748"/>
      <c r="R93" s="748"/>
      <c r="S93" s="748"/>
      <c r="T93" s="748"/>
      <c r="U93" s="748"/>
      <c r="V93" s="748"/>
      <c r="W93" s="748"/>
      <c r="X93" s="748"/>
      <c r="Y93" s="748"/>
      <c r="Z93" s="748"/>
      <c r="AA93" s="748"/>
      <c r="AB93" s="748"/>
      <c r="AC93" s="748"/>
      <c r="AD93" s="748"/>
      <c r="AE93" s="748"/>
      <c r="AF93" s="748"/>
      <c r="AG93" s="748"/>
      <c r="AH93" s="748"/>
      <c r="AI93" s="748"/>
      <c r="AJ93" s="748"/>
      <c r="AK93" s="748"/>
      <c r="AL93" s="748"/>
      <c r="AM93" s="748"/>
      <c r="AN93" s="748"/>
      <c r="AO93" s="748"/>
      <c r="AP93" s="748"/>
      <c r="AQ93" s="748"/>
      <c r="AR93" s="748"/>
      <c r="AS93" s="748"/>
      <c r="AT93" s="748"/>
      <c r="AU93" s="748"/>
      <c r="AV93" s="748"/>
      <c r="AW93" s="748"/>
      <c r="AX93" s="749"/>
    </row>
    <row r="94" spans="1:52" ht="24.75" customHeight="1" x14ac:dyDescent="0.2">
      <c r="A94" s="523" t="s">
        <v>33</v>
      </c>
      <c r="B94" s="524"/>
      <c r="C94" s="524"/>
      <c r="D94" s="524"/>
      <c r="E94" s="524"/>
      <c r="F94" s="524"/>
      <c r="G94" s="524"/>
      <c r="H94" s="524"/>
      <c r="I94" s="524"/>
      <c r="J94" s="524"/>
      <c r="K94" s="524"/>
      <c r="L94" s="524"/>
      <c r="M94" s="524"/>
      <c r="N94" s="524"/>
      <c r="O94" s="524"/>
      <c r="P94" s="524"/>
      <c r="Q94" s="524"/>
      <c r="R94" s="524"/>
      <c r="S94" s="524"/>
      <c r="T94" s="524"/>
      <c r="U94" s="524"/>
      <c r="V94" s="524"/>
      <c r="W94" s="524"/>
      <c r="X94" s="524"/>
      <c r="Y94" s="524"/>
      <c r="Z94" s="524"/>
      <c r="AA94" s="524"/>
      <c r="AB94" s="524"/>
      <c r="AC94" s="524"/>
      <c r="AD94" s="524"/>
      <c r="AE94" s="524"/>
      <c r="AF94" s="524"/>
      <c r="AG94" s="524"/>
      <c r="AH94" s="524"/>
      <c r="AI94" s="524"/>
      <c r="AJ94" s="524"/>
      <c r="AK94" s="524"/>
      <c r="AL94" s="524"/>
      <c r="AM94" s="524"/>
      <c r="AN94" s="524"/>
      <c r="AO94" s="524"/>
      <c r="AP94" s="524"/>
      <c r="AQ94" s="524"/>
      <c r="AR94" s="524"/>
      <c r="AS94" s="524"/>
      <c r="AT94" s="524"/>
      <c r="AU94" s="524"/>
      <c r="AV94" s="524"/>
      <c r="AW94" s="524"/>
      <c r="AX94" s="525"/>
    </row>
    <row r="95" spans="1:52" ht="23.4" customHeight="1" thickBot="1" x14ac:dyDescent="0.25">
      <c r="A95" s="558"/>
      <c r="B95" s="559"/>
      <c r="C95" s="559"/>
      <c r="D95" s="559"/>
      <c r="E95" s="559"/>
      <c r="F95" s="559"/>
      <c r="G95" s="559"/>
      <c r="H95" s="559"/>
      <c r="I95" s="559"/>
      <c r="J95" s="559"/>
      <c r="K95" s="559"/>
      <c r="L95" s="559"/>
      <c r="M95" s="559"/>
      <c r="N95" s="559"/>
      <c r="O95" s="559"/>
      <c r="P95" s="559"/>
      <c r="Q95" s="559"/>
      <c r="R95" s="559"/>
      <c r="S95" s="559"/>
      <c r="T95" s="559"/>
      <c r="U95" s="559"/>
      <c r="V95" s="559"/>
      <c r="W95" s="559"/>
      <c r="X95" s="559"/>
      <c r="Y95" s="559"/>
      <c r="Z95" s="559"/>
      <c r="AA95" s="559"/>
      <c r="AB95" s="559"/>
      <c r="AC95" s="559"/>
      <c r="AD95" s="559"/>
      <c r="AE95" s="559"/>
      <c r="AF95" s="559"/>
      <c r="AG95" s="559"/>
      <c r="AH95" s="559"/>
      <c r="AI95" s="559"/>
      <c r="AJ95" s="559"/>
      <c r="AK95" s="559"/>
      <c r="AL95" s="559"/>
      <c r="AM95" s="559"/>
      <c r="AN95" s="559"/>
      <c r="AO95" s="559"/>
      <c r="AP95" s="559"/>
      <c r="AQ95" s="559"/>
      <c r="AR95" s="559"/>
      <c r="AS95" s="559"/>
      <c r="AT95" s="559"/>
      <c r="AU95" s="559"/>
      <c r="AV95" s="559"/>
      <c r="AW95" s="559"/>
      <c r="AX95" s="560"/>
    </row>
    <row r="96" spans="1:52" ht="24.75" customHeight="1" x14ac:dyDescent="0.2">
      <c r="A96" s="531" t="s">
        <v>230</v>
      </c>
      <c r="B96" s="532"/>
      <c r="C96" s="532"/>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532"/>
      <c r="AC96" s="532"/>
      <c r="AD96" s="532"/>
      <c r="AE96" s="532"/>
      <c r="AF96" s="532"/>
      <c r="AG96" s="532"/>
      <c r="AH96" s="532"/>
      <c r="AI96" s="532"/>
      <c r="AJ96" s="532"/>
      <c r="AK96" s="532"/>
      <c r="AL96" s="532"/>
      <c r="AM96" s="532"/>
      <c r="AN96" s="532"/>
      <c r="AO96" s="532"/>
      <c r="AP96" s="532"/>
      <c r="AQ96" s="532"/>
      <c r="AR96" s="532"/>
      <c r="AS96" s="532"/>
      <c r="AT96" s="532"/>
      <c r="AU96" s="532"/>
      <c r="AV96" s="532"/>
      <c r="AW96" s="532"/>
      <c r="AX96" s="533"/>
      <c r="AZ96" s="10"/>
    </row>
    <row r="97" spans="1:51" ht="24.75" customHeight="1" x14ac:dyDescent="0.2">
      <c r="A97" s="105" t="s">
        <v>532</v>
      </c>
      <c r="B97" s="106"/>
      <c r="C97" s="106"/>
      <c r="D97" s="107"/>
      <c r="E97" s="101"/>
      <c r="F97" s="102"/>
      <c r="G97" s="102"/>
      <c r="H97" s="102"/>
      <c r="I97" s="102"/>
      <c r="J97" s="102"/>
      <c r="K97" s="102"/>
      <c r="L97" s="102"/>
      <c r="M97" s="102"/>
      <c r="N97" s="102"/>
      <c r="O97" s="102"/>
      <c r="P97" s="103"/>
      <c r="Q97" s="101"/>
      <c r="R97" s="102"/>
      <c r="S97" s="102"/>
      <c r="T97" s="102"/>
      <c r="U97" s="102"/>
      <c r="V97" s="102"/>
      <c r="W97" s="102"/>
      <c r="X97" s="102"/>
      <c r="Y97" s="102"/>
      <c r="Z97" s="102"/>
      <c r="AA97" s="102"/>
      <c r="AB97" s="103"/>
      <c r="AC97" s="101"/>
      <c r="AD97" s="102"/>
      <c r="AE97" s="102"/>
      <c r="AF97" s="102"/>
      <c r="AG97" s="102"/>
      <c r="AH97" s="102"/>
      <c r="AI97" s="102"/>
      <c r="AJ97" s="102"/>
      <c r="AK97" s="102"/>
      <c r="AL97" s="102"/>
      <c r="AM97" s="102"/>
      <c r="AN97" s="103"/>
      <c r="AO97" s="101"/>
      <c r="AP97" s="102"/>
      <c r="AQ97" s="102"/>
      <c r="AR97" s="102"/>
      <c r="AS97" s="102"/>
      <c r="AT97" s="102"/>
      <c r="AU97" s="102"/>
      <c r="AV97" s="102"/>
      <c r="AW97" s="102"/>
      <c r="AX97" s="104"/>
      <c r="AY97" s="77"/>
    </row>
    <row r="98" spans="1:51" ht="24.75" customHeight="1" x14ac:dyDescent="0.2">
      <c r="A98" s="100" t="s">
        <v>265</v>
      </c>
      <c r="B98" s="100"/>
      <c r="C98" s="100"/>
      <c r="D98" s="100"/>
      <c r="E98" s="101"/>
      <c r="F98" s="102"/>
      <c r="G98" s="102"/>
      <c r="H98" s="102"/>
      <c r="I98" s="102"/>
      <c r="J98" s="102"/>
      <c r="K98" s="102"/>
      <c r="L98" s="102"/>
      <c r="M98" s="102"/>
      <c r="N98" s="102"/>
      <c r="O98" s="102"/>
      <c r="P98" s="103"/>
      <c r="Q98" s="101"/>
      <c r="R98" s="102"/>
      <c r="S98" s="102"/>
      <c r="T98" s="102"/>
      <c r="U98" s="102"/>
      <c r="V98" s="102"/>
      <c r="W98" s="102"/>
      <c r="X98" s="102"/>
      <c r="Y98" s="102"/>
      <c r="Z98" s="102"/>
      <c r="AA98" s="102"/>
      <c r="AB98" s="103"/>
      <c r="AC98" s="101"/>
      <c r="AD98" s="102"/>
      <c r="AE98" s="102"/>
      <c r="AF98" s="102"/>
      <c r="AG98" s="102"/>
      <c r="AH98" s="102"/>
      <c r="AI98" s="102"/>
      <c r="AJ98" s="102"/>
      <c r="AK98" s="102"/>
      <c r="AL98" s="102"/>
      <c r="AM98" s="102"/>
      <c r="AN98" s="103"/>
      <c r="AO98" s="101"/>
      <c r="AP98" s="102"/>
      <c r="AQ98" s="102"/>
      <c r="AR98" s="102"/>
      <c r="AS98" s="102"/>
      <c r="AT98" s="102"/>
      <c r="AU98" s="102"/>
      <c r="AV98" s="102"/>
      <c r="AW98" s="102"/>
      <c r="AX98" s="104"/>
    </row>
    <row r="99" spans="1:51" ht="24.75" customHeight="1" x14ac:dyDescent="0.2">
      <c r="A99" s="100" t="s">
        <v>264</v>
      </c>
      <c r="B99" s="100"/>
      <c r="C99" s="100"/>
      <c r="D99" s="100"/>
      <c r="E99" s="101"/>
      <c r="F99" s="102"/>
      <c r="G99" s="102"/>
      <c r="H99" s="102"/>
      <c r="I99" s="102"/>
      <c r="J99" s="102"/>
      <c r="K99" s="102"/>
      <c r="L99" s="102"/>
      <c r="M99" s="102"/>
      <c r="N99" s="102"/>
      <c r="O99" s="102"/>
      <c r="P99" s="103"/>
      <c r="Q99" s="101"/>
      <c r="R99" s="102"/>
      <c r="S99" s="102"/>
      <c r="T99" s="102"/>
      <c r="U99" s="102"/>
      <c r="V99" s="102"/>
      <c r="W99" s="102"/>
      <c r="X99" s="102"/>
      <c r="Y99" s="102"/>
      <c r="Z99" s="102"/>
      <c r="AA99" s="102"/>
      <c r="AB99" s="103"/>
      <c r="AC99" s="101"/>
      <c r="AD99" s="102"/>
      <c r="AE99" s="102"/>
      <c r="AF99" s="102"/>
      <c r="AG99" s="102"/>
      <c r="AH99" s="102"/>
      <c r="AI99" s="102"/>
      <c r="AJ99" s="102"/>
      <c r="AK99" s="102"/>
      <c r="AL99" s="102"/>
      <c r="AM99" s="102"/>
      <c r="AN99" s="103"/>
      <c r="AO99" s="101"/>
      <c r="AP99" s="102"/>
      <c r="AQ99" s="102"/>
      <c r="AR99" s="102"/>
      <c r="AS99" s="102"/>
      <c r="AT99" s="102"/>
      <c r="AU99" s="102"/>
      <c r="AV99" s="102"/>
      <c r="AW99" s="102"/>
      <c r="AX99" s="104"/>
    </row>
    <row r="100" spans="1:51" ht="24.75" customHeight="1" x14ac:dyDescent="0.2">
      <c r="A100" s="100" t="s">
        <v>263</v>
      </c>
      <c r="B100" s="100"/>
      <c r="C100" s="100"/>
      <c r="D100" s="100"/>
      <c r="E100" s="101"/>
      <c r="F100" s="102"/>
      <c r="G100" s="102"/>
      <c r="H100" s="102"/>
      <c r="I100" s="102"/>
      <c r="J100" s="102"/>
      <c r="K100" s="102"/>
      <c r="L100" s="102"/>
      <c r="M100" s="102"/>
      <c r="N100" s="102"/>
      <c r="O100" s="102"/>
      <c r="P100" s="103"/>
      <c r="Q100" s="101"/>
      <c r="R100" s="102"/>
      <c r="S100" s="102"/>
      <c r="T100" s="102"/>
      <c r="U100" s="102"/>
      <c r="V100" s="102"/>
      <c r="W100" s="102"/>
      <c r="X100" s="102"/>
      <c r="Y100" s="102"/>
      <c r="Z100" s="102"/>
      <c r="AA100" s="102"/>
      <c r="AB100" s="103"/>
      <c r="AC100" s="101"/>
      <c r="AD100" s="102"/>
      <c r="AE100" s="102"/>
      <c r="AF100" s="102"/>
      <c r="AG100" s="102"/>
      <c r="AH100" s="102"/>
      <c r="AI100" s="102"/>
      <c r="AJ100" s="102"/>
      <c r="AK100" s="102"/>
      <c r="AL100" s="102"/>
      <c r="AM100" s="102"/>
      <c r="AN100" s="103"/>
      <c r="AO100" s="101"/>
      <c r="AP100" s="102"/>
      <c r="AQ100" s="102"/>
      <c r="AR100" s="102"/>
      <c r="AS100" s="102"/>
      <c r="AT100" s="102"/>
      <c r="AU100" s="102"/>
      <c r="AV100" s="102"/>
      <c r="AW100" s="102"/>
      <c r="AX100" s="104"/>
    </row>
    <row r="101" spans="1:51" ht="24.75" customHeight="1" x14ac:dyDescent="0.2">
      <c r="A101" s="100" t="s">
        <v>262</v>
      </c>
      <c r="B101" s="100"/>
      <c r="C101" s="100"/>
      <c r="D101" s="100"/>
      <c r="E101" s="101"/>
      <c r="F101" s="102"/>
      <c r="G101" s="102"/>
      <c r="H101" s="102"/>
      <c r="I101" s="102"/>
      <c r="J101" s="102"/>
      <c r="K101" s="102"/>
      <c r="L101" s="102"/>
      <c r="M101" s="102"/>
      <c r="N101" s="102"/>
      <c r="O101" s="102"/>
      <c r="P101" s="103"/>
      <c r="Q101" s="101"/>
      <c r="R101" s="102"/>
      <c r="S101" s="102"/>
      <c r="T101" s="102"/>
      <c r="U101" s="102"/>
      <c r="V101" s="102"/>
      <c r="W101" s="102"/>
      <c r="X101" s="102"/>
      <c r="Y101" s="102"/>
      <c r="Z101" s="102"/>
      <c r="AA101" s="102"/>
      <c r="AB101" s="103"/>
      <c r="AC101" s="101"/>
      <c r="AD101" s="102"/>
      <c r="AE101" s="102"/>
      <c r="AF101" s="102"/>
      <c r="AG101" s="102"/>
      <c r="AH101" s="102"/>
      <c r="AI101" s="102"/>
      <c r="AJ101" s="102"/>
      <c r="AK101" s="102"/>
      <c r="AL101" s="102"/>
      <c r="AM101" s="102"/>
      <c r="AN101" s="103"/>
      <c r="AO101" s="101"/>
      <c r="AP101" s="102"/>
      <c r="AQ101" s="102"/>
      <c r="AR101" s="102"/>
      <c r="AS101" s="102"/>
      <c r="AT101" s="102"/>
      <c r="AU101" s="102"/>
      <c r="AV101" s="102"/>
      <c r="AW101" s="102"/>
      <c r="AX101" s="104"/>
    </row>
    <row r="102" spans="1:51" ht="24.75" customHeight="1" x14ac:dyDescent="0.2">
      <c r="A102" s="100" t="s">
        <v>261</v>
      </c>
      <c r="B102" s="100"/>
      <c r="C102" s="100"/>
      <c r="D102" s="100"/>
      <c r="E102" s="101"/>
      <c r="F102" s="102"/>
      <c r="G102" s="102"/>
      <c r="H102" s="102"/>
      <c r="I102" s="102"/>
      <c r="J102" s="102"/>
      <c r="K102" s="102"/>
      <c r="L102" s="102"/>
      <c r="M102" s="102"/>
      <c r="N102" s="102"/>
      <c r="O102" s="102"/>
      <c r="P102" s="103"/>
      <c r="Q102" s="101"/>
      <c r="R102" s="102"/>
      <c r="S102" s="102"/>
      <c r="T102" s="102"/>
      <c r="U102" s="102"/>
      <c r="V102" s="102"/>
      <c r="W102" s="102"/>
      <c r="X102" s="102"/>
      <c r="Y102" s="102"/>
      <c r="Z102" s="102"/>
      <c r="AA102" s="102"/>
      <c r="AB102" s="103"/>
      <c r="AC102" s="101"/>
      <c r="AD102" s="102"/>
      <c r="AE102" s="102"/>
      <c r="AF102" s="102"/>
      <c r="AG102" s="102"/>
      <c r="AH102" s="102"/>
      <c r="AI102" s="102"/>
      <c r="AJ102" s="102"/>
      <c r="AK102" s="102"/>
      <c r="AL102" s="102"/>
      <c r="AM102" s="102"/>
      <c r="AN102" s="103"/>
      <c r="AO102" s="101"/>
      <c r="AP102" s="102"/>
      <c r="AQ102" s="102"/>
      <c r="AR102" s="102"/>
      <c r="AS102" s="102"/>
      <c r="AT102" s="102"/>
      <c r="AU102" s="102"/>
      <c r="AV102" s="102"/>
      <c r="AW102" s="102"/>
      <c r="AX102" s="104"/>
    </row>
    <row r="103" spans="1:51" ht="24.75" customHeight="1" x14ac:dyDescent="0.2">
      <c r="A103" s="100" t="s">
        <v>260</v>
      </c>
      <c r="B103" s="100"/>
      <c r="C103" s="100"/>
      <c r="D103" s="100"/>
      <c r="E103" s="101" t="s">
        <v>605</v>
      </c>
      <c r="F103" s="102"/>
      <c r="G103" s="102"/>
      <c r="H103" s="102"/>
      <c r="I103" s="102"/>
      <c r="J103" s="102"/>
      <c r="K103" s="102"/>
      <c r="L103" s="102"/>
      <c r="M103" s="102"/>
      <c r="N103" s="102"/>
      <c r="O103" s="102"/>
      <c r="P103" s="103"/>
      <c r="Q103" s="101"/>
      <c r="R103" s="102"/>
      <c r="S103" s="102"/>
      <c r="T103" s="102"/>
      <c r="U103" s="102"/>
      <c r="V103" s="102"/>
      <c r="W103" s="102"/>
      <c r="X103" s="102"/>
      <c r="Y103" s="102"/>
      <c r="Z103" s="102"/>
      <c r="AA103" s="102"/>
      <c r="AB103" s="103"/>
      <c r="AC103" s="101"/>
      <c r="AD103" s="102"/>
      <c r="AE103" s="102"/>
      <c r="AF103" s="102"/>
      <c r="AG103" s="102"/>
      <c r="AH103" s="102"/>
      <c r="AI103" s="102"/>
      <c r="AJ103" s="102"/>
      <c r="AK103" s="102"/>
      <c r="AL103" s="102"/>
      <c r="AM103" s="102"/>
      <c r="AN103" s="103"/>
      <c r="AO103" s="101"/>
      <c r="AP103" s="102"/>
      <c r="AQ103" s="102"/>
      <c r="AR103" s="102"/>
      <c r="AS103" s="102"/>
      <c r="AT103" s="102"/>
      <c r="AU103" s="102"/>
      <c r="AV103" s="102"/>
      <c r="AW103" s="102"/>
      <c r="AX103" s="104"/>
    </row>
    <row r="104" spans="1:51" ht="24.75" customHeight="1" x14ac:dyDescent="0.2">
      <c r="A104" s="100" t="s">
        <v>259</v>
      </c>
      <c r="B104" s="100"/>
      <c r="C104" s="100"/>
      <c r="D104" s="100"/>
      <c r="E104" s="101" t="s">
        <v>606</v>
      </c>
      <c r="F104" s="102"/>
      <c r="G104" s="102"/>
      <c r="H104" s="102"/>
      <c r="I104" s="102"/>
      <c r="J104" s="102"/>
      <c r="K104" s="102"/>
      <c r="L104" s="102"/>
      <c r="M104" s="102"/>
      <c r="N104" s="102"/>
      <c r="O104" s="102"/>
      <c r="P104" s="103"/>
      <c r="Q104" s="101"/>
      <c r="R104" s="102"/>
      <c r="S104" s="102"/>
      <c r="T104" s="102"/>
      <c r="U104" s="102"/>
      <c r="V104" s="102"/>
      <c r="W104" s="102"/>
      <c r="X104" s="102"/>
      <c r="Y104" s="102"/>
      <c r="Z104" s="102"/>
      <c r="AA104" s="102"/>
      <c r="AB104" s="103"/>
      <c r="AC104" s="101"/>
      <c r="AD104" s="102"/>
      <c r="AE104" s="102"/>
      <c r="AF104" s="102"/>
      <c r="AG104" s="102"/>
      <c r="AH104" s="102"/>
      <c r="AI104" s="102"/>
      <c r="AJ104" s="102"/>
      <c r="AK104" s="102"/>
      <c r="AL104" s="102"/>
      <c r="AM104" s="102"/>
      <c r="AN104" s="103"/>
      <c r="AO104" s="101"/>
      <c r="AP104" s="102"/>
      <c r="AQ104" s="102"/>
      <c r="AR104" s="102"/>
      <c r="AS104" s="102"/>
      <c r="AT104" s="102"/>
      <c r="AU104" s="102"/>
      <c r="AV104" s="102"/>
      <c r="AW104" s="102"/>
      <c r="AX104" s="104"/>
    </row>
    <row r="105" spans="1:51" ht="24.75" customHeight="1" x14ac:dyDescent="0.2">
      <c r="A105" s="100" t="s">
        <v>258</v>
      </c>
      <c r="B105" s="100"/>
      <c r="C105" s="100"/>
      <c r="D105" s="100"/>
      <c r="E105" s="552" t="s">
        <v>607</v>
      </c>
      <c r="F105" s="553"/>
      <c r="G105" s="553"/>
      <c r="H105" s="553"/>
      <c r="I105" s="553"/>
      <c r="J105" s="553"/>
      <c r="K105" s="553"/>
      <c r="L105" s="553"/>
      <c r="M105" s="553"/>
      <c r="N105" s="553"/>
      <c r="O105" s="553"/>
      <c r="P105" s="554"/>
      <c r="Q105" s="552"/>
      <c r="R105" s="553"/>
      <c r="S105" s="553"/>
      <c r="T105" s="553"/>
      <c r="U105" s="553"/>
      <c r="V105" s="553"/>
      <c r="W105" s="553"/>
      <c r="X105" s="553"/>
      <c r="Y105" s="553"/>
      <c r="Z105" s="553"/>
      <c r="AA105" s="553"/>
      <c r="AB105" s="554"/>
      <c r="AC105" s="552"/>
      <c r="AD105" s="553"/>
      <c r="AE105" s="553"/>
      <c r="AF105" s="553"/>
      <c r="AG105" s="553"/>
      <c r="AH105" s="553"/>
      <c r="AI105" s="553"/>
      <c r="AJ105" s="553"/>
      <c r="AK105" s="553"/>
      <c r="AL105" s="553"/>
      <c r="AM105" s="553"/>
      <c r="AN105" s="554"/>
      <c r="AO105" s="101"/>
      <c r="AP105" s="102"/>
      <c r="AQ105" s="102"/>
      <c r="AR105" s="102"/>
      <c r="AS105" s="102"/>
      <c r="AT105" s="102"/>
      <c r="AU105" s="102"/>
      <c r="AV105" s="102"/>
      <c r="AW105" s="102"/>
      <c r="AX105" s="104"/>
    </row>
    <row r="106" spans="1:51" ht="24.75" customHeight="1" x14ac:dyDescent="0.2">
      <c r="A106" s="100" t="s">
        <v>406</v>
      </c>
      <c r="B106" s="100"/>
      <c r="C106" s="100"/>
      <c r="D106" s="100"/>
      <c r="E106" s="88" t="s">
        <v>148</v>
      </c>
      <c r="F106" s="84"/>
      <c r="G106" s="84"/>
      <c r="H106" s="80" t="str">
        <f>IF(E106="","","-")</f>
        <v>-</v>
      </c>
      <c r="I106" s="84"/>
      <c r="J106" s="84"/>
      <c r="K106" s="80" t="str">
        <f>IF(I106="","","-")</f>
        <v/>
      </c>
      <c r="L106" s="85">
        <v>27</v>
      </c>
      <c r="M106" s="85"/>
      <c r="N106" s="80" t="str">
        <f>IF(O106="","","-")</f>
        <v/>
      </c>
      <c r="O106" s="86"/>
      <c r="P106" s="87"/>
      <c r="Q106" s="88"/>
      <c r="R106" s="84"/>
      <c r="S106" s="84"/>
      <c r="T106" s="80" t="str">
        <f>IF(Q106="","","-")</f>
        <v/>
      </c>
      <c r="U106" s="84"/>
      <c r="V106" s="84"/>
      <c r="W106" s="80" t="str">
        <f>IF(U106="","","-")</f>
        <v/>
      </c>
      <c r="X106" s="85"/>
      <c r="Y106" s="85"/>
      <c r="Z106" s="80" t="str">
        <f>IF(AA106="","","-")</f>
        <v/>
      </c>
      <c r="AA106" s="86"/>
      <c r="AB106" s="87"/>
      <c r="AC106" s="88"/>
      <c r="AD106" s="84"/>
      <c r="AE106" s="84"/>
      <c r="AF106" s="80" t="str">
        <f>IF(AC106="","","-")</f>
        <v/>
      </c>
      <c r="AG106" s="84"/>
      <c r="AH106" s="84"/>
      <c r="AI106" s="80" t="str">
        <f>IF(AG106="","","-")</f>
        <v/>
      </c>
      <c r="AJ106" s="85"/>
      <c r="AK106" s="85"/>
      <c r="AL106" s="80" t="str">
        <f>IF(AM106="","","-")</f>
        <v/>
      </c>
      <c r="AM106" s="86"/>
      <c r="AN106" s="87"/>
      <c r="AO106" s="88"/>
      <c r="AP106" s="84"/>
      <c r="AQ106" s="80" t="str">
        <f>IF(AO106="","","-")</f>
        <v/>
      </c>
      <c r="AR106" s="84"/>
      <c r="AS106" s="84"/>
      <c r="AT106" s="80" t="str">
        <f>IF(AR106="","","-")</f>
        <v/>
      </c>
      <c r="AU106" s="85"/>
      <c r="AV106" s="85"/>
      <c r="AW106" s="80" t="str">
        <f>IF(AX106="","","-")</f>
        <v/>
      </c>
      <c r="AX106" s="83"/>
    </row>
    <row r="107" spans="1:51" ht="24.75" customHeight="1" thickBot="1" x14ac:dyDescent="0.25">
      <c r="A107" s="762" t="s">
        <v>371</v>
      </c>
      <c r="B107" s="762"/>
      <c r="C107" s="762"/>
      <c r="D107" s="762"/>
      <c r="E107" s="763" t="s">
        <v>148</v>
      </c>
      <c r="F107" s="764"/>
      <c r="G107" s="764"/>
      <c r="H107" s="765" t="str">
        <f>IF(E107="","","-")</f>
        <v>-</v>
      </c>
      <c r="I107" s="764"/>
      <c r="J107" s="764"/>
      <c r="K107" s="765" t="str">
        <f>IF(I107="","","-")</f>
        <v/>
      </c>
      <c r="L107" s="766">
        <v>30</v>
      </c>
      <c r="M107" s="766"/>
      <c r="N107" s="765" t="str">
        <f>IF(O107="","","-")</f>
        <v/>
      </c>
      <c r="O107" s="767"/>
      <c r="P107" s="768"/>
      <c r="Q107" s="763"/>
      <c r="R107" s="764"/>
      <c r="S107" s="764"/>
      <c r="T107" s="765" t="str">
        <f>IF(Q107="","","-")</f>
        <v/>
      </c>
      <c r="U107" s="764"/>
      <c r="V107" s="764"/>
      <c r="W107" s="765" t="str">
        <f>IF(U107="","","-")</f>
        <v/>
      </c>
      <c r="X107" s="766"/>
      <c r="Y107" s="766"/>
      <c r="Z107" s="765" t="str">
        <f>IF(AA107="","","-")</f>
        <v/>
      </c>
      <c r="AA107" s="767"/>
      <c r="AB107" s="768"/>
      <c r="AC107" s="763"/>
      <c r="AD107" s="764"/>
      <c r="AE107" s="764"/>
      <c r="AF107" s="765" t="str">
        <f>IF(AC107="","","-")</f>
        <v/>
      </c>
      <c r="AG107" s="764"/>
      <c r="AH107" s="764"/>
      <c r="AI107" s="765" t="str">
        <f>IF(AG107="","","-")</f>
        <v/>
      </c>
      <c r="AJ107" s="766"/>
      <c r="AK107" s="766"/>
      <c r="AL107" s="765" t="str">
        <f>IF(AM107="","","-")</f>
        <v/>
      </c>
      <c r="AM107" s="767"/>
      <c r="AN107" s="768"/>
      <c r="AO107" s="763"/>
      <c r="AP107" s="764"/>
      <c r="AQ107" s="765" t="str">
        <f>IF(AO107="","","-")</f>
        <v/>
      </c>
      <c r="AR107" s="764"/>
      <c r="AS107" s="764"/>
      <c r="AT107" s="765" t="str">
        <f>IF(AR107="","","-")</f>
        <v/>
      </c>
      <c r="AU107" s="766"/>
      <c r="AV107" s="766"/>
      <c r="AW107" s="765" t="str">
        <f>IF(AX107="","","-")</f>
        <v/>
      </c>
      <c r="AX107" s="769"/>
    </row>
    <row r="108" spans="1:51" ht="28.35" customHeight="1" x14ac:dyDescent="0.2">
      <c r="A108" s="770" t="s">
        <v>252</v>
      </c>
      <c r="B108" s="771"/>
      <c r="C108" s="771"/>
      <c r="D108" s="771"/>
      <c r="E108" s="771"/>
      <c r="F108" s="772"/>
      <c r="G108" s="773" t="s">
        <v>568</v>
      </c>
      <c r="H108" s="774"/>
      <c r="I108" s="774"/>
      <c r="J108" s="774"/>
      <c r="K108" s="774"/>
      <c r="L108" s="774"/>
      <c r="M108" s="774"/>
      <c r="N108" s="774"/>
      <c r="O108" s="774"/>
      <c r="P108" s="774"/>
      <c r="Q108" s="774"/>
      <c r="R108" s="774"/>
      <c r="S108" s="774"/>
      <c r="T108" s="774"/>
      <c r="U108" s="774"/>
      <c r="V108" s="774"/>
      <c r="W108" s="774"/>
      <c r="X108" s="774"/>
      <c r="Y108" s="774"/>
      <c r="Z108" s="774"/>
      <c r="AA108" s="774"/>
      <c r="AB108" s="774"/>
      <c r="AC108" s="774"/>
      <c r="AD108" s="774"/>
      <c r="AE108" s="774"/>
      <c r="AF108" s="774"/>
      <c r="AG108" s="774"/>
      <c r="AH108" s="774"/>
      <c r="AI108" s="774"/>
      <c r="AJ108" s="774"/>
      <c r="AK108" s="774"/>
      <c r="AL108" s="774"/>
      <c r="AM108" s="774"/>
      <c r="AN108" s="774"/>
      <c r="AO108" s="774"/>
      <c r="AP108" s="774"/>
      <c r="AQ108" s="774"/>
      <c r="AR108" s="774"/>
      <c r="AS108" s="774"/>
      <c r="AT108" s="774"/>
      <c r="AU108" s="774"/>
      <c r="AV108" s="774"/>
      <c r="AW108" s="774"/>
      <c r="AX108" s="775"/>
    </row>
    <row r="109" spans="1:51" ht="12" customHeight="1" x14ac:dyDescent="0.2">
      <c r="A109" s="145"/>
      <c r="B109" s="146"/>
      <c r="C109" s="146"/>
      <c r="D109" s="146"/>
      <c r="E109" s="146"/>
      <c r="F109" s="147"/>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1" ht="28.35" customHeight="1" x14ac:dyDescent="0.2">
      <c r="A110" s="145"/>
      <c r="B110" s="146"/>
      <c r="C110" s="146"/>
      <c r="D110" s="146"/>
      <c r="E110" s="146"/>
      <c r="F110" s="147"/>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1" ht="28.35" customHeight="1" x14ac:dyDescent="0.2">
      <c r="A111" s="145"/>
      <c r="B111" s="146"/>
      <c r="C111" s="146"/>
      <c r="D111" s="146"/>
      <c r="E111" s="146"/>
      <c r="F111" s="147"/>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1" ht="27.75" customHeight="1" x14ac:dyDescent="0.2">
      <c r="A112" s="145"/>
      <c r="B112" s="146"/>
      <c r="C112" s="146"/>
      <c r="D112" s="146"/>
      <c r="E112" s="146"/>
      <c r="F112" s="147"/>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2">
      <c r="A113" s="145"/>
      <c r="B113" s="146"/>
      <c r="C113" s="146"/>
      <c r="D113" s="146"/>
      <c r="E113" s="146"/>
      <c r="F113" s="147"/>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2">
      <c r="A114" s="145"/>
      <c r="B114" s="146"/>
      <c r="C114" s="146"/>
      <c r="D114" s="146"/>
      <c r="E114" s="146"/>
      <c r="F114" s="147"/>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7.75" customHeight="1" x14ac:dyDescent="0.2">
      <c r="A115" s="145"/>
      <c r="B115" s="146"/>
      <c r="C115" s="146"/>
      <c r="D115" s="146"/>
      <c r="E115" s="146"/>
      <c r="F115" s="147"/>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2">
      <c r="A116" s="145"/>
      <c r="B116" s="146"/>
      <c r="C116" s="146"/>
      <c r="D116" s="146"/>
      <c r="E116" s="146"/>
      <c r="F116" s="147"/>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2">
      <c r="A117" s="145"/>
      <c r="B117" s="146"/>
      <c r="C117" s="146"/>
      <c r="D117" s="146"/>
      <c r="E117" s="146"/>
      <c r="F117" s="147"/>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2">
      <c r="A118" s="145"/>
      <c r="B118" s="146"/>
      <c r="C118" s="146"/>
      <c r="D118" s="146"/>
      <c r="E118" s="146"/>
      <c r="F118" s="147"/>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2">
      <c r="A119" s="145"/>
      <c r="B119" s="146"/>
      <c r="C119" s="146"/>
      <c r="D119" s="146"/>
      <c r="E119" s="146"/>
      <c r="F119" s="147"/>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2">
      <c r="A120" s="145"/>
      <c r="B120" s="146"/>
      <c r="C120" s="146"/>
      <c r="D120" s="146"/>
      <c r="E120" s="146"/>
      <c r="F120" s="147"/>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7.75" customHeight="1" x14ac:dyDescent="0.2">
      <c r="A121" s="145"/>
      <c r="B121" s="146"/>
      <c r="C121" s="146"/>
      <c r="D121" s="146"/>
      <c r="E121" s="146"/>
      <c r="F121" s="147"/>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2">
      <c r="A122" s="145"/>
      <c r="B122" s="146"/>
      <c r="C122" s="146"/>
      <c r="D122" s="146"/>
      <c r="E122" s="146"/>
      <c r="F122" s="147"/>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2">
      <c r="A123" s="145"/>
      <c r="B123" s="146"/>
      <c r="C123" s="146"/>
      <c r="D123" s="146"/>
      <c r="E123" s="146"/>
      <c r="F123" s="147"/>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2">
      <c r="A124" s="145"/>
      <c r="B124" s="146"/>
      <c r="C124" s="146"/>
      <c r="D124" s="146"/>
      <c r="E124" s="146"/>
      <c r="F124" s="147"/>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7.75" customHeight="1" x14ac:dyDescent="0.2">
      <c r="A125" s="145"/>
      <c r="B125" s="146"/>
      <c r="C125" s="146"/>
      <c r="D125" s="146"/>
      <c r="E125" s="146"/>
      <c r="F125" s="147"/>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7" customHeight="1" x14ac:dyDescent="0.2">
      <c r="A126" s="145"/>
      <c r="B126" s="146"/>
      <c r="C126" s="146"/>
      <c r="D126" s="146"/>
      <c r="E126" s="146"/>
      <c r="F126" s="147"/>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7" customHeight="1" x14ac:dyDescent="0.2">
      <c r="A127" s="145"/>
      <c r="B127" s="146"/>
      <c r="C127" s="146"/>
      <c r="D127" s="146"/>
      <c r="E127" s="146"/>
      <c r="F127" s="147"/>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7" customHeight="1" x14ac:dyDescent="0.2">
      <c r="A128" s="145"/>
      <c r="B128" s="146"/>
      <c r="C128" s="146"/>
      <c r="D128" s="146"/>
      <c r="E128" s="146"/>
      <c r="F128" s="147"/>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27" customHeight="1" x14ac:dyDescent="0.2">
      <c r="A129" s="145"/>
      <c r="B129" s="146"/>
      <c r="C129" s="146"/>
      <c r="D129" s="146"/>
      <c r="E129" s="146"/>
      <c r="F129" s="147"/>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27" customHeight="1" x14ac:dyDescent="0.2">
      <c r="A130" s="145"/>
      <c r="B130" s="146"/>
      <c r="C130" s="146"/>
      <c r="D130" s="146"/>
      <c r="E130" s="146"/>
      <c r="F130" s="147"/>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27" customHeight="1" x14ac:dyDescent="0.2">
      <c r="A131" s="145"/>
      <c r="B131" s="146"/>
      <c r="C131" s="146"/>
      <c r="D131" s="146"/>
      <c r="E131" s="146"/>
      <c r="F131" s="147"/>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11.4" customHeight="1" x14ac:dyDescent="0.2">
      <c r="A132" s="145"/>
      <c r="B132" s="146"/>
      <c r="C132" s="146"/>
      <c r="D132" s="146"/>
      <c r="E132" s="146"/>
      <c r="F132" s="147"/>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12.6" customHeight="1" x14ac:dyDescent="0.2">
      <c r="A133" s="145"/>
      <c r="B133" s="146"/>
      <c r="C133" s="146"/>
      <c r="D133" s="146"/>
      <c r="E133" s="146"/>
      <c r="F133" s="147"/>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12.6" customHeight="1" thickBot="1" x14ac:dyDescent="0.25">
      <c r="A134" s="573"/>
      <c r="B134" s="574"/>
      <c r="C134" s="574"/>
      <c r="D134" s="574"/>
      <c r="E134" s="574"/>
      <c r="F134" s="575"/>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40"/>
    </row>
    <row r="135" spans="1:50" ht="24.75" customHeight="1" x14ac:dyDescent="0.2">
      <c r="A135" s="536" t="s">
        <v>254</v>
      </c>
      <c r="B135" s="537"/>
      <c r="C135" s="537"/>
      <c r="D135" s="537"/>
      <c r="E135" s="537"/>
      <c r="F135" s="538"/>
      <c r="G135" s="366" t="s">
        <v>608</v>
      </c>
      <c r="H135" s="367"/>
      <c r="I135" s="367"/>
      <c r="J135" s="367"/>
      <c r="K135" s="367"/>
      <c r="L135" s="367"/>
      <c r="M135" s="367"/>
      <c r="N135" s="367"/>
      <c r="O135" s="367"/>
      <c r="P135" s="367"/>
      <c r="Q135" s="367"/>
      <c r="R135" s="367"/>
      <c r="S135" s="367"/>
      <c r="T135" s="367"/>
      <c r="U135" s="367"/>
      <c r="V135" s="367"/>
      <c r="W135" s="367"/>
      <c r="X135" s="367"/>
      <c r="Y135" s="367"/>
      <c r="Z135" s="367"/>
      <c r="AA135" s="367"/>
      <c r="AB135" s="368"/>
      <c r="AC135" s="366" t="s">
        <v>609</v>
      </c>
      <c r="AD135" s="367"/>
      <c r="AE135" s="367"/>
      <c r="AF135" s="367"/>
      <c r="AG135" s="367"/>
      <c r="AH135" s="367"/>
      <c r="AI135" s="367"/>
      <c r="AJ135" s="367"/>
      <c r="AK135" s="367"/>
      <c r="AL135" s="367"/>
      <c r="AM135" s="367"/>
      <c r="AN135" s="367"/>
      <c r="AO135" s="367"/>
      <c r="AP135" s="367"/>
      <c r="AQ135" s="367"/>
      <c r="AR135" s="367"/>
      <c r="AS135" s="367"/>
      <c r="AT135" s="367"/>
      <c r="AU135" s="367"/>
      <c r="AV135" s="367"/>
      <c r="AW135" s="367"/>
      <c r="AX135" s="369"/>
    </row>
    <row r="136" spans="1:50" ht="24.75" customHeight="1" x14ac:dyDescent="0.2">
      <c r="A136" s="539"/>
      <c r="B136" s="540"/>
      <c r="C136" s="540"/>
      <c r="D136" s="540"/>
      <c r="E136" s="540"/>
      <c r="F136" s="541"/>
      <c r="G136" s="364" t="s">
        <v>17</v>
      </c>
      <c r="H136" s="365"/>
      <c r="I136" s="365"/>
      <c r="J136" s="365"/>
      <c r="K136" s="365"/>
      <c r="L136" s="376" t="s">
        <v>18</v>
      </c>
      <c r="M136" s="365"/>
      <c r="N136" s="365"/>
      <c r="O136" s="365"/>
      <c r="P136" s="365"/>
      <c r="Q136" s="365"/>
      <c r="R136" s="365"/>
      <c r="S136" s="365"/>
      <c r="T136" s="365"/>
      <c r="U136" s="365"/>
      <c r="V136" s="365"/>
      <c r="W136" s="365"/>
      <c r="X136" s="377"/>
      <c r="Y136" s="373" t="s">
        <v>19</v>
      </c>
      <c r="Z136" s="374"/>
      <c r="AA136" s="374"/>
      <c r="AB136" s="375"/>
      <c r="AC136" s="364" t="s">
        <v>17</v>
      </c>
      <c r="AD136" s="365"/>
      <c r="AE136" s="365"/>
      <c r="AF136" s="365"/>
      <c r="AG136" s="365"/>
      <c r="AH136" s="376" t="s">
        <v>18</v>
      </c>
      <c r="AI136" s="365"/>
      <c r="AJ136" s="365"/>
      <c r="AK136" s="365"/>
      <c r="AL136" s="365"/>
      <c r="AM136" s="365"/>
      <c r="AN136" s="365"/>
      <c r="AO136" s="365"/>
      <c r="AP136" s="365"/>
      <c r="AQ136" s="365"/>
      <c r="AR136" s="365"/>
      <c r="AS136" s="365"/>
      <c r="AT136" s="377"/>
      <c r="AU136" s="373" t="s">
        <v>19</v>
      </c>
      <c r="AV136" s="374"/>
      <c r="AW136" s="374"/>
      <c r="AX136" s="378"/>
    </row>
    <row r="137" spans="1:50" ht="24.75" customHeight="1" x14ac:dyDescent="0.2">
      <c r="A137" s="539"/>
      <c r="B137" s="540"/>
      <c r="C137" s="540"/>
      <c r="D137" s="540"/>
      <c r="E137" s="540"/>
      <c r="F137" s="541"/>
      <c r="G137" s="358" t="s">
        <v>650</v>
      </c>
      <c r="H137" s="359"/>
      <c r="I137" s="359"/>
      <c r="J137" s="359"/>
      <c r="K137" s="360"/>
      <c r="L137" s="361" t="s">
        <v>651</v>
      </c>
      <c r="M137" s="362"/>
      <c r="N137" s="362"/>
      <c r="O137" s="362"/>
      <c r="P137" s="362"/>
      <c r="Q137" s="362"/>
      <c r="R137" s="362"/>
      <c r="S137" s="362"/>
      <c r="T137" s="362"/>
      <c r="U137" s="362"/>
      <c r="V137" s="362"/>
      <c r="W137" s="362"/>
      <c r="X137" s="363"/>
      <c r="Y137" s="370">
        <v>0.8</v>
      </c>
      <c r="Z137" s="371"/>
      <c r="AA137" s="371"/>
      <c r="AB137" s="372"/>
      <c r="AC137" s="358" t="s">
        <v>612</v>
      </c>
      <c r="AD137" s="359"/>
      <c r="AE137" s="359"/>
      <c r="AF137" s="359"/>
      <c r="AG137" s="360"/>
      <c r="AH137" s="361" t="s">
        <v>646</v>
      </c>
      <c r="AI137" s="362"/>
      <c r="AJ137" s="362"/>
      <c r="AK137" s="362"/>
      <c r="AL137" s="362"/>
      <c r="AM137" s="362"/>
      <c r="AN137" s="362"/>
      <c r="AO137" s="362"/>
      <c r="AP137" s="362"/>
      <c r="AQ137" s="362"/>
      <c r="AR137" s="362"/>
      <c r="AS137" s="362"/>
      <c r="AT137" s="363"/>
      <c r="AU137" s="370">
        <v>9.8000000000000007</v>
      </c>
      <c r="AV137" s="371"/>
      <c r="AW137" s="371"/>
      <c r="AX137" s="616"/>
    </row>
    <row r="138" spans="1:50" ht="24.75" customHeight="1" x14ac:dyDescent="0.2">
      <c r="A138" s="539"/>
      <c r="B138" s="540"/>
      <c r="C138" s="540"/>
      <c r="D138" s="540"/>
      <c r="E138" s="540"/>
      <c r="F138" s="541"/>
      <c r="G138" s="341" t="s">
        <v>652</v>
      </c>
      <c r="H138" s="342"/>
      <c r="I138" s="342"/>
      <c r="J138" s="342"/>
      <c r="K138" s="343"/>
      <c r="L138" s="172" t="s">
        <v>653</v>
      </c>
      <c r="M138" s="173"/>
      <c r="N138" s="173"/>
      <c r="O138" s="173"/>
      <c r="P138" s="173"/>
      <c r="Q138" s="173"/>
      <c r="R138" s="173"/>
      <c r="S138" s="173"/>
      <c r="T138" s="173"/>
      <c r="U138" s="173"/>
      <c r="V138" s="173"/>
      <c r="W138" s="173"/>
      <c r="X138" s="174"/>
      <c r="Y138" s="175">
        <v>385</v>
      </c>
      <c r="Z138" s="176"/>
      <c r="AA138" s="176"/>
      <c r="AB138" s="344"/>
      <c r="AC138" s="341" t="s">
        <v>78</v>
      </c>
      <c r="AD138" s="342"/>
      <c r="AE138" s="342"/>
      <c r="AF138" s="342"/>
      <c r="AG138" s="343"/>
      <c r="AH138" s="172" t="s">
        <v>647</v>
      </c>
      <c r="AI138" s="173"/>
      <c r="AJ138" s="173"/>
      <c r="AK138" s="173"/>
      <c r="AL138" s="173"/>
      <c r="AM138" s="173"/>
      <c r="AN138" s="173"/>
      <c r="AO138" s="173"/>
      <c r="AP138" s="173"/>
      <c r="AQ138" s="173"/>
      <c r="AR138" s="173"/>
      <c r="AS138" s="173"/>
      <c r="AT138" s="174"/>
      <c r="AU138" s="175">
        <v>0.2</v>
      </c>
      <c r="AV138" s="176"/>
      <c r="AW138" s="176"/>
      <c r="AX138" s="177"/>
    </row>
    <row r="139" spans="1:50" ht="24.75" customHeight="1" x14ac:dyDescent="0.2">
      <c r="A139" s="539"/>
      <c r="B139" s="540"/>
      <c r="C139" s="540"/>
      <c r="D139" s="540"/>
      <c r="E139" s="540"/>
      <c r="F139" s="541"/>
      <c r="G139" s="341" t="s">
        <v>654</v>
      </c>
      <c r="H139" s="342"/>
      <c r="I139" s="342"/>
      <c r="J139" s="342"/>
      <c r="K139" s="343"/>
      <c r="L139" s="172" t="s">
        <v>655</v>
      </c>
      <c r="M139" s="173"/>
      <c r="N139" s="173"/>
      <c r="O139" s="173"/>
      <c r="P139" s="173"/>
      <c r="Q139" s="173"/>
      <c r="R139" s="173"/>
      <c r="S139" s="173"/>
      <c r="T139" s="173"/>
      <c r="U139" s="173"/>
      <c r="V139" s="173"/>
      <c r="W139" s="173"/>
      <c r="X139" s="174"/>
      <c r="Y139" s="175">
        <v>198.1</v>
      </c>
      <c r="Z139" s="176"/>
      <c r="AA139" s="176"/>
      <c r="AB139" s="344"/>
      <c r="AC139" s="341" t="s">
        <v>648</v>
      </c>
      <c r="AD139" s="342"/>
      <c r="AE139" s="342"/>
      <c r="AF139" s="342"/>
      <c r="AG139" s="343"/>
      <c r="AH139" s="172" t="s">
        <v>649</v>
      </c>
      <c r="AI139" s="173"/>
      <c r="AJ139" s="173"/>
      <c r="AK139" s="173"/>
      <c r="AL139" s="173"/>
      <c r="AM139" s="173"/>
      <c r="AN139" s="173"/>
      <c r="AO139" s="173"/>
      <c r="AP139" s="173"/>
      <c r="AQ139" s="173"/>
      <c r="AR139" s="173"/>
      <c r="AS139" s="173"/>
      <c r="AT139" s="174"/>
      <c r="AU139" s="175">
        <v>0.2</v>
      </c>
      <c r="AV139" s="176"/>
      <c r="AW139" s="176"/>
      <c r="AX139" s="177"/>
    </row>
    <row r="140" spans="1:50" ht="24.75" customHeight="1" x14ac:dyDescent="0.2">
      <c r="A140" s="539"/>
      <c r="B140" s="540"/>
      <c r="C140" s="540"/>
      <c r="D140" s="540"/>
      <c r="E140" s="540"/>
      <c r="F140" s="541"/>
      <c r="G140" s="341" t="s">
        <v>656</v>
      </c>
      <c r="H140" s="542"/>
      <c r="I140" s="542"/>
      <c r="J140" s="542"/>
      <c r="K140" s="543"/>
      <c r="L140" s="172" t="s">
        <v>657</v>
      </c>
      <c r="M140" s="544"/>
      <c r="N140" s="544"/>
      <c r="O140" s="544"/>
      <c r="P140" s="544"/>
      <c r="Q140" s="544"/>
      <c r="R140" s="544"/>
      <c r="S140" s="544"/>
      <c r="T140" s="544"/>
      <c r="U140" s="544"/>
      <c r="V140" s="544"/>
      <c r="W140" s="544"/>
      <c r="X140" s="545"/>
      <c r="Y140" s="175">
        <v>13.2</v>
      </c>
      <c r="Z140" s="176"/>
      <c r="AA140" s="176"/>
      <c r="AB140" s="344"/>
      <c r="AC140" s="341"/>
      <c r="AD140" s="342"/>
      <c r="AE140" s="342"/>
      <c r="AF140" s="342"/>
      <c r="AG140" s="343"/>
      <c r="AH140" s="172"/>
      <c r="AI140" s="173"/>
      <c r="AJ140" s="173"/>
      <c r="AK140" s="173"/>
      <c r="AL140" s="173"/>
      <c r="AM140" s="173"/>
      <c r="AN140" s="173"/>
      <c r="AO140" s="173"/>
      <c r="AP140" s="173"/>
      <c r="AQ140" s="173"/>
      <c r="AR140" s="173"/>
      <c r="AS140" s="173"/>
      <c r="AT140" s="174"/>
      <c r="AU140" s="175"/>
      <c r="AV140" s="176"/>
      <c r="AW140" s="176"/>
      <c r="AX140" s="177"/>
    </row>
    <row r="141" spans="1:50" ht="24.75" customHeight="1" x14ac:dyDescent="0.2">
      <c r="A141" s="539"/>
      <c r="B141" s="540"/>
      <c r="C141" s="540"/>
      <c r="D141" s="540"/>
      <c r="E141" s="540"/>
      <c r="F141" s="541"/>
      <c r="G141" s="341" t="s">
        <v>658</v>
      </c>
      <c r="H141" s="542"/>
      <c r="I141" s="542"/>
      <c r="J141" s="542"/>
      <c r="K141" s="543"/>
      <c r="L141" s="172" t="s">
        <v>659</v>
      </c>
      <c r="M141" s="544"/>
      <c r="N141" s="544"/>
      <c r="O141" s="544"/>
      <c r="P141" s="544"/>
      <c r="Q141" s="544"/>
      <c r="R141" s="544"/>
      <c r="S141" s="544"/>
      <c r="T141" s="544"/>
      <c r="U141" s="544"/>
      <c r="V141" s="544"/>
      <c r="W141" s="544"/>
      <c r="X141" s="545"/>
      <c r="Y141" s="175">
        <v>2.2000000000000002</v>
      </c>
      <c r="Z141" s="176"/>
      <c r="AA141" s="176"/>
      <c r="AB141" s="344"/>
      <c r="AC141" s="341"/>
      <c r="AD141" s="342"/>
      <c r="AE141" s="342"/>
      <c r="AF141" s="342"/>
      <c r="AG141" s="343"/>
      <c r="AH141" s="172"/>
      <c r="AI141" s="173"/>
      <c r="AJ141" s="173"/>
      <c r="AK141" s="173"/>
      <c r="AL141" s="173"/>
      <c r="AM141" s="173"/>
      <c r="AN141" s="173"/>
      <c r="AO141" s="173"/>
      <c r="AP141" s="173"/>
      <c r="AQ141" s="173"/>
      <c r="AR141" s="173"/>
      <c r="AS141" s="173"/>
      <c r="AT141" s="174"/>
      <c r="AU141" s="175"/>
      <c r="AV141" s="176"/>
      <c r="AW141" s="176"/>
      <c r="AX141" s="177"/>
    </row>
    <row r="142" spans="1:50" ht="24.75" customHeight="1" x14ac:dyDescent="0.2">
      <c r="A142" s="539"/>
      <c r="B142" s="540"/>
      <c r="C142" s="540"/>
      <c r="D142" s="540"/>
      <c r="E142" s="540"/>
      <c r="F142" s="541"/>
      <c r="G142" s="341" t="s">
        <v>660</v>
      </c>
      <c r="H142" s="542"/>
      <c r="I142" s="542"/>
      <c r="J142" s="542"/>
      <c r="K142" s="543"/>
      <c r="L142" s="172" t="s">
        <v>661</v>
      </c>
      <c r="M142" s="544"/>
      <c r="N142" s="544"/>
      <c r="O142" s="544"/>
      <c r="P142" s="544"/>
      <c r="Q142" s="544"/>
      <c r="R142" s="544"/>
      <c r="S142" s="544"/>
      <c r="T142" s="544"/>
      <c r="U142" s="544"/>
      <c r="V142" s="544"/>
      <c r="W142" s="544"/>
      <c r="X142" s="545"/>
      <c r="Y142" s="175">
        <v>3</v>
      </c>
      <c r="Z142" s="176"/>
      <c r="AA142" s="176"/>
      <c r="AB142" s="344"/>
      <c r="AC142" s="341"/>
      <c r="AD142" s="342"/>
      <c r="AE142" s="342"/>
      <c r="AF142" s="342"/>
      <c r="AG142" s="343"/>
      <c r="AH142" s="172"/>
      <c r="AI142" s="173"/>
      <c r="AJ142" s="173"/>
      <c r="AK142" s="173"/>
      <c r="AL142" s="173"/>
      <c r="AM142" s="173"/>
      <c r="AN142" s="173"/>
      <c r="AO142" s="173"/>
      <c r="AP142" s="173"/>
      <c r="AQ142" s="173"/>
      <c r="AR142" s="173"/>
      <c r="AS142" s="173"/>
      <c r="AT142" s="174"/>
      <c r="AU142" s="175"/>
      <c r="AV142" s="176"/>
      <c r="AW142" s="176"/>
      <c r="AX142" s="177"/>
    </row>
    <row r="143" spans="1:50" ht="24.75" customHeight="1" x14ac:dyDescent="0.2">
      <c r="A143" s="539"/>
      <c r="B143" s="540"/>
      <c r="C143" s="540"/>
      <c r="D143" s="540"/>
      <c r="E143" s="540"/>
      <c r="F143" s="541"/>
      <c r="G143" s="341" t="s">
        <v>78</v>
      </c>
      <c r="H143" s="542"/>
      <c r="I143" s="542"/>
      <c r="J143" s="542"/>
      <c r="K143" s="543"/>
      <c r="L143" s="172" t="s">
        <v>662</v>
      </c>
      <c r="M143" s="544"/>
      <c r="N143" s="544"/>
      <c r="O143" s="544"/>
      <c r="P143" s="544"/>
      <c r="Q143" s="544"/>
      <c r="R143" s="544"/>
      <c r="S143" s="544"/>
      <c r="T143" s="544"/>
      <c r="U143" s="544"/>
      <c r="V143" s="544"/>
      <c r="W143" s="544"/>
      <c r="X143" s="545"/>
      <c r="Y143" s="175">
        <v>1100.7</v>
      </c>
      <c r="Z143" s="176"/>
      <c r="AA143" s="176"/>
      <c r="AB143" s="344"/>
      <c r="AC143" s="341"/>
      <c r="AD143" s="342"/>
      <c r="AE143" s="342"/>
      <c r="AF143" s="342"/>
      <c r="AG143" s="343"/>
      <c r="AH143" s="172"/>
      <c r="AI143" s="173"/>
      <c r="AJ143" s="173"/>
      <c r="AK143" s="173"/>
      <c r="AL143" s="173"/>
      <c r="AM143" s="173"/>
      <c r="AN143" s="173"/>
      <c r="AO143" s="173"/>
      <c r="AP143" s="173"/>
      <c r="AQ143" s="173"/>
      <c r="AR143" s="173"/>
      <c r="AS143" s="173"/>
      <c r="AT143" s="174"/>
      <c r="AU143" s="175"/>
      <c r="AV143" s="176"/>
      <c r="AW143" s="176"/>
      <c r="AX143" s="177"/>
    </row>
    <row r="144" spans="1:50" ht="24.75" customHeight="1" x14ac:dyDescent="0.2">
      <c r="A144" s="539"/>
      <c r="B144" s="540"/>
      <c r="C144" s="540"/>
      <c r="D144" s="540"/>
      <c r="E144" s="540"/>
      <c r="F144" s="541"/>
      <c r="G144" s="341"/>
      <c r="H144" s="342"/>
      <c r="I144" s="342"/>
      <c r="J144" s="342"/>
      <c r="K144" s="343"/>
      <c r="L144" s="172"/>
      <c r="M144" s="173"/>
      <c r="N144" s="173"/>
      <c r="O144" s="173"/>
      <c r="P144" s="173"/>
      <c r="Q144" s="173"/>
      <c r="R144" s="173"/>
      <c r="S144" s="173"/>
      <c r="T144" s="173"/>
      <c r="U144" s="173"/>
      <c r="V144" s="173"/>
      <c r="W144" s="173"/>
      <c r="X144" s="174"/>
      <c r="Y144" s="175"/>
      <c r="Z144" s="176"/>
      <c r="AA144" s="176"/>
      <c r="AB144" s="344"/>
      <c r="AC144" s="341"/>
      <c r="AD144" s="342"/>
      <c r="AE144" s="342"/>
      <c r="AF144" s="342"/>
      <c r="AG144" s="343"/>
      <c r="AH144" s="172"/>
      <c r="AI144" s="173"/>
      <c r="AJ144" s="173"/>
      <c r="AK144" s="173"/>
      <c r="AL144" s="173"/>
      <c r="AM144" s="173"/>
      <c r="AN144" s="173"/>
      <c r="AO144" s="173"/>
      <c r="AP144" s="173"/>
      <c r="AQ144" s="173"/>
      <c r="AR144" s="173"/>
      <c r="AS144" s="173"/>
      <c r="AT144" s="174"/>
      <c r="AU144" s="175"/>
      <c r="AV144" s="176"/>
      <c r="AW144" s="176"/>
      <c r="AX144" s="177"/>
    </row>
    <row r="145" spans="1:51" ht="24.75" customHeight="1" thickBot="1" x14ac:dyDescent="0.25">
      <c r="A145" s="539"/>
      <c r="B145" s="540"/>
      <c r="C145" s="540"/>
      <c r="D145" s="540"/>
      <c r="E145" s="540"/>
      <c r="F145" s="541"/>
      <c r="G145" s="345" t="s">
        <v>20</v>
      </c>
      <c r="H145" s="346"/>
      <c r="I145" s="346"/>
      <c r="J145" s="346"/>
      <c r="K145" s="346"/>
      <c r="L145" s="347"/>
      <c r="M145" s="348"/>
      <c r="N145" s="348"/>
      <c r="O145" s="348"/>
      <c r="P145" s="348"/>
      <c r="Q145" s="348"/>
      <c r="R145" s="348"/>
      <c r="S145" s="348"/>
      <c r="T145" s="348"/>
      <c r="U145" s="348"/>
      <c r="V145" s="348"/>
      <c r="W145" s="348"/>
      <c r="X145" s="349"/>
      <c r="Y145" s="350">
        <f>SUM(Y137:AB144)</f>
        <v>1703</v>
      </c>
      <c r="Z145" s="351"/>
      <c r="AA145" s="351"/>
      <c r="AB145" s="352"/>
      <c r="AC145" s="345" t="s">
        <v>20</v>
      </c>
      <c r="AD145" s="346"/>
      <c r="AE145" s="346"/>
      <c r="AF145" s="346"/>
      <c r="AG145" s="346"/>
      <c r="AH145" s="347"/>
      <c r="AI145" s="348"/>
      <c r="AJ145" s="348"/>
      <c r="AK145" s="348"/>
      <c r="AL145" s="348"/>
      <c r="AM145" s="348"/>
      <c r="AN145" s="348"/>
      <c r="AO145" s="348"/>
      <c r="AP145" s="348"/>
      <c r="AQ145" s="348"/>
      <c r="AR145" s="348"/>
      <c r="AS145" s="348"/>
      <c r="AT145" s="349"/>
      <c r="AU145" s="350">
        <f>SUM(AU137:AX144)</f>
        <v>10.199999999999999</v>
      </c>
      <c r="AV145" s="351"/>
      <c r="AW145" s="351"/>
      <c r="AX145" s="353"/>
    </row>
    <row r="146" spans="1:51" ht="24.75" customHeight="1" x14ac:dyDescent="0.2">
      <c r="A146" s="539"/>
      <c r="B146" s="540"/>
      <c r="C146" s="540"/>
      <c r="D146" s="540"/>
      <c r="E146" s="540"/>
      <c r="F146" s="541"/>
      <c r="G146" s="366" t="s">
        <v>610</v>
      </c>
      <c r="H146" s="367"/>
      <c r="I146" s="367"/>
      <c r="J146" s="367"/>
      <c r="K146" s="367"/>
      <c r="L146" s="367"/>
      <c r="M146" s="367"/>
      <c r="N146" s="367"/>
      <c r="O146" s="367"/>
      <c r="P146" s="367"/>
      <c r="Q146" s="367"/>
      <c r="R146" s="367"/>
      <c r="S146" s="367"/>
      <c r="T146" s="367"/>
      <c r="U146" s="367"/>
      <c r="V146" s="367"/>
      <c r="W146" s="367"/>
      <c r="X146" s="367"/>
      <c r="Y146" s="367"/>
      <c r="Z146" s="367"/>
      <c r="AA146" s="367"/>
      <c r="AB146" s="368"/>
      <c r="AC146" s="366" t="s">
        <v>611</v>
      </c>
      <c r="AD146" s="367"/>
      <c r="AE146" s="367"/>
      <c r="AF146" s="367"/>
      <c r="AG146" s="367"/>
      <c r="AH146" s="367"/>
      <c r="AI146" s="367"/>
      <c r="AJ146" s="367"/>
      <c r="AK146" s="367"/>
      <c r="AL146" s="367"/>
      <c r="AM146" s="367"/>
      <c r="AN146" s="367"/>
      <c r="AO146" s="367"/>
      <c r="AP146" s="367"/>
      <c r="AQ146" s="367"/>
      <c r="AR146" s="367"/>
      <c r="AS146" s="367"/>
      <c r="AT146" s="367"/>
      <c r="AU146" s="367"/>
      <c r="AV146" s="367"/>
      <c r="AW146" s="367"/>
      <c r="AX146" s="369"/>
      <c r="AY146">
        <f>COUNTA($G$148,$AC$148)</f>
        <v>2</v>
      </c>
    </row>
    <row r="147" spans="1:51" ht="24.75" customHeight="1" x14ac:dyDescent="0.2">
      <c r="A147" s="539"/>
      <c r="B147" s="540"/>
      <c r="C147" s="540"/>
      <c r="D147" s="540"/>
      <c r="E147" s="540"/>
      <c r="F147" s="541"/>
      <c r="G147" s="364" t="s">
        <v>17</v>
      </c>
      <c r="H147" s="365"/>
      <c r="I147" s="365"/>
      <c r="J147" s="365"/>
      <c r="K147" s="365"/>
      <c r="L147" s="376" t="s">
        <v>18</v>
      </c>
      <c r="M147" s="365"/>
      <c r="N147" s="365"/>
      <c r="O147" s="365"/>
      <c r="P147" s="365"/>
      <c r="Q147" s="365"/>
      <c r="R147" s="365"/>
      <c r="S147" s="365"/>
      <c r="T147" s="365"/>
      <c r="U147" s="365"/>
      <c r="V147" s="365"/>
      <c r="W147" s="365"/>
      <c r="X147" s="377"/>
      <c r="Y147" s="373" t="s">
        <v>19</v>
      </c>
      <c r="Z147" s="374"/>
      <c r="AA147" s="374"/>
      <c r="AB147" s="375"/>
      <c r="AC147" s="364" t="s">
        <v>17</v>
      </c>
      <c r="AD147" s="365"/>
      <c r="AE147" s="365"/>
      <c r="AF147" s="365"/>
      <c r="AG147" s="365"/>
      <c r="AH147" s="376" t="s">
        <v>18</v>
      </c>
      <c r="AI147" s="365"/>
      <c r="AJ147" s="365"/>
      <c r="AK147" s="365"/>
      <c r="AL147" s="365"/>
      <c r="AM147" s="365"/>
      <c r="AN147" s="365"/>
      <c r="AO147" s="365"/>
      <c r="AP147" s="365"/>
      <c r="AQ147" s="365"/>
      <c r="AR147" s="365"/>
      <c r="AS147" s="365"/>
      <c r="AT147" s="377"/>
      <c r="AU147" s="373" t="s">
        <v>19</v>
      </c>
      <c r="AV147" s="374"/>
      <c r="AW147" s="374"/>
      <c r="AX147" s="378"/>
      <c r="AY147">
        <f>$AY$146</f>
        <v>2</v>
      </c>
    </row>
    <row r="148" spans="1:51" ht="24.75" customHeight="1" x14ac:dyDescent="0.2">
      <c r="A148" s="539"/>
      <c r="B148" s="540"/>
      <c r="C148" s="540"/>
      <c r="D148" s="540"/>
      <c r="E148" s="540"/>
      <c r="F148" s="541"/>
      <c r="G148" s="358" t="s">
        <v>612</v>
      </c>
      <c r="H148" s="359"/>
      <c r="I148" s="359"/>
      <c r="J148" s="359"/>
      <c r="K148" s="360"/>
      <c r="L148" s="361" t="s">
        <v>663</v>
      </c>
      <c r="M148" s="362"/>
      <c r="N148" s="362"/>
      <c r="O148" s="362"/>
      <c r="P148" s="362"/>
      <c r="Q148" s="362"/>
      <c r="R148" s="362"/>
      <c r="S148" s="362"/>
      <c r="T148" s="362"/>
      <c r="U148" s="362"/>
      <c r="V148" s="362"/>
      <c r="W148" s="362"/>
      <c r="X148" s="363"/>
      <c r="Y148" s="370">
        <v>2.7</v>
      </c>
      <c r="Z148" s="371"/>
      <c r="AA148" s="371"/>
      <c r="AB148" s="372"/>
      <c r="AC148" s="358" t="s">
        <v>612</v>
      </c>
      <c r="AD148" s="359"/>
      <c r="AE148" s="359"/>
      <c r="AF148" s="359"/>
      <c r="AG148" s="360"/>
      <c r="AH148" s="361" t="s">
        <v>613</v>
      </c>
      <c r="AI148" s="362"/>
      <c r="AJ148" s="362"/>
      <c r="AK148" s="362"/>
      <c r="AL148" s="362"/>
      <c r="AM148" s="362"/>
      <c r="AN148" s="362"/>
      <c r="AO148" s="362"/>
      <c r="AP148" s="362"/>
      <c r="AQ148" s="362"/>
      <c r="AR148" s="362"/>
      <c r="AS148" s="362"/>
      <c r="AT148" s="363"/>
      <c r="AU148" s="370">
        <v>69.2</v>
      </c>
      <c r="AV148" s="371"/>
      <c r="AW148" s="371"/>
      <c r="AX148" s="616"/>
      <c r="AY148">
        <f t="shared" ref="AY148:AY152" si="7">$AY$146</f>
        <v>2</v>
      </c>
    </row>
    <row r="149" spans="1:51" ht="24.75" customHeight="1" x14ac:dyDescent="0.2">
      <c r="A149" s="539"/>
      <c r="B149" s="540"/>
      <c r="C149" s="540"/>
      <c r="D149" s="540"/>
      <c r="E149" s="540"/>
      <c r="F149" s="541"/>
      <c r="G149" s="341" t="s">
        <v>664</v>
      </c>
      <c r="H149" s="342"/>
      <c r="I149" s="342"/>
      <c r="J149" s="342"/>
      <c r="K149" s="343"/>
      <c r="L149" s="172" t="s">
        <v>665</v>
      </c>
      <c r="M149" s="173"/>
      <c r="N149" s="173"/>
      <c r="O149" s="173"/>
      <c r="P149" s="173"/>
      <c r="Q149" s="173"/>
      <c r="R149" s="173"/>
      <c r="S149" s="173"/>
      <c r="T149" s="173"/>
      <c r="U149" s="173"/>
      <c r="V149" s="173"/>
      <c r="W149" s="173"/>
      <c r="X149" s="174"/>
      <c r="Y149" s="175">
        <v>1.8</v>
      </c>
      <c r="Z149" s="176"/>
      <c r="AA149" s="176"/>
      <c r="AB149" s="344"/>
      <c r="AC149" s="341"/>
      <c r="AD149" s="342"/>
      <c r="AE149" s="342"/>
      <c r="AF149" s="342"/>
      <c r="AG149" s="343"/>
      <c r="AH149" s="172"/>
      <c r="AI149" s="173"/>
      <c r="AJ149" s="173"/>
      <c r="AK149" s="173"/>
      <c r="AL149" s="173"/>
      <c r="AM149" s="173"/>
      <c r="AN149" s="173"/>
      <c r="AO149" s="173"/>
      <c r="AP149" s="173"/>
      <c r="AQ149" s="173"/>
      <c r="AR149" s="173"/>
      <c r="AS149" s="173"/>
      <c r="AT149" s="174"/>
      <c r="AU149" s="175"/>
      <c r="AV149" s="176"/>
      <c r="AW149" s="176"/>
      <c r="AX149" s="177"/>
      <c r="AY149">
        <f t="shared" si="7"/>
        <v>2</v>
      </c>
    </row>
    <row r="150" spans="1:51" ht="24.75" customHeight="1" x14ac:dyDescent="0.2">
      <c r="A150" s="539"/>
      <c r="B150" s="540"/>
      <c r="C150" s="540"/>
      <c r="D150" s="540"/>
      <c r="E150" s="540"/>
      <c r="F150" s="541"/>
      <c r="G150" s="341" t="s">
        <v>78</v>
      </c>
      <c r="H150" s="342"/>
      <c r="I150" s="342"/>
      <c r="J150" s="342"/>
      <c r="K150" s="343"/>
      <c r="L150" s="172" t="s">
        <v>647</v>
      </c>
      <c r="M150" s="173"/>
      <c r="N150" s="173"/>
      <c r="O150" s="173"/>
      <c r="P150" s="173"/>
      <c r="Q150" s="173"/>
      <c r="R150" s="173"/>
      <c r="S150" s="173"/>
      <c r="T150" s="173"/>
      <c r="U150" s="173"/>
      <c r="V150" s="173"/>
      <c r="W150" s="173"/>
      <c r="X150" s="174"/>
      <c r="Y150" s="175">
        <v>0.5</v>
      </c>
      <c r="Z150" s="176"/>
      <c r="AA150" s="176"/>
      <c r="AB150" s="344"/>
      <c r="AC150" s="341"/>
      <c r="AD150" s="342"/>
      <c r="AE150" s="342"/>
      <c r="AF150" s="342"/>
      <c r="AG150" s="343"/>
      <c r="AH150" s="172"/>
      <c r="AI150" s="173"/>
      <c r="AJ150" s="173"/>
      <c r="AK150" s="173"/>
      <c r="AL150" s="173"/>
      <c r="AM150" s="173"/>
      <c r="AN150" s="173"/>
      <c r="AO150" s="173"/>
      <c r="AP150" s="173"/>
      <c r="AQ150" s="173"/>
      <c r="AR150" s="173"/>
      <c r="AS150" s="173"/>
      <c r="AT150" s="174"/>
      <c r="AU150" s="175"/>
      <c r="AV150" s="176"/>
      <c r="AW150" s="176"/>
      <c r="AX150" s="177"/>
      <c r="AY150">
        <f t="shared" si="7"/>
        <v>2</v>
      </c>
    </row>
    <row r="151" spans="1:51" ht="24.75" customHeight="1" x14ac:dyDescent="0.2">
      <c r="A151" s="539"/>
      <c r="B151" s="540"/>
      <c r="C151" s="540"/>
      <c r="D151" s="540"/>
      <c r="E151" s="540"/>
      <c r="F151" s="541"/>
      <c r="G151" s="341"/>
      <c r="H151" s="342"/>
      <c r="I151" s="342"/>
      <c r="J151" s="342"/>
      <c r="K151" s="343"/>
      <c r="L151" s="172"/>
      <c r="M151" s="173"/>
      <c r="N151" s="173"/>
      <c r="O151" s="173"/>
      <c r="P151" s="173"/>
      <c r="Q151" s="173"/>
      <c r="R151" s="173"/>
      <c r="S151" s="173"/>
      <c r="T151" s="173"/>
      <c r="U151" s="173"/>
      <c r="V151" s="173"/>
      <c r="W151" s="173"/>
      <c r="X151" s="174"/>
      <c r="Y151" s="175"/>
      <c r="Z151" s="176"/>
      <c r="AA151" s="176"/>
      <c r="AB151" s="344"/>
      <c r="AC151" s="341"/>
      <c r="AD151" s="342"/>
      <c r="AE151" s="342"/>
      <c r="AF151" s="342"/>
      <c r="AG151" s="343"/>
      <c r="AH151" s="172"/>
      <c r="AI151" s="173"/>
      <c r="AJ151" s="173"/>
      <c r="AK151" s="173"/>
      <c r="AL151" s="173"/>
      <c r="AM151" s="173"/>
      <c r="AN151" s="173"/>
      <c r="AO151" s="173"/>
      <c r="AP151" s="173"/>
      <c r="AQ151" s="173"/>
      <c r="AR151" s="173"/>
      <c r="AS151" s="173"/>
      <c r="AT151" s="174"/>
      <c r="AU151" s="175"/>
      <c r="AV151" s="176"/>
      <c r="AW151" s="176"/>
      <c r="AX151" s="177"/>
      <c r="AY151">
        <f t="shared" si="7"/>
        <v>2</v>
      </c>
    </row>
    <row r="152" spans="1:51" ht="24.75" customHeight="1" x14ac:dyDescent="0.2">
      <c r="A152" s="539"/>
      <c r="B152" s="540"/>
      <c r="C152" s="540"/>
      <c r="D152" s="540"/>
      <c r="E152" s="540"/>
      <c r="F152" s="541"/>
      <c r="G152" s="345" t="s">
        <v>20</v>
      </c>
      <c r="H152" s="346"/>
      <c r="I152" s="346"/>
      <c r="J152" s="346"/>
      <c r="K152" s="346"/>
      <c r="L152" s="347"/>
      <c r="M152" s="348"/>
      <c r="N152" s="348"/>
      <c r="O152" s="348"/>
      <c r="P152" s="348"/>
      <c r="Q152" s="348"/>
      <c r="R152" s="348"/>
      <c r="S152" s="348"/>
      <c r="T152" s="348"/>
      <c r="U152" s="348"/>
      <c r="V152" s="348"/>
      <c r="W152" s="348"/>
      <c r="X152" s="349"/>
      <c r="Y152" s="350">
        <f>SUM(Y148:AB151)</f>
        <v>5</v>
      </c>
      <c r="Z152" s="351"/>
      <c r="AA152" s="351"/>
      <c r="AB152" s="352"/>
      <c r="AC152" s="345" t="s">
        <v>20</v>
      </c>
      <c r="AD152" s="346"/>
      <c r="AE152" s="346"/>
      <c r="AF152" s="346"/>
      <c r="AG152" s="346"/>
      <c r="AH152" s="347"/>
      <c r="AI152" s="348"/>
      <c r="AJ152" s="348"/>
      <c r="AK152" s="348"/>
      <c r="AL152" s="348"/>
      <c r="AM152" s="348"/>
      <c r="AN152" s="348"/>
      <c r="AO152" s="348"/>
      <c r="AP152" s="348"/>
      <c r="AQ152" s="348"/>
      <c r="AR152" s="348"/>
      <c r="AS152" s="348"/>
      <c r="AT152" s="349"/>
      <c r="AU152" s="350">
        <f>SUM(AU148:AX151)</f>
        <v>69.2</v>
      </c>
      <c r="AV152" s="351"/>
      <c r="AW152" s="351"/>
      <c r="AX152" s="353"/>
      <c r="AY152">
        <f t="shared" si="7"/>
        <v>2</v>
      </c>
    </row>
    <row r="153" spans="1:51" ht="24.75" customHeight="1" thickBot="1" x14ac:dyDescent="0.25">
      <c r="A153" s="222" t="s">
        <v>146</v>
      </c>
      <c r="B153" s="223"/>
      <c r="C153" s="223"/>
      <c r="D153" s="223"/>
      <c r="E153" s="223"/>
      <c r="F153" s="223"/>
      <c r="G153" s="223"/>
      <c r="H153" s="223"/>
      <c r="I153" s="223"/>
      <c r="J153" s="223"/>
      <c r="K153" s="223"/>
      <c r="L153" s="223"/>
      <c r="M153" s="223"/>
      <c r="N153" s="223"/>
      <c r="O153" s="223"/>
      <c r="P153" s="223"/>
      <c r="Q153" s="223"/>
      <c r="R153" s="223"/>
      <c r="S153" s="223"/>
      <c r="T153" s="223"/>
      <c r="U153" s="223"/>
      <c r="V153" s="223"/>
      <c r="W153" s="223"/>
      <c r="X153" s="223"/>
      <c r="Y153" s="223"/>
      <c r="Z153" s="223"/>
      <c r="AA153" s="223"/>
      <c r="AB153" s="223"/>
      <c r="AC153" s="223"/>
      <c r="AD153" s="223"/>
      <c r="AE153" s="223"/>
      <c r="AF153" s="223"/>
      <c r="AG153" s="223"/>
      <c r="AH153" s="223"/>
      <c r="AI153" s="223"/>
      <c r="AJ153" s="223"/>
      <c r="AK153" s="224"/>
      <c r="AL153" s="659" t="s">
        <v>225</v>
      </c>
      <c r="AM153" s="660"/>
      <c r="AN153" s="660"/>
      <c r="AO153" s="82" t="s">
        <v>223</v>
      </c>
      <c r="AP153" s="21"/>
      <c r="AQ153" s="21"/>
      <c r="AR153" s="21"/>
      <c r="AS153" s="21"/>
      <c r="AT153" s="21"/>
      <c r="AU153" s="21"/>
      <c r="AV153" s="21"/>
      <c r="AW153" s="21"/>
      <c r="AX153" s="22"/>
      <c r="AY153">
        <f>COUNTIF($AO$153,"☑")</f>
        <v>0</v>
      </c>
    </row>
    <row r="154" spans="1:51" ht="8.4" customHeight="1" x14ac:dyDescent="0.2">
      <c r="A154" s="4"/>
      <c r="B154" s="4"/>
      <c r="C154" s="4"/>
      <c r="D154" s="4"/>
      <c r="E154" s="4"/>
      <c r="F154" s="4"/>
      <c r="G154" s="7"/>
      <c r="H154" s="7"/>
      <c r="I154" s="7"/>
      <c r="J154" s="7"/>
      <c r="K154" s="7"/>
      <c r="L154" s="3"/>
      <c r="M154" s="7"/>
      <c r="N154" s="7"/>
      <c r="O154" s="7"/>
      <c r="P154" s="7"/>
      <c r="Q154" s="7"/>
      <c r="R154" s="7"/>
      <c r="S154" s="7"/>
      <c r="T154" s="7"/>
      <c r="U154" s="7"/>
      <c r="V154" s="7"/>
      <c r="W154" s="7"/>
      <c r="X154" s="7"/>
      <c r="Y154" s="8"/>
      <c r="Z154" s="8"/>
      <c r="AA154" s="8"/>
      <c r="AB154" s="8"/>
      <c r="AC154" s="7"/>
      <c r="AD154" s="7"/>
      <c r="AE154" s="7"/>
      <c r="AF154" s="7"/>
      <c r="AG154" s="7"/>
      <c r="AH154" s="3"/>
      <c r="AI154" s="7"/>
      <c r="AJ154" s="7"/>
      <c r="AK154" s="7"/>
      <c r="AL154" s="7"/>
      <c r="AM154" s="7"/>
      <c r="AN154" s="7"/>
      <c r="AO154" s="7"/>
      <c r="AP154" s="7"/>
      <c r="AQ154" s="7"/>
      <c r="AR154" s="7"/>
      <c r="AS154" s="7"/>
      <c r="AT154" s="7"/>
      <c r="AU154" s="8"/>
      <c r="AV154" s="8"/>
      <c r="AW154" s="8"/>
      <c r="AX154" s="8"/>
    </row>
    <row r="155" spans="1:51" ht="8.4" customHeight="1" x14ac:dyDescent="0.2"/>
    <row r="156" spans="1:51" ht="24.75" customHeight="1" x14ac:dyDescent="0.2">
      <c r="A156" s="9"/>
      <c r="B156" s="1" t="s">
        <v>27</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row>
    <row r="157" spans="1:51" ht="24.75" customHeight="1" x14ac:dyDescent="0.2">
      <c r="A157" s="9"/>
      <c r="B157" s="41" t="s">
        <v>235</v>
      </c>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row>
    <row r="158" spans="1:51" ht="59.25" customHeight="1" x14ac:dyDescent="0.2">
      <c r="A158" s="214"/>
      <c r="B158" s="214"/>
      <c r="C158" s="214" t="s">
        <v>26</v>
      </c>
      <c r="D158" s="214"/>
      <c r="E158" s="214"/>
      <c r="F158" s="214"/>
      <c r="G158" s="214"/>
      <c r="H158" s="214"/>
      <c r="I158" s="214"/>
      <c r="J158" s="215" t="s">
        <v>191</v>
      </c>
      <c r="K158" s="100"/>
      <c r="L158" s="100"/>
      <c r="M158" s="100"/>
      <c r="N158" s="100"/>
      <c r="O158" s="100"/>
      <c r="P158" s="118" t="s">
        <v>180</v>
      </c>
      <c r="Q158" s="118"/>
      <c r="R158" s="118"/>
      <c r="S158" s="118"/>
      <c r="T158" s="118"/>
      <c r="U158" s="118"/>
      <c r="V158" s="118"/>
      <c r="W158" s="118"/>
      <c r="X158" s="118"/>
      <c r="Y158" s="216" t="s">
        <v>190</v>
      </c>
      <c r="Z158" s="217"/>
      <c r="AA158" s="217"/>
      <c r="AB158" s="217"/>
      <c r="AC158" s="215" t="s">
        <v>219</v>
      </c>
      <c r="AD158" s="215"/>
      <c r="AE158" s="215"/>
      <c r="AF158" s="215"/>
      <c r="AG158" s="215"/>
      <c r="AH158" s="216" t="s">
        <v>240</v>
      </c>
      <c r="AI158" s="214"/>
      <c r="AJ158" s="214"/>
      <c r="AK158" s="214"/>
      <c r="AL158" s="214" t="s">
        <v>21</v>
      </c>
      <c r="AM158" s="214"/>
      <c r="AN158" s="214"/>
      <c r="AO158" s="218"/>
      <c r="AP158" s="752" t="s">
        <v>192</v>
      </c>
      <c r="AQ158" s="752"/>
      <c r="AR158" s="752"/>
      <c r="AS158" s="752"/>
      <c r="AT158" s="752"/>
      <c r="AU158" s="752"/>
      <c r="AV158" s="752"/>
      <c r="AW158" s="752"/>
      <c r="AX158" s="752"/>
    </row>
    <row r="159" spans="1:51" ht="108" customHeight="1" x14ac:dyDescent="0.2">
      <c r="A159" s="213">
        <v>1</v>
      </c>
      <c r="B159" s="213">
        <v>1</v>
      </c>
      <c r="C159" s="197" t="s">
        <v>614</v>
      </c>
      <c r="D159" s="198"/>
      <c r="E159" s="198"/>
      <c r="F159" s="198"/>
      <c r="G159" s="198"/>
      <c r="H159" s="198"/>
      <c r="I159" s="198"/>
      <c r="J159" s="199">
        <v>1010001143390</v>
      </c>
      <c r="K159" s="200"/>
      <c r="L159" s="200"/>
      <c r="M159" s="200"/>
      <c r="N159" s="200"/>
      <c r="O159" s="200"/>
      <c r="P159" s="201" t="s">
        <v>615</v>
      </c>
      <c r="Q159" s="202"/>
      <c r="R159" s="202"/>
      <c r="S159" s="202"/>
      <c r="T159" s="202"/>
      <c r="U159" s="202"/>
      <c r="V159" s="202"/>
      <c r="W159" s="202"/>
      <c r="X159" s="202"/>
      <c r="Y159" s="203">
        <v>1703</v>
      </c>
      <c r="Z159" s="204"/>
      <c r="AA159" s="204"/>
      <c r="AB159" s="205"/>
      <c r="AC159" s="206" t="s">
        <v>242</v>
      </c>
      <c r="AD159" s="207"/>
      <c r="AE159" s="207"/>
      <c r="AF159" s="207"/>
      <c r="AG159" s="207"/>
      <c r="AH159" s="219">
        <v>1</v>
      </c>
      <c r="AI159" s="220"/>
      <c r="AJ159" s="220"/>
      <c r="AK159" s="220"/>
      <c r="AL159" s="210" t="s">
        <v>616</v>
      </c>
      <c r="AM159" s="211"/>
      <c r="AN159" s="211"/>
      <c r="AO159" s="212"/>
      <c r="AP159" s="753" t="s">
        <v>669</v>
      </c>
      <c r="AQ159" s="753"/>
      <c r="AR159" s="753"/>
      <c r="AS159" s="753"/>
      <c r="AT159" s="753"/>
      <c r="AU159" s="753"/>
      <c r="AV159" s="753"/>
      <c r="AW159" s="753"/>
      <c r="AX159" s="753"/>
    </row>
    <row r="160" spans="1:51" ht="24.75" customHeight="1" x14ac:dyDescent="0.2">
      <c r="A160" s="46"/>
      <c r="B160" s="46"/>
      <c r="C160" s="46"/>
      <c r="D160" s="46"/>
      <c r="E160" s="46"/>
      <c r="F160" s="46"/>
      <c r="G160" s="46"/>
      <c r="H160" s="46"/>
      <c r="I160" s="46"/>
      <c r="J160" s="47"/>
      <c r="K160" s="47"/>
      <c r="L160" s="47"/>
      <c r="M160" s="47"/>
      <c r="N160" s="47"/>
      <c r="O160" s="47"/>
      <c r="P160" s="48"/>
      <c r="Q160" s="48"/>
      <c r="R160" s="48"/>
      <c r="S160" s="48"/>
      <c r="T160" s="48"/>
      <c r="U160" s="48"/>
      <c r="V160" s="48"/>
      <c r="W160" s="48"/>
      <c r="X160" s="48"/>
      <c r="Y160" s="49"/>
      <c r="Z160" s="49"/>
      <c r="AA160" s="49"/>
      <c r="AB160" s="49"/>
      <c r="AC160" s="49"/>
      <c r="AD160" s="49"/>
      <c r="AE160" s="49"/>
      <c r="AF160" s="49"/>
      <c r="AG160" s="49"/>
      <c r="AH160" s="49"/>
      <c r="AI160" s="49"/>
      <c r="AJ160" s="49"/>
      <c r="AK160" s="49"/>
      <c r="AL160" s="49"/>
      <c r="AM160" s="49"/>
      <c r="AN160" s="49"/>
      <c r="AO160" s="49"/>
      <c r="AP160" s="48"/>
      <c r="AQ160" s="48"/>
      <c r="AR160" s="48"/>
      <c r="AS160" s="48"/>
      <c r="AT160" s="48"/>
      <c r="AU160" s="48"/>
      <c r="AV160" s="48"/>
      <c r="AW160" s="48"/>
      <c r="AX160" s="48"/>
      <c r="AY160">
        <f>COUNTA($C$163)</f>
        <v>1</v>
      </c>
    </row>
    <row r="161" spans="1:51" ht="24.75" customHeight="1" x14ac:dyDescent="0.2">
      <c r="A161" s="46"/>
      <c r="B161" s="50" t="s">
        <v>176</v>
      </c>
      <c r="C161" s="46"/>
      <c r="D161" s="46"/>
      <c r="E161" s="46"/>
      <c r="F161" s="46"/>
      <c r="G161" s="46"/>
      <c r="H161" s="46"/>
      <c r="I161" s="46"/>
      <c r="J161" s="46"/>
      <c r="K161" s="46"/>
      <c r="L161" s="46"/>
      <c r="M161" s="46"/>
      <c r="N161" s="46"/>
      <c r="O161" s="46"/>
      <c r="P161" s="51"/>
      <c r="Q161" s="51"/>
      <c r="R161" s="51"/>
      <c r="S161" s="51"/>
      <c r="T161" s="51"/>
      <c r="U161" s="51"/>
      <c r="V161" s="51"/>
      <c r="W161" s="51"/>
      <c r="X161" s="51"/>
      <c r="Y161" s="52"/>
      <c r="Z161" s="52"/>
      <c r="AA161" s="52"/>
      <c r="AB161" s="52"/>
      <c r="AC161" s="52"/>
      <c r="AD161" s="52"/>
      <c r="AE161" s="52"/>
      <c r="AF161" s="52"/>
      <c r="AG161" s="52"/>
      <c r="AH161" s="52"/>
      <c r="AI161" s="52"/>
      <c r="AJ161" s="52"/>
      <c r="AK161" s="52"/>
      <c r="AL161" s="52"/>
      <c r="AM161" s="52"/>
      <c r="AN161" s="52"/>
      <c r="AO161" s="52"/>
      <c r="AP161" s="51"/>
      <c r="AQ161" s="51"/>
      <c r="AR161" s="51"/>
      <c r="AS161" s="51"/>
      <c r="AT161" s="51"/>
      <c r="AU161" s="51"/>
      <c r="AV161" s="51"/>
      <c r="AW161" s="51"/>
      <c r="AX161" s="51"/>
      <c r="AY161">
        <f>$AY$160</f>
        <v>1</v>
      </c>
    </row>
    <row r="162" spans="1:51" ht="59.25" customHeight="1" x14ac:dyDescent="0.2">
      <c r="A162" s="214"/>
      <c r="B162" s="214"/>
      <c r="C162" s="214" t="s">
        <v>26</v>
      </c>
      <c r="D162" s="214"/>
      <c r="E162" s="214"/>
      <c r="F162" s="214"/>
      <c r="G162" s="214"/>
      <c r="H162" s="214"/>
      <c r="I162" s="214"/>
      <c r="J162" s="215" t="s">
        <v>191</v>
      </c>
      <c r="K162" s="100"/>
      <c r="L162" s="100"/>
      <c r="M162" s="100"/>
      <c r="N162" s="100"/>
      <c r="O162" s="100"/>
      <c r="P162" s="118" t="s">
        <v>180</v>
      </c>
      <c r="Q162" s="118"/>
      <c r="R162" s="118"/>
      <c r="S162" s="118"/>
      <c r="T162" s="118"/>
      <c r="U162" s="118"/>
      <c r="V162" s="118"/>
      <c r="W162" s="118"/>
      <c r="X162" s="118"/>
      <c r="Y162" s="216" t="s">
        <v>190</v>
      </c>
      <c r="Z162" s="217"/>
      <c r="AA162" s="217"/>
      <c r="AB162" s="217"/>
      <c r="AC162" s="215" t="s">
        <v>219</v>
      </c>
      <c r="AD162" s="215"/>
      <c r="AE162" s="215"/>
      <c r="AF162" s="215"/>
      <c r="AG162" s="215"/>
      <c r="AH162" s="216" t="s">
        <v>240</v>
      </c>
      <c r="AI162" s="214"/>
      <c r="AJ162" s="214"/>
      <c r="AK162" s="214"/>
      <c r="AL162" s="214" t="s">
        <v>21</v>
      </c>
      <c r="AM162" s="214"/>
      <c r="AN162" s="214"/>
      <c r="AO162" s="218"/>
      <c r="AP162" s="752" t="s">
        <v>192</v>
      </c>
      <c r="AQ162" s="752"/>
      <c r="AR162" s="752"/>
      <c r="AS162" s="752"/>
      <c r="AT162" s="752"/>
      <c r="AU162" s="752"/>
      <c r="AV162" s="752"/>
      <c r="AW162" s="752"/>
      <c r="AX162" s="752"/>
      <c r="AY162">
        <f t="shared" ref="AY162:AY163" si="8">$AY$160</f>
        <v>1</v>
      </c>
    </row>
    <row r="163" spans="1:51" ht="51.75" customHeight="1" x14ac:dyDescent="0.2">
      <c r="A163" s="213">
        <v>1</v>
      </c>
      <c r="B163" s="213">
        <v>1</v>
      </c>
      <c r="C163" s="197" t="s">
        <v>618</v>
      </c>
      <c r="D163" s="198"/>
      <c r="E163" s="198"/>
      <c r="F163" s="198"/>
      <c r="G163" s="198"/>
      <c r="H163" s="198"/>
      <c r="I163" s="198"/>
      <c r="J163" s="199">
        <v>9011101039249</v>
      </c>
      <c r="K163" s="200"/>
      <c r="L163" s="200"/>
      <c r="M163" s="200"/>
      <c r="N163" s="200"/>
      <c r="O163" s="200"/>
      <c r="P163" s="201" t="s">
        <v>620</v>
      </c>
      <c r="Q163" s="202"/>
      <c r="R163" s="202"/>
      <c r="S163" s="202"/>
      <c r="T163" s="202"/>
      <c r="U163" s="202"/>
      <c r="V163" s="202"/>
      <c r="W163" s="202"/>
      <c r="X163" s="202"/>
      <c r="Y163" s="203">
        <v>10.199999999999999</v>
      </c>
      <c r="Z163" s="204"/>
      <c r="AA163" s="204"/>
      <c r="AB163" s="205"/>
      <c r="AC163" s="206" t="s">
        <v>241</v>
      </c>
      <c r="AD163" s="207"/>
      <c r="AE163" s="207"/>
      <c r="AF163" s="207"/>
      <c r="AG163" s="207"/>
      <c r="AH163" s="219">
        <v>2</v>
      </c>
      <c r="AI163" s="220"/>
      <c r="AJ163" s="220"/>
      <c r="AK163" s="220"/>
      <c r="AL163" s="210" t="s">
        <v>616</v>
      </c>
      <c r="AM163" s="211"/>
      <c r="AN163" s="211"/>
      <c r="AO163" s="212"/>
      <c r="AP163" s="753" t="s">
        <v>617</v>
      </c>
      <c r="AQ163" s="753"/>
      <c r="AR163" s="753"/>
      <c r="AS163" s="753"/>
      <c r="AT163" s="753"/>
      <c r="AU163" s="753"/>
      <c r="AV163" s="753"/>
      <c r="AW163" s="753"/>
      <c r="AX163" s="753"/>
      <c r="AY163">
        <f t="shared" si="8"/>
        <v>1</v>
      </c>
    </row>
    <row r="164" spans="1:51" ht="51.75" customHeight="1" x14ac:dyDescent="0.2">
      <c r="A164" s="213">
        <v>2</v>
      </c>
      <c r="B164" s="213">
        <v>1</v>
      </c>
      <c r="C164" s="197" t="s">
        <v>619</v>
      </c>
      <c r="D164" s="198"/>
      <c r="E164" s="198"/>
      <c r="F164" s="198"/>
      <c r="G164" s="198"/>
      <c r="H164" s="198"/>
      <c r="I164" s="198"/>
      <c r="J164" s="199" t="s">
        <v>616</v>
      </c>
      <c r="K164" s="200"/>
      <c r="L164" s="200"/>
      <c r="M164" s="200"/>
      <c r="N164" s="200"/>
      <c r="O164" s="200"/>
      <c r="P164" s="201" t="s">
        <v>621</v>
      </c>
      <c r="Q164" s="202"/>
      <c r="R164" s="202"/>
      <c r="S164" s="202"/>
      <c r="T164" s="202"/>
      <c r="U164" s="202"/>
      <c r="V164" s="202"/>
      <c r="W164" s="202"/>
      <c r="X164" s="202"/>
      <c r="Y164" s="203">
        <v>0.2</v>
      </c>
      <c r="Z164" s="204"/>
      <c r="AA164" s="204"/>
      <c r="AB164" s="205"/>
      <c r="AC164" s="206" t="s">
        <v>241</v>
      </c>
      <c r="AD164" s="207"/>
      <c r="AE164" s="207"/>
      <c r="AF164" s="207"/>
      <c r="AG164" s="207"/>
      <c r="AH164" s="219">
        <v>1</v>
      </c>
      <c r="AI164" s="220"/>
      <c r="AJ164" s="220"/>
      <c r="AK164" s="220"/>
      <c r="AL164" s="210" t="s">
        <v>616</v>
      </c>
      <c r="AM164" s="211"/>
      <c r="AN164" s="211"/>
      <c r="AO164" s="212"/>
      <c r="AP164" s="753" t="s">
        <v>617</v>
      </c>
      <c r="AQ164" s="753"/>
      <c r="AR164" s="753"/>
      <c r="AS164" s="753"/>
      <c r="AT164" s="753"/>
      <c r="AU164" s="753"/>
      <c r="AV164" s="753"/>
      <c r="AW164" s="753"/>
      <c r="AX164" s="753"/>
      <c r="AY164">
        <f>COUNTA($C$164)</f>
        <v>1</v>
      </c>
    </row>
    <row r="165" spans="1:51" ht="24.75" customHeight="1" x14ac:dyDescent="0.2">
      <c r="A165" s="53"/>
      <c r="B165" s="53"/>
      <c r="C165" s="53"/>
      <c r="D165" s="53"/>
      <c r="E165" s="53"/>
      <c r="F165" s="53"/>
      <c r="G165" s="53"/>
      <c r="H165" s="53"/>
      <c r="I165" s="53"/>
      <c r="J165" s="53"/>
      <c r="K165" s="53"/>
      <c r="L165" s="53"/>
      <c r="M165" s="53"/>
      <c r="N165" s="53"/>
      <c r="O165" s="53"/>
      <c r="P165" s="54"/>
      <c r="Q165" s="54"/>
      <c r="R165" s="54"/>
      <c r="S165" s="54"/>
      <c r="T165" s="54"/>
      <c r="U165" s="54"/>
      <c r="V165" s="54"/>
      <c r="W165" s="54"/>
      <c r="X165" s="54"/>
      <c r="Y165" s="55"/>
      <c r="Z165" s="55"/>
      <c r="AA165" s="55"/>
      <c r="AB165" s="55"/>
      <c r="AC165" s="55"/>
      <c r="AD165" s="55"/>
      <c r="AE165" s="55"/>
      <c r="AF165" s="55"/>
      <c r="AG165" s="55"/>
      <c r="AH165" s="55"/>
      <c r="AI165" s="55"/>
      <c r="AJ165" s="55"/>
      <c r="AK165" s="55"/>
      <c r="AL165" s="55"/>
      <c r="AM165" s="55"/>
      <c r="AN165" s="55"/>
      <c r="AO165" s="55"/>
      <c r="AP165" s="54"/>
      <c r="AQ165" s="54"/>
      <c r="AR165" s="54"/>
      <c r="AS165" s="54"/>
      <c r="AT165" s="54"/>
      <c r="AU165" s="54"/>
      <c r="AV165" s="54"/>
      <c r="AW165" s="54"/>
      <c r="AX165" s="54"/>
      <c r="AY165">
        <f>COUNTA($C$168)</f>
        <v>1</v>
      </c>
    </row>
    <row r="166" spans="1:51" ht="24.75" customHeight="1" x14ac:dyDescent="0.2">
      <c r="A166" s="46"/>
      <c r="B166" s="50" t="s">
        <v>209</v>
      </c>
      <c r="C166" s="46"/>
      <c r="D166" s="46"/>
      <c r="E166" s="46"/>
      <c r="F166" s="46"/>
      <c r="G166" s="46"/>
      <c r="H166" s="46"/>
      <c r="I166" s="46"/>
      <c r="J166" s="46"/>
      <c r="K166" s="46"/>
      <c r="L166" s="46"/>
      <c r="M166" s="46"/>
      <c r="N166" s="46"/>
      <c r="O166" s="46"/>
      <c r="P166" s="51"/>
      <c r="Q166" s="51"/>
      <c r="R166" s="51"/>
      <c r="S166" s="51"/>
      <c r="T166" s="51"/>
      <c r="U166" s="51"/>
      <c r="V166" s="51"/>
      <c r="W166" s="51"/>
      <c r="X166" s="51"/>
      <c r="Y166" s="52"/>
      <c r="Z166" s="52"/>
      <c r="AA166" s="52"/>
      <c r="AB166" s="52"/>
      <c r="AC166" s="52"/>
      <c r="AD166" s="52"/>
      <c r="AE166" s="52"/>
      <c r="AF166" s="52"/>
      <c r="AG166" s="52"/>
      <c r="AH166" s="52"/>
      <c r="AI166" s="52"/>
      <c r="AJ166" s="52"/>
      <c r="AK166" s="52"/>
      <c r="AL166" s="52"/>
      <c r="AM166" s="52"/>
      <c r="AN166" s="52"/>
      <c r="AO166" s="52"/>
      <c r="AP166" s="51"/>
      <c r="AQ166" s="51"/>
      <c r="AR166" s="51"/>
      <c r="AS166" s="51"/>
      <c r="AT166" s="51"/>
      <c r="AU166" s="51"/>
      <c r="AV166" s="51"/>
      <c r="AW166" s="51"/>
      <c r="AX166" s="51"/>
      <c r="AY166">
        <f>$AY$165</f>
        <v>1</v>
      </c>
    </row>
    <row r="167" spans="1:51" ht="59.25" customHeight="1" x14ac:dyDescent="0.2">
      <c r="A167" s="214"/>
      <c r="B167" s="214"/>
      <c r="C167" s="214" t="s">
        <v>26</v>
      </c>
      <c r="D167" s="214"/>
      <c r="E167" s="214"/>
      <c r="F167" s="214"/>
      <c r="G167" s="214"/>
      <c r="H167" s="214"/>
      <c r="I167" s="214"/>
      <c r="J167" s="215" t="s">
        <v>191</v>
      </c>
      <c r="K167" s="100"/>
      <c r="L167" s="100"/>
      <c r="M167" s="100"/>
      <c r="N167" s="100"/>
      <c r="O167" s="100"/>
      <c r="P167" s="118" t="s">
        <v>180</v>
      </c>
      <c r="Q167" s="118"/>
      <c r="R167" s="118"/>
      <c r="S167" s="118"/>
      <c r="T167" s="118"/>
      <c r="U167" s="118"/>
      <c r="V167" s="118"/>
      <c r="W167" s="118"/>
      <c r="X167" s="118"/>
      <c r="Y167" s="216" t="s">
        <v>190</v>
      </c>
      <c r="Z167" s="217"/>
      <c r="AA167" s="217"/>
      <c r="AB167" s="217"/>
      <c r="AC167" s="215" t="s">
        <v>219</v>
      </c>
      <c r="AD167" s="215"/>
      <c r="AE167" s="215"/>
      <c r="AF167" s="215"/>
      <c r="AG167" s="215"/>
      <c r="AH167" s="216" t="s">
        <v>240</v>
      </c>
      <c r="AI167" s="214"/>
      <c r="AJ167" s="214"/>
      <c r="AK167" s="214"/>
      <c r="AL167" s="214" t="s">
        <v>21</v>
      </c>
      <c r="AM167" s="214"/>
      <c r="AN167" s="214"/>
      <c r="AO167" s="218"/>
      <c r="AP167" s="752" t="s">
        <v>192</v>
      </c>
      <c r="AQ167" s="752"/>
      <c r="AR167" s="752"/>
      <c r="AS167" s="752"/>
      <c r="AT167" s="752"/>
      <c r="AU167" s="752"/>
      <c r="AV167" s="752"/>
      <c r="AW167" s="752"/>
      <c r="AX167" s="752"/>
      <c r="AY167">
        <f t="shared" ref="AY167:AY168" si="9">$AY$165</f>
        <v>1</v>
      </c>
    </row>
    <row r="168" spans="1:51" ht="57.75" customHeight="1" x14ac:dyDescent="0.2">
      <c r="A168" s="213">
        <v>1</v>
      </c>
      <c r="B168" s="213">
        <v>1</v>
      </c>
      <c r="C168" s="755" t="s">
        <v>622</v>
      </c>
      <c r="D168" s="755"/>
      <c r="E168" s="755"/>
      <c r="F168" s="755"/>
      <c r="G168" s="755"/>
      <c r="H168" s="755"/>
      <c r="I168" s="755"/>
      <c r="J168" s="756">
        <v>4013201004021</v>
      </c>
      <c r="K168" s="756"/>
      <c r="L168" s="756"/>
      <c r="M168" s="756"/>
      <c r="N168" s="756"/>
      <c r="O168" s="756"/>
      <c r="P168" s="754" t="s">
        <v>623</v>
      </c>
      <c r="Q168" s="754"/>
      <c r="R168" s="754"/>
      <c r="S168" s="754"/>
      <c r="T168" s="754"/>
      <c r="U168" s="754"/>
      <c r="V168" s="754"/>
      <c r="W168" s="754"/>
      <c r="X168" s="754"/>
      <c r="Y168" s="757">
        <v>5</v>
      </c>
      <c r="Z168" s="758"/>
      <c r="AA168" s="758"/>
      <c r="AB168" s="759"/>
      <c r="AC168" s="760" t="s">
        <v>241</v>
      </c>
      <c r="AD168" s="761"/>
      <c r="AE168" s="761"/>
      <c r="AF168" s="761"/>
      <c r="AG168" s="761"/>
      <c r="AH168" s="219">
        <v>2</v>
      </c>
      <c r="AI168" s="220"/>
      <c r="AJ168" s="220"/>
      <c r="AK168" s="220"/>
      <c r="AL168" s="210" t="s">
        <v>616</v>
      </c>
      <c r="AM168" s="211"/>
      <c r="AN168" s="211"/>
      <c r="AO168" s="212"/>
      <c r="AP168" s="753" t="s">
        <v>617</v>
      </c>
      <c r="AQ168" s="753"/>
      <c r="AR168" s="753"/>
      <c r="AS168" s="753"/>
      <c r="AT168" s="753"/>
      <c r="AU168" s="753"/>
      <c r="AV168" s="753"/>
      <c r="AW168" s="753"/>
      <c r="AX168" s="753"/>
      <c r="AY168">
        <f t="shared" si="9"/>
        <v>1</v>
      </c>
    </row>
    <row r="169" spans="1:51" ht="53.25" customHeight="1" x14ac:dyDescent="0.2">
      <c r="A169" s="213">
        <v>2</v>
      </c>
      <c r="B169" s="213">
        <v>1</v>
      </c>
      <c r="C169" s="755" t="s">
        <v>631</v>
      </c>
      <c r="D169" s="755"/>
      <c r="E169" s="755"/>
      <c r="F169" s="755"/>
      <c r="G169" s="755"/>
      <c r="H169" s="755"/>
      <c r="I169" s="755"/>
      <c r="J169" s="756">
        <v>4013201004021</v>
      </c>
      <c r="K169" s="756"/>
      <c r="L169" s="756"/>
      <c r="M169" s="756"/>
      <c r="N169" s="756"/>
      <c r="O169" s="756"/>
      <c r="P169" s="754" t="s">
        <v>624</v>
      </c>
      <c r="Q169" s="754"/>
      <c r="R169" s="754"/>
      <c r="S169" s="754"/>
      <c r="T169" s="754"/>
      <c r="U169" s="754"/>
      <c r="V169" s="754"/>
      <c r="W169" s="754"/>
      <c r="X169" s="754"/>
      <c r="Y169" s="757">
        <v>4.0999999999999996</v>
      </c>
      <c r="Z169" s="758"/>
      <c r="AA169" s="758"/>
      <c r="AB169" s="759"/>
      <c r="AC169" s="760" t="s">
        <v>247</v>
      </c>
      <c r="AD169" s="761"/>
      <c r="AE169" s="761"/>
      <c r="AF169" s="761"/>
      <c r="AG169" s="761"/>
      <c r="AH169" s="219" t="s">
        <v>666</v>
      </c>
      <c r="AI169" s="220"/>
      <c r="AJ169" s="220"/>
      <c r="AK169" s="220"/>
      <c r="AL169" s="210" t="s">
        <v>616</v>
      </c>
      <c r="AM169" s="211"/>
      <c r="AN169" s="211"/>
      <c r="AO169" s="212"/>
      <c r="AP169" s="753" t="s">
        <v>617</v>
      </c>
      <c r="AQ169" s="753"/>
      <c r="AR169" s="753"/>
      <c r="AS169" s="753"/>
      <c r="AT169" s="753"/>
      <c r="AU169" s="753"/>
      <c r="AV169" s="753"/>
      <c r="AW169" s="753"/>
      <c r="AX169" s="753"/>
      <c r="AY169">
        <f>COUNTA($C$169)</f>
        <v>1</v>
      </c>
    </row>
    <row r="170" spans="1:51" ht="30" customHeight="1" x14ac:dyDescent="0.2">
      <c r="A170" s="213">
        <v>3</v>
      </c>
      <c r="B170" s="213">
        <v>1</v>
      </c>
      <c r="C170" s="755" t="s">
        <v>625</v>
      </c>
      <c r="D170" s="755"/>
      <c r="E170" s="755"/>
      <c r="F170" s="755"/>
      <c r="G170" s="755"/>
      <c r="H170" s="755"/>
      <c r="I170" s="755"/>
      <c r="J170" s="756">
        <v>3010701001805</v>
      </c>
      <c r="K170" s="756"/>
      <c r="L170" s="756"/>
      <c r="M170" s="756"/>
      <c r="N170" s="756"/>
      <c r="O170" s="756"/>
      <c r="P170" s="754" t="s">
        <v>626</v>
      </c>
      <c r="Q170" s="754"/>
      <c r="R170" s="754"/>
      <c r="S170" s="754"/>
      <c r="T170" s="754"/>
      <c r="U170" s="754"/>
      <c r="V170" s="754"/>
      <c r="W170" s="754"/>
      <c r="X170" s="754"/>
      <c r="Y170" s="757">
        <v>3.2</v>
      </c>
      <c r="Z170" s="758"/>
      <c r="AA170" s="758"/>
      <c r="AB170" s="759"/>
      <c r="AC170" s="760" t="s">
        <v>248</v>
      </c>
      <c r="AD170" s="761"/>
      <c r="AE170" s="761"/>
      <c r="AF170" s="761"/>
      <c r="AG170" s="761"/>
      <c r="AH170" s="208" t="s">
        <v>616</v>
      </c>
      <c r="AI170" s="209"/>
      <c r="AJ170" s="209"/>
      <c r="AK170" s="209"/>
      <c r="AL170" s="210" t="s">
        <v>616</v>
      </c>
      <c r="AM170" s="211"/>
      <c r="AN170" s="211"/>
      <c r="AO170" s="212"/>
      <c r="AP170" s="196" t="s">
        <v>616</v>
      </c>
      <c r="AQ170" s="196"/>
      <c r="AR170" s="196"/>
      <c r="AS170" s="196"/>
      <c r="AT170" s="196"/>
      <c r="AU170" s="196"/>
      <c r="AV170" s="196"/>
      <c r="AW170" s="196"/>
      <c r="AX170" s="196"/>
      <c r="AY170">
        <f>COUNTA($C$170)</f>
        <v>1</v>
      </c>
    </row>
    <row r="171" spans="1:51" ht="30" customHeight="1" x14ac:dyDescent="0.2">
      <c r="A171" s="213">
        <v>4</v>
      </c>
      <c r="B171" s="213">
        <v>1</v>
      </c>
      <c r="C171" s="755" t="s">
        <v>627</v>
      </c>
      <c r="D171" s="755"/>
      <c r="E171" s="755"/>
      <c r="F171" s="755"/>
      <c r="G171" s="755"/>
      <c r="H171" s="755"/>
      <c r="I171" s="755"/>
      <c r="J171" s="756">
        <v>1010001129530</v>
      </c>
      <c r="K171" s="756"/>
      <c r="L171" s="756"/>
      <c r="M171" s="756"/>
      <c r="N171" s="756"/>
      <c r="O171" s="756"/>
      <c r="P171" s="754" t="s">
        <v>628</v>
      </c>
      <c r="Q171" s="754"/>
      <c r="R171" s="754"/>
      <c r="S171" s="754"/>
      <c r="T171" s="754"/>
      <c r="U171" s="754"/>
      <c r="V171" s="754"/>
      <c r="W171" s="754"/>
      <c r="X171" s="754"/>
      <c r="Y171" s="757">
        <v>2.4</v>
      </c>
      <c r="Z171" s="758"/>
      <c r="AA171" s="758"/>
      <c r="AB171" s="759"/>
      <c r="AC171" s="760" t="s">
        <v>246</v>
      </c>
      <c r="AD171" s="761"/>
      <c r="AE171" s="761"/>
      <c r="AF171" s="761"/>
      <c r="AG171" s="761"/>
      <c r="AH171" s="208" t="s">
        <v>616</v>
      </c>
      <c r="AI171" s="209"/>
      <c r="AJ171" s="209"/>
      <c r="AK171" s="209"/>
      <c r="AL171" s="210" t="s">
        <v>616</v>
      </c>
      <c r="AM171" s="211"/>
      <c r="AN171" s="211"/>
      <c r="AO171" s="212"/>
      <c r="AP171" s="196" t="s">
        <v>616</v>
      </c>
      <c r="AQ171" s="196"/>
      <c r="AR171" s="196"/>
      <c r="AS171" s="196"/>
      <c r="AT171" s="196"/>
      <c r="AU171" s="196"/>
      <c r="AV171" s="196"/>
      <c r="AW171" s="196"/>
      <c r="AX171" s="196"/>
      <c r="AY171">
        <f>COUNTA($C$171)</f>
        <v>1</v>
      </c>
    </row>
    <row r="172" spans="1:51" ht="53.25" customHeight="1" x14ac:dyDescent="0.2">
      <c r="A172" s="213">
        <v>5</v>
      </c>
      <c r="B172" s="213">
        <v>1</v>
      </c>
      <c r="C172" s="755" t="s">
        <v>629</v>
      </c>
      <c r="D172" s="755"/>
      <c r="E172" s="755"/>
      <c r="F172" s="755"/>
      <c r="G172" s="755"/>
      <c r="H172" s="755"/>
      <c r="I172" s="755"/>
      <c r="J172" s="756">
        <v>1013301023163</v>
      </c>
      <c r="K172" s="756"/>
      <c r="L172" s="756"/>
      <c r="M172" s="756"/>
      <c r="N172" s="756"/>
      <c r="O172" s="756"/>
      <c r="P172" s="754" t="s">
        <v>630</v>
      </c>
      <c r="Q172" s="754"/>
      <c r="R172" s="754"/>
      <c r="S172" s="754"/>
      <c r="T172" s="754"/>
      <c r="U172" s="754"/>
      <c r="V172" s="754"/>
      <c r="W172" s="754"/>
      <c r="X172" s="754"/>
      <c r="Y172" s="757">
        <v>1.9</v>
      </c>
      <c r="Z172" s="758"/>
      <c r="AA172" s="758"/>
      <c r="AB172" s="759"/>
      <c r="AC172" s="760" t="s">
        <v>241</v>
      </c>
      <c r="AD172" s="761"/>
      <c r="AE172" s="761"/>
      <c r="AF172" s="761"/>
      <c r="AG172" s="761"/>
      <c r="AH172" s="208">
        <v>2</v>
      </c>
      <c r="AI172" s="209"/>
      <c r="AJ172" s="209"/>
      <c r="AK172" s="209"/>
      <c r="AL172" s="210" t="s">
        <v>616</v>
      </c>
      <c r="AM172" s="211"/>
      <c r="AN172" s="211"/>
      <c r="AO172" s="212"/>
      <c r="AP172" s="753" t="s">
        <v>617</v>
      </c>
      <c r="AQ172" s="753"/>
      <c r="AR172" s="753"/>
      <c r="AS172" s="753"/>
      <c r="AT172" s="753"/>
      <c r="AU172" s="753"/>
      <c r="AV172" s="753"/>
      <c r="AW172" s="753"/>
      <c r="AX172" s="753"/>
      <c r="AY172">
        <f>COUNTA($C$172)</f>
        <v>1</v>
      </c>
    </row>
    <row r="173" spans="1:51" ht="54" customHeight="1" x14ac:dyDescent="0.2">
      <c r="A173" s="213">
        <v>6</v>
      </c>
      <c r="B173" s="213">
        <v>1</v>
      </c>
      <c r="C173" s="755" t="s">
        <v>632</v>
      </c>
      <c r="D173" s="755"/>
      <c r="E173" s="755"/>
      <c r="F173" s="755"/>
      <c r="G173" s="755"/>
      <c r="H173" s="755"/>
      <c r="I173" s="755"/>
      <c r="J173" s="756">
        <v>7010001018703</v>
      </c>
      <c r="K173" s="756"/>
      <c r="L173" s="756"/>
      <c r="M173" s="756"/>
      <c r="N173" s="756"/>
      <c r="O173" s="756"/>
      <c r="P173" s="754" t="s">
        <v>633</v>
      </c>
      <c r="Q173" s="754"/>
      <c r="R173" s="754"/>
      <c r="S173" s="754"/>
      <c r="T173" s="754"/>
      <c r="U173" s="754"/>
      <c r="V173" s="754"/>
      <c r="W173" s="754"/>
      <c r="X173" s="754"/>
      <c r="Y173" s="757">
        <v>0.9</v>
      </c>
      <c r="Z173" s="758"/>
      <c r="AA173" s="758"/>
      <c r="AB173" s="759"/>
      <c r="AC173" s="760" t="s">
        <v>247</v>
      </c>
      <c r="AD173" s="761"/>
      <c r="AE173" s="761"/>
      <c r="AF173" s="761"/>
      <c r="AG173" s="761"/>
      <c r="AH173" s="208" t="s">
        <v>270</v>
      </c>
      <c r="AI173" s="209"/>
      <c r="AJ173" s="209"/>
      <c r="AK173" s="209"/>
      <c r="AL173" s="210" t="s">
        <v>270</v>
      </c>
      <c r="AM173" s="211"/>
      <c r="AN173" s="211"/>
      <c r="AO173" s="212"/>
      <c r="AP173" s="196" t="s">
        <v>270</v>
      </c>
      <c r="AQ173" s="196"/>
      <c r="AR173" s="196"/>
      <c r="AS173" s="196"/>
      <c r="AT173" s="196"/>
      <c r="AU173" s="196"/>
      <c r="AV173" s="196"/>
      <c r="AW173" s="196"/>
      <c r="AX173" s="196"/>
      <c r="AY173">
        <f>COUNTA($C$173)</f>
        <v>1</v>
      </c>
    </row>
    <row r="174" spans="1:51" ht="30" customHeight="1" x14ac:dyDescent="0.2">
      <c r="A174" s="213">
        <v>7</v>
      </c>
      <c r="B174" s="213">
        <v>1</v>
      </c>
      <c r="C174" s="755" t="s">
        <v>634</v>
      </c>
      <c r="D174" s="755"/>
      <c r="E174" s="755"/>
      <c r="F174" s="755"/>
      <c r="G174" s="755"/>
      <c r="H174" s="755"/>
      <c r="I174" s="755"/>
      <c r="J174" s="756">
        <v>6010901000777</v>
      </c>
      <c r="K174" s="756"/>
      <c r="L174" s="756"/>
      <c r="M174" s="756"/>
      <c r="N174" s="756"/>
      <c r="O174" s="756"/>
      <c r="P174" s="754" t="s">
        <v>635</v>
      </c>
      <c r="Q174" s="754"/>
      <c r="R174" s="754"/>
      <c r="S174" s="754"/>
      <c r="T174" s="754"/>
      <c r="U174" s="754"/>
      <c r="V174" s="754"/>
      <c r="W174" s="754"/>
      <c r="X174" s="754"/>
      <c r="Y174" s="757">
        <v>0.7</v>
      </c>
      <c r="Z174" s="758"/>
      <c r="AA174" s="758"/>
      <c r="AB174" s="759"/>
      <c r="AC174" s="760" t="s">
        <v>247</v>
      </c>
      <c r="AD174" s="761"/>
      <c r="AE174" s="761"/>
      <c r="AF174" s="761"/>
      <c r="AG174" s="761"/>
      <c r="AH174" s="208" t="s">
        <v>616</v>
      </c>
      <c r="AI174" s="209"/>
      <c r="AJ174" s="209"/>
      <c r="AK174" s="209"/>
      <c r="AL174" s="210" t="s">
        <v>616</v>
      </c>
      <c r="AM174" s="211"/>
      <c r="AN174" s="211"/>
      <c r="AO174" s="212"/>
      <c r="AP174" s="196" t="s">
        <v>616</v>
      </c>
      <c r="AQ174" s="196"/>
      <c r="AR174" s="196"/>
      <c r="AS174" s="196"/>
      <c r="AT174" s="196"/>
      <c r="AU174" s="196"/>
      <c r="AV174" s="196"/>
      <c r="AW174" s="196"/>
      <c r="AX174" s="196"/>
      <c r="AY174">
        <f>COUNTA($C$174)</f>
        <v>1</v>
      </c>
    </row>
    <row r="175" spans="1:51" ht="54.75" customHeight="1" x14ac:dyDescent="0.2">
      <c r="A175" s="213">
        <v>8</v>
      </c>
      <c r="B175" s="213">
        <v>1</v>
      </c>
      <c r="C175" s="755" t="s">
        <v>636</v>
      </c>
      <c r="D175" s="755"/>
      <c r="E175" s="755"/>
      <c r="F175" s="755"/>
      <c r="G175" s="755"/>
      <c r="H175" s="755"/>
      <c r="I175" s="755"/>
      <c r="J175" s="756">
        <v>3013301015869</v>
      </c>
      <c r="K175" s="756"/>
      <c r="L175" s="756"/>
      <c r="M175" s="756"/>
      <c r="N175" s="756"/>
      <c r="O175" s="756"/>
      <c r="P175" s="754" t="s">
        <v>637</v>
      </c>
      <c r="Q175" s="754"/>
      <c r="R175" s="754"/>
      <c r="S175" s="754"/>
      <c r="T175" s="754"/>
      <c r="U175" s="754"/>
      <c r="V175" s="754"/>
      <c r="W175" s="754"/>
      <c r="X175" s="754"/>
      <c r="Y175" s="757">
        <v>0.6</v>
      </c>
      <c r="Z175" s="758"/>
      <c r="AA175" s="758"/>
      <c r="AB175" s="759"/>
      <c r="AC175" s="760" t="s">
        <v>247</v>
      </c>
      <c r="AD175" s="761"/>
      <c r="AE175" s="761"/>
      <c r="AF175" s="761"/>
      <c r="AG175" s="761"/>
      <c r="AH175" s="208" t="s">
        <v>616</v>
      </c>
      <c r="AI175" s="209"/>
      <c r="AJ175" s="209"/>
      <c r="AK175" s="209"/>
      <c r="AL175" s="210" t="s">
        <v>616</v>
      </c>
      <c r="AM175" s="211"/>
      <c r="AN175" s="211"/>
      <c r="AO175" s="212"/>
      <c r="AP175" s="196" t="s">
        <v>616</v>
      </c>
      <c r="AQ175" s="196"/>
      <c r="AR175" s="196"/>
      <c r="AS175" s="196"/>
      <c r="AT175" s="196"/>
      <c r="AU175" s="196"/>
      <c r="AV175" s="196"/>
      <c r="AW175" s="196"/>
      <c r="AX175" s="196"/>
      <c r="AY175">
        <f>COUNTA($C$175)</f>
        <v>1</v>
      </c>
    </row>
    <row r="176" spans="1:51" ht="30" customHeight="1" x14ac:dyDescent="0.2">
      <c r="A176" s="213">
        <v>9</v>
      </c>
      <c r="B176" s="213">
        <v>1</v>
      </c>
      <c r="C176" s="755" t="s">
        <v>638</v>
      </c>
      <c r="D176" s="755"/>
      <c r="E176" s="755"/>
      <c r="F176" s="755"/>
      <c r="G176" s="755"/>
      <c r="H176" s="755"/>
      <c r="I176" s="755"/>
      <c r="J176" s="756">
        <v>3010501004140</v>
      </c>
      <c r="K176" s="756"/>
      <c r="L176" s="756"/>
      <c r="M176" s="756"/>
      <c r="N176" s="756"/>
      <c r="O176" s="756"/>
      <c r="P176" s="754" t="s">
        <v>639</v>
      </c>
      <c r="Q176" s="754"/>
      <c r="R176" s="754"/>
      <c r="S176" s="754"/>
      <c r="T176" s="754"/>
      <c r="U176" s="754"/>
      <c r="V176" s="754"/>
      <c r="W176" s="754"/>
      <c r="X176" s="754"/>
      <c r="Y176" s="757">
        <v>0.3</v>
      </c>
      <c r="Z176" s="758"/>
      <c r="AA176" s="758"/>
      <c r="AB176" s="759"/>
      <c r="AC176" s="760" t="s">
        <v>247</v>
      </c>
      <c r="AD176" s="761"/>
      <c r="AE176" s="761"/>
      <c r="AF176" s="761"/>
      <c r="AG176" s="761"/>
      <c r="AH176" s="208" t="s">
        <v>616</v>
      </c>
      <c r="AI176" s="209"/>
      <c r="AJ176" s="209"/>
      <c r="AK176" s="209"/>
      <c r="AL176" s="210" t="s">
        <v>616</v>
      </c>
      <c r="AM176" s="211"/>
      <c r="AN176" s="211"/>
      <c r="AO176" s="212"/>
      <c r="AP176" s="196" t="s">
        <v>616</v>
      </c>
      <c r="AQ176" s="196"/>
      <c r="AR176" s="196"/>
      <c r="AS176" s="196"/>
      <c r="AT176" s="196"/>
      <c r="AU176" s="196"/>
      <c r="AV176" s="196"/>
      <c r="AW176" s="196"/>
      <c r="AX176" s="196"/>
      <c r="AY176">
        <f>COUNTA($C$176)</f>
        <v>1</v>
      </c>
    </row>
    <row r="177" spans="1:51" ht="30" customHeight="1" x14ac:dyDescent="0.2">
      <c r="A177" s="213">
        <v>10</v>
      </c>
      <c r="B177" s="213">
        <v>1</v>
      </c>
      <c r="C177" s="755" t="s">
        <v>640</v>
      </c>
      <c r="D177" s="755"/>
      <c r="E177" s="755"/>
      <c r="F177" s="755"/>
      <c r="G177" s="755"/>
      <c r="H177" s="755"/>
      <c r="I177" s="755"/>
      <c r="J177" s="756">
        <v>8120001060882</v>
      </c>
      <c r="K177" s="756"/>
      <c r="L177" s="756"/>
      <c r="M177" s="756"/>
      <c r="N177" s="756"/>
      <c r="O177" s="756"/>
      <c r="P177" s="754" t="s">
        <v>641</v>
      </c>
      <c r="Q177" s="754"/>
      <c r="R177" s="754"/>
      <c r="S177" s="754"/>
      <c r="T177" s="754"/>
      <c r="U177" s="754"/>
      <c r="V177" s="754"/>
      <c r="W177" s="754"/>
      <c r="X177" s="754"/>
      <c r="Y177" s="757">
        <v>0.3</v>
      </c>
      <c r="Z177" s="758"/>
      <c r="AA177" s="758"/>
      <c r="AB177" s="759"/>
      <c r="AC177" s="760" t="s">
        <v>247</v>
      </c>
      <c r="AD177" s="761"/>
      <c r="AE177" s="761"/>
      <c r="AF177" s="761"/>
      <c r="AG177" s="761"/>
      <c r="AH177" s="208" t="s">
        <v>616</v>
      </c>
      <c r="AI177" s="209"/>
      <c r="AJ177" s="209"/>
      <c r="AK177" s="209"/>
      <c r="AL177" s="210" t="s">
        <v>616</v>
      </c>
      <c r="AM177" s="211"/>
      <c r="AN177" s="211"/>
      <c r="AO177" s="212"/>
      <c r="AP177" s="196" t="s">
        <v>616</v>
      </c>
      <c r="AQ177" s="196"/>
      <c r="AR177" s="196"/>
      <c r="AS177" s="196"/>
      <c r="AT177" s="196"/>
      <c r="AU177" s="196"/>
      <c r="AV177" s="196"/>
      <c r="AW177" s="196"/>
      <c r="AX177" s="196"/>
      <c r="AY177">
        <f>COUNTA($C$177)</f>
        <v>1</v>
      </c>
    </row>
    <row r="178" spans="1:51" ht="24.75" customHeight="1" x14ac:dyDescent="0.2">
      <c r="A178" s="611" t="s">
        <v>213</v>
      </c>
      <c r="B178" s="612"/>
      <c r="C178" s="612"/>
      <c r="D178" s="612"/>
      <c r="E178" s="612"/>
      <c r="F178" s="612"/>
      <c r="G178" s="612"/>
      <c r="H178" s="612"/>
      <c r="I178" s="612"/>
      <c r="J178" s="612"/>
      <c r="K178" s="612"/>
      <c r="L178" s="612"/>
      <c r="M178" s="612"/>
      <c r="N178" s="612"/>
      <c r="O178" s="612"/>
      <c r="P178" s="612"/>
      <c r="Q178" s="612"/>
      <c r="R178" s="612"/>
      <c r="S178" s="612"/>
      <c r="T178" s="612"/>
      <c r="U178" s="612"/>
      <c r="V178" s="612"/>
      <c r="W178" s="612"/>
      <c r="X178" s="612"/>
      <c r="Y178" s="612"/>
      <c r="Z178" s="612"/>
      <c r="AA178" s="612"/>
      <c r="AB178" s="612"/>
      <c r="AC178" s="612"/>
      <c r="AD178" s="612"/>
      <c r="AE178" s="612"/>
      <c r="AF178" s="612"/>
      <c r="AG178" s="612"/>
      <c r="AH178" s="612"/>
      <c r="AI178" s="612"/>
      <c r="AJ178" s="612"/>
      <c r="AK178" s="613"/>
      <c r="AL178" s="661" t="s">
        <v>225</v>
      </c>
      <c r="AM178" s="662"/>
      <c r="AN178" s="662"/>
      <c r="AO178" s="60"/>
      <c r="AP178" s="56"/>
      <c r="AQ178" s="56"/>
      <c r="AR178" s="56"/>
      <c r="AS178" s="56"/>
      <c r="AT178" s="56"/>
      <c r="AU178" s="56"/>
      <c r="AV178" s="56"/>
      <c r="AW178" s="56"/>
      <c r="AX178" s="57"/>
      <c r="AY178">
        <f>COUNTIF($AO$178,"☑")</f>
        <v>0</v>
      </c>
    </row>
    <row r="179" spans="1:51" ht="24.75" customHeight="1" x14ac:dyDescent="0.2">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58"/>
      <c r="AM179" s="58"/>
      <c r="AN179" s="58"/>
      <c r="AO179" s="58"/>
      <c r="AP179" s="58"/>
      <c r="AQ179" s="58"/>
      <c r="AR179" s="58"/>
      <c r="AS179" s="58"/>
      <c r="AT179" s="58"/>
      <c r="AU179" s="58"/>
      <c r="AV179" s="58"/>
      <c r="AW179" s="58"/>
      <c r="AX179" s="58"/>
    </row>
  </sheetData>
  <sheetProtection formatRows="0"/>
  <dataConsolidate/>
  <mergeCells count="729">
    <mergeCell ref="AL153:AN153"/>
    <mergeCell ref="AL178:AN178"/>
    <mergeCell ref="G82:H82"/>
    <mergeCell ref="G83:H83"/>
    <mergeCell ref="G84:H84"/>
    <mergeCell ref="G85:H85"/>
    <mergeCell ref="J82:K82"/>
    <mergeCell ref="J83:K83"/>
    <mergeCell ref="J84:K84"/>
    <mergeCell ref="J85:K85"/>
    <mergeCell ref="P173:X173"/>
    <mergeCell ref="Y173:AB173"/>
    <mergeCell ref="AH141:AT141"/>
    <mergeCell ref="A89:AX89"/>
    <mergeCell ref="F93:AX93"/>
    <mergeCell ref="AU148:AX148"/>
    <mergeCell ref="G144:K144"/>
    <mergeCell ref="A86:B87"/>
    <mergeCell ref="Y137:AB137"/>
    <mergeCell ref="AH138:AT138"/>
    <mergeCell ref="A92:AX92"/>
    <mergeCell ref="G135:AB135"/>
    <mergeCell ref="G21:O21"/>
    <mergeCell ref="P21:V21"/>
    <mergeCell ref="W21:AC21"/>
    <mergeCell ref="AD21:AJ21"/>
    <mergeCell ref="N81:AF81"/>
    <mergeCell ref="J81:K81"/>
    <mergeCell ref="C82:F82"/>
    <mergeCell ref="C83:F83"/>
    <mergeCell ref="C84:F84"/>
    <mergeCell ref="G48:X48"/>
    <mergeCell ref="G49:X50"/>
    <mergeCell ref="AB43:AD44"/>
    <mergeCell ref="P45:X47"/>
    <mergeCell ref="AB46:AD46"/>
    <mergeCell ref="Y46:AA46"/>
    <mergeCell ref="AE45:AH45"/>
    <mergeCell ref="AG73:AX73"/>
    <mergeCell ref="AO37:AQ37"/>
    <mergeCell ref="AU56:AX56"/>
    <mergeCell ref="AQ48:AT48"/>
    <mergeCell ref="AU48:AX48"/>
    <mergeCell ref="AQ49:AT49"/>
    <mergeCell ref="AQ50:AT50"/>
    <mergeCell ref="AU49:AX49"/>
    <mergeCell ref="AI56:AL56"/>
    <mergeCell ref="AB58:AD58"/>
    <mergeCell ref="AE55:AH55"/>
    <mergeCell ref="AI55:AL55"/>
    <mergeCell ref="AM55:AP55"/>
    <mergeCell ref="AI54:AL54"/>
    <mergeCell ref="AI52:AL52"/>
    <mergeCell ref="AM52:AP52"/>
    <mergeCell ref="AI57:AL57"/>
    <mergeCell ref="AK21:AQ21"/>
    <mergeCell ref="AR21:AX21"/>
    <mergeCell ref="A35:F36"/>
    <mergeCell ref="G35:AX36"/>
    <mergeCell ref="AG63:AX63"/>
    <mergeCell ref="AD62:AF62"/>
    <mergeCell ref="C177:I177"/>
    <mergeCell ref="J177:O177"/>
    <mergeCell ref="P177:X177"/>
    <mergeCell ref="Y177:AB177"/>
    <mergeCell ref="AC177:AG177"/>
    <mergeCell ref="AH177:AK177"/>
    <mergeCell ref="AL177:AO177"/>
    <mergeCell ref="AP177:AX177"/>
    <mergeCell ref="C171:I171"/>
    <mergeCell ref="J171:O171"/>
    <mergeCell ref="P171:X171"/>
    <mergeCell ref="Y171:AB171"/>
    <mergeCell ref="AC171:AG171"/>
    <mergeCell ref="AH171:AK171"/>
    <mergeCell ref="AL171:AO171"/>
    <mergeCell ref="AP171:AX171"/>
    <mergeCell ref="C173:I173"/>
    <mergeCell ref="J173:O173"/>
    <mergeCell ref="AP162:AX162"/>
    <mergeCell ref="AP163:AX163"/>
    <mergeCell ref="AP164:AX164"/>
    <mergeCell ref="C169:I169"/>
    <mergeCell ref="J169:O169"/>
    <mergeCell ref="P169:X169"/>
    <mergeCell ref="Y169:AB169"/>
    <mergeCell ref="AC169:AG169"/>
    <mergeCell ref="AH169:AK169"/>
    <mergeCell ref="AL169:AO169"/>
    <mergeCell ref="AP169:AX169"/>
    <mergeCell ref="AC168:AG168"/>
    <mergeCell ref="AH168:AK168"/>
    <mergeCell ref="AL168:AO168"/>
    <mergeCell ref="AP168:AX168"/>
    <mergeCell ref="AB38:AX39"/>
    <mergeCell ref="A57:F59"/>
    <mergeCell ref="G57:X57"/>
    <mergeCell ref="Y50:AA50"/>
    <mergeCell ref="Y47:AA47"/>
    <mergeCell ref="AB49:AD49"/>
    <mergeCell ref="G51:X51"/>
    <mergeCell ref="Y51:AA51"/>
    <mergeCell ref="Y59:AA59"/>
    <mergeCell ref="AB59:AD59"/>
    <mergeCell ref="AB48:AD48"/>
    <mergeCell ref="A48:F50"/>
    <mergeCell ref="AQ52:AT52"/>
    <mergeCell ref="AU52:AX52"/>
    <mergeCell ref="AQ53:AT53"/>
    <mergeCell ref="AU53:AX53"/>
    <mergeCell ref="AQ54:AT54"/>
    <mergeCell ref="AU54:AX54"/>
    <mergeCell ref="AQ55:AT55"/>
    <mergeCell ref="AU55:AX55"/>
    <mergeCell ref="AQ56:AT56"/>
    <mergeCell ref="AE54:AH54"/>
    <mergeCell ref="AM57:AP57"/>
    <mergeCell ref="AE56:AH56"/>
    <mergeCell ref="Y49:AA49"/>
    <mergeCell ref="Y52:AA52"/>
    <mergeCell ref="AB52:AD52"/>
    <mergeCell ref="Y53:AA53"/>
    <mergeCell ref="AB53:AD53"/>
    <mergeCell ref="AI51:AL51"/>
    <mergeCell ref="AM51:AP51"/>
    <mergeCell ref="AE52:AH52"/>
    <mergeCell ref="A178:AK178"/>
    <mergeCell ref="AD61:AF61"/>
    <mergeCell ref="C61:AC61"/>
    <mergeCell ref="AG62:AX62"/>
    <mergeCell ref="AU137:AX137"/>
    <mergeCell ref="C77:AC77"/>
    <mergeCell ref="A54:F56"/>
    <mergeCell ref="C167:I167"/>
    <mergeCell ref="J167:O167"/>
    <mergeCell ref="P167:X167"/>
    <mergeCell ref="Y167:AB167"/>
    <mergeCell ref="AC167:AG167"/>
    <mergeCell ref="AH167:AK167"/>
    <mergeCell ref="AL167:AO167"/>
    <mergeCell ref="AP167:AX167"/>
    <mergeCell ref="C159:I159"/>
    <mergeCell ref="AE49:AH49"/>
    <mergeCell ref="AI49:AL49"/>
    <mergeCell ref="AM49:AP49"/>
    <mergeCell ref="AE53:AH53"/>
    <mergeCell ref="AI53:AL53"/>
    <mergeCell ref="AM53:AP53"/>
    <mergeCell ref="AU47:AX47"/>
    <mergeCell ref="AE48:AH48"/>
    <mergeCell ref="AI48:AL48"/>
    <mergeCell ref="AM48:AP48"/>
    <mergeCell ref="AI47:AL47"/>
    <mergeCell ref="AM47:AP47"/>
    <mergeCell ref="AQ47:AT47"/>
    <mergeCell ref="AU50:AX50"/>
    <mergeCell ref="AQ51:AT51"/>
    <mergeCell ref="AU51:AX51"/>
    <mergeCell ref="Y45:AA45"/>
    <mergeCell ref="A37:AN37"/>
    <mergeCell ref="G54:X54"/>
    <mergeCell ref="AM58:AP58"/>
    <mergeCell ref="G87:AX87"/>
    <mergeCell ref="G86:AX86"/>
    <mergeCell ref="G38:AA39"/>
    <mergeCell ref="AD69:AF69"/>
    <mergeCell ref="AB50:AD50"/>
    <mergeCell ref="G43:O44"/>
    <mergeCell ref="AI59:AL59"/>
    <mergeCell ref="AB45:AD45"/>
    <mergeCell ref="AB47:AD47"/>
    <mergeCell ref="G52:X53"/>
    <mergeCell ref="AQ59:AX59"/>
    <mergeCell ref="AM56:AP56"/>
    <mergeCell ref="AQ57:AX57"/>
    <mergeCell ref="AE58:AH58"/>
    <mergeCell ref="AI58:AL58"/>
    <mergeCell ref="C79:AC79"/>
    <mergeCell ref="AD77:AF77"/>
    <mergeCell ref="AQ45:AT45"/>
    <mergeCell ref="AU45:AX45"/>
    <mergeCell ref="B38:F42"/>
    <mergeCell ref="P43:X44"/>
    <mergeCell ref="Y43:AA44"/>
    <mergeCell ref="AQ43:AT43"/>
    <mergeCell ref="AQ44:AR44"/>
    <mergeCell ref="AH144:AT144"/>
    <mergeCell ref="AU144:AX144"/>
    <mergeCell ref="AD79:AF79"/>
    <mergeCell ref="AC140:AG140"/>
    <mergeCell ref="AH140:AT140"/>
    <mergeCell ref="AG78:AX78"/>
    <mergeCell ref="C72:AC72"/>
    <mergeCell ref="A108:F134"/>
    <mergeCell ref="AG79:AX85"/>
    <mergeCell ref="C76:AC76"/>
    <mergeCell ref="AG76:AX76"/>
    <mergeCell ref="AI45:AL45"/>
    <mergeCell ref="AE46:AH46"/>
    <mergeCell ref="AI46:AL46"/>
    <mergeCell ref="AD78:AF78"/>
    <mergeCell ref="AU140:AX140"/>
    <mergeCell ref="AG65:AX67"/>
    <mergeCell ref="C70:AC70"/>
    <mergeCell ref="AU136:AX136"/>
    <mergeCell ref="AD75:AF75"/>
    <mergeCell ref="L139:X139"/>
    <mergeCell ref="AU143:AX143"/>
    <mergeCell ref="Y139:AB139"/>
    <mergeCell ref="AC139:AG139"/>
    <mergeCell ref="AU139:AX139"/>
    <mergeCell ref="AU138:AX138"/>
    <mergeCell ref="A95:AX95"/>
    <mergeCell ref="G140:K140"/>
    <mergeCell ref="L140:X140"/>
    <mergeCell ref="AC135:AX135"/>
    <mergeCell ref="Y136:AB136"/>
    <mergeCell ref="A91:E91"/>
    <mergeCell ref="G139:K139"/>
    <mergeCell ref="L142:X142"/>
    <mergeCell ref="AU142:AX142"/>
    <mergeCell ref="G138:K138"/>
    <mergeCell ref="L138:X138"/>
    <mergeCell ref="AH137:AT137"/>
    <mergeCell ref="Y138:AB138"/>
    <mergeCell ref="AC138:AG138"/>
    <mergeCell ref="AH136:AT136"/>
    <mergeCell ref="G137:K137"/>
    <mergeCell ref="A93:E93"/>
    <mergeCell ref="AU141:AX141"/>
    <mergeCell ref="AR106:AS106"/>
    <mergeCell ref="AU106:AV106"/>
    <mergeCell ref="A104:D104"/>
    <mergeCell ref="E104:P104"/>
    <mergeCell ref="Q104:AB104"/>
    <mergeCell ref="AC104:AN104"/>
    <mergeCell ref="AO104:AX104"/>
    <mergeCell ref="A105:D105"/>
    <mergeCell ref="E105:P105"/>
    <mergeCell ref="Q105:AB105"/>
    <mergeCell ref="AC105:AN105"/>
    <mergeCell ref="AO105:AX105"/>
    <mergeCell ref="A106:D106"/>
    <mergeCell ref="E106:G106"/>
    <mergeCell ref="G40:AA42"/>
    <mergeCell ref="A94:AX94"/>
    <mergeCell ref="A65:B74"/>
    <mergeCell ref="C74:AC74"/>
    <mergeCell ref="A96:AX96"/>
    <mergeCell ref="AD76:AF76"/>
    <mergeCell ref="A135:F152"/>
    <mergeCell ref="G143:K143"/>
    <mergeCell ref="L143:X143"/>
    <mergeCell ref="Y143:AB143"/>
    <mergeCell ref="AH139:AT139"/>
    <mergeCell ref="G142:K142"/>
    <mergeCell ref="G141:K141"/>
    <mergeCell ref="L141:X141"/>
    <mergeCell ref="Y141:AB141"/>
    <mergeCell ref="AC141:AG141"/>
    <mergeCell ref="F91:AX91"/>
    <mergeCell ref="E66:AC66"/>
    <mergeCell ref="E67:AC67"/>
    <mergeCell ref="AG74:AX74"/>
    <mergeCell ref="A90:AX90"/>
    <mergeCell ref="AG75:AX75"/>
    <mergeCell ref="AD63:AF63"/>
    <mergeCell ref="AG71:AX71"/>
    <mergeCell ref="G4:X4"/>
    <mergeCell ref="Y4:AD4"/>
    <mergeCell ref="AE4:AP4"/>
    <mergeCell ref="AQ4:AX4"/>
    <mergeCell ref="A5:F5"/>
    <mergeCell ref="C69:AC69"/>
    <mergeCell ref="G11:AX11"/>
    <mergeCell ref="Y5:AD5"/>
    <mergeCell ref="AE5:AP5"/>
    <mergeCell ref="AQ5:AX5"/>
    <mergeCell ref="A4:F4"/>
    <mergeCell ref="A6:F6"/>
    <mergeCell ref="AK12:AQ12"/>
    <mergeCell ref="W14:AC14"/>
    <mergeCell ref="AG64:AX64"/>
    <mergeCell ref="AG69:AX69"/>
    <mergeCell ref="C62:AC62"/>
    <mergeCell ref="I16:O16"/>
    <mergeCell ref="P16:V16"/>
    <mergeCell ref="AD65:AF65"/>
    <mergeCell ref="I18:O18"/>
    <mergeCell ref="AD12:AJ12"/>
    <mergeCell ref="AE8:AX8"/>
    <mergeCell ref="W16:AC16"/>
    <mergeCell ref="AR20:AX20"/>
    <mergeCell ref="B43:F47"/>
    <mergeCell ref="AD70:AF70"/>
    <mergeCell ref="C78:AC78"/>
    <mergeCell ref="G10:AX10"/>
    <mergeCell ref="AD14:AJ14"/>
    <mergeCell ref="AK14:AQ14"/>
    <mergeCell ref="P13:V13"/>
    <mergeCell ref="P17:V17"/>
    <mergeCell ref="W17:AC17"/>
    <mergeCell ref="W13:AC13"/>
    <mergeCell ref="G32:O34"/>
    <mergeCell ref="A11:F11"/>
    <mergeCell ref="AD66:AF66"/>
    <mergeCell ref="P12:V12"/>
    <mergeCell ref="AB34:AD34"/>
    <mergeCell ref="AD16:AJ16"/>
    <mergeCell ref="AR16:AX16"/>
    <mergeCell ref="AK16:AQ16"/>
    <mergeCell ref="P32:X34"/>
    <mergeCell ref="G12:O12"/>
    <mergeCell ref="P14:V14"/>
    <mergeCell ref="I14:O14"/>
    <mergeCell ref="I17:O17"/>
    <mergeCell ref="A88:AX88"/>
    <mergeCell ref="C87:F87"/>
    <mergeCell ref="C85:F85"/>
    <mergeCell ref="AD71:AF71"/>
    <mergeCell ref="AG70:AX70"/>
    <mergeCell ref="C81:F81"/>
    <mergeCell ref="G80:M80"/>
    <mergeCell ref="N80:AF80"/>
    <mergeCell ref="C80:F80"/>
    <mergeCell ref="G81:H81"/>
    <mergeCell ref="N82:AF82"/>
    <mergeCell ref="N83:AF83"/>
    <mergeCell ref="N84:AF84"/>
    <mergeCell ref="N85:AF85"/>
    <mergeCell ref="C71:AC71"/>
    <mergeCell ref="AD74:AF74"/>
    <mergeCell ref="AG72:AX72"/>
    <mergeCell ref="AQ30:AT30"/>
    <mergeCell ref="G30:O31"/>
    <mergeCell ref="AD13:AJ13"/>
    <mergeCell ref="A79:B85"/>
    <mergeCell ref="AD72:AF72"/>
    <mergeCell ref="Y57:AA57"/>
    <mergeCell ref="AB57:AD57"/>
    <mergeCell ref="G58:X59"/>
    <mergeCell ref="Y58:AA58"/>
    <mergeCell ref="A75:B78"/>
    <mergeCell ref="C75:AC75"/>
    <mergeCell ref="AR14:AX14"/>
    <mergeCell ref="AK15:AQ15"/>
    <mergeCell ref="AG77:AX77"/>
    <mergeCell ref="AD68:AF68"/>
    <mergeCell ref="AD15:AJ15"/>
    <mergeCell ref="P19:V19"/>
    <mergeCell ref="C66:D67"/>
    <mergeCell ref="AR15:AX15"/>
    <mergeCell ref="AG61:AX61"/>
    <mergeCell ref="Y30:AA31"/>
    <mergeCell ref="Y32:AA32"/>
    <mergeCell ref="Y33:AA33"/>
    <mergeCell ref="G13:H18"/>
    <mergeCell ref="C68:AC68"/>
    <mergeCell ref="G136:K136"/>
    <mergeCell ref="L136:X136"/>
    <mergeCell ref="Y140:AB140"/>
    <mergeCell ref="C63:AC63"/>
    <mergeCell ref="C64:AC64"/>
    <mergeCell ref="C65:AC65"/>
    <mergeCell ref="C86:F86"/>
    <mergeCell ref="AO106:AP106"/>
    <mergeCell ref="E102:P102"/>
    <mergeCell ref="Q102:AB102"/>
    <mergeCell ref="AC102:AN102"/>
    <mergeCell ref="AO102:AX102"/>
    <mergeCell ref="E103:P103"/>
    <mergeCell ref="Q103:AB103"/>
    <mergeCell ref="AC103:AN103"/>
    <mergeCell ref="AO103:AX103"/>
    <mergeCell ref="A103:D103"/>
    <mergeCell ref="O107:P107"/>
    <mergeCell ref="AA107:AB107"/>
    <mergeCell ref="AM107:AN107"/>
    <mergeCell ref="AO107:AP107"/>
    <mergeCell ref="AR107:AS107"/>
    <mergeCell ref="AU107:AV107"/>
    <mergeCell ref="G145:K145"/>
    <mergeCell ref="L145:X145"/>
    <mergeCell ref="Y145:AB145"/>
    <mergeCell ref="AC145:AG145"/>
    <mergeCell ref="AH145:AT145"/>
    <mergeCell ref="AU145:AX145"/>
    <mergeCell ref="G148:K148"/>
    <mergeCell ref="L148:X148"/>
    <mergeCell ref="Y148:AB148"/>
    <mergeCell ref="AC148:AG148"/>
    <mergeCell ref="AH148:AT148"/>
    <mergeCell ref="Y147:AB147"/>
    <mergeCell ref="AC147:AG147"/>
    <mergeCell ref="AH147:AT147"/>
    <mergeCell ref="AU147:AX147"/>
    <mergeCell ref="G147:K147"/>
    <mergeCell ref="L147:X147"/>
    <mergeCell ref="AH143:AT143"/>
    <mergeCell ref="AD67:AF67"/>
    <mergeCell ref="AD64:AF64"/>
    <mergeCell ref="AC137:AG137"/>
    <mergeCell ref="L137:X137"/>
    <mergeCell ref="AC136:AG136"/>
    <mergeCell ref="AC143:AG143"/>
    <mergeCell ref="L144:X144"/>
    <mergeCell ref="G146:AB146"/>
    <mergeCell ref="AC146:AX146"/>
    <mergeCell ref="Y144:AB144"/>
    <mergeCell ref="AC144:AG144"/>
    <mergeCell ref="Y142:AB142"/>
    <mergeCell ref="AC142:AG142"/>
    <mergeCell ref="AH142:AT142"/>
    <mergeCell ref="AO99:AX99"/>
    <mergeCell ref="AC107:AE107"/>
    <mergeCell ref="U106:V106"/>
    <mergeCell ref="X106:Y106"/>
    <mergeCell ref="AA106:AB106"/>
    <mergeCell ref="AC106:AE106"/>
    <mergeCell ref="AG106:AH106"/>
    <mergeCell ref="AJ106:AK106"/>
    <mergeCell ref="AM106:AN106"/>
    <mergeCell ref="G149:K149"/>
    <mergeCell ref="L149:X149"/>
    <mergeCell ref="Y149:AB149"/>
    <mergeCell ref="AC149:AG149"/>
    <mergeCell ref="AH149:AT149"/>
    <mergeCell ref="AU149:AX149"/>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52:K152"/>
    <mergeCell ref="L152:X152"/>
    <mergeCell ref="Y152:AB152"/>
    <mergeCell ref="AC152:AG152"/>
    <mergeCell ref="AH152:AT152"/>
    <mergeCell ref="AU152:AX152"/>
    <mergeCell ref="G5:L5"/>
    <mergeCell ref="M5:R5"/>
    <mergeCell ref="S5:X5"/>
    <mergeCell ref="Y8:AD8"/>
    <mergeCell ref="A9:F9"/>
    <mergeCell ref="G9:AX9"/>
    <mergeCell ref="I15:O15"/>
    <mergeCell ref="P15:V15"/>
    <mergeCell ref="W15:AC15"/>
    <mergeCell ref="AK13:AQ13"/>
    <mergeCell ref="AR13:AX13"/>
    <mergeCell ref="Y7:AD7"/>
    <mergeCell ref="I13:O13"/>
    <mergeCell ref="A10:F10"/>
    <mergeCell ref="AR12:AX12"/>
    <mergeCell ref="W12:AC12"/>
    <mergeCell ref="G6:AX6"/>
    <mergeCell ref="A7:F7"/>
    <mergeCell ref="G7:X7"/>
    <mergeCell ref="A8:F8"/>
    <mergeCell ref="P30:X31"/>
    <mergeCell ref="AB30:AD31"/>
    <mergeCell ref="AB32:AD32"/>
    <mergeCell ref="A30:F34"/>
    <mergeCell ref="A38:A47"/>
    <mergeCell ref="AB33:AD33"/>
    <mergeCell ref="A3:AH3"/>
    <mergeCell ref="AJ3:AW3"/>
    <mergeCell ref="AG68:AX68"/>
    <mergeCell ref="A62:B6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5:O47"/>
    <mergeCell ref="AK20:AQ20"/>
    <mergeCell ref="A51:F53"/>
    <mergeCell ref="AB51:AD51"/>
    <mergeCell ref="AM45:AP45"/>
    <mergeCell ref="Y54:AA54"/>
    <mergeCell ref="AB54:AD54"/>
    <mergeCell ref="AE50:AH50"/>
    <mergeCell ref="AI50:AL50"/>
    <mergeCell ref="AM50:AP50"/>
    <mergeCell ref="Y34:AA34"/>
    <mergeCell ref="AE32:AH32"/>
    <mergeCell ref="AQ31:AR31"/>
    <mergeCell ref="AE33:AH33"/>
    <mergeCell ref="P22:V22"/>
    <mergeCell ref="P23:V23"/>
    <mergeCell ref="P24:V24"/>
    <mergeCell ref="P25:V25"/>
    <mergeCell ref="P26:V26"/>
    <mergeCell ref="G26:O26"/>
    <mergeCell ref="G27:O27"/>
    <mergeCell ref="G28:O28"/>
    <mergeCell ref="G29:O29"/>
    <mergeCell ref="W25:AC25"/>
    <mergeCell ref="AU44:AV44"/>
    <mergeCell ref="AE43:AH44"/>
    <mergeCell ref="AI43:AL44"/>
    <mergeCell ref="AM43:AP44"/>
    <mergeCell ref="AB40:AX42"/>
    <mergeCell ref="AQ46:AT46"/>
    <mergeCell ref="AU46:AX46"/>
    <mergeCell ref="AE47:AH47"/>
    <mergeCell ref="AM46:AP46"/>
    <mergeCell ref="AW44:AX44"/>
    <mergeCell ref="A159:B159"/>
    <mergeCell ref="A158:B158"/>
    <mergeCell ref="Y48:AA48"/>
    <mergeCell ref="G55:X56"/>
    <mergeCell ref="Y55:AA55"/>
    <mergeCell ref="AB55:AD55"/>
    <mergeCell ref="Y56:AA56"/>
    <mergeCell ref="AB56:AD56"/>
    <mergeCell ref="AE59:AH59"/>
    <mergeCell ref="A99:D99"/>
    <mergeCell ref="E99:P99"/>
    <mergeCell ref="Q99:AB99"/>
    <mergeCell ref="AC99:AN99"/>
    <mergeCell ref="AG107:AH107"/>
    <mergeCell ref="AJ107:AK107"/>
    <mergeCell ref="A102:D102"/>
    <mergeCell ref="A101:D101"/>
    <mergeCell ref="A107:D107"/>
    <mergeCell ref="E107:G107"/>
    <mergeCell ref="I107:J107"/>
    <mergeCell ref="L107:M107"/>
    <mergeCell ref="Q107:S107"/>
    <mergeCell ref="U107:V107"/>
    <mergeCell ref="X107:Y107"/>
    <mergeCell ref="AM59:AP59"/>
    <mergeCell ref="AH158:AK158"/>
    <mergeCell ref="AL158:AO158"/>
    <mergeCell ref="AC158:AG158"/>
    <mergeCell ref="AC159:AG159"/>
    <mergeCell ref="A153:AK153"/>
    <mergeCell ref="AH159:AK159"/>
    <mergeCell ref="AL159:AO159"/>
    <mergeCell ref="J158:O158"/>
    <mergeCell ref="J159:O159"/>
    <mergeCell ref="Y159:AB159"/>
    <mergeCell ref="AP158:AX158"/>
    <mergeCell ref="AP159:AX159"/>
    <mergeCell ref="P159:X159"/>
    <mergeCell ref="A60:AX60"/>
    <mergeCell ref="Y158:AB158"/>
    <mergeCell ref="C158:I158"/>
    <mergeCell ref="P158:X158"/>
    <mergeCell ref="AO97:AX97"/>
    <mergeCell ref="A98:D98"/>
    <mergeCell ref="E98:P98"/>
    <mergeCell ref="Q98:AB98"/>
    <mergeCell ref="AC98:AN98"/>
    <mergeCell ref="AO98:AX98"/>
    <mergeCell ref="A164:B164"/>
    <mergeCell ref="AL163:AO163"/>
    <mergeCell ref="C164:I164"/>
    <mergeCell ref="J164:O164"/>
    <mergeCell ref="P164:X164"/>
    <mergeCell ref="Y164:AB164"/>
    <mergeCell ref="A162:B162"/>
    <mergeCell ref="A163:B163"/>
    <mergeCell ref="C162:I162"/>
    <mergeCell ref="J162:O162"/>
    <mergeCell ref="P162:X162"/>
    <mergeCell ref="Y162:AB162"/>
    <mergeCell ref="AC162:AG162"/>
    <mergeCell ref="AH162:AK162"/>
    <mergeCell ref="AL162:AO162"/>
    <mergeCell ref="C163:I163"/>
    <mergeCell ref="J163:O163"/>
    <mergeCell ref="P163:X163"/>
    <mergeCell ref="Y163:AB163"/>
    <mergeCell ref="AC163:AG163"/>
    <mergeCell ref="AH163:AK163"/>
    <mergeCell ref="AC164:AG164"/>
    <mergeCell ref="AH164:AK164"/>
    <mergeCell ref="AL164:AO164"/>
    <mergeCell ref="A175:B175"/>
    <mergeCell ref="A172:B172"/>
    <mergeCell ref="A173:B173"/>
    <mergeCell ref="C172:I172"/>
    <mergeCell ref="J172:O172"/>
    <mergeCell ref="P172:X172"/>
    <mergeCell ref="Y172:AB172"/>
    <mergeCell ref="AC172:AG172"/>
    <mergeCell ref="A167:B167"/>
    <mergeCell ref="A170:B170"/>
    <mergeCell ref="A171:B171"/>
    <mergeCell ref="A168:B168"/>
    <mergeCell ref="A169:B169"/>
    <mergeCell ref="C168:I168"/>
    <mergeCell ref="J168:O168"/>
    <mergeCell ref="P168:X168"/>
    <mergeCell ref="Y168:AB168"/>
    <mergeCell ref="C170:I170"/>
    <mergeCell ref="J170:O170"/>
    <mergeCell ref="P170:X170"/>
    <mergeCell ref="Y170:AB170"/>
    <mergeCell ref="AC170:AG170"/>
    <mergeCell ref="AH170:AK170"/>
    <mergeCell ref="AL170:AO170"/>
    <mergeCell ref="AP170:AX170"/>
    <mergeCell ref="AC173:AG173"/>
    <mergeCell ref="AH173:AK173"/>
    <mergeCell ref="AL173:AO173"/>
    <mergeCell ref="AP173:AX173"/>
    <mergeCell ref="A174:B174"/>
    <mergeCell ref="A176:B176"/>
    <mergeCell ref="A177:B177"/>
    <mergeCell ref="C176:I176"/>
    <mergeCell ref="J176:O176"/>
    <mergeCell ref="P176:X176"/>
    <mergeCell ref="Y176:AB176"/>
    <mergeCell ref="AC176:AG176"/>
    <mergeCell ref="AH176:AK176"/>
    <mergeCell ref="AL176:AO176"/>
    <mergeCell ref="AQ32:AT32"/>
    <mergeCell ref="AD17:AJ17"/>
    <mergeCell ref="AK17:AQ17"/>
    <mergeCell ref="AR17:AX17"/>
    <mergeCell ref="AP176:AX176"/>
    <mergeCell ref="C174:I174"/>
    <mergeCell ref="J174:O174"/>
    <mergeCell ref="P174:X174"/>
    <mergeCell ref="Y174:AB174"/>
    <mergeCell ref="AC174:AG174"/>
    <mergeCell ref="AH174:AK174"/>
    <mergeCell ref="AL174:AO174"/>
    <mergeCell ref="AP174:AX174"/>
    <mergeCell ref="C175:I175"/>
    <mergeCell ref="J175:O175"/>
    <mergeCell ref="P175:X175"/>
    <mergeCell ref="Y175:AB175"/>
    <mergeCell ref="AC175:AG175"/>
    <mergeCell ref="AH175:AK175"/>
    <mergeCell ref="AL175:AO175"/>
    <mergeCell ref="AP175:AX175"/>
    <mergeCell ref="AH172:AK172"/>
    <mergeCell ref="AL172:AO172"/>
    <mergeCell ref="AP172:AX172"/>
    <mergeCell ref="G25:O25"/>
    <mergeCell ref="A22:F29"/>
    <mergeCell ref="AD22:AX22"/>
    <mergeCell ref="AS31:AT31"/>
    <mergeCell ref="AW2:AX2"/>
    <mergeCell ref="AU32:AX32"/>
    <mergeCell ref="AU33:AX33"/>
    <mergeCell ref="AU34:AX34"/>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E51:AH51"/>
    <mergeCell ref="AQ58:AX58"/>
    <mergeCell ref="AE57:AH57"/>
    <mergeCell ref="AM54:AP54"/>
    <mergeCell ref="AD2:AH2"/>
    <mergeCell ref="AJ2:AM2"/>
    <mergeCell ref="G8:X8"/>
    <mergeCell ref="C73:AC73"/>
    <mergeCell ref="AD73:AF73"/>
    <mergeCell ref="W27:AC27"/>
    <mergeCell ref="AO2:AQ2"/>
    <mergeCell ref="AS2:AU2"/>
    <mergeCell ref="P27:V27"/>
    <mergeCell ref="P28:V28"/>
    <mergeCell ref="P29:V29"/>
    <mergeCell ref="W29:AC29"/>
    <mergeCell ref="W23:AC23"/>
    <mergeCell ref="W24:AC24"/>
    <mergeCell ref="W28:AC28"/>
    <mergeCell ref="A12:F21"/>
    <mergeCell ref="AS37:AX37"/>
    <mergeCell ref="G22:O22"/>
    <mergeCell ref="G23:O23"/>
    <mergeCell ref="G24:O24"/>
    <mergeCell ref="I106:J106"/>
    <mergeCell ref="L106:M106"/>
    <mergeCell ref="O106:P106"/>
    <mergeCell ref="Q106:S106"/>
    <mergeCell ref="AD23:AX29"/>
    <mergeCell ref="W22:AC22"/>
    <mergeCell ref="A100:D100"/>
    <mergeCell ref="E100:P100"/>
    <mergeCell ref="Q100:AB100"/>
    <mergeCell ref="AC100:AN100"/>
    <mergeCell ref="AO100:AX100"/>
    <mergeCell ref="E101:P101"/>
    <mergeCell ref="Q101:AB101"/>
    <mergeCell ref="AC101:AN101"/>
    <mergeCell ref="AO101:AX101"/>
    <mergeCell ref="A97:D97"/>
    <mergeCell ref="E97:P97"/>
    <mergeCell ref="Q97:AB97"/>
    <mergeCell ref="AC97:AN97"/>
    <mergeCell ref="W26:AC26"/>
    <mergeCell ref="AW31:AX31"/>
    <mergeCell ref="AU31:AV31"/>
    <mergeCell ref="AU43:AX43"/>
    <mergeCell ref="AS44:AT44"/>
  </mergeCells>
  <phoneticPr fontId="5"/>
  <conditionalFormatting sqref="P14:AQ14 Y144 AU140:AU144 Y151 AU150:AU151">
    <cfRule type="expression" dxfId="201" priority="14097">
      <formula>IF(RIGHT(TEXT(P14,"0.#"),1)=".",FALSE,TRUE)</formula>
    </cfRule>
    <cfRule type="expression" dxfId="200" priority="14098">
      <formula>IF(RIGHT(TEXT(P14,"0.#"),1)=".",TRUE,FALSE)</formula>
    </cfRule>
  </conditionalFormatting>
  <conditionalFormatting sqref="AE32">
    <cfRule type="expression" dxfId="199" priority="14087">
      <formula>IF(RIGHT(TEXT(AE32,"0.#"),1)=".",FALSE,TRUE)</formula>
    </cfRule>
    <cfRule type="expression" dxfId="198" priority="14088">
      <formula>IF(RIGHT(TEXT(AE32,"0.#"),1)=".",TRUE,FALSE)</formula>
    </cfRule>
  </conditionalFormatting>
  <conditionalFormatting sqref="P18:AX18">
    <cfRule type="expression" dxfId="197" priority="13973">
      <formula>IF(RIGHT(TEXT(P18,"0.#"),1)=".",FALSE,TRUE)</formula>
    </cfRule>
    <cfRule type="expression" dxfId="196" priority="13974">
      <formula>IF(RIGHT(TEXT(P18,"0.#"),1)=".",TRUE,FALSE)</formula>
    </cfRule>
  </conditionalFormatting>
  <conditionalFormatting sqref="Y145">
    <cfRule type="expression" dxfId="195" priority="13965">
      <formula>IF(RIGHT(TEXT(Y145,"0.#"),1)=".",FALSE,TRUE)</formula>
    </cfRule>
    <cfRule type="expression" dxfId="194" priority="13966">
      <formula>IF(RIGHT(TEXT(Y145,"0.#"),1)=".",TRUE,FALSE)</formula>
    </cfRule>
  </conditionalFormatting>
  <conditionalFormatting sqref="P16:AQ17 P15:AX15 P13:AX13">
    <cfRule type="expression" dxfId="193" priority="13795">
      <formula>IF(RIGHT(TEXT(P13,"0.#"),1)=".",FALSE,TRUE)</formula>
    </cfRule>
    <cfRule type="expression" dxfId="192" priority="13796">
      <formula>IF(RIGHT(TEXT(P13,"0.#"),1)=".",TRUE,FALSE)</formula>
    </cfRule>
  </conditionalFormatting>
  <conditionalFormatting sqref="P19:AJ19">
    <cfRule type="expression" dxfId="191" priority="13793">
      <formula>IF(RIGHT(TEXT(P19,"0.#"),1)=".",FALSE,TRUE)</formula>
    </cfRule>
    <cfRule type="expression" dxfId="190" priority="13794">
      <formula>IF(RIGHT(TEXT(P19,"0.#"),1)=".",TRUE,FALSE)</formula>
    </cfRule>
  </conditionalFormatting>
  <conditionalFormatting sqref="AU145">
    <cfRule type="expression" dxfId="189" priority="13767">
      <formula>IF(RIGHT(TEXT(AU145,"0.#"),1)=".",FALSE,TRUE)</formula>
    </cfRule>
    <cfRule type="expression" dxfId="188" priority="13768">
      <formula>IF(RIGHT(TEXT(AU145,"0.#"),1)=".",TRUE,FALSE)</formula>
    </cfRule>
  </conditionalFormatting>
  <conditionalFormatting sqref="Y152">
    <cfRule type="expression" dxfId="187" priority="13749">
      <formula>IF(RIGHT(TEXT(Y152,"0.#"),1)=".",FALSE,TRUE)</formula>
    </cfRule>
    <cfRule type="expression" dxfId="186" priority="13750">
      <formula>IF(RIGHT(TEXT(Y152,"0.#"),1)=".",TRUE,FALSE)</formula>
    </cfRule>
  </conditionalFormatting>
  <conditionalFormatting sqref="AU149">
    <cfRule type="expression" dxfId="185" priority="13745">
      <formula>IF(RIGHT(TEXT(AU149,"0.#"),1)=".",FALSE,TRUE)</formula>
    </cfRule>
    <cfRule type="expression" dxfId="184" priority="13746">
      <formula>IF(RIGHT(TEXT(AU149,"0.#"),1)=".",TRUE,FALSE)</formula>
    </cfRule>
  </conditionalFormatting>
  <conditionalFormatting sqref="AU152">
    <cfRule type="expression" dxfId="183" priority="13743">
      <formula>IF(RIGHT(TEXT(AU152,"0.#"),1)=".",FALSE,TRUE)</formula>
    </cfRule>
    <cfRule type="expression" dxfId="182" priority="13744">
      <formula>IF(RIGHT(TEXT(AU152,"0.#"),1)=".",TRUE,FALSE)</formula>
    </cfRule>
  </conditionalFormatting>
  <conditionalFormatting sqref="AU148">
    <cfRule type="expression" dxfId="181" priority="13741">
      <formula>IF(RIGHT(TEXT(AU148,"0.#"),1)=".",FALSE,TRUE)</formula>
    </cfRule>
    <cfRule type="expression" dxfId="180" priority="13742">
      <formula>IF(RIGHT(TEXT(AU148,"0.#"),1)=".",TRUE,FALSE)</formula>
    </cfRule>
  </conditionalFormatting>
  <conditionalFormatting sqref="AM34">
    <cfRule type="expression" dxfId="179" priority="13541">
      <formula>IF(RIGHT(TEXT(AM34,"0.#"),1)=".",FALSE,TRUE)</formula>
    </cfRule>
    <cfRule type="expression" dxfId="178" priority="13542">
      <formula>IF(RIGHT(TEXT(AM34,"0.#"),1)=".",TRUE,FALSE)</formula>
    </cfRule>
  </conditionalFormatting>
  <conditionalFormatting sqref="AE33">
    <cfRule type="expression" dxfId="177" priority="13555">
      <formula>IF(RIGHT(TEXT(AE33,"0.#"),1)=".",FALSE,TRUE)</formula>
    </cfRule>
    <cfRule type="expression" dxfId="176" priority="13556">
      <formula>IF(RIGHT(TEXT(AE33,"0.#"),1)=".",TRUE,FALSE)</formula>
    </cfRule>
  </conditionalFormatting>
  <conditionalFormatting sqref="AE34">
    <cfRule type="expression" dxfId="175" priority="13553">
      <formula>IF(RIGHT(TEXT(AE34,"0.#"),1)=".",FALSE,TRUE)</formula>
    </cfRule>
    <cfRule type="expression" dxfId="174" priority="13554">
      <formula>IF(RIGHT(TEXT(AE34,"0.#"),1)=".",TRUE,FALSE)</formula>
    </cfRule>
  </conditionalFormatting>
  <conditionalFormatting sqref="AI34">
    <cfRule type="expression" dxfId="173" priority="13551">
      <formula>IF(RIGHT(TEXT(AI34,"0.#"),1)=".",FALSE,TRUE)</formula>
    </cfRule>
    <cfRule type="expression" dxfId="172" priority="13552">
      <formula>IF(RIGHT(TEXT(AI34,"0.#"),1)=".",TRUE,FALSE)</formula>
    </cfRule>
  </conditionalFormatting>
  <conditionalFormatting sqref="AI33">
    <cfRule type="expression" dxfId="171" priority="13549">
      <formula>IF(RIGHT(TEXT(AI33,"0.#"),1)=".",FALSE,TRUE)</formula>
    </cfRule>
    <cfRule type="expression" dxfId="170" priority="13550">
      <formula>IF(RIGHT(TEXT(AI33,"0.#"),1)=".",TRUE,FALSE)</formula>
    </cfRule>
  </conditionalFormatting>
  <conditionalFormatting sqref="AI32">
    <cfRule type="expression" dxfId="169" priority="13547">
      <formula>IF(RIGHT(TEXT(AI32,"0.#"),1)=".",FALSE,TRUE)</formula>
    </cfRule>
    <cfRule type="expression" dxfId="168" priority="13548">
      <formula>IF(RIGHT(TEXT(AI32,"0.#"),1)=".",TRUE,FALSE)</formula>
    </cfRule>
  </conditionalFormatting>
  <conditionalFormatting sqref="AM32">
    <cfRule type="expression" dxfId="167" priority="13545">
      <formula>IF(RIGHT(TEXT(AM32,"0.#"),1)=".",FALSE,TRUE)</formula>
    </cfRule>
    <cfRule type="expression" dxfId="166" priority="13546">
      <formula>IF(RIGHT(TEXT(AM32,"0.#"),1)=".",TRUE,FALSE)</formula>
    </cfRule>
  </conditionalFormatting>
  <conditionalFormatting sqref="AM33">
    <cfRule type="expression" dxfId="165" priority="13543">
      <formula>IF(RIGHT(TEXT(AM33,"0.#"),1)=".",FALSE,TRUE)</formula>
    </cfRule>
    <cfRule type="expression" dxfId="164" priority="13544">
      <formula>IF(RIGHT(TEXT(AM33,"0.#"),1)=".",TRUE,FALSE)</formula>
    </cfRule>
  </conditionalFormatting>
  <conditionalFormatting sqref="AQ32:AQ34">
    <cfRule type="expression" dxfId="163" priority="13535">
      <formula>IF(RIGHT(TEXT(AQ32,"0.#"),1)=".",FALSE,TRUE)</formula>
    </cfRule>
    <cfRule type="expression" dxfId="162" priority="13536">
      <formula>IF(RIGHT(TEXT(AQ32,"0.#"),1)=".",TRUE,FALSE)</formula>
    </cfRule>
  </conditionalFormatting>
  <conditionalFormatting sqref="AU32:AU34">
    <cfRule type="expression" dxfId="161" priority="13533">
      <formula>IF(RIGHT(TEXT(AU32,"0.#"),1)=".",FALSE,TRUE)</formula>
    </cfRule>
    <cfRule type="expression" dxfId="160" priority="13534">
      <formula>IF(RIGHT(TEXT(AU32,"0.#"),1)=".",TRUE,FALSE)</formula>
    </cfRule>
  </conditionalFormatting>
  <conditionalFormatting sqref="AE45">
    <cfRule type="expression" dxfId="159" priority="13407">
      <formula>IF(RIGHT(TEXT(AE45,"0.#"),1)=".",FALSE,TRUE)</formula>
    </cfRule>
    <cfRule type="expression" dxfId="158" priority="13408">
      <formula>IF(RIGHT(TEXT(AE45,"0.#"),1)=".",TRUE,FALSE)</formula>
    </cfRule>
  </conditionalFormatting>
  <conditionalFormatting sqref="AE46">
    <cfRule type="expression" dxfId="157" priority="13405">
      <formula>IF(RIGHT(TEXT(AE46,"0.#"),1)=".",FALSE,TRUE)</formula>
    </cfRule>
    <cfRule type="expression" dxfId="156" priority="13406">
      <formula>IF(RIGHT(TEXT(AE46,"0.#"),1)=".",TRUE,FALSE)</formula>
    </cfRule>
  </conditionalFormatting>
  <conditionalFormatting sqref="AE47">
    <cfRule type="expression" dxfId="155" priority="13403">
      <formula>IF(RIGHT(TEXT(AE47,"0.#"),1)=".",FALSE,TRUE)</formula>
    </cfRule>
    <cfRule type="expression" dxfId="154" priority="13404">
      <formula>IF(RIGHT(TEXT(AE47,"0.#"),1)=".",TRUE,FALSE)</formula>
    </cfRule>
  </conditionalFormatting>
  <conditionalFormatting sqref="AI47">
    <cfRule type="expression" dxfId="153" priority="13401">
      <formula>IF(RIGHT(TEXT(AI47,"0.#"),1)=".",FALSE,TRUE)</formula>
    </cfRule>
    <cfRule type="expression" dxfId="152" priority="13402">
      <formula>IF(RIGHT(TEXT(AI47,"0.#"),1)=".",TRUE,FALSE)</formula>
    </cfRule>
  </conditionalFormatting>
  <conditionalFormatting sqref="AI46">
    <cfRule type="expression" dxfId="151" priority="13399">
      <formula>IF(RIGHT(TEXT(AI46,"0.#"),1)=".",FALSE,TRUE)</formula>
    </cfRule>
    <cfRule type="expression" dxfId="150" priority="13400">
      <formula>IF(RIGHT(TEXT(AI46,"0.#"),1)=".",TRUE,FALSE)</formula>
    </cfRule>
  </conditionalFormatting>
  <conditionalFormatting sqref="AI45">
    <cfRule type="expression" dxfId="149" priority="13397">
      <formula>IF(RIGHT(TEXT(AI45,"0.#"),1)=".",FALSE,TRUE)</formula>
    </cfRule>
    <cfRule type="expression" dxfId="148" priority="13398">
      <formula>IF(RIGHT(TEXT(AI45,"0.#"),1)=".",TRUE,FALSE)</formula>
    </cfRule>
  </conditionalFormatting>
  <conditionalFormatting sqref="AM46">
    <cfRule type="expression" dxfId="147" priority="13393">
      <formula>IF(RIGHT(TEXT(AM46,"0.#"),1)=".",FALSE,TRUE)</formula>
    </cfRule>
    <cfRule type="expression" dxfId="146" priority="13394">
      <formula>IF(RIGHT(TEXT(AM46,"0.#"),1)=".",TRUE,FALSE)</formula>
    </cfRule>
  </conditionalFormatting>
  <conditionalFormatting sqref="AM47">
    <cfRule type="expression" dxfId="145" priority="13391">
      <formula>IF(RIGHT(TEXT(AM47,"0.#"),1)=".",FALSE,TRUE)</formula>
    </cfRule>
    <cfRule type="expression" dxfId="144" priority="13392">
      <formula>IF(RIGHT(TEXT(AM47,"0.#"),1)=".",TRUE,FALSE)</formula>
    </cfRule>
  </conditionalFormatting>
  <conditionalFormatting sqref="AE58 AQ58">
    <cfRule type="expression" dxfId="143" priority="13249">
      <formula>IF(RIGHT(TEXT(AE58,"0.#"),1)=".",FALSE,TRUE)</formula>
    </cfRule>
    <cfRule type="expression" dxfId="142" priority="13250">
      <formula>IF(RIGHT(TEXT(AE58,"0.#"),1)=".",TRUE,FALSE)</formula>
    </cfRule>
  </conditionalFormatting>
  <conditionalFormatting sqref="AI58">
    <cfRule type="expression" dxfId="141" priority="13247">
      <formula>IF(RIGHT(TEXT(AI58,"0.#"),1)=".",FALSE,TRUE)</formula>
    </cfRule>
    <cfRule type="expression" dxfId="140" priority="13248">
      <formula>IF(RIGHT(TEXT(AI58,"0.#"),1)=".",TRUE,FALSE)</formula>
    </cfRule>
  </conditionalFormatting>
  <conditionalFormatting sqref="AM58">
    <cfRule type="expression" dxfId="139" priority="13245">
      <formula>IF(RIGHT(TEXT(AM58,"0.#"),1)=".",FALSE,TRUE)</formula>
    </cfRule>
    <cfRule type="expression" dxfId="138" priority="13246">
      <formula>IF(RIGHT(TEXT(AM58,"0.#"),1)=".",TRUE,FALSE)</formula>
    </cfRule>
  </conditionalFormatting>
  <conditionalFormatting sqref="AE59 AM59">
    <cfRule type="expression" dxfId="137" priority="13243">
      <formula>IF(RIGHT(TEXT(AE59,"0.#"),1)=".",FALSE,TRUE)</formula>
    </cfRule>
    <cfRule type="expression" dxfId="136" priority="13244">
      <formula>IF(RIGHT(TEXT(AE59,"0.#"),1)=".",TRUE,FALSE)</formula>
    </cfRule>
  </conditionalFormatting>
  <conditionalFormatting sqref="AI59">
    <cfRule type="expression" dxfId="135" priority="13241">
      <formula>IF(RIGHT(TEXT(AI59,"0.#"),1)=".",FALSE,TRUE)</formula>
    </cfRule>
    <cfRule type="expression" dxfId="134" priority="13242">
      <formula>IF(RIGHT(TEXT(AI59,"0.#"),1)=".",TRUE,FALSE)</formula>
    </cfRule>
  </conditionalFormatting>
  <conditionalFormatting sqref="AQ59">
    <cfRule type="expression" dxfId="133" priority="13237">
      <formula>IF(RIGHT(TEXT(AQ59,"0.#"),1)=".",FALSE,TRUE)</formula>
    </cfRule>
    <cfRule type="expression" dxfId="132" priority="13238">
      <formula>IF(RIGHT(TEXT(AQ59,"0.#"),1)=".",TRUE,FALSE)</formula>
    </cfRule>
  </conditionalFormatting>
  <conditionalFormatting sqref="AQ45:AQ47">
    <cfRule type="expression" dxfId="131" priority="4729">
      <formula>IF(RIGHT(TEXT(AQ45,"0.#"),1)=".",FALSE,TRUE)</formula>
    </cfRule>
    <cfRule type="expression" dxfId="130" priority="4730">
      <formula>IF(RIGHT(TEXT(AQ45,"0.#"),1)=".",TRUE,FALSE)</formula>
    </cfRule>
  </conditionalFormatting>
  <conditionalFormatting sqref="AU45:AU47">
    <cfRule type="expression" dxfId="129" priority="4727">
      <formula>IF(RIGHT(TEXT(AU45,"0.#"),1)=".",FALSE,TRUE)</formula>
    </cfRule>
    <cfRule type="expression" dxfId="128" priority="4728">
      <formula>IF(RIGHT(TEXT(AU45,"0.#"),1)=".",TRUE,FALSE)</formula>
    </cfRule>
  </conditionalFormatting>
  <conditionalFormatting sqref="AL159:AO159">
    <cfRule type="expression" dxfId="127" priority="2905">
      <formula>IF(AND(AL159&gt;=0, RIGHT(TEXT(AL159,"0.#"),1)&lt;&gt;"."),TRUE,FALSE)</formula>
    </cfRule>
    <cfRule type="expression" dxfId="126" priority="2906">
      <formula>IF(AND(AL159&gt;=0, RIGHT(TEXT(AL159,"0.#"),1)="."),TRUE,FALSE)</formula>
    </cfRule>
    <cfRule type="expression" dxfId="125" priority="2907">
      <formula>IF(AND(AL159&lt;0, RIGHT(TEXT(AL159,"0.#"),1)&lt;&gt;"."),TRUE,FALSE)</formula>
    </cfRule>
    <cfRule type="expression" dxfId="124" priority="2908">
      <formula>IF(AND(AL159&lt;0, RIGHT(TEXT(AL159,"0.#"),1)="."),TRUE,FALSE)</formula>
    </cfRule>
  </conditionalFormatting>
  <conditionalFormatting sqref="Y159">
    <cfRule type="expression" dxfId="123" priority="2903">
      <formula>IF(RIGHT(TEXT(Y159,"0.#"),1)=".",FALSE,TRUE)</formula>
    </cfRule>
    <cfRule type="expression" dxfId="122" priority="2904">
      <formula>IF(RIGHT(TEXT(Y159,"0.#"),1)=".",TRUE,FALSE)</formula>
    </cfRule>
  </conditionalFormatting>
  <conditionalFormatting sqref="Y163:Y164">
    <cfRule type="expression" dxfId="121" priority="2157">
      <formula>IF(RIGHT(TEXT(Y163,"0.#"),1)=".",FALSE,TRUE)</formula>
    </cfRule>
    <cfRule type="expression" dxfId="120" priority="2158">
      <formula>IF(RIGHT(TEXT(Y163,"0.#"),1)=".",TRUE,FALSE)</formula>
    </cfRule>
  </conditionalFormatting>
  <conditionalFormatting sqref="Y170:Y177">
    <cfRule type="expression" dxfId="119" priority="2151">
      <formula>IF(RIGHT(TEXT(Y170,"0.#"),1)=".",FALSE,TRUE)</formula>
    </cfRule>
    <cfRule type="expression" dxfId="118" priority="2152">
      <formula>IF(RIGHT(TEXT(Y170,"0.#"),1)=".",TRUE,FALSE)</formula>
    </cfRule>
  </conditionalFormatting>
  <conditionalFormatting sqref="Y168:Y169">
    <cfRule type="expression" dxfId="117" priority="2145">
      <formula>IF(RIGHT(TEXT(Y168,"0.#"),1)=".",FALSE,TRUE)</formula>
    </cfRule>
    <cfRule type="expression" dxfId="116" priority="2146">
      <formula>IF(RIGHT(TEXT(Y168,"0.#"),1)=".",TRUE,FALSE)</formula>
    </cfRule>
  </conditionalFormatting>
  <conditionalFormatting sqref="W23">
    <cfRule type="expression" dxfId="115" priority="2399">
      <formula>IF(RIGHT(TEXT(W23,"0.#"),1)=".",FALSE,TRUE)</formula>
    </cfRule>
    <cfRule type="expression" dxfId="114" priority="2400">
      <formula>IF(RIGHT(TEXT(W23,"0.#"),1)=".",TRUE,FALSE)</formula>
    </cfRule>
  </conditionalFormatting>
  <conditionalFormatting sqref="W24:W27">
    <cfRule type="expression" dxfId="113" priority="2397">
      <formula>IF(RIGHT(TEXT(W24,"0.#"),1)=".",FALSE,TRUE)</formula>
    </cfRule>
    <cfRule type="expression" dxfId="112" priority="2398">
      <formula>IF(RIGHT(TEXT(W24,"0.#"),1)=".",TRUE,FALSE)</formula>
    </cfRule>
  </conditionalFormatting>
  <conditionalFormatting sqref="W28">
    <cfRule type="expression" dxfId="111" priority="2389">
      <formula>IF(RIGHT(TEXT(W28,"0.#"),1)=".",FALSE,TRUE)</formula>
    </cfRule>
    <cfRule type="expression" dxfId="110" priority="2390">
      <formula>IF(RIGHT(TEXT(W28,"0.#"),1)=".",TRUE,FALSE)</formula>
    </cfRule>
  </conditionalFormatting>
  <conditionalFormatting sqref="P23">
    <cfRule type="expression" dxfId="109" priority="2387">
      <formula>IF(RIGHT(TEXT(P23,"0.#"),1)=".",FALSE,TRUE)</formula>
    </cfRule>
    <cfRule type="expression" dxfId="108" priority="2388">
      <formula>IF(RIGHT(TEXT(P23,"0.#"),1)=".",TRUE,FALSE)</formula>
    </cfRule>
  </conditionalFormatting>
  <conditionalFormatting sqref="P25:P26">
    <cfRule type="expression" dxfId="107" priority="2385">
      <formula>IF(RIGHT(TEXT(P25,"0.#"),1)=".",FALSE,TRUE)</formula>
    </cfRule>
    <cfRule type="expression" dxfId="106" priority="2386">
      <formula>IF(RIGHT(TEXT(P25,"0.#"),1)=".",TRUE,FALSE)</formula>
    </cfRule>
  </conditionalFormatting>
  <conditionalFormatting sqref="P28">
    <cfRule type="expression" dxfId="105" priority="2383">
      <formula>IF(RIGHT(TEXT(P28,"0.#"),1)=".",FALSE,TRUE)</formula>
    </cfRule>
    <cfRule type="expression" dxfId="104" priority="2384">
      <formula>IF(RIGHT(TEXT(P28,"0.#"),1)=".",TRUE,FALSE)</formula>
    </cfRule>
  </conditionalFormatting>
  <conditionalFormatting sqref="AL163:AO164">
    <cfRule type="expression" dxfId="103" priority="2159">
      <formula>IF(AND(AL163&gt;=0, RIGHT(TEXT(AL163,"0.#"),1)&lt;&gt;"."),TRUE,FALSE)</formula>
    </cfRule>
    <cfRule type="expression" dxfId="102" priority="2160">
      <formula>IF(AND(AL163&gt;=0, RIGHT(TEXT(AL163,"0.#"),1)="."),TRUE,FALSE)</formula>
    </cfRule>
    <cfRule type="expression" dxfId="101" priority="2161">
      <formula>IF(AND(AL163&lt;0, RIGHT(TEXT(AL163,"0.#"),1)&lt;&gt;"."),TRUE,FALSE)</formula>
    </cfRule>
    <cfRule type="expression" dxfId="100" priority="2162">
      <formula>IF(AND(AL163&lt;0, RIGHT(TEXT(AL163,"0.#"),1)="."),TRUE,FALSE)</formula>
    </cfRule>
  </conditionalFormatting>
  <conditionalFormatting sqref="AL170:AO170">
    <cfRule type="expression" dxfId="99" priority="2153">
      <formula>IF(AND(AL170&gt;=0, RIGHT(TEXT(AL170,"0.#"),1)&lt;&gt;"."),TRUE,FALSE)</formula>
    </cfRule>
    <cfRule type="expression" dxfId="98" priority="2154">
      <formula>IF(AND(AL170&gt;=0, RIGHT(TEXT(AL170,"0.#"),1)="."),TRUE,FALSE)</formula>
    </cfRule>
    <cfRule type="expression" dxfId="97" priority="2155">
      <formula>IF(AND(AL170&lt;0, RIGHT(TEXT(AL170,"0.#"),1)&lt;&gt;"."),TRUE,FALSE)</formula>
    </cfRule>
    <cfRule type="expression" dxfId="96" priority="2156">
      <formula>IF(AND(AL170&lt;0, RIGHT(TEXT(AL170,"0.#"),1)="."),TRUE,FALSE)</formula>
    </cfRule>
  </conditionalFormatting>
  <conditionalFormatting sqref="AL168:AO169">
    <cfRule type="expression" dxfId="95" priority="2147">
      <formula>IF(AND(AL168&gt;=0, RIGHT(TEXT(AL168,"0.#"),1)&lt;&gt;"."),TRUE,FALSE)</formula>
    </cfRule>
    <cfRule type="expression" dxfId="94" priority="2148">
      <formula>IF(AND(AL168&gt;=0, RIGHT(TEXT(AL168,"0.#"),1)="."),TRUE,FALSE)</formula>
    </cfRule>
    <cfRule type="expression" dxfId="93" priority="2149">
      <formula>IF(AND(AL168&lt;0, RIGHT(TEXT(AL168,"0.#"),1)&lt;&gt;"."),TRUE,FALSE)</formula>
    </cfRule>
    <cfRule type="expression" dxfId="92" priority="2150">
      <formula>IF(AND(AL168&lt;0, RIGHT(TEXT(AL168,"0.#"),1)="."),TRUE,FALSE)</formula>
    </cfRule>
  </conditionalFormatting>
  <conditionalFormatting sqref="P29:AC29">
    <cfRule type="expression" dxfId="91" priority="95">
      <formula>IF(RIGHT(TEXT(P29,"0.#"),1)=".",FALSE,TRUE)</formula>
    </cfRule>
    <cfRule type="expression" dxfId="90" priority="96">
      <formula>IF(RIGHT(TEXT(P29,"0.#"),1)=".",TRUE,FALSE)</formula>
    </cfRule>
  </conditionalFormatting>
  <conditionalFormatting sqref="P24">
    <cfRule type="expression" dxfId="89" priority="93">
      <formula>IF(RIGHT(TEXT(P24,"0.#"),1)=".",FALSE,TRUE)</formula>
    </cfRule>
    <cfRule type="expression" dxfId="88" priority="94">
      <formula>IF(RIGHT(TEXT(P24,"0.#"),1)=".",TRUE,FALSE)</formula>
    </cfRule>
  </conditionalFormatting>
  <conditionalFormatting sqref="AL171:AO171">
    <cfRule type="expression" dxfId="87" priority="89">
      <formula>IF(AND(AL171&gt;=0, RIGHT(TEXT(AL171,"0.#"),1)&lt;&gt;"."),TRUE,FALSE)</formula>
    </cfRule>
    <cfRule type="expression" dxfId="86" priority="90">
      <formula>IF(AND(AL171&gt;=0, RIGHT(TEXT(AL171,"0.#"),1)="."),TRUE,FALSE)</formula>
    </cfRule>
    <cfRule type="expression" dxfId="85" priority="91">
      <formula>IF(AND(AL171&lt;0, RIGHT(TEXT(AL171,"0.#"),1)&lt;&gt;"."),TRUE,FALSE)</formula>
    </cfRule>
    <cfRule type="expression" dxfId="84" priority="92">
      <formula>IF(AND(AL171&lt;0, RIGHT(TEXT(AL171,"0.#"),1)="."),TRUE,FALSE)</formula>
    </cfRule>
  </conditionalFormatting>
  <conditionalFormatting sqref="AL172:AO172">
    <cfRule type="expression" dxfId="83" priority="85">
      <formula>IF(AND(AL172&gt;=0, RIGHT(TEXT(AL172,"0.#"),1)&lt;&gt;"."),TRUE,FALSE)</formula>
    </cfRule>
    <cfRule type="expression" dxfId="82" priority="86">
      <formula>IF(AND(AL172&gt;=0, RIGHT(TEXT(AL172,"0.#"),1)="."),TRUE,FALSE)</formula>
    </cfRule>
    <cfRule type="expression" dxfId="81" priority="87">
      <formula>IF(AND(AL172&lt;0, RIGHT(TEXT(AL172,"0.#"),1)&lt;&gt;"."),TRUE,FALSE)</formula>
    </cfRule>
    <cfRule type="expression" dxfId="80" priority="88">
      <formula>IF(AND(AL172&lt;0, RIGHT(TEXT(AL172,"0.#"),1)="."),TRUE,FALSE)</formula>
    </cfRule>
  </conditionalFormatting>
  <conditionalFormatting sqref="AL174:AO174">
    <cfRule type="expression" dxfId="79" priority="81">
      <formula>IF(AND(AL174&gt;=0, RIGHT(TEXT(AL174,"0.#"),1)&lt;&gt;"."),TRUE,FALSE)</formula>
    </cfRule>
    <cfRule type="expression" dxfId="78" priority="82">
      <formula>IF(AND(AL174&gt;=0, RIGHT(TEXT(AL174,"0.#"),1)="."),TRUE,FALSE)</formula>
    </cfRule>
    <cfRule type="expression" dxfId="77" priority="83">
      <formula>IF(AND(AL174&lt;0, RIGHT(TEXT(AL174,"0.#"),1)&lt;&gt;"."),TRUE,FALSE)</formula>
    </cfRule>
    <cfRule type="expression" dxfId="76" priority="84">
      <formula>IF(AND(AL174&lt;0, RIGHT(TEXT(AL174,"0.#"),1)="."),TRUE,FALSE)</formula>
    </cfRule>
  </conditionalFormatting>
  <conditionalFormatting sqref="AL175:AO175">
    <cfRule type="expression" dxfId="75" priority="77">
      <formula>IF(AND(AL175&gt;=0, RIGHT(TEXT(AL175,"0.#"),1)&lt;&gt;"."),TRUE,FALSE)</formula>
    </cfRule>
    <cfRule type="expression" dxfId="74" priority="78">
      <formula>IF(AND(AL175&gt;=0, RIGHT(TEXT(AL175,"0.#"),1)="."),TRUE,FALSE)</formula>
    </cfRule>
    <cfRule type="expression" dxfId="73" priority="79">
      <formula>IF(AND(AL175&lt;0, RIGHT(TEXT(AL175,"0.#"),1)&lt;&gt;"."),TRUE,FALSE)</formula>
    </cfRule>
    <cfRule type="expression" dxfId="72" priority="80">
      <formula>IF(AND(AL175&lt;0, RIGHT(TEXT(AL175,"0.#"),1)="."),TRUE,FALSE)</formula>
    </cfRule>
  </conditionalFormatting>
  <conditionalFormatting sqref="AL176:AO176">
    <cfRule type="expression" dxfId="71" priority="73">
      <formula>IF(AND(AL176&gt;=0, RIGHT(TEXT(AL176,"0.#"),1)&lt;&gt;"."),TRUE,FALSE)</formula>
    </cfRule>
    <cfRule type="expression" dxfId="70" priority="74">
      <formula>IF(AND(AL176&gt;=0, RIGHT(TEXT(AL176,"0.#"),1)="."),TRUE,FALSE)</formula>
    </cfRule>
    <cfRule type="expression" dxfId="69" priority="75">
      <formula>IF(AND(AL176&lt;0, RIGHT(TEXT(AL176,"0.#"),1)&lt;&gt;"."),TRUE,FALSE)</formula>
    </cfRule>
    <cfRule type="expression" dxfId="68" priority="76">
      <formula>IF(AND(AL176&lt;0, RIGHT(TEXT(AL176,"0.#"),1)="."),TRUE,FALSE)</formula>
    </cfRule>
  </conditionalFormatting>
  <conditionalFormatting sqref="AL177:AO177">
    <cfRule type="expression" dxfId="67" priority="69">
      <formula>IF(AND(AL177&gt;=0, RIGHT(TEXT(AL177,"0.#"),1)&lt;&gt;"."),TRUE,FALSE)</formula>
    </cfRule>
    <cfRule type="expression" dxfId="66" priority="70">
      <formula>IF(AND(AL177&gt;=0, RIGHT(TEXT(AL177,"0.#"),1)="."),TRUE,FALSE)</formula>
    </cfRule>
    <cfRule type="expression" dxfId="65" priority="71">
      <formula>IF(AND(AL177&lt;0, RIGHT(TEXT(AL177,"0.#"),1)&lt;&gt;"."),TRUE,FALSE)</formula>
    </cfRule>
    <cfRule type="expression" dxfId="64" priority="72">
      <formula>IF(AND(AL177&lt;0, RIGHT(TEXT(AL177,"0.#"),1)="."),TRUE,FALSE)</formula>
    </cfRule>
  </conditionalFormatting>
  <conditionalFormatting sqref="AQ55">
    <cfRule type="expression" dxfId="63" priority="67">
      <formula>IF(RIGHT(TEXT(AQ55,"0.#"),1)=".",FALSE,TRUE)</formula>
    </cfRule>
    <cfRule type="expression" dxfId="62" priority="68">
      <formula>IF(RIGHT(TEXT(AQ55,"0.#"),1)=".",TRUE,FALSE)</formula>
    </cfRule>
  </conditionalFormatting>
  <conditionalFormatting sqref="AE56">
    <cfRule type="expression" dxfId="61" priority="61">
      <formula>IF(RIGHT(TEXT(AE56,"0.#"),1)=".",FALSE,TRUE)</formula>
    </cfRule>
    <cfRule type="expression" dxfId="60" priority="62">
      <formula>IF(RIGHT(TEXT(AE56,"0.#"),1)=".",TRUE,FALSE)</formula>
    </cfRule>
  </conditionalFormatting>
  <conditionalFormatting sqref="AI56">
    <cfRule type="expression" dxfId="59" priority="59">
      <formula>IF(RIGHT(TEXT(AI56,"0.#"),1)=".",FALSE,TRUE)</formula>
    </cfRule>
    <cfRule type="expression" dxfId="58" priority="60">
      <formula>IF(RIGHT(TEXT(AI56,"0.#"),1)=".",TRUE,FALSE)</formula>
    </cfRule>
  </conditionalFormatting>
  <conditionalFormatting sqref="AM56">
    <cfRule type="expression" dxfId="57" priority="57">
      <formula>IF(RIGHT(TEXT(AM56,"0.#"),1)=".",FALSE,TRUE)</formula>
    </cfRule>
    <cfRule type="expression" dxfId="56" priority="58">
      <formula>IF(RIGHT(TEXT(AM56,"0.#"),1)=".",TRUE,FALSE)</formula>
    </cfRule>
  </conditionalFormatting>
  <conditionalFormatting sqref="AQ56">
    <cfRule type="expression" dxfId="55" priority="55">
      <formula>IF(RIGHT(TEXT(AQ56,"0.#"),1)=".",FALSE,TRUE)</formula>
    </cfRule>
    <cfRule type="expression" dxfId="54" priority="56">
      <formula>IF(RIGHT(TEXT(AQ56,"0.#"),1)=".",TRUE,FALSE)</formula>
    </cfRule>
  </conditionalFormatting>
  <conditionalFormatting sqref="AU55">
    <cfRule type="expression" dxfId="53" priority="53">
      <formula>IF(RIGHT(TEXT(AU55,"0.#"),1)=".",FALSE,TRUE)</formula>
    </cfRule>
    <cfRule type="expression" dxfId="52" priority="54">
      <formula>IF(RIGHT(TEXT(AU55,"0.#"),1)=".",TRUE,FALSE)</formula>
    </cfRule>
  </conditionalFormatting>
  <conditionalFormatting sqref="AU56">
    <cfRule type="expression" dxfId="51" priority="51">
      <formula>IF(RIGHT(TEXT(AU56,"0.#"),1)=".",FALSE,TRUE)</formula>
    </cfRule>
    <cfRule type="expression" dxfId="50" priority="52">
      <formula>IF(RIGHT(TEXT(AU56,"0.#"),1)=".",TRUE,FALSE)</formula>
    </cfRule>
  </conditionalFormatting>
  <conditionalFormatting sqref="AE49">
    <cfRule type="expression" dxfId="49" priority="49">
      <formula>IF(RIGHT(TEXT(AE49,"0.#"),1)=".",FALSE,TRUE)</formula>
    </cfRule>
    <cfRule type="expression" dxfId="48" priority="50">
      <formula>IF(RIGHT(TEXT(AE49,"0.#"),1)=".",TRUE,FALSE)</formula>
    </cfRule>
  </conditionalFormatting>
  <conditionalFormatting sqref="AI49">
    <cfRule type="expression" dxfId="47" priority="47">
      <formula>IF(RIGHT(TEXT(AI49,"0.#"),1)=".",FALSE,TRUE)</formula>
    </cfRule>
    <cfRule type="expression" dxfId="46" priority="48">
      <formula>IF(RIGHT(TEXT(AI49,"0.#"),1)=".",TRUE,FALSE)</formula>
    </cfRule>
  </conditionalFormatting>
  <conditionalFormatting sqref="AE50">
    <cfRule type="expression" dxfId="45" priority="45">
      <formula>IF(RIGHT(TEXT(AE50,"0.#"),1)=".",FALSE,TRUE)</formula>
    </cfRule>
    <cfRule type="expression" dxfId="44" priority="46">
      <formula>IF(RIGHT(TEXT(AE50,"0.#"),1)=".",TRUE,FALSE)</formula>
    </cfRule>
  </conditionalFormatting>
  <conditionalFormatting sqref="AI50 AM50 AQ50 AU50">
    <cfRule type="expression" dxfId="43" priority="43">
      <formula>IF(RIGHT(TEXT(AI50,"0.#"),1)=".",FALSE,TRUE)</formula>
    </cfRule>
    <cfRule type="expression" dxfId="42" priority="44">
      <formula>IF(RIGHT(TEXT(AI50,"0.#"),1)=".",TRUE,FALSE)</formula>
    </cfRule>
  </conditionalFormatting>
  <conditionalFormatting sqref="AQ49 AU49">
    <cfRule type="expression" dxfId="41" priority="41">
      <formula>IF(RIGHT(TEXT(AQ49,"0.#"),1)=".",FALSE,TRUE)</formula>
    </cfRule>
    <cfRule type="expression" dxfId="40" priority="42">
      <formula>IF(RIGHT(TEXT(AQ49,"0.#"),1)=".",TRUE,FALSE)</formula>
    </cfRule>
  </conditionalFormatting>
  <conditionalFormatting sqref="AE52">
    <cfRule type="expression" dxfId="39" priority="39">
      <formula>IF(RIGHT(TEXT(AE52,"0.#"),1)=".",FALSE,TRUE)</formula>
    </cfRule>
    <cfRule type="expression" dxfId="38" priority="40">
      <formula>IF(RIGHT(TEXT(AE52,"0.#"),1)=".",TRUE,FALSE)</formula>
    </cfRule>
  </conditionalFormatting>
  <conditionalFormatting sqref="AI52">
    <cfRule type="expression" dxfId="37" priority="37">
      <formula>IF(RIGHT(TEXT(AI52,"0.#"),1)=".",FALSE,TRUE)</formula>
    </cfRule>
    <cfRule type="expression" dxfId="36" priority="38">
      <formula>IF(RIGHT(TEXT(AI52,"0.#"),1)=".",TRUE,FALSE)</formula>
    </cfRule>
  </conditionalFormatting>
  <conditionalFormatting sqref="AE53">
    <cfRule type="expression" dxfId="35" priority="35">
      <formula>IF(RIGHT(TEXT(AE53,"0.#"),1)=".",FALSE,TRUE)</formula>
    </cfRule>
    <cfRule type="expression" dxfId="34" priority="36">
      <formula>IF(RIGHT(TEXT(AE53,"0.#"),1)=".",TRUE,FALSE)</formula>
    </cfRule>
  </conditionalFormatting>
  <conditionalFormatting sqref="AI53 AM53 AQ53 AU53">
    <cfRule type="expression" dxfId="33" priority="33">
      <formula>IF(RIGHT(TEXT(AI53,"0.#"),1)=".",FALSE,TRUE)</formula>
    </cfRule>
    <cfRule type="expression" dxfId="32" priority="34">
      <formula>IF(RIGHT(TEXT(AI53,"0.#"),1)=".",TRUE,FALSE)</formula>
    </cfRule>
  </conditionalFormatting>
  <conditionalFormatting sqref="AQ52 AU52">
    <cfRule type="expression" dxfId="31" priority="31">
      <formula>IF(RIGHT(TEXT(AQ52,"0.#"),1)=".",FALSE,TRUE)</formula>
    </cfRule>
    <cfRule type="expression" dxfId="30" priority="32">
      <formula>IF(RIGHT(TEXT(AQ52,"0.#"),1)=".",TRUE,FALSE)</formula>
    </cfRule>
  </conditionalFormatting>
  <conditionalFormatting sqref="AM49">
    <cfRule type="expression" dxfId="29" priority="29">
      <formula>IF(RIGHT(TEXT(AM49,"0.#"),1)=".",FALSE,TRUE)</formula>
    </cfRule>
    <cfRule type="expression" dxfId="28" priority="30">
      <formula>IF(RIGHT(TEXT(AM49,"0.#"),1)=".",TRUE,FALSE)</formula>
    </cfRule>
  </conditionalFormatting>
  <conditionalFormatting sqref="AM52">
    <cfRule type="expression" dxfId="27" priority="27">
      <formula>IF(RIGHT(TEXT(AM52,"0.#"),1)=".",FALSE,TRUE)</formula>
    </cfRule>
    <cfRule type="expression" dxfId="26" priority="28">
      <formula>IF(RIGHT(TEXT(AM52,"0.#"),1)=".",TRUE,FALSE)</formula>
    </cfRule>
  </conditionalFormatting>
  <conditionalFormatting sqref="AU138">
    <cfRule type="expression" dxfId="25" priority="25">
      <formula>IF(RIGHT(TEXT(AU138,"0.#"),1)=".",FALSE,TRUE)</formula>
    </cfRule>
    <cfRule type="expression" dxfId="24" priority="26">
      <formula>IF(RIGHT(TEXT(AU138,"0.#"),1)=".",TRUE,FALSE)</formula>
    </cfRule>
  </conditionalFormatting>
  <conditionalFormatting sqref="AU139 AU137">
    <cfRule type="expression" dxfId="23" priority="23">
      <formula>IF(RIGHT(TEXT(AU137,"0.#"),1)=".",FALSE,TRUE)</formula>
    </cfRule>
    <cfRule type="expression" dxfId="22" priority="24">
      <formula>IF(RIGHT(TEXT(AU137,"0.#"),1)=".",TRUE,FALSE)</formula>
    </cfRule>
  </conditionalFormatting>
  <conditionalFormatting sqref="AM45">
    <cfRule type="expression" dxfId="21" priority="21">
      <formula>IF(RIGHT(TEXT(AM45,"0.#"),1)=".",FALSE,TRUE)</formula>
    </cfRule>
    <cfRule type="expression" dxfId="20" priority="22">
      <formula>IF(RIGHT(TEXT(AM45,"0.#"),1)=".",TRUE,FALSE)</formula>
    </cfRule>
  </conditionalFormatting>
  <conditionalFormatting sqref="AE55">
    <cfRule type="expression" dxfId="19" priority="19">
      <formula>IF(RIGHT(TEXT(AE55,"0.#"),1)=".",FALSE,TRUE)</formula>
    </cfRule>
    <cfRule type="expression" dxfId="18" priority="20">
      <formula>IF(RIGHT(TEXT(AE55,"0.#"),1)=".",TRUE,FALSE)</formula>
    </cfRule>
  </conditionalFormatting>
  <conditionalFormatting sqref="AI55">
    <cfRule type="expression" dxfId="17" priority="17">
      <formula>IF(RIGHT(TEXT(AI55,"0.#"),1)=".",FALSE,TRUE)</formula>
    </cfRule>
    <cfRule type="expression" dxfId="16" priority="18">
      <formula>IF(RIGHT(TEXT(AI55,"0.#"),1)=".",TRUE,FALSE)</formula>
    </cfRule>
  </conditionalFormatting>
  <conditionalFormatting sqref="AM55">
    <cfRule type="expression" dxfId="15" priority="15">
      <formula>IF(RIGHT(TEXT(AM55,"0.#"),1)=".",FALSE,TRUE)</formula>
    </cfRule>
    <cfRule type="expression" dxfId="14" priority="16">
      <formula>IF(RIGHT(TEXT(AM55,"0.#"),1)=".",TRUE,FALSE)</formula>
    </cfRule>
  </conditionalFormatting>
  <conditionalFormatting sqref="Y138">
    <cfRule type="expression" dxfId="13" priority="13">
      <formula>IF(RIGHT(TEXT(Y138,"0.#"),1)=".",FALSE,TRUE)</formula>
    </cfRule>
    <cfRule type="expression" dxfId="12" priority="14">
      <formula>IF(RIGHT(TEXT(Y138,"0.#"),1)=".",TRUE,FALSE)</formula>
    </cfRule>
  </conditionalFormatting>
  <conditionalFormatting sqref="Y139:Y143 Y137">
    <cfRule type="expression" dxfId="11" priority="11">
      <formula>IF(RIGHT(TEXT(Y137,"0.#"),1)=".",FALSE,TRUE)</formula>
    </cfRule>
    <cfRule type="expression" dxfId="10" priority="12">
      <formula>IF(RIGHT(TEXT(Y137,"0.#"),1)=".",TRUE,FALSE)</formula>
    </cfRule>
  </conditionalFormatting>
  <conditionalFormatting sqref="Y150 Y148">
    <cfRule type="expression" dxfId="9" priority="7">
      <formula>IF(RIGHT(TEXT(Y148,"0.#"),1)=".",FALSE,TRUE)</formula>
    </cfRule>
    <cfRule type="expression" dxfId="8" priority="8">
      <formula>IF(RIGHT(TEXT(Y148,"0.#"),1)=".",TRUE,FALSE)</formula>
    </cfRule>
  </conditionalFormatting>
  <conditionalFormatting sqref="Y149">
    <cfRule type="expression" dxfId="7" priority="9">
      <formula>IF(RIGHT(TEXT(Y149,"0.#"),1)=".",FALSE,TRUE)</formula>
    </cfRule>
    <cfRule type="expression" dxfId="6" priority="10">
      <formula>IF(RIGHT(TEXT(Y149,"0.#"),1)=".",TRUE,FALSE)</formula>
    </cfRule>
  </conditionalFormatting>
  <conditionalFormatting sqref="AL173:AO173">
    <cfRule type="expression" dxfId="5" priority="3">
      <formula>IF(AND(AL173&gt;=0, RIGHT(TEXT(AL173,"0.#"),1)&lt;&gt;"."),TRUE,FALSE)</formula>
    </cfRule>
    <cfRule type="expression" dxfId="4" priority="4">
      <formula>IF(AND(AL173&gt;=0, RIGHT(TEXT(AL173,"0.#"),1)="."),TRUE,FALSE)</formula>
    </cfRule>
    <cfRule type="expression" dxfId="3" priority="5">
      <formula>IF(AND(AL173&lt;0, RIGHT(TEXT(AL173,"0.#"),1)&lt;&gt;"."),TRUE,FALSE)</formula>
    </cfRule>
    <cfRule type="expression" dxfId="2" priority="6">
      <formula>IF(AND(AL173&lt;0, RIGHT(TEXT(AL173,"0.#"),1)="."),TRUE,FALSE)</formula>
    </cfRule>
  </conditionalFormatting>
  <conditionalFormatting sqref="P27">
    <cfRule type="expression" dxfId="1" priority="1">
      <formula>IF(RIGHT(TEXT(P27,"0.#"),1)=".",FALSE,TRUE)</formula>
    </cfRule>
    <cfRule type="expression" dxfId="0" priority="2">
      <formula>IF(RIGHT(TEXT(P27,"0.#"),1)=".",TRUE,FALSE)</formula>
    </cfRule>
  </conditionalFormatting>
  <dataValidations count="18">
    <dataValidation type="custom" imeMode="disabled" allowBlank="1" showInputMessage="1" showErrorMessage="1" sqref="AY23 J81:K85 P13:AX13 AR15:AX15 P14:AQ18 AR18:AX18 P19:AJ19 AL168:AO177 AQ31:AR31 AU31:AX31 AE32:AX34 AQ44:AR44 AU44:AX44 AE45:AX47 AE49:AX50 AE52:AX53 AE55:AX56 AE58:AX58 Y159:AB159 AL159:AO159 Y163:AB164 AL163:AO164 Y168:AB177 P23:AC29 AU137:AX144 Y137:AB144 AU148:AX151 Y148:AB151">
      <formula1>OR(ISNUMBER(J13), J13="-")</formula1>
    </dataValidation>
    <dataValidation type="list" allowBlank="1" showInputMessage="1" showErrorMessage="1" sqref="G81:H85">
      <formula1>T事業番号</formula1>
    </dataValidation>
    <dataValidation type="list" allowBlank="1" showInputMessage="1" showErrorMessage="1" sqref="S5:X5">
      <formula1>T終了年度</formula1>
    </dataValidation>
    <dataValidation type="list" allowBlank="1" showInputMessage="1" showErrorMessage="1" sqref="AR37 AO153 AO178">
      <formula1>"　, ☑"</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sqref="A93:E93">
      <formula1>T所見を踏まえた改善点</formula1>
    </dataValidation>
    <dataValidation imeMode="disabled" allowBlank="1" showInputMessage="1" showErrorMessage="1" sqref="L81:L85"/>
    <dataValidation type="whole" imeMode="disabled" allowBlank="1" showInputMessage="1" showErrorMessage="1" sqref="M81:M85 AW2:AX2">
      <formula1>0</formula1>
      <formula2>99</formula2>
    </dataValidation>
    <dataValidation type="custom" imeMode="off" allowBlank="1" showInputMessage="1" showErrorMessage="1" sqref="J159:O159 J163:O164 J168:O177">
      <formula1>OR(ISNUMBER(J159), J159="-")</formula1>
    </dataValidation>
    <dataValidation type="custom" imeMode="disabled" allowBlank="1" showInputMessage="1" showErrorMessage="1" sqref="AH159:AK159 AH163:AK164 AH168:AK177">
      <formula1>OR(AND(MOD(IF(ISNUMBER(AH159), AH159, 0.5),1)=0, 0&lt;=AH159), AH159="-")</formula1>
    </dataValidation>
    <dataValidation type="list" allowBlank="1" showInputMessage="1" showErrorMessage="1" sqref="A91:E9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1:F85">
      <formula1>T省庁</formula1>
    </dataValidation>
    <dataValidation type="whole" imeMode="disabled" allowBlank="1" showInputMessage="1" showErrorMessage="1" sqref="AS2:AU2">
      <formula1>0</formula1>
      <formula2>9999</formula2>
    </dataValidation>
    <dataValidation type="whole" allowBlank="1" showInputMessage="1" showErrorMessage="1" sqref="L106:M107 X106:Y107 AJ106:AK107 AU106:AV107">
      <formula1>0</formula1>
      <formula2>9999</formula2>
    </dataValidation>
    <dataValidation type="whole" allowBlank="1" showInputMessage="1" showErrorMessage="1" sqref="O106:P107 AA106:AB107 AM106:AN107 AX106:AX107">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29" max="49" man="1"/>
    <brk id="59" max="49" man="1"/>
    <brk id="89" max="49" man="1"/>
    <brk id="134" max="49" man="1"/>
    <brk id="160"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AO107 E106:G107 Q106:S107 AC106:AE107 AO106:AP106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AC159:AG159 AC163:AG164 AC168:AG177</xm:sqref>
        </x14:dataValidation>
        <x14:dataValidation type="list" allowBlank="1" showInputMessage="1" showErrorMessage="1">
          <x14:formula1>
            <xm:f>入力規則等!$U$37:$U$39</xm:f>
          </x14:formula1>
          <xm:sqref>I106:J106 U106:V106 AG106:AH106 AR106:AS106</xm:sqref>
        </x14:dataValidation>
        <x14:dataValidation type="list" allowBlank="1" showInputMessage="1" showErrorMessage="1">
          <x14:formula1>
            <xm:f>入力規則等!$U$7:$U$9</xm:f>
          </x14:formula1>
          <xm:sqref>I107:J107 U107:V107 AG107:AH107 AR107:AS107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81</v>
      </c>
      <c r="B1" s="25" t="s">
        <v>82</v>
      </c>
      <c r="F1" s="26" t="s">
        <v>4</v>
      </c>
      <c r="G1" s="26" t="s">
        <v>71</v>
      </c>
      <c r="K1" s="27" t="s">
        <v>100</v>
      </c>
      <c r="L1" s="25" t="s">
        <v>82</v>
      </c>
      <c r="O1" s="13"/>
      <c r="P1" s="26" t="s">
        <v>5</v>
      </c>
      <c r="Q1" s="26" t="s">
        <v>71</v>
      </c>
      <c r="T1" s="13"/>
      <c r="U1" s="29" t="s">
        <v>168</v>
      </c>
      <c r="W1" s="29" t="s">
        <v>167</v>
      </c>
      <c r="Y1" s="29" t="s">
        <v>79</v>
      </c>
      <c r="Z1" s="29" t="s">
        <v>407</v>
      </c>
      <c r="AA1" s="29" t="s">
        <v>80</v>
      </c>
      <c r="AB1" s="29" t="s">
        <v>408</v>
      </c>
      <c r="AC1" s="29" t="s">
        <v>32</v>
      </c>
      <c r="AD1" s="28"/>
      <c r="AE1" s="29" t="s">
        <v>44</v>
      </c>
      <c r="AF1" s="30"/>
      <c r="AG1" s="42" t="s">
        <v>181</v>
      </c>
      <c r="AI1" s="42" t="s">
        <v>183</v>
      </c>
      <c r="AK1" s="42" t="s">
        <v>187</v>
      </c>
      <c r="AM1" s="66"/>
      <c r="AN1" s="66"/>
      <c r="AP1" s="28" t="s">
        <v>232</v>
      </c>
    </row>
    <row r="2" spans="1:42" ht="13.5" customHeight="1" x14ac:dyDescent="0.2">
      <c r="A2" s="14" t="s">
        <v>83</v>
      </c>
      <c r="B2" s="15"/>
      <c r="C2" s="13" t="str">
        <f>IF(B2="","",A2)</f>
        <v/>
      </c>
      <c r="D2" s="13" t="str">
        <f>IF(C2="","",IF(D1&lt;&gt;"",CONCATENATE(D1,"、",C2),C2))</f>
        <v/>
      </c>
      <c r="F2" s="12" t="s">
        <v>70</v>
      </c>
      <c r="G2" s="17" t="s">
        <v>574</v>
      </c>
      <c r="H2" s="13" t="str">
        <f>IF(G2="","",F2)</f>
        <v>一般会計</v>
      </c>
      <c r="I2" s="13" t="str">
        <f>IF(H2="","",IF(I1&lt;&gt;"",CONCATENATE(I1,"、",H2),H2))</f>
        <v>一般会計</v>
      </c>
      <c r="K2" s="14" t="s">
        <v>101</v>
      </c>
      <c r="L2" s="15"/>
      <c r="M2" s="13" t="str">
        <f>IF(L2="","",K2)</f>
        <v/>
      </c>
      <c r="N2" s="13" t="str">
        <f>IF(M2="","",IF(N1&lt;&gt;"",CONCATENATE(N1,"、",M2),M2))</f>
        <v/>
      </c>
      <c r="O2" s="13"/>
      <c r="P2" s="12" t="s">
        <v>72</v>
      </c>
      <c r="Q2" s="17" t="s">
        <v>574</v>
      </c>
      <c r="R2" s="13" t="str">
        <f>IF(Q2="","",P2)</f>
        <v>直接実施</v>
      </c>
      <c r="S2" s="13" t="str">
        <f>IF(R2="","",IF(S1&lt;&gt;"",CONCATENATE(S1,"、",R2),R2))</f>
        <v>直接実施</v>
      </c>
      <c r="T2" s="13"/>
      <c r="U2" s="81">
        <v>20</v>
      </c>
      <c r="W2" s="32" t="s">
        <v>173</v>
      </c>
      <c r="Y2" s="32" t="s">
        <v>66</v>
      </c>
      <c r="Z2" s="32" t="s">
        <v>66</v>
      </c>
      <c r="AA2" s="74" t="s">
        <v>273</v>
      </c>
      <c r="AB2" s="74" t="s">
        <v>502</v>
      </c>
      <c r="AC2" s="75" t="s">
        <v>133</v>
      </c>
      <c r="AD2" s="28"/>
      <c r="AE2" s="34" t="s">
        <v>169</v>
      </c>
      <c r="AF2" s="30"/>
      <c r="AG2" s="44" t="s">
        <v>241</v>
      </c>
      <c r="AI2" s="42" t="s">
        <v>270</v>
      </c>
      <c r="AK2" s="42" t="s">
        <v>188</v>
      </c>
      <c r="AM2" s="66"/>
      <c r="AN2" s="66"/>
      <c r="AP2" s="44" t="s">
        <v>241</v>
      </c>
    </row>
    <row r="3" spans="1:42" ht="13.5" customHeight="1" x14ac:dyDescent="0.2">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574</v>
      </c>
      <c r="R3" s="13" t="str">
        <f t="shared" ref="R3:R8" si="3">IF(Q3="","",P3)</f>
        <v>委託・請負</v>
      </c>
      <c r="S3" s="13" t="str">
        <f t="shared" ref="S3:S8" si="4">IF(R3="",S2,IF(S2&lt;&gt;"",CONCATENATE(S2,"、",R3),R3))</f>
        <v>直接実施、委託・請負</v>
      </c>
      <c r="T3" s="13"/>
      <c r="U3" s="32" t="s">
        <v>533</v>
      </c>
      <c r="W3" s="32" t="s">
        <v>148</v>
      </c>
      <c r="Y3" s="32" t="s">
        <v>67</v>
      </c>
      <c r="Z3" s="32" t="s">
        <v>409</v>
      </c>
      <c r="AA3" s="74" t="s">
        <v>373</v>
      </c>
      <c r="AB3" s="74" t="s">
        <v>503</v>
      </c>
      <c r="AC3" s="75" t="s">
        <v>134</v>
      </c>
      <c r="AD3" s="28"/>
      <c r="AE3" s="34" t="s">
        <v>170</v>
      </c>
      <c r="AF3" s="30"/>
      <c r="AG3" s="44" t="s">
        <v>242</v>
      </c>
      <c r="AI3" s="42" t="s">
        <v>182</v>
      </c>
      <c r="AK3" s="42" t="str">
        <f>CHAR(CODE(AK2)+1)</f>
        <v>B</v>
      </c>
      <c r="AM3" s="66"/>
      <c r="AN3" s="66"/>
      <c r="AP3" s="44" t="s">
        <v>242</v>
      </c>
    </row>
    <row r="4" spans="1:42" ht="13.5" customHeight="1" x14ac:dyDescent="0.2">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直接実施、委託・請負</v>
      </c>
      <c r="T4" s="13"/>
      <c r="U4" s="32" t="s">
        <v>534</v>
      </c>
      <c r="W4" s="32" t="s">
        <v>149</v>
      </c>
      <c r="Y4" s="32" t="s">
        <v>280</v>
      </c>
      <c r="Z4" s="32" t="s">
        <v>410</v>
      </c>
      <c r="AA4" s="74" t="s">
        <v>374</v>
      </c>
      <c r="AB4" s="74" t="s">
        <v>504</v>
      </c>
      <c r="AC4" s="74" t="s">
        <v>135</v>
      </c>
      <c r="AD4" s="28"/>
      <c r="AE4" s="34" t="s">
        <v>171</v>
      </c>
      <c r="AF4" s="30"/>
      <c r="AG4" s="44" t="s">
        <v>243</v>
      </c>
      <c r="AI4" s="42" t="s">
        <v>184</v>
      </c>
      <c r="AK4" s="42" t="str">
        <f t="shared" ref="AK4:AK49" si="7">CHAR(CODE(AK3)+1)</f>
        <v>C</v>
      </c>
      <c r="AM4" s="66"/>
      <c r="AN4" s="66"/>
      <c r="AP4" s="44" t="s">
        <v>243</v>
      </c>
    </row>
    <row r="5" spans="1:42" ht="13.5" customHeight="1" x14ac:dyDescent="0.2">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直接実施、委託・請負</v>
      </c>
      <c r="T5" s="13"/>
      <c r="W5" s="32" t="s">
        <v>558</v>
      </c>
      <c r="Y5" s="32" t="s">
        <v>281</v>
      </c>
      <c r="Z5" s="32" t="s">
        <v>411</v>
      </c>
      <c r="AA5" s="74" t="s">
        <v>375</v>
      </c>
      <c r="AB5" s="74" t="s">
        <v>505</v>
      </c>
      <c r="AC5" s="74" t="s">
        <v>172</v>
      </c>
      <c r="AD5" s="31"/>
      <c r="AE5" s="34" t="s">
        <v>253</v>
      </c>
      <c r="AF5" s="30"/>
      <c r="AG5" s="44" t="s">
        <v>244</v>
      </c>
      <c r="AI5" s="42" t="s">
        <v>277</v>
      </c>
      <c r="AK5" s="42" t="str">
        <f t="shared" si="7"/>
        <v>D</v>
      </c>
      <c r="AP5" s="44" t="s">
        <v>244</v>
      </c>
    </row>
    <row r="6" spans="1:42" ht="13.5" customHeight="1" x14ac:dyDescent="0.2">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直接実施、委託・請負</v>
      </c>
      <c r="T6" s="13"/>
      <c r="U6" s="32" t="s">
        <v>255</v>
      </c>
      <c r="W6" s="32" t="s">
        <v>150</v>
      </c>
      <c r="Y6" s="32" t="s">
        <v>282</v>
      </c>
      <c r="Z6" s="32" t="s">
        <v>412</v>
      </c>
      <c r="AA6" s="74" t="s">
        <v>376</v>
      </c>
      <c r="AB6" s="74" t="s">
        <v>506</v>
      </c>
      <c r="AC6" s="74" t="s">
        <v>136</v>
      </c>
      <c r="AD6" s="31"/>
      <c r="AE6" s="34" t="s">
        <v>251</v>
      </c>
      <c r="AF6" s="30"/>
      <c r="AG6" s="44" t="s">
        <v>245</v>
      </c>
      <c r="AI6" s="42" t="s">
        <v>278</v>
      </c>
      <c r="AK6" s="42" t="str">
        <f>CHAR(CODE(AK5)+1)</f>
        <v>E</v>
      </c>
      <c r="AP6" s="44" t="s">
        <v>245</v>
      </c>
    </row>
    <row r="7" spans="1:42" ht="13.5" customHeight="1" x14ac:dyDescent="0.2">
      <c r="A7" s="14" t="s">
        <v>88</v>
      </c>
      <c r="B7" s="15"/>
      <c r="C7" s="13" t="str">
        <f t="shared" si="0"/>
        <v/>
      </c>
      <c r="D7" s="13" t="str">
        <f t="shared" si="8"/>
        <v/>
      </c>
      <c r="F7" s="18" t="s">
        <v>193</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直接実施、委託・請負</v>
      </c>
      <c r="T7" s="13"/>
      <c r="U7" s="32"/>
      <c r="W7" s="32" t="s">
        <v>151</v>
      </c>
      <c r="Y7" s="32" t="s">
        <v>283</v>
      </c>
      <c r="Z7" s="32" t="s">
        <v>413</v>
      </c>
      <c r="AA7" s="74" t="s">
        <v>377</v>
      </c>
      <c r="AB7" s="74" t="s">
        <v>507</v>
      </c>
      <c r="AC7" s="31"/>
      <c r="AD7" s="31"/>
      <c r="AE7" s="32" t="s">
        <v>136</v>
      </c>
      <c r="AF7" s="30"/>
      <c r="AG7" s="44" t="s">
        <v>246</v>
      </c>
      <c r="AH7" s="68"/>
      <c r="AI7" s="44" t="s">
        <v>267</v>
      </c>
      <c r="AK7" s="42" t="str">
        <f>CHAR(CODE(AK6)+1)</f>
        <v>F</v>
      </c>
      <c r="AP7" s="44" t="s">
        <v>246</v>
      </c>
    </row>
    <row r="8" spans="1:42" ht="13.5" customHeight="1" x14ac:dyDescent="0.2">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直接実施、委託・請負</v>
      </c>
      <c r="T8" s="13"/>
      <c r="U8" s="32" t="s">
        <v>275</v>
      </c>
      <c r="W8" s="32" t="s">
        <v>152</v>
      </c>
      <c r="Y8" s="32" t="s">
        <v>284</v>
      </c>
      <c r="Z8" s="32" t="s">
        <v>414</v>
      </c>
      <c r="AA8" s="74" t="s">
        <v>378</v>
      </c>
      <c r="AB8" s="74" t="s">
        <v>508</v>
      </c>
      <c r="AC8" s="31"/>
      <c r="AD8" s="31"/>
      <c r="AE8" s="31"/>
      <c r="AF8" s="30"/>
      <c r="AG8" s="44" t="s">
        <v>247</v>
      </c>
      <c r="AI8" s="42" t="s">
        <v>268</v>
      </c>
      <c r="AK8" s="42" t="str">
        <f t="shared" si="7"/>
        <v>G</v>
      </c>
      <c r="AP8" s="44" t="s">
        <v>247</v>
      </c>
    </row>
    <row r="9" spans="1:42" ht="13.5" customHeight="1" x14ac:dyDescent="0.2">
      <c r="A9" s="14" t="s">
        <v>90</v>
      </c>
      <c r="B9" s="15"/>
      <c r="C9" s="13" t="str">
        <f t="shared" si="0"/>
        <v/>
      </c>
      <c r="D9" s="13" t="str">
        <f t="shared" si="8"/>
        <v/>
      </c>
      <c r="F9" s="18" t="s">
        <v>194</v>
      </c>
      <c r="G9" s="17"/>
      <c r="H9" s="13" t="str">
        <f t="shared" si="1"/>
        <v/>
      </c>
      <c r="I9" s="13" t="str">
        <f t="shared" si="5"/>
        <v>一般会計</v>
      </c>
      <c r="K9" s="14" t="s">
        <v>108</v>
      </c>
      <c r="L9" s="15"/>
      <c r="M9" s="13" t="str">
        <f t="shared" si="2"/>
        <v/>
      </c>
      <c r="N9" s="13" t="str">
        <f t="shared" si="6"/>
        <v/>
      </c>
      <c r="O9" s="13"/>
      <c r="P9" s="13"/>
      <c r="Q9" s="19"/>
      <c r="T9" s="13"/>
      <c r="U9" s="32" t="s">
        <v>276</v>
      </c>
      <c r="W9" s="32" t="s">
        <v>153</v>
      </c>
      <c r="Y9" s="32" t="s">
        <v>285</v>
      </c>
      <c r="Z9" s="32" t="s">
        <v>415</v>
      </c>
      <c r="AA9" s="74" t="s">
        <v>379</v>
      </c>
      <c r="AB9" s="74" t="s">
        <v>509</v>
      </c>
      <c r="AC9" s="31"/>
      <c r="AD9" s="31"/>
      <c r="AE9" s="31"/>
      <c r="AF9" s="30"/>
      <c r="AG9" s="44" t="s">
        <v>248</v>
      </c>
      <c r="AI9" s="65"/>
      <c r="AK9" s="42" t="str">
        <f t="shared" si="7"/>
        <v>H</v>
      </c>
      <c r="AP9" s="44" t="s">
        <v>248</v>
      </c>
    </row>
    <row r="10" spans="1:42" ht="13.5" customHeight="1" x14ac:dyDescent="0.2">
      <c r="A10" s="14" t="s">
        <v>212</v>
      </c>
      <c r="B10" s="15"/>
      <c r="C10" s="13" t="str">
        <f t="shared" si="0"/>
        <v/>
      </c>
      <c r="D10" s="13" t="str">
        <f t="shared" si="8"/>
        <v/>
      </c>
      <c r="F10" s="18" t="s">
        <v>115</v>
      </c>
      <c r="G10" s="17"/>
      <c r="H10" s="13" t="str">
        <f t="shared" si="1"/>
        <v/>
      </c>
      <c r="I10" s="13" t="str">
        <f t="shared" si="5"/>
        <v>一般会計</v>
      </c>
      <c r="K10" s="14" t="s">
        <v>214</v>
      </c>
      <c r="L10" s="15"/>
      <c r="M10" s="13" t="str">
        <f t="shared" si="2"/>
        <v/>
      </c>
      <c r="N10" s="13" t="str">
        <f t="shared" si="6"/>
        <v/>
      </c>
      <c r="O10" s="13"/>
      <c r="P10" s="13" t="str">
        <f>S8</f>
        <v>直接実施、委託・請負</v>
      </c>
      <c r="Q10" s="19"/>
      <c r="T10" s="13"/>
      <c r="W10" s="32" t="s">
        <v>154</v>
      </c>
      <c r="Y10" s="32" t="s">
        <v>286</v>
      </c>
      <c r="Z10" s="32" t="s">
        <v>416</v>
      </c>
      <c r="AA10" s="74" t="s">
        <v>380</v>
      </c>
      <c r="AB10" s="74" t="s">
        <v>510</v>
      </c>
      <c r="AC10" s="31"/>
      <c r="AD10" s="31"/>
      <c r="AE10" s="31"/>
      <c r="AF10" s="30"/>
      <c r="AG10" s="44" t="s">
        <v>236</v>
      </c>
      <c r="AK10" s="42" t="str">
        <f t="shared" si="7"/>
        <v>I</v>
      </c>
      <c r="AP10" s="42" t="s">
        <v>233</v>
      </c>
    </row>
    <row r="11" spans="1:42" ht="13.5" customHeight="1" x14ac:dyDescent="0.2">
      <c r="A11" s="14" t="s">
        <v>91</v>
      </c>
      <c r="B11" s="15"/>
      <c r="C11" s="13" t="str">
        <f t="shared" si="0"/>
        <v/>
      </c>
      <c r="D11" s="13" t="str">
        <f t="shared" si="8"/>
        <v/>
      </c>
      <c r="F11" s="18" t="s">
        <v>116</v>
      </c>
      <c r="G11" s="17"/>
      <c r="H11" s="13" t="str">
        <f t="shared" si="1"/>
        <v/>
      </c>
      <c r="I11" s="13" t="str">
        <f t="shared" si="5"/>
        <v>一般会計</v>
      </c>
      <c r="K11" s="14" t="s">
        <v>109</v>
      </c>
      <c r="L11" s="15" t="s">
        <v>574</v>
      </c>
      <c r="M11" s="13" t="str">
        <f t="shared" si="2"/>
        <v>その他の事項経費</v>
      </c>
      <c r="N11" s="13" t="str">
        <f t="shared" si="6"/>
        <v>その他の事項経費</v>
      </c>
      <c r="O11" s="13"/>
      <c r="P11" s="13"/>
      <c r="Q11" s="19"/>
      <c r="T11" s="13"/>
      <c r="W11" s="32" t="s">
        <v>155</v>
      </c>
      <c r="Y11" s="32" t="s">
        <v>287</v>
      </c>
      <c r="Z11" s="32" t="s">
        <v>417</v>
      </c>
      <c r="AA11" s="74" t="s">
        <v>381</v>
      </c>
      <c r="AB11" s="74" t="s">
        <v>511</v>
      </c>
      <c r="AC11" s="31"/>
      <c r="AD11" s="31"/>
      <c r="AE11" s="31"/>
      <c r="AF11" s="30"/>
      <c r="AG11" s="42" t="s">
        <v>239</v>
      </c>
      <c r="AK11" s="42" t="str">
        <f t="shared" si="7"/>
        <v>J</v>
      </c>
    </row>
    <row r="12" spans="1:42" ht="13.5" customHeight="1" x14ac:dyDescent="0.2">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9" t="s">
        <v>535</v>
      </c>
      <c r="W12" s="32" t="s">
        <v>156</v>
      </c>
      <c r="Y12" s="32" t="s">
        <v>288</v>
      </c>
      <c r="Z12" s="32" t="s">
        <v>418</v>
      </c>
      <c r="AA12" s="74" t="s">
        <v>382</v>
      </c>
      <c r="AB12" s="74" t="s">
        <v>512</v>
      </c>
      <c r="AC12" s="31"/>
      <c r="AD12" s="31"/>
      <c r="AE12" s="31"/>
      <c r="AF12" s="30"/>
      <c r="AG12" s="42" t="s">
        <v>237</v>
      </c>
      <c r="AK12" s="42" t="str">
        <f t="shared" si="7"/>
        <v>K</v>
      </c>
    </row>
    <row r="13" spans="1:42" ht="13.5" customHeight="1" x14ac:dyDescent="0.2">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2" t="s">
        <v>173</v>
      </c>
      <c r="W13" s="32" t="s">
        <v>157</v>
      </c>
      <c r="Y13" s="32" t="s">
        <v>289</v>
      </c>
      <c r="Z13" s="32" t="s">
        <v>419</v>
      </c>
      <c r="AA13" s="74" t="s">
        <v>383</v>
      </c>
      <c r="AB13" s="74" t="s">
        <v>513</v>
      </c>
      <c r="AC13" s="31"/>
      <c r="AD13" s="31"/>
      <c r="AE13" s="31"/>
      <c r="AF13" s="30"/>
      <c r="AG13" s="42" t="s">
        <v>238</v>
      </c>
      <c r="AK13" s="42" t="str">
        <f t="shared" si="7"/>
        <v>L</v>
      </c>
    </row>
    <row r="14" spans="1:42" ht="13.5" customHeight="1" x14ac:dyDescent="0.2">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2" t="s">
        <v>536</v>
      </c>
      <c r="W14" s="32" t="s">
        <v>158</v>
      </c>
      <c r="Y14" s="32" t="s">
        <v>290</v>
      </c>
      <c r="Z14" s="32" t="s">
        <v>420</v>
      </c>
      <c r="AA14" s="74" t="s">
        <v>384</v>
      </c>
      <c r="AB14" s="74" t="s">
        <v>514</v>
      </c>
      <c r="AC14" s="31"/>
      <c r="AD14" s="31"/>
      <c r="AE14" s="31"/>
      <c r="AF14" s="30"/>
      <c r="AG14" s="65"/>
      <c r="AK14" s="42" t="str">
        <f t="shared" si="7"/>
        <v>M</v>
      </c>
    </row>
    <row r="15" spans="1:42" ht="13.5" customHeight="1" x14ac:dyDescent="0.2">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2" t="s">
        <v>537</v>
      </c>
      <c r="W15" s="32" t="s">
        <v>159</v>
      </c>
      <c r="Y15" s="32" t="s">
        <v>291</v>
      </c>
      <c r="Z15" s="32" t="s">
        <v>421</v>
      </c>
      <c r="AA15" s="74" t="s">
        <v>385</v>
      </c>
      <c r="AB15" s="74" t="s">
        <v>515</v>
      </c>
      <c r="AC15" s="31"/>
      <c r="AD15" s="31"/>
      <c r="AE15" s="31"/>
      <c r="AF15" s="30"/>
      <c r="AG15" s="66"/>
      <c r="AK15" s="42" t="str">
        <f t="shared" si="7"/>
        <v>N</v>
      </c>
    </row>
    <row r="16" spans="1:42" ht="13.5" customHeight="1" x14ac:dyDescent="0.2">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2" t="s">
        <v>538</v>
      </c>
      <c r="W16" s="32" t="s">
        <v>160</v>
      </c>
      <c r="Y16" s="32" t="s">
        <v>292</v>
      </c>
      <c r="Z16" s="32" t="s">
        <v>422</v>
      </c>
      <c r="AA16" s="74" t="s">
        <v>386</v>
      </c>
      <c r="AB16" s="74" t="s">
        <v>516</v>
      </c>
      <c r="AC16" s="31"/>
      <c r="AD16" s="31"/>
      <c r="AE16" s="31"/>
      <c r="AF16" s="30"/>
      <c r="AG16" s="66"/>
      <c r="AK16" s="42" t="str">
        <f t="shared" si="7"/>
        <v>O</v>
      </c>
    </row>
    <row r="17" spans="1:37" ht="13.5" customHeight="1" x14ac:dyDescent="0.2">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2" t="s">
        <v>539</v>
      </c>
      <c r="W17" s="32" t="s">
        <v>161</v>
      </c>
      <c r="Y17" s="32" t="s">
        <v>293</v>
      </c>
      <c r="Z17" s="32" t="s">
        <v>423</v>
      </c>
      <c r="AA17" s="74" t="s">
        <v>387</v>
      </c>
      <c r="AB17" s="74" t="s">
        <v>517</v>
      </c>
      <c r="AC17" s="31"/>
      <c r="AD17" s="31"/>
      <c r="AE17" s="31"/>
      <c r="AF17" s="30"/>
      <c r="AG17" s="66"/>
      <c r="AK17" s="42" t="str">
        <f t="shared" si="7"/>
        <v>P</v>
      </c>
    </row>
    <row r="18" spans="1:37" ht="13.5" customHeight="1" x14ac:dyDescent="0.2">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2" t="s">
        <v>540</v>
      </c>
      <c r="W18" s="32" t="s">
        <v>162</v>
      </c>
      <c r="Y18" s="32" t="s">
        <v>294</v>
      </c>
      <c r="Z18" s="32" t="s">
        <v>424</v>
      </c>
      <c r="AA18" s="74" t="s">
        <v>388</v>
      </c>
      <c r="AB18" s="74" t="s">
        <v>518</v>
      </c>
      <c r="AC18" s="31"/>
      <c r="AD18" s="31"/>
      <c r="AE18" s="31"/>
      <c r="AF18" s="30"/>
      <c r="AK18" s="42" t="str">
        <f t="shared" si="7"/>
        <v>Q</v>
      </c>
    </row>
    <row r="19" spans="1:37" ht="13.5" customHeight="1" x14ac:dyDescent="0.2">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2" t="s">
        <v>541</v>
      </c>
      <c r="W19" s="32" t="s">
        <v>163</v>
      </c>
      <c r="Y19" s="32" t="s">
        <v>295</v>
      </c>
      <c r="Z19" s="32" t="s">
        <v>425</v>
      </c>
      <c r="AA19" s="74" t="s">
        <v>389</v>
      </c>
      <c r="AB19" s="74" t="s">
        <v>519</v>
      </c>
      <c r="AC19" s="31"/>
      <c r="AD19" s="31"/>
      <c r="AE19" s="31"/>
      <c r="AF19" s="30"/>
      <c r="AK19" s="42" t="str">
        <f t="shared" si="7"/>
        <v>R</v>
      </c>
    </row>
    <row r="20" spans="1:37" ht="13.5" customHeight="1" x14ac:dyDescent="0.2">
      <c r="A20" s="14" t="s">
        <v>204</v>
      </c>
      <c r="B20" s="15"/>
      <c r="C20" s="13" t="str">
        <f t="shared" si="9"/>
        <v/>
      </c>
      <c r="D20" s="13" t="str">
        <f t="shared" si="8"/>
        <v/>
      </c>
      <c r="F20" s="18" t="s">
        <v>203</v>
      </c>
      <c r="G20" s="17"/>
      <c r="H20" s="13" t="str">
        <f t="shared" si="1"/>
        <v/>
      </c>
      <c r="I20" s="13" t="str">
        <f t="shared" si="5"/>
        <v>一般会計</v>
      </c>
      <c r="K20" s="13"/>
      <c r="L20" s="13"/>
      <c r="O20" s="13"/>
      <c r="P20" s="13"/>
      <c r="Q20" s="19"/>
      <c r="T20" s="13"/>
      <c r="U20" s="32" t="s">
        <v>542</v>
      </c>
      <c r="W20" s="32" t="s">
        <v>164</v>
      </c>
      <c r="Y20" s="32" t="s">
        <v>296</v>
      </c>
      <c r="Z20" s="32" t="s">
        <v>426</v>
      </c>
      <c r="AA20" s="74" t="s">
        <v>390</v>
      </c>
      <c r="AB20" s="74" t="s">
        <v>520</v>
      </c>
      <c r="AC20" s="31"/>
      <c r="AD20" s="31"/>
      <c r="AE20" s="31"/>
      <c r="AF20" s="30"/>
      <c r="AK20" s="42" t="str">
        <f t="shared" si="7"/>
        <v>S</v>
      </c>
    </row>
    <row r="21" spans="1:37" ht="13.5" customHeight="1" x14ac:dyDescent="0.2">
      <c r="A21" s="14" t="s">
        <v>205</v>
      </c>
      <c r="B21" s="15"/>
      <c r="C21" s="13" t="str">
        <f t="shared" si="9"/>
        <v/>
      </c>
      <c r="D21" s="13" t="str">
        <f t="shared" si="8"/>
        <v/>
      </c>
      <c r="F21" s="18" t="s">
        <v>125</v>
      </c>
      <c r="G21" s="17"/>
      <c r="H21" s="13" t="str">
        <f t="shared" si="1"/>
        <v/>
      </c>
      <c r="I21" s="13" t="str">
        <f t="shared" si="5"/>
        <v>一般会計</v>
      </c>
      <c r="K21" s="13"/>
      <c r="L21" s="13"/>
      <c r="O21" s="13"/>
      <c r="P21" s="13"/>
      <c r="Q21" s="19"/>
      <c r="T21" s="13"/>
      <c r="U21" s="32" t="s">
        <v>543</v>
      </c>
      <c r="W21" s="32" t="s">
        <v>165</v>
      </c>
      <c r="Y21" s="32" t="s">
        <v>297</v>
      </c>
      <c r="Z21" s="32" t="s">
        <v>427</v>
      </c>
      <c r="AA21" s="74" t="s">
        <v>391</v>
      </c>
      <c r="AB21" s="74" t="s">
        <v>521</v>
      </c>
      <c r="AC21" s="31"/>
      <c r="AD21" s="31"/>
      <c r="AE21" s="31"/>
      <c r="AF21" s="30"/>
      <c r="AK21" s="42" t="str">
        <f t="shared" si="7"/>
        <v>T</v>
      </c>
    </row>
    <row r="22" spans="1:37" ht="13.5" customHeight="1" x14ac:dyDescent="0.2">
      <c r="A22" s="14" t="s">
        <v>206</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2" t="s">
        <v>544</v>
      </c>
      <c r="W22" s="32" t="s">
        <v>166</v>
      </c>
      <c r="Y22" s="32" t="s">
        <v>298</v>
      </c>
      <c r="Z22" s="32" t="s">
        <v>428</v>
      </c>
      <c r="AA22" s="74" t="s">
        <v>392</v>
      </c>
      <c r="AB22" s="74" t="s">
        <v>522</v>
      </c>
      <c r="AC22" s="31"/>
      <c r="AD22" s="31"/>
      <c r="AE22" s="31"/>
      <c r="AF22" s="30"/>
      <c r="AK22" s="42" t="str">
        <f t="shared" si="7"/>
        <v>U</v>
      </c>
    </row>
    <row r="23" spans="1:37" ht="13.5" customHeight="1" x14ac:dyDescent="0.2">
      <c r="A23" s="14" t="s">
        <v>207</v>
      </c>
      <c r="B23" s="15" t="s">
        <v>574</v>
      </c>
      <c r="C23" s="13" t="str">
        <f t="shared" si="9"/>
        <v>2020年東京オリパラ</v>
      </c>
      <c r="D23" s="13" t="str">
        <f>IF(C23="",D22,IF(D22&lt;&gt;"",CONCATENATE(D22,"、",C23),C23))</f>
        <v>2020年東京オリパラ</v>
      </c>
      <c r="F23" s="18" t="s">
        <v>127</v>
      </c>
      <c r="G23" s="17"/>
      <c r="H23" s="13" t="str">
        <f t="shared" si="1"/>
        <v/>
      </c>
      <c r="I23" s="13" t="str">
        <f t="shared" si="5"/>
        <v>一般会計</v>
      </c>
      <c r="K23" s="13"/>
      <c r="L23" s="13"/>
      <c r="O23" s="13"/>
      <c r="P23" s="13"/>
      <c r="Q23" s="19"/>
      <c r="T23" s="13"/>
      <c r="U23" s="32" t="s">
        <v>545</v>
      </c>
      <c r="W23" s="32" t="s">
        <v>561</v>
      </c>
      <c r="Y23" s="32" t="s">
        <v>299</v>
      </c>
      <c r="Z23" s="32" t="s">
        <v>429</v>
      </c>
      <c r="AA23" s="74" t="s">
        <v>393</v>
      </c>
      <c r="AB23" s="74" t="s">
        <v>523</v>
      </c>
      <c r="AC23" s="31"/>
      <c r="AD23" s="31"/>
      <c r="AE23" s="31"/>
      <c r="AF23" s="30"/>
      <c r="AK23" s="42" t="str">
        <f t="shared" si="7"/>
        <v>V</v>
      </c>
    </row>
    <row r="24" spans="1:37" ht="13.5" customHeight="1" x14ac:dyDescent="0.2">
      <c r="A24" s="71" t="s">
        <v>269</v>
      </c>
      <c r="B24" s="15"/>
      <c r="C24" s="13" t="str">
        <f t="shared" si="9"/>
        <v/>
      </c>
      <c r="D24" s="13" t="str">
        <f>IF(C24="",D23,IF(D23&lt;&gt;"",CONCATENATE(D23,"、",C24),C24))</f>
        <v>2020年東京オリパラ</v>
      </c>
      <c r="F24" s="18" t="s">
        <v>271</v>
      </c>
      <c r="G24" s="17"/>
      <c r="H24" s="13" t="str">
        <f t="shared" si="1"/>
        <v/>
      </c>
      <c r="I24" s="13" t="str">
        <f t="shared" si="5"/>
        <v>一般会計</v>
      </c>
      <c r="K24" s="13"/>
      <c r="L24" s="13"/>
      <c r="O24" s="13"/>
      <c r="P24" s="13"/>
      <c r="Q24" s="19"/>
      <c r="T24" s="13"/>
      <c r="U24" s="32" t="s">
        <v>546</v>
      </c>
      <c r="Y24" s="32" t="s">
        <v>300</v>
      </c>
      <c r="Z24" s="32" t="s">
        <v>430</v>
      </c>
      <c r="AA24" s="74" t="s">
        <v>394</v>
      </c>
      <c r="AB24" s="74" t="s">
        <v>524</v>
      </c>
      <c r="AC24" s="31"/>
      <c r="AD24" s="31"/>
      <c r="AE24" s="31"/>
      <c r="AF24" s="30"/>
      <c r="AK24" s="42" t="str">
        <f>CHAR(CODE(AK23)+1)</f>
        <v>W</v>
      </c>
    </row>
    <row r="25" spans="1:37" ht="13.5" customHeight="1" x14ac:dyDescent="0.2">
      <c r="A25" s="73"/>
      <c r="B25" s="72"/>
      <c r="F25" s="18" t="s">
        <v>128</v>
      </c>
      <c r="G25" s="17"/>
      <c r="H25" s="13" t="str">
        <f t="shared" si="1"/>
        <v/>
      </c>
      <c r="I25" s="13" t="str">
        <f t="shared" si="5"/>
        <v>一般会計</v>
      </c>
      <c r="K25" s="13"/>
      <c r="L25" s="13"/>
      <c r="O25" s="13"/>
      <c r="P25" s="13"/>
      <c r="Q25" s="19"/>
      <c r="T25" s="13"/>
      <c r="U25" s="32" t="s">
        <v>547</v>
      </c>
      <c r="Y25" s="32" t="s">
        <v>301</v>
      </c>
      <c r="Z25" s="32" t="s">
        <v>431</v>
      </c>
      <c r="AA25" s="74" t="s">
        <v>395</v>
      </c>
      <c r="AB25" s="74" t="s">
        <v>525</v>
      </c>
      <c r="AC25" s="31"/>
      <c r="AD25" s="31"/>
      <c r="AE25" s="31"/>
      <c r="AF25" s="30"/>
      <c r="AK25" s="42" t="str">
        <f t="shared" si="7"/>
        <v>X</v>
      </c>
    </row>
    <row r="26" spans="1:37" ht="13.5" customHeight="1" x14ac:dyDescent="0.2">
      <c r="A26" s="70"/>
      <c r="B26" s="69"/>
      <c r="F26" s="18" t="s">
        <v>129</v>
      </c>
      <c r="G26" s="17"/>
      <c r="H26" s="13" t="str">
        <f t="shared" si="1"/>
        <v/>
      </c>
      <c r="I26" s="13" t="str">
        <f t="shared" si="5"/>
        <v>一般会計</v>
      </c>
      <c r="K26" s="13"/>
      <c r="L26" s="13"/>
      <c r="O26" s="13"/>
      <c r="P26" s="13"/>
      <c r="Q26" s="19"/>
      <c r="T26" s="13"/>
      <c r="U26" s="32" t="s">
        <v>548</v>
      </c>
      <c r="Y26" s="32" t="s">
        <v>302</v>
      </c>
      <c r="Z26" s="32" t="s">
        <v>432</v>
      </c>
      <c r="AA26" s="74" t="s">
        <v>396</v>
      </c>
      <c r="AB26" s="74" t="s">
        <v>526</v>
      </c>
      <c r="AC26" s="31"/>
      <c r="AD26" s="31"/>
      <c r="AE26" s="31"/>
      <c r="AF26" s="30"/>
      <c r="AK26" s="42" t="str">
        <f t="shared" si="7"/>
        <v>Y</v>
      </c>
    </row>
    <row r="27" spans="1:37" ht="13.5" customHeight="1" x14ac:dyDescent="0.2">
      <c r="A27" s="13" t="str">
        <f>IF(D24="", "-", D24)</f>
        <v>2020年東京オリパラ</v>
      </c>
      <c r="B27" s="13"/>
      <c r="F27" s="18" t="s">
        <v>130</v>
      </c>
      <c r="G27" s="17"/>
      <c r="H27" s="13" t="str">
        <f t="shared" si="1"/>
        <v/>
      </c>
      <c r="I27" s="13" t="str">
        <f t="shared" si="5"/>
        <v>一般会計</v>
      </c>
      <c r="K27" s="13"/>
      <c r="L27" s="13"/>
      <c r="O27" s="13"/>
      <c r="P27" s="13"/>
      <c r="Q27" s="19"/>
      <c r="T27" s="13"/>
      <c r="U27" s="32" t="s">
        <v>549</v>
      </c>
      <c r="Y27" s="32" t="s">
        <v>303</v>
      </c>
      <c r="Z27" s="32" t="s">
        <v>433</v>
      </c>
      <c r="AA27" s="74" t="s">
        <v>397</v>
      </c>
      <c r="AB27" s="74" t="s">
        <v>527</v>
      </c>
      <c r="AC27" s="31"/>
      <c r="AD27" s="31"/>
      <c r="AE27" s="31"/>
      <c r="AF27" s="30"/>
      <c r="AK27" s="42" t="str">
        <f>CHAR(CODE(AK26)+1)</f>
        <v>Z</v>
      </c>
    </row>
    <row r="28" spans="1:37" ht="13.5" customHeight="1" x14ac:dyDescent="0.2">
      <c r="B28" s="13"/>
      <c r="F28" s="18" t="s">
        <v>131</v>
      </c>
      <c r="G28" s="17"/>
      <c r="H28" s="13" t="str">
        <f t="shared" si="1"/>
        <v/>
      </c>
      <c r="I28" s="13" t="str">
        <f t="shared" si="5"/>
        <v>一般会計</v>
      </c>
      <c r="K28" s="13"/>
      <c r="L28" s="13"/>
      <c r="O28" s="13"/>
      <c r="P28" s="13"/>
      <c r="Q28" s="19"/>
      <c r="T28" s="13"/>
      <c r="U28" s="32" t="s">
        <v>550</v>
      </c>
      <c r="Y28" s="32" t="s">
        <v>304</v>
      </c>
      <c r="Z28" s="32" t="s">
        <v>434</v>
      </c>
      <c r="AA28" s="74" t="s">
        <v>398</v>
      </c>
      <c r="AB28" s="74" t="s">
        <v>528</v>
      </c>
      <c r="AC28" s="31"/>
      <c r="AD28" s="31"/>
      <c r="AE28" s="31"/>
      <c r="AF28" s="30"/>
      <c r="AK28" s="42" t="s">
        <v>189</v>
      </c>
    </row>
    <row r="29" spans="1:37" ht="13.5" customHeight="1" x14ac:dyDescent="0.2">
      <c r="A29" s="13"/>
      <c r="B29" s="13"/>
      <c r="F29" s="18" t="s">
        <v>195</v>
      </c>
      <c r="G29" s="17"/>
      <c r="H29" s="13" t="str">
        <f t="shared" si="1"/>
        <v/>
      </c>
      <c r="I29" s="13" t="str">
        <f t="shared" si="5"/>
        <v>一般会計</v>
      </c>
      <c r="K29" s="13"/>
      <c r="L29" s="13"/>
      <c r="O29" s="13"/>
      <c r="P29" s="13"/>
      <c r="Q29" s="19"/>
      <c r="T29" s="13"/>
      <c r="U29" s="32" t="s">
        <v>551</v>
      </c>
      <c r="Y29" s="32" t="s">
        <v>305</v>
      </c>
      <c r="Z29" s="32" t="s">
        <v>435</v>
      </c>
      <c r="AA29" s="74" t="s">
        <v>399</v>
      </c>
      <c r="AB29" s="74" t="s">
        <v>529</v>
      </c>
      <c r="AC29" s="31"/>
      <c r="AD29" s="31"/>
      <c r="AE29" s="31"/>
      <c r="AF29" s="30"/>
      <c r="AK29" s="42" t="str">
        <f t="shared" si="7"/>
        <v>b</v>
      </c>
    </row>
    <row r="30" spans="1:37" ht="13.5" customHeight="1" x14ac:dyDescent="0.2">
      <c r="A30" s="13"/>
      <c r="B30" s="13"/>
      <c r="F30" s="18" t="s">
        <v>196</v>
      </c>
      <c r="G30" s="17"/>
      <c r="H30" s="13" t="str">
        <f t="shared" si="1"/>
        <v/>
      </c>
      <c r="I30" s="13" t="str">
        <f t="shared" si="5"/>
        <v>一般会計</v>
      </c>
      <c r="K30" s="13"/>
      <c r="L30" s="13"/>
      <c r="O30" s="13"/>
      <c r="P30" s="13"/>
      <c r="Q30" s="19"/>
      <c r="T30" s="13"/>
      <c r="U30" s="32" t="s">
        <v>552</v>
      </c>
      <c r="Y30" s="32" t="s">
        <v>306</v>
      </c>
      <c r="Z30" s="32" t="s">
        <v>436</v>
      </c>
      <c r="AA30" s="74" t="s">
        <v>400</v>
      </c>
      <c r="AB30" s="74" t="s">
        <v>530</v>
      </c>
      <c r="AC30" s="31"/>
      <c r="AD30" s="31"/>
      <c r="AE30" s="31"/>
      <c r="AF30" s="30"/>
      <c r="AK30" s="42" t="str">
        <f t="shared" si="7"/>
        <v>c</v>
      </c>
    </row>
    <row r="31" spans="1:37" ht="13.5" customHeight="1" x14ac:dyDescent="0.2">
      <c r="A31" s="13"/>
      <c r="B31" s="13"/>
      <c r="F31" s="18" t="s">
        <v>197</v>
      </c>
      <c r="G31" s="17"/>
      <c r="H31" s="13" t="str">
        <f t="shared" si="1"/>
        <v/>
      </c>
      <c r="I31" s="13" t="str">
        <f t="shared" si="5"/>
        <v>一般会計</v>
      </c>
      <c r="K31" s="13"/>
      <c r="L31" s="13"/>
      <c r="O31" s="13"/>
      <c r="P31" s="13"/>
      <c r="Q31" s="19"/>
      <c r="T31" s="13"/>
      <c r="U31" s="32" t="s">
        <v>553</v>
      </c>
      <c r="Y31" s="32" t="s">
        <v>307</v>
      </c>
      <c r="Z31" s="32" t="s">
        <v>437</v>
      </c>
      <c r="AA31" s="74" t="s">
        <v>401</v>
      </c>
      <c r="AB31" s="74" t="s">
        <v>531</v>
      </c>
      <c r="AC31" s="31"/>
      <c r="AD31" s="31"/>
      <c r="AE31" s="31"/>
      <c r="AF31" s="30"/>
      <c r="AK31" s="42" t="str">
        <f t="shared" si="7"/>
        <v>d</v>
      </c>
    </row>
    <row r="32" spans="1:37" ht="13.5" customHeight="1" x14ac:dyDescent="0.2">
      <c r="A32" s="13"/>
      <c r="B32" s="13"/>
      <c r="F32" s="18" t="s">
        <v>198</v>
      </c>
      <c r="G32" s="17"/>
      <c r="H32" s="13" t="str">
        <f t="shared" si="1"/>
        <v/>
      </c>
      <c r="I32" s="13" t="str">
        <f t="shared" si="5"/>
        <v>一般会計</v>
      </c>
      <c r="K32" s="13"/>
      <c r="L32" s="13"/>
      <c r="O32" s="13"/>
      <c r="P32" s="13"/>
      <c r="Q32" s="19"/>
      <c r="T32" s="13"/>
      <c r="U32" s="32" t="s">
        <v>554</v>
      </c>
      <c r="Y32" s="32" t="s">
        <v>308</v>
      </c>
      <c r="Z32" s="32" t="s">
        <v>438</v>
      </c>
      <c r="AA32" s="74" t="s">
        <v>68</v>
      </c>
      <c r="AB32" s="74" t="s">
        <v>68</v>
      </c>
      <c r="AC32" s="31"/>
      <c r="AD32" s="31"/>
      <c r="AE32" s="31"/>
      <c r="AF32" s="30"/>
      <c r="AK32" s="42" t="str">
        <f t="shared" si="7"/>
        <v>e</v>
      </c>
    </row>
    <row r="33" spans="1:37" ht="13.5" customHeight="1" x14ac:dyDescent="0.2">
      <c r="A33" s="13"/>
      <c r="B33" s="13"/>
      <c r="F33" s="18" t="s">
        <v>199</v>
      </c>
      <c r="G33" s="17"/>
      <c r="H33" s="13" t="str">
        <f t="shared" si="1"/>
        <v/>
      </c>
      <c r="I33" s="13" t="str">
        <f t="shared" si="5"/>
        <v>一般会計</v>
      </c>
      <c r="K33" s="13"/>
      <c r="L33" s="13"/>
      <c r="O33" s="13"/>
      <c r="P33" s="13"/>
      <c r="Q33" s="19"/>
      <c r="T33" s="13"/>
      <c r="U33" s="32" t="s">
        <v>555</v>
      </c>
      <c r="Y33" s="32" t="s">
        <v>309</v>
      </c>
      <c r="Z33" s="32" t="s">
        <v>439</v>
      </c>
      <c r="AA33" s="59"/>
      <c r="AB33" s="31"/>
      <c r="AC33" s="31"/>
      <c r="AD33" s="31"/>
      <c r="AE33" s="31"/>
      <c r="AF33" s="30"/>
      <c r="AK33" s="42" t="str">
        <f t="shared" si="7"/>
        <v>f</v>
      </c>
    </row>
    <row r="34" spans="1:37" ht="13.5" customHeight="1" x14ac:dyDescent="0.2">
      <c r="A34" s="13"/>
      <c r="B34" s="13"/>
      <c r="F34" s="18" t="s">
        <v>200</v>
      </c>
      <c r="G34" s="17"/>
      <c r="H34" s="13" t="str">
        <f t="shared" si="1"/>
        <v/>
      </c>
      <c r="I34" s="13" t="str">
        <f t="shared" si="5"/>
        <v>一般会計</v>
      </c>
      <c r="K34" s="13"/>
      <c r="L34" s="13"/>
      <c r="O34" s="13"/>
      <c r="P34" s="13"/>
      <c r="Q34" s="19"/>
      <c r="T34" s="13"/>
      <c r="U34" s="32" t="s">
        <v>556</v>
      </c>
      <c r="Y34" s="32" t="s">
        <v>310</v>
      </c>
      <c r="Z34" s="32" t="s">
        <v>440</v>
      </c>
      <c r="AB34" s="31"/>
      <c r="AC34" s="31"/>
      <c r="AD34" s="31"/>
      <c r="AE34" s="31"/>
      <c r="AF34" s="30"/>
      <c r="AK34" s="42" t="str">
        <f t="shared" si="7"/>
        <v>g</v>
      </c>
    </row>
    <row r="35" spans="1:37" ht="13.5" customHeight="1" x14ac:dyDescent="0.2">
      <c r="A35" s="13"/>
      <c r="B35" s="13"/>
      <c r="F35" s="18" t="s">
        <v>201</v>
      </c>
      <c r="G35" s="17"/>
      <c r="H35" s="13" t="str">
        <f t="shared" si="1"/>
        <v/>
      </c>
      <c r="I35" s="13" t="str">
        <f t="shared" si="5"/>
        <v>一般会計</v>
      </c>
      <c r="K35" s="13"/>
      <c r="L35" s="13"/>
      <c r="O35" s="13"/>
      <c r="P35" s="13"/>
      <c r="Q35" s="19"/>
      <c r="T35" s="13"/>
      <c r="Y35" s="32" t="s">
        <v>311</v>
      </c>
      <c r="Z35" s="32" t="s">
        <v>441</v>
      </c>
      <c r="AC35" s="31"/>
      <c r="AF35" s="30"/>
      <c r="AK35" s="42" t="str">
        <f t="shared" si="7"/>
        <v>h</v>
      </c>
    </row>
    <row r="36" spans="1:37" ht="13.5" customHeight="1" x14ac:dyDescent="0.2">
      <c r="A36" s="13"/>
      <c r="B36" s="13"/>
      <c r="F36" s="18" t="s">
        <v>202</v>
      </c>
      <c r="G36" s="17"/>
      <c r="H36" s="13" t="str">
        <f t="shared" si="1"/>
        <v/>
      </c>
      <c r="I36" s="13" t="str">
        <f t="shared" si="5"/>
        <v>一般会計</v>
      </c>
      <c r="K36" s="13"/>
      <c r="L36" s="13"/>
      <c r="O36" s="13"/>
      <c r="P36" s="13"/>
      <c r="Q36" s="19"/>
      <c r="T36" s="13"/>
      <c r="U36" s="32" t="s">
        <v>557</v>
      </c>
      <c r="Y36" s="32" t="s">
        <v>312</v>
      </c>
      <c r="Z36" s="32" t="s">
        <v>442</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313</v>
      </c>
      <c r="Z37" s="32" t="s">
        <v>443</v>
      </c>
      <c r="AF37" s="30"/>
      <c r="AK37" s="42" t="str">
        <f t="shared" si="7"/>
        <v>j</v>
      </c>
    </row>
    <row r="38" spans="1:37" x14ac:dyDescent="0.2">
      <c r="A38" s="13"/>
      <c r="B38" s="13"/>
      <c r="F38" s="13"/>
      <c r="G38" s="19"/>
      <c r="K38" s="13"/>
      <c r="L38" s="13"/>
      <c r="O38" s="13"/>
      <c r="P38" s="13"/>
      <c r="Q38" s="19"/>
      <c r="T38" s="13"/>
      <c r="U38" s="32" t="s">
        <v>256</v>
      </c>
      <c r="Y38" s="32" t="s">
        <v>314</v>
      </c>
      <c r="Z38" s="32" t="s">
        <v>444</v>
      </c>
      <c r="AF38" s="30"/>
      <c r="AK38" s="42" t="str">
        <f t="shared" si="7"/>
        <v>k</v>
      </c>
    </row>
    <row r="39" spans="1:37" x14ac:dyDescent="0.2">
      <c r="A39" s="13"/>
      <c r="B39" s="13"/>
      <c r="F39" s="13" t="str">
        <f>I37</f>
        <v>一般会計</v>
      </c>
      <c r="G39" s="19"/>
      <c r="K39" s="13"/>
      <c r="L39" s="13"/>
      <c r="O39" s="13"/>
      <c r="P39" s="13"/>
      <c r="Q39" s="19"/>
      <c r="T39" s="13"/>
      <c r="U39" s="32" t="s">
        <v>266</v>
      </c>
      <c r="Y39" s="32" t="s">
        <v>315</v>
      </c>
      <c r="Z39" s="32" t="s">
        <v>445</v>
      </c>
      <c r="AF39" s="30"/>
      <c r="AK39" s="42" t="str">
        <f t="shared" si="7"/>
        <v>l</v>
      </c>
    </row>
    <row r="40" spans="1:37" x14ac:dyDescent="0.2">
      <c r="A40" s="13"/>
      <c r="B40" s="13"/>
      <c r="F40" s="13"/>
      <c r="G40" s="19"/>
      <c r="K40" s="13"/>
      <c r="L40" s="13"/>
      <c r="O40" s="13"/>
      <c r="P40" s="13"/>
      <c r="Q40" s="19"/>
      <c r="T40" s="13"/>
      <c r="Y40" s="32" t="s">
        <v>316</v>
      </c>
      <c r="Z40" s="32" t="s">
        <v>446</v>
      </c>
      <c r="AF40" s="30"/>
      <c r="AK40" s="42" t="str">
        <f t="shared" si="7"/>
        <v>m</v>
      </c>
    </row>
    <row r="41" spans="1:37" x14ac:dyDescent="0.2">
      <c r="A41" s="13"/>
      <c r="B41" s="13"/>
      <c r="F41" s="13"/>
      <c r="G41" s="19"/>
      <c r="K41" s="13"/>
      <c r="L41" s="13"/>
      <c r="O41" s="13"/>
      <c r="P41" s="13"/>
      <c r="Q41" s="19"/>
      <c r="T41" s="13"/>
      <c r="Y41" s="32" t="s">
        <v>317</v>
      </c>
      <c r="Z41" s="32" t="s">
        <v>447</v>
      </c>
      <c r="AF41" s="30"/>
      <c r="AK41" s="42" t="str">
        <f t="shared" si="7"/>
        <v>n</v>
      </c>
    </row>
    <row r="42" spans="1:37" x14ac:dyDescent="0.2">
      <c r="A42" s="13"/>
      <c r="B42" s="13"/>
      <c r="F42" s="13"/>
      <c r="G42" s="19"/>
      <c r="K42" s="13"/>
      <c r="L42" s="13"/>
      <c r="O42" s="13"/>
      <c r="P42" s="13"/>
      <c r="Q42" s="19"/>
      <c r="T42" s="13"/>
      <c r="Y42" s="32" t="s">
        <v>318</v>
      </c>
      <c r="Z42" s="32" t="s">
        <v>448</v>
      </c>
      <c r="AF42" s="30"/>
      <c r="AK42" s="42" t="str">
        <f t="shared" si="7"/>
        <v>o</v>
      </c>
    </row>
    <row r="43" spans="1:37" x14ac:dyDescent="0.2">
      <c r="A43" s="13"/>
      <c r="B43" s="13"/>
      <c r="F43" s="13"/>
      <c r="G43" s="19"/>
      <c r="K43" s="13"/>
      <c r="L43" s="13"/>
      <c r="O43" s="13"/>
      <c r="P43" s="13"/>
      <c r="Q43" s="19"/>
      <c r="T43" s="13"/>
      <c r="Y43" s="32" t="s">
        <v>319</v>
      </c>
      <c r="Z43" s="32" t="s">
        <v>449</v>
      </c>
      <c r="AF43" s="30"/>
      <c r="AK43" s="42" t="str">
        <f t="shared" si="7"/>
        <v>p</v>
      </c>
    </row>
    <row r="44" spans="1:37" x14ac:dyDescent="0.2">
      <c r="A44" s="13"/>
      <c r="B44" s="13"/>
      <c r="F44" s="13"/>
      <c r="G44" s="19"/>
      <c r="K44" s="13"/>
      <c r="L44" s="13"/>
      <c r="O44" s="13"/>
      <c r="P44" s="13"/>
      <c r="Q44" s="19"/>
      <c r="T44" s="13"/>
      <c r="Y44" s="32" t="s">
        <v>320</v>
      </c>
      <c r="Z44" s="32" t="s">
        <v>450</v>
      </c>
      <c r="AF44" s="30"/>
      <c r="AK44" s="42" t="str">
        <f t="shared" si="7"/>
        <v>q</v>
      </c>
    </row>
    <row r="45" spans="1:37" x14ac:dyDescent="0.2">
      <c r="A45" s="13"/>
      <c r="B45" s="13"/>
      <c r="F45" s="13"/>
      <c r="G45" s="19"/>
      <c r="K45" s="13"/>
      <c r="L45" s="13"/>
      <c r="O45" s="13"/>
      <c r="P45" s="13"/>
      <c r="Q45" s="19"/>
      <c r="T45" s="13"/>
      <c r="Y45" s="32" t="s">
        <v>321</v>
      </c>
      <c r="Z45" s="32" t="s">
        <v>451</v>
      </c>
      <c r="AF45" s="30"/>
      <c r="AK45" s="42" t="str">
        <f t="shared" si="7"/>
        <v>r</v>
      </c>
    </row>
    <row r="46" spans="1:37" x14ac:dyDescent="0.2">
      <c r="A46" s="13"/>
      <c r="B46" s="13"/>
      <c r="F46" s="13"/>
      <c r="G46" s="19"/>
      <c r="K46" s="13"/>
      <c r="L46" s="13"/>
      <c r="O46" s="13"/>
      <c r="P46" s="13"/>
      <c r="Q46" s="19"/>
      <c r="T46" s="13"/>
      <c r="Y46" s="32" t="s">
        <v>322</v>
      </c>
      <c r="Z46" s="32" t="s">
        <v>452</v>
      </c>
      <c r="AF46" s="30"/>
      <c r="AK46" s="42" t="str">
        <f t="shared" si="7"/>
        <v>s</v>
      </c>
    </row>
    <row r="47" spans="1:37" x14ac:dyDescent="0.2">
      <c r="A47" s="13"/>
      <c r="B47" s="13"/>
      <c r="F47" s="13"/>
      <c r="G47" s="19"/>
      <c r="K47" s="13"/>
      <c r="L47" s="13"/>
      <c r="O47" s="13"/>
      <c r="P47" s="13"/>
      <c r="Q47" s="19"/>
      <c r="T47" s="13"/>
      <c r="Y47" s="32" t="s">
        <v>323</v>
      </c>
      <c r="Z47" s="32" t="s">
        <v>453</v>
      </c>
      <c r="AF47" s="30"/>
      <c r="AK47" s="42" t="str">
        <f t="shared" si="7"/>
        <v>t</v>
      </c>
    </row>
    <row r="48" spans="1:37" x14ac:dyDescent="0.2">
      <c r="A48" s="13"/>
      <c r="B48" s="13"/>
      <c r="F48" s="13"/>
      <c r="G48" s="19"/>
      <c r="K48" s="13"/>
      <c r="L48" s="13"/>
      <c r="O48" s="13"/>
      <c r="P48" s="13"/>
      <c r="Q48" s="19"/>
      <c r="T48" s="13"/>
      <c r="Y48" s="32" t="s">
        <v>324</v>
      </c>
      <c r="Z48" s="32" t="s">
        <v>454</v>
      </c>
      <c r="AF48" s="30"/>
      <c r="AK48" s="42" t="str">
        <f t="shared" si="7"/>
        <v>u</v>
      </c>
    </row>
    <row r="49" spans="1:37" x14ac:dyDescent="0.2">
      <c r="A49" s="13"/>
      <c r="B49" s="13"/>
      <c r="F49" s="13"/>
      <c r="G49" s="19"/>
      <c r="K49" s="13"/>
      <c r="L49" s="13"/>
      <c r="O49" s="13"/>
      <c r="P49" s="13"/>
      <c r="Q49" s="19"/>
      <c r="T49" s="13"/>
      <c r="Y49" s="32" t="s">
        <v>325</v>
      </c>
      <c r="Z49" s="32" t="s">
        <v>455</v>
      </c>
      <c r="AF49" s="30"/>
      <c r="AK49" s="42" t="str">
        <f t="shared" si="7"/>
        <v>v</v>
      </c>
    </row>
    <row r="50" spans="1:37" x14ac:dyDescent="0.2">
      <c r="A50" s="13"/>
      <c r="B50" s="13"/>
      <c r="F50" s="13"/>
      <c r="G50" s="19"/>
      <c r="K50" s="13"/>
      <c r="L50" s="13"/>
      <c r="O50" s="13"/>
      <c r="P50" s="13"/>
      <c r="Q50" s="19"/>
      <c r="T50" s="13"/>
      <c r="Y50" s="32" t="s">
        <v>326</v>
      </c>
      <c r="Z50" s="32" t="s">
        <v>456</v>
      </c>
      <c r="AF50" s="30"/>
    </row>
    <row r="51" spans="1:37" x14ac:dyDescent="0.2">
      <c r="A51" s="13"/>
      <c r="B51" s="13"/>
      <c r="F51" s="13"/>
      <c r="G51" s="19"/>
      <c r="K51" s="13"/>
      <c r="L51" s="13"/>
      <c r="O51" s="13"/>
      <c r="P51" s="13"/>
      <c r="Q51" s="19"/>
      <c r="T51" s="13"/>
      <c r="Y51" s="32" t="s">
        <v>327</v>
      </c>
      <c r="Z51" s="32" t="s">
        <v>457</v>
      </c>
      <c r="AF51" s="30"/>
    </row>
    <row r="52" spans="1:37" x14ac:dyDescent="0.2">
      <c r="A52" s="13"/>
      <c r="B52" s="13"/>
      <c r="F52" s="13"/>
      <c r="G52" s="19"/>
      <c r="K52" s="13"/>
      <c r="L52" s="13"/>
      <c r="O52" s="13"/>
      <c r="P52" s="13"/>
      <c r="Q52" s="19"/>
      <c r="T52" s="13"/>
      <c r="Y52" s="32" t="s">
        <v>328</v>
      </c>
      <c r="Z52" s="32" t="s">
        <v>458</v>
      </c>
      <c r="AF52" s="30"/>
    </row>
    <row r="53" spans="1:37" x14ac:dyDescent="0.2">
      <c r="A53" s="13"/>
      <c r="B53" s="13"/>
      <c r="F53" s="13"/>
      <c r="G53" s="19"/>
      <c r="K53" s="13"/>
      <c r="L53" s="13"/>
      <c r="O53" s="13"/>
      <c r="P53" s="13"/>
      <c r="Q53" s="19"/>
      <c r="T53" s="13"/>
      <c r="Y53" s="32" t="s">
        <v>329</v>
      </c>
      <c r="Z53" s="32" t="s">
        <v>459</v>
      </c>
      <c r="AF53" s="30"/>
    </row>
    <row r="54" spans="1:37" x14ac:dyDescent="0.2">
      <c r="A54" s="13"/>
      <c r="B54" s="13"/>
      <c r="F54" s="13"/>
      <c r="G54" s="19"/>
      <c r="K54" s="13"/>
      <c r="L54" s="13"/>
      <c r="O54" s="13"/>
      <c r="P54" s="20"/>
      <c r="Q54" s="19"/>
      <c r="T54" s="13"/>
      <c r="Y54" s="32" t="s">
        <v>330</v>
      </c>
      <c r="Z54" s="32" t="s">
        <v>460</v>
      </c>
      <c r="AF54" s="30"/>
    </row>
    <row r="55" spans="1:37" x14ac:dyDescent="0.2">
      <c r="A55" s="13"/>
      <c r="B55" s="13"/>
      <c r="F55" s="13"/>
      <c r="G55" s="19"/>
      <c r="K55" s="13"/>
      <c r="L55" s="13"/>
      <c r="O55" s="13"/>
      <c r="P55" s="13"/>
      <c r="Q55" s="19"/>
      <c r="T55" s="13"/>
      <c r="Y55" s="32" t="s">
        <v>331</v>
      </c>
      <c r="Z55" s="32" t="s">
        <v>461</v>
      </c>
      <c r="AF55" s="30"/>
    </row>
    <row r="56" spans="1:37" x14ac:dyDescent="0.2">
      <c r="A56" s="13"/>
      <c r="B56" s="13"/>
      <c r="F56" s="13"/>
      <c r="G56" s="19"/>
      <c r="K56" s="13"/>
      <c r="L56" s="13"/>
      <c r="O56" s="13"/>
      <c r="P56" s="13"/>
      <c r="Q56" s="19"/>
      <c r="T56" s="13"/>
      <c r="Y56" s="32" t="s">
        <v>332</v>
      </c>
      <c r="Z56" s="32" t="s">
        <v>462</v>
      </c>
      <c r="AF56" s="30"/>
    </row>
    <row r="57" spans="1:37" x14ac:dyDescent="0.2">
      <c r="A57" s="13"/>
      <c r="B57" s="13"/>
      <c r="F57" s="13"/>
      <c r="G57" s="19"/>
      <c r="K57" s="13"/>
      <c r="L57" s="13"/>
      <c r="O57" s="13"/>
      <c r="P57" s="13"/>
      <c r="Q57" s="19"/>
      <c r="T57" s="13"/>
      <c r="Y57" s="32" t="s">
        <v>333</v>
      </c>
      <c r="Z57" s="32" t="s">
        <v>463</v>
      </c>
      <c r="AF57" s="30"/>
    </row>
    <row r="58" spans="1:37" x14ac:dyDescent="0.2">
      <c r="A58" s="13"/>
      <c r="B58" s="13"/>
      <c r="F58" s="13"/>
      <c r="G58" s="19"/>
      <c r="K58" s="13"/>
      <c r="L58" s="13"/>
      <c r="O58" s="13"/>
      <c r="P58" s="13"/>
      <c r="Q58" s="19"/>
      <c r="T58" s="13"/>
      <c r="Y58" s="32" t="s">
        <v>334</v>
      </c>
      <c r="Z58" s="32" t="s">
        <v>464</v>
      </c>
      <c r="AF58" s="30"/>
    </row>
    <row r="59" spans="1:37" x14ac:dyDescent="0.2">
      <c r="A59" s="13"/>
      <c r="B59" s="13"/>
      <c r="F59" s="13"/>
      <c r="G59" s="19"/>
      <c r="K59" s="13"/>
      <c r="L59" s="13"/>
      <c r="O59" s="13"/>
      <c r="P59" s="13"/>
      <c r="Q59" s="19"/>
      <c r="T59" s="13"/>
      <c r="Y59" s="32" t="s">
        <v>335</v>
      </c>
      <c r="Z59" s="32" t="s">
        <v>465</v>
      </c>
      <c r="AF59" s="30"/>
    </row>
    <row r="60" spans="1:37" x14ac:dyDescent="0.2">
      <c r="A60" s="13"/>
      <c r="B60" s="13"/>
      <c r="F60" s="13"/>
      <c r="G60" s="19"/>
      <c r="K60" s="13"/>
      <c r="L60" s="13"/>
      <c r="O60" s="13"/>
      <c r="P60" s="13"/>
      <c r="Q60" s="19"/>
      <c r="T60" s="13"/>
      <c r="Y60" s="32" t="s">
        <v>336</v>
      </c>
      <c r="Z60" s="32" t="s">
        <v>466</v>
      </c>
      <c r="AF60" s="30"/>
    </row>
    <row r="61" spans="1:37" x14ac:dyDescent="0.2">
      <c r="A61" s="13"/>
      <c r="B61" s="13"/>
      <c r="F61" s="13"/>
      <c r="G61" s="19"/>
      <c r="K61" s="13"/>
      <c r="L61" s="13"/>
      <c r="O61" s="13"/>
      <c r="P61" s="13"/>
      <c r="Q61" s="19"/>
      <c r="T61" s="13"/>
      <c r="Y61" s="32" t="s">
        <v>337</v>
      </c>
      <c r="Z61" s="32" t="s">
        <v>467</v>
      </c>
      <c r="AF61" s="30"/>
    </row>
    <row r="62" spans="1:37" x14ac:dyDescent="0.2">
      <c r="A62" s="13"/>
      <c r="B62" s="13"/>
      <c r="F62" s="13"/>
      <c r="G62" s="19"/>
      <c r="K62" s="13"/>
      <c r="L62" s="13"/>
      <c r="O62" s="13"/>
      <c r="P62" s="13"/>
      <c r="Q62" s="19"/>
      <c r="T62" s="13"/>
      <c r="Y62" s="32" t="s">
        <v>338</v>
      </c>
      <c r="Z62" s="32" t="s">
        <v>468</v>
      </c>
      <c r="AF62" s="30"/>
    </row>
    <row r="63" spans="1:37" x14ac:dyDescent="0.2">
      <c r="A63" s="13"/>
      <c r="B63" s="13"/>
      <c r="F63" s="13"/>
      <c r="G63" s="19"/>
      <c r="K63" s="13"/>
      <c r="L63" s="13"/>
      <c r="O63" s="13"/>
      <c r="P63" s="13"/>
      <c r="Q63" s="19"/>
      <c r="T63" s="13"/>
      <c r="Y63" s="32" t="s">
        <v>339</v>
      </c>
      <c r="Z63" s="32" t="s">
        <v>469</v>
      </c>
      <c r="AF63" s="30"/>
    </row>
    <row r="64" spans="1:37" x14ac:dyDescent="0.2">
      <c r="A64" s="13"/>
      <c r="B64" s="13"/>
      <c r="F64" s="13"/>
      <c r="G64" s="19"/>
      <c r="K64" s="13"/>
      <c r="L64" s="13"/>
      <c r="O64" s="13"/>
      <c r="P64" s="13"/>
      <c r="Q64" s="19"/>
      <c r="T64" s="13"/>
      <c r="Y64" s="32" t="s">
        <v>340</v>
      </c>
      <c r="Z64" s="32" t="s">
        <v>470</v>
      </c>
      <c r="AF64" s="30"/>
    </row>
    <row r="65" spans="1:32" x14ac:dyDescent="0.2">
      <c r="A65" s="13"/>
      <c r="B65" s="13"/>
      <c r="F65" s="13"/>
      <c r="G65" s="19"/>
      <c r="K65" s="13"/>
      <c r="L65" s="13"/>
      <c r="O65" s="13"/>
      <c r="P65" s="13"/>
      <c r="Q65" s="19"/>
      <c r="T65" s="13"/>
      <c r="Y65" s="32" t="s">
        <v>341</v>
      </c>
      <c r="Z65" s="32" t="s">
        <v>471</v>
      </c>
      <c r="AF65" s="30"/>
    </row>
    <row r="66" spans="1:32" x14ac:dyDescent="0.2">
      <c r="A66" s="13"/>
      <c r="B66" s="13"/>
      <c r="F66" s="13"/>
      <c r="G66" s="19"/>
      <c r="K66" s="13"/>
      <c r="L66" s="13"/>
      <c r="O66" s="13"/>
      <c r="P66" s="13"/>
      <c r="Q66" s="19"/>
      <c r="T66" s="13"/>
      <c r="Y66" s="32" t="s">
        <v>69</v>
      </c>
      <c r="Z66" s="32" t="s">
        <v>472</v>
      </c>
      <c r="AF66" s="30"/>
    </row>
    <row r="67" spans="1:32" x14ac:dyDescent="0.2">
      <c r="A67" s="13"/>
      <c r="B67" s="13"/>
      <c r="F67" s="13"/>
      <c r="G67" s="19"/>
      <c r="K67" s="13"/>
      <c r="L67" s="13"/>
      <c r="O67" s="13"/>
      <c r="P67" s="13"/>
      <c r="Q67" s="19"/>
      <c r="T67" s="13"/>
      <c r="Y67" s="32" t="s">
        <v>342</v>
      </c>
      <c r="Z67" s="32" t="s">
        <v>473</v>
      </c>
      <c r="AF67" s="30"/>
    </row>
    <row r="68" spans="1:32" x14ac:dyDescent="0.2">
      <c r="A68" s="13"/>
      <c r="B68" s="13"/>
      <c r="F68" s="13"/>
      <c r="G68" s="19"/>
      <c r="K68" s="13"/>
      <c r="L68" s="13"/>
      <c r="O68" s="13"/>
      <c r="P68" s="13"/>
      <c r="Q68" s="19"/>
      <c r="T68" s="13"/>
      <c r="Y68" s="32" t="s">
        <v>343</v>
      </c>
      <c r="Z68" s="32" t="s">
        <v>474</v>
      </c>
      <c r="AF68" s="30"/>
    </row>
    <row r="69" spans="1:32" x14ac:dyDescent="0.2">
      <c r="A69" s="13"/>
      <c r="B69" s="13"/>
      <c r="F69" s="13"/>
      <c r="G69" s="19"/>
      <c r="K69" s="13"/>
      <c r="L69" s="13"/>
      <c r="O69" s="13"/>
      <c r="P69" s="13"/>
      <c r="Q69" s="19"/>
      <c r="T69" s="13"/>
      <c r="Y69" s="32" t="s">
        <v>344</v>
      </c>
      <c r="Z69" s="32" t="s">
        <v>475</v>
      </c>
      <c r="AF69" s="30"/>
    </row>
    <row r="70" spans="1:32" x14ac:dyDescent="0.2">
      <c r="A70" s="13"/>
      <c r="B70" s="13"/>
      <c r="Y70" s="32" t="s">
        <v>345</v>
      </c>
      <c r="Z70" s="32" t="s">
        <v>476</v>
      </c>
    </row>
    <row r="71" spans="1:32" x14ac:dyDescent="0.2">
      <c r="Y71" s="32" t="s">
        <v>346</v>
      </c>
      <c r="Z71" s="32" t="s">
        <v>477</v>
      </c>
    </row>
    <row r="72" spans="1:32" x14ac:dyDescent="0.2">
      <c r="Y72" s="32" t="s">
        <v>347</v>
      </c>
      <c r="Z72" s="32" t="s">
        <v>478</v>
      </c>
    </row>
    <row r="73" spans="1:32" x14ac:dyDescent="0.2">
      <c r="Y73" s="32" t="s">
        <v>348</v>
      </c>
      <c r="Z73" s="32" t="s">
        <v>479</v>
      </c>
    </row>
    <row r="74" spans="1:32" x14ac:dyDescent="0.2">
      <c r="Y74" s="32" t="s">
        <v>349</v>
      </c>
      <c r="Z74" s="32" t="s">
        <v>480</v>
      </c>
    </row>
    <row r="75" spans="1:32" x14ac:dyDescent="0.2">
      <c r="Y75" s="32" t="s">
        <v>350</v>
      </c>
      <c r="Z75" s="32" t="s">
        <v>481</v>
      </c>
    </row>
    <row r="76" spans="1:32" x14ac:dyDescent="0.2">
      <c r="Y76" s="32" t="s">
        <v>351</v>
      </c>
      <c r="Z76" s="32" t="s">
        <v>482</v>
      </c>
    </row>
    <row r="77" spans="1:32" x14ac:dyDescent="0.2">
      <c r="Y77" s="32" t="s">
        <v>352</v>
      </c>
      <c r="Z77" s="32" t="s">
        <v>483</v>
      </c>
    </row>
    <row r="78" spans="1:32" x14ac:dyDescent="0.2">
      <c r="Y78" s="32" t="s">
        <v>353</v>
      </c>
      <c r="Z78" s="32" t="s">
        <v>484</v>
      </c>
    </row>
    <row r="79" spans="1:32" x14ac:dyDescent="0.2">
      <c r="Y79" s="32" t="s">
        <v>354</v>
      </c>
      <c r="Z79" s="32" t="s">
        <v>485</v>
      </c>
    </row>
    <row r="80" spans="1:32" x14ac:dyDescent="0.2">
      <c r="Y80" s="32" t="s">
        <v>355</v>
      </c>
      <c r="Z80" s="32" t="s">
        <v>486</v>
      </c>
    </row>
    <row r="81" spans="25:26" x14ac:dyDescent="0.2">
      <c r="Y81" s="32" t="s">
        <v>356</v>
      </c>
      <c r="Z81" s="32" t="s">
        <v>487</v>
      </c>
    </row>
    <row r="82" spans="25:26" x14ac:dyDescent="0.2">
      <c r="Y82" s="32" t="s">
        <v>357</v>
      </c>
      <c r="Z82" s="32" t="s">
        <v>488</v>
      </c>
    </row>
    <row r="83" spans="25:26" x14ac:dyDescent="0.2">
      <c r="Y83" s="32" t="s">
        <v>358</v>
      </c>
      <c r="Z83" s="32" t="s">
        <v>489</v>
      </c>
    </row>
    <row r="84" spans="25:26" x14ac:dyDescent="0.2">
      <c r="Y84" s="32" t="s">
        <v>359</v>
      </c>
      <c r="Z84" s="32" t="s">
        <v>490</v>
      </c>
    </row>
    <row r="85" spans="25:26" x14ac:dyDescent="0.2">
      <c r="Y85" s="32" t="s">
        <v>360</v>
      </c>
      <c r="Z85" s="32" t="s">
        <v>491</v>
      </c>
    </row>
    <row r="86" spans="25:26" x14ac:dyDescent="0.2">
      <c r="Y86" s="32" t="s">
        <v>361</v>
      </c>
      <c r="Z86" s="32" t="s">
        <v>492</v>
      </c>
    </row>
    <row r="87" spans="25:26" x14ac:dyDescent="0.2">
      <c r="Y87" s="32" t="s">
        <v>362</v>
      </c>
      <c r="Z87" s="32" t="s">
        <v>493</v>
      </c>
    </row>
    <row r="88" spans="25:26" x14ac:dyDescent="0.2">
      <c r="Y88" s="32" t="s">
        <v>363</v>
      </c>
      <c r="Z88" s="32" t="s">
        <v>494</v>
      </c>
    </row>
    <row r="89" spans="25:26" x14ac:dyDescent="0.2">
      <c r="Y89" s="32" t="s">
        <v>364</v>
      </c>
      <c r="Z89" s="32" t="s">
        <v>495</v>
      </c>
    </row>
    <row r="90" spans="25:26" x14ac:dyDescent="0.2">
      <c r="Y90" s="32" t="s">
        <v>365</v>
      </c>
      <c r="Z90" s="32" t="s">
        <v>496</v>
      </c>
    </row>
    <row r="91" spans="25:26" x14ac:dyDescent="0.2">
      <c r="Y91" s="32" t="s">
        <v>366</v>
      </c>
      <c r="Z91" s="32" t="s">
        <v>497</v>
      </c>
    </row>
    <row r="92" spans="25:26" x14ac:dyDescent="0.2">
      <c r="Y92" s="32" t="s">
        <v>367</v>
      </c>
      <c r="Z92" s="32" t="s">
        <v>498</v>
      </c>
    </row>
    <row r="93" spans="25:26" x14ac:dyDescent="0.2">
      <c r="Y93" s="32" t="s">
        <v>368</v>
      </c>
      <c r="Z93" s="32" t="s">
        <v>499</v>
      </c>
    </row>
    <row r="94" spans="25:26" x14ac:dyDescent="0.2">
      <c r="Y94" s="32" t="s">
        <v>369</v>
      </c>
      <c r="Z94" s="32" t="s">
        <v>500</v>
      </c>
    </row>
    <row r="95" spans="25:26" x14ac:dyDescent="0.2">
      <c r="Y95" s="32" t="s">
        <v>370</v>
      </c>
      <c r="Z95" s="32" t="s">
        <v>501</v>
      </c>
    </row>
    <row r="96" spans="25:26" x14ac:dyDescent="0.2">
      <c r="Y96" s="32" t="s">
        <v>272</v>
      </c>
      <c r="Z96" s="32" t="s">
        <v>502</v>
      </c>
    </row>
    <row r="97" spans="25:26" x14ac:dyDescent="0.2">
      <c r="Y97" s="32" t="s">
        <v>371</v>
      </c>
      <c r="Z97" s="32" t="s">
        <v>503</v>
      </c>
    </row>
    <row r="98" spans="25:26" x14ac:dyDescent="0.2">
      <c r="Y98" s="32" t="s">
        <v>372</v>
      </c>
      <c r="Z98" s="32" t="s">
        <v>504</v>
      </c>
    </row>
    <row r="99" spans="25:26" x14ac:dyDescent="0.2">
      <c r="Y99" s="32" t="s">
        <v>403</v>
      </c>
      <c r="Z99" s="32" t="s">
        <v>505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2021-08-31T13:11:13Z</dcterms:created>
  <dcterms:modified xsi:type="dcterms:W3CDTF">2021-09-13T09:36:06Z</dcterms:modified>
</cp:coreProperties>
</file>