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tabRatio="53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別紙3!$AP$1:$AP$24</definedName>
    <definedName name="_xlnm.Print_Area" localSheetId="0">行政事業レビューシート!$A$1:$AY$218</definedName>
    <definedName name="_xlnm.Print_Area" localSheetId="2">別紙2!$A$1:$AX$14</definedName>
    <definedName name="_xlnm.Print_Area" localSheetId="3">別紙3!$A$1:$AX$24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7" i="3" l="1"/>
  <c r="I107" i="3"/>
  <c r="L106" i="3"/>
  <c r="I106" i="3"/>
  <c r="L105" i="3"/>
  <c r="I105" i="3"/>
  <c r="L104" i="3"/>
  <c r="I104" i="3"/>
  <c r="L103" i="3"/>
  <c r="I103" i="3"/>
  <c r="AY218" i="3" l="1"/>
  <c r="AY214" i="3"/>
  <c r="AY216" i="3" s="1"/>
  <c r="AY210" i="3"/>
  <c r="AY211" i="3" s="1"/>
  <c r="AY206" i="3"/>
  <c r="AY207" i="3" s="1"/>
  <c r="AY202" i="3"/>
  <c r="AY203" i="3" s="1"/>
  <c r="AY201" i="3"/>
  <c r="AY200" i="3"/>
  <c r="AY199" i="3"/>
  <c r="AY198" i="3"/>
  <c r="AY197" i="3"/>
  <c r="AY193" i="3"/>
  <c r="AY196" i="3" s="1"/>
  <c r="AY189" i="3"/>
  <c r="AY190" i="3" s="1"/>
  <c r="AY185" i="3"/>
  <c r="AY186" i="3" s="1"/>
  <c r="AY178" i="3"/>
  <c r="AY174" i="3"/>
  <c r="AY170" i="3"/>
  <c r="AY173" i="3" s="1"/>
  <c r="AY165" i="3"/>
  <c r="AY79" i="3"/>
  <c r="AY80" i="3" s="1"/>
  <c r="AY81" i="3" s="1"/>
  <c r="AY74" i="3"/>
  <c r="AY75" i="3" s="1"/>
  <c r="AY69" i="3"/>
  <c r="AY72" i="3" s="1"/>
  <c r="AY68" i="3"/>
  <c r="AY65" i="3"/>
  <c r="AY66" i="3" s="1"/>
  <c r="AY58" i="3"/>
  <c r="AY62" i="3" s="1"/>
  <c r="AY54" i="3"/>
  <c r="AY57" i="3" s="1"/>
  <c r="AY52" i="3"/>
  <c r="AY53" i="3" s="1"/>
  <c r="AY39" i="3"/>
  <c r="AY40" i="3" s="1"/>
  <c r="AY32" i="3"/>
  <c r="AY34" i="3" s="1"/>
  <c r="AY56" i="3" l="1"/>
  <c r="AY77" i="3"/>
  <c r="AY45" i="3"/>
  <c r="AY215" i="3"/>
  <c r="AY64" i="3"/>
  <c r="AY71" i="3"/>
  <c r="AY73" i="3"/>
  <c r="AY188" i="3"/>
  <c r="AY204" i="3"/>
  <c r="AY70" i="3"/>
  <c r="AY76" i="3"/>
  <c r="AY78" i="3"/>
  <c r="AY187" i="3"/>
  <c r="AY191" i="3"/>
  <c r="AY209" i="3"/>
  <c r="AY55" i="3"/>
  <c r="AY63" i="3"/>
  <c r="AY195" i="3"/>
  <c r="AY205" i="3"/>
  <c r="AY37" i="3"/>
  <c r="AY38" i="3"/>
  <c r="AY171" i="3"/>
  <c r="AY44" i="3"/>
  <c r="AY172" i="3"/>
  <c r="AY33" i="3"/>
  <c r="AY167" i="3"/>
  <c r="AY176" i="3"/>
  <c r="AY35" i="3"/>
  <c r="AY42" i="3"/>
  <c r="AY61" i="3"/>
  <c r="AY59" i="3"/>
  <c r="AY36" i="3"/>
  <c r="AY43" i="3"/>
  <c r="AY60" i="3"/>
  <c r="AY67" i="3"/>
  <c r="AY166" i="3"/>
  <c r="AY168" i="3"/>
  <c r="AY169" i="3"/>
  <c r="AY175" i="3"/>
  <c r="AY177" i="3"/>
  <c r="AY41" i="3"/>
  <c r="AY192" i="3"/>
  <c r="AY194" i="3"/>
  <c r="AY208" i="3"/>
  <c r="AY217" i="3"/>
  <c r="AY212" i="3"/>
  <c r="AY213" i="3"/>
  <c r="AW129" i="3"/>
  <c r="AT129" i="3"/>
  <c r="AQ129" i="3"/>
  <c r="AL129" i="3"/>
  <c r="AI129" i="3"/>
  <c r="AF129" i="3"/>
  <c r="Z129" i="3"/>
  <c r="W129" i="3"/>
  <c r="T129" i="3"/>
  <c r="N129" i="3"/>
  <c r="K129" i="3"/>
  <c r="H129" i="3"/>
  <c r="AW128" i="3"/>
  <c r="AT128" i="3"/>
  <c r="AQ128" i="3"/>
  <c r="AL128" i="3"/>
  <c r="AI128" i="3"/>
  <c r="AF128" i="3"/>
  <c r="Z128" i="3"/>
  <c r="W128" i="3"/>
  <c r="T128" i="3"/>
  <c r="N128" i="3"/>
  <c r="K128" i="3"/>
  <c r="H128" i="3"/>
  <c r="AV2" i="3" l="1"/>
  <c r="AY13" i="7" l="1"/>
  <c r="AY9" i="7"/>
  <c r="AY10" i="7" s="1"/>
  <c r="AY11" i="7" l="1"/>
  <c r="AY21" i="7" l="1"/>
  <c r="AY22" i="7" s="1"/>
  <c r="AY17" i="7"/>
  <c r="AY18" i="7" s="1"/>
  <c r="AY24" i="7" l="1"/>
  <c r="AY20" i="7"/>
  <c r="AY19" i="7"/>
  <c r="AY23" i="7"/>
  <c r="AY15" i="7" l="1"/>
  <c r="AY16" i="7"/>
  <c r="AY14" i="7"/>
  <c r="AY12" i="7"/>
  <c r="AY5" i="7"/>
  <c r="AY6" i="7" s="1"/>
  <c r="AY2" i="7"/>
  <c r="AY4" i="7" s="1"/>
  <c r="AY11" i="6"/>
  <c r="AY6" i="6"/>
  <c r="AY8" i="6" s="1"/>
  <c r="AY2" i="6"/>
  <c r="AY7" i="6" l="1"/>
  <c r="AY10" i="6"/>
  <c r="AY12" i="6"/>
  <c r="AY3" i="7"/>
  <c r="AY13" i="6"/>
  <c r="AY9" i="6"/>
  <c r="AY14" i="6"/>
  <c r="AY7" i="7"/>
  <c r="AY8" i="7"/>
  <c r="AY4" i="6"/>
  <c r="AY3" i="6"/>
  <c r="AY5" i="6"/>
  <c r="C12" i="4" l="1"/>
  <c r="P24" i="3" l="1"/>
  <c r="W24" i="3" l="1"/>
  <c r="C23" i="4" l="1"/>
  <c r="C24" i="4"/>
  <c r="W21" i="3" l="1"/>
  <c r="AD21" i="3"/>
  <c r="P21" i="3"/>
  <c r="P18" i="3" l="1"/>
  <c r="P20" i="3" s="1"/>
  <c r="W18" i="3"/>
  <c r="W20" i="3" s="1"/>
  <c r="Y14" i="6"/>
  <c r="AU14" i="6"/>
  <c r="AU10" i="6"/>
  <c r="Y10" i="6"/>
  <c r="Y5" i="6"/>
  <c r="Y177" i="3"/>
  <c r="AU177" i="3"/>
  <c r="Y173" i="3"/>
  <c r="AU173" i="3"/>
  <c r="Y169" i="3"/>
  <c r="AU169" i="3"/>
  <c r="AU164" i="3"/>
  <c r="Y16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<sst xmlns="http://schemas.openxmlformats.org/spreadsheetml/2006/main" count="1220" uniqueCount="716">
  <si>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</si>
  <si>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</si>
  <si>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</si>
  <si>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</si>
  <si>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</si>
  <si>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</si>
  <si>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</si>
  <si>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</si>
  <si>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</si>
  <si>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</si>
  <si>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</si>
  <si>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</si>
  <si>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</si>
  <si>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</si>
  <si>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</si>
  <si>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</si>
  <si>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</si>
  <si>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</si>
  <si>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</si>
  <si>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</si>
  <si>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</si>
  <si>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</si>
  <si>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</si>
  <si>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</si>
  <si>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</si>
  <si>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</si>
  <si>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</si>
  <si>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</si>
  <si>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</si>
  <si>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</si>
  <si>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</si>
  <si>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</si>
  <si>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</si>
  <si>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</si>
  <si>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</si>
  <si>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</si>
  <si>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</si>
  <si>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</si>
  <si>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</si>
  <si>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</si>
  <si>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</si>
  <si>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</si>
  <si>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</si>
  <si>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</si>
  <si>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</si>
  <si>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</si>
  <si>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</si>
  <si>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</si>
  <si>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</si>
  <si>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</si>
  <si>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</si>
  <si>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</si>
  <si>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</si>
  <si>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</si>
  <si>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</si>
  <si>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</si>
  <si>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</si>
  <si>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</si>
  <si>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</si>
  <si>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</si>
  <si>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</si>
  <si>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</si>
  <si>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</si>
  <si>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</si>
  <si>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</si>
  <si>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</si>
  <si>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</si>
  <si>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</si>
  <si>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</si>
  <si>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</si>
  <si>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</si>
  <si>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</si>
  <si>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</si>
  <si>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</si>
  <si>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</si>
  <si>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</si>
  <si>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</si>
  <si>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</si>
  <si>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</si>
  <si>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</si>
  <si>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</si>
  <si>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</si>
  <si>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</si>
  <si>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</si>
  <si>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</si>
  <si>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</si>
  <si>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</si>
  <si>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</si>
  <si>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</si>
  <si>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</si>
  <si>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</si>
  <si>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</si>
  <si>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</si>
  <si>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</si>
  <si>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</si>
  <si>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</si>
  <si>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</si>
  <si>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</si>
  <si>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</si>
  <si>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</si>
  <si>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</si>
  <si>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</si>
  <si>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</si>
  <si>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</si>
  <si>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</si>
  <si>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</si>
  <si>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</si>
  <si>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</si>
  <si>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</si>
  <si>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</si>
  <si>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</si>
  <si>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</si>
  <si>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</si>
  <si>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</si>
  <si>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</si>
  <si>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</si>
  <si>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</si>
  <si>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</si>
  <si>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</si>
  <si>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</si>
  <si>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</si>
  <si>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</si>
  <si>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</si>
  <si>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</si>
  <si>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</si>
  <si>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</si>
  <si>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</si>
  <si>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</si>
  <si>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</si>
  <si>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</si>
  <si>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</si>
  <si>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</si>
  <si>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</si>
  <si>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</si>
  <si>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</si>
  <si>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</si>
  <si>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</si>
  <si>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</si>
  <si>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</si>
  <si>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</si>
  <si>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</si>
  <si>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</si>
  <si>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</si>
  <si>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</si>
  <si>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</si>
  <si>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</si>
  <si>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</si>
  <si>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</si>
  <si>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</si>
  <si>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</si>
  <si>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</si>
  <si>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</si>
  <si>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</si>
  <si>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</si>
  <si>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</si>
  <si>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</si>
  <si>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</si>
  <si>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</si>
  <si>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</si>
  <si>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</si>
  <si>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</si>
  <si>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</si>
  <si>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</si>
  <si>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</si>
  <si>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</si>
  <si>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</si>
  <si>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</si>
  <si>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</si>
  <si>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</si>
  <si>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</si>
  <si>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</si>
  <si>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</si>
  <si>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</si>
  <si>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</si>
  <si>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</si>
  <si>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</si>
  <si>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</si>
  <si>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</si>
  <si>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</si>
  <si>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</si>
  <si>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</si>
  <si>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</si>
  <si>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</si>
  <si>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</si>
  <si>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</si>
  <si>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</si>
  <si>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</si>
  <si>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</si>
  <si>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</si>
  <si>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</si>
  <si>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</si>
  <si>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</si>
  <si>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</si>
  <si>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</si>
  <si>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</si>
  <si>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</si>
  <si>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</si>
  <si>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</si>
  <si>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</si>
  <si>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</si>
  <si>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</si>
  <si>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</si>
  <si>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</si>
  <si>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</si>
  <si>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</si>
  <si>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</si>
  <si>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</si>
  <si>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</si>
  <si>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</si>
  <si>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</si>
  <si>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</si>
  <si>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</si>
  <si>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</si>
  <si>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</si>
  <si>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</si>
  <si>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</si>
  <si>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</si>
  <si>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</si>
  <si>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</si>
  <si>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</si>
  <si>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</si>
  <si>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</si>
  <si>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</si>
  <si>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</si>
  <si>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</si>
  <si>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</si>
  <si>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</si>
  <si>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</si>
  <si>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</si>
  <si>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</si>
  <si>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</si>
  <si>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</si>
  <si>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</si>
  <si>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</si>
  <si>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</si>
  <si>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</si>
  <si>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</si>
  <si>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</si>
  <si>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</si>
  <si>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</si>
  <si>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</si>
  <si>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</si>
  <si>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</si>
  <si>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</si>
  <si>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</si>
  <si>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</si>
  <si>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</si>
  <si>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</si>
  <si>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</si>
  <si>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</si>
  <si>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</si>
  <si>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</si>
  <si>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</si>
  <si>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</si>
  <si>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</si>
  <si>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</si>
  <si>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</si>
  <si>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</si>
  <si>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</si>
  <si>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</si>
  <si>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</si>
  <si>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</si>
  <si>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</si>
  <si>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</si>
  <si>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</si>
  <si>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</si>
  <si>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</si>
  <si>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</si>
  <si>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</si>
  <si>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</si>
  <si>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</si>
  <si>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</si>
  <si>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</si>
  <si>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</si>
  <si>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</si>
  <si>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</si>
  <si>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</si>
  <si>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</si>
  <si>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</si>
  <si>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</si>
  <si>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</si>
  <si>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</si>
  <si>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</si>
  <si>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</si>
  <si>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</si>
  <si>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</si>
  <si>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</si>
  <si>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</si>
  <si>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</si>
  <si>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</si>
  <si>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</si>
  <si>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</si>
  <si>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</si>
  <si>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</si>
  <si>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</si>
  <si>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</si>
  <si>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</si>
  <si>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</si>
  <si>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</si>
  <si>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</si>
  <si>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</si>
  <si>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</si>
  <si>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</si>
  <si>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</si>
  <si>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</si>
  <si>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</si>
  <si>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</si>
  <si>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</si>
  <si>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</si>
  <si>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</si>
  <si>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</si>
  <si>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</si>
  <si>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</si>
  <si>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</si>
  <si>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</si>
  <si>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</si>
  <si>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</si>
  <si>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</si>
  <si>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</si>
  <si>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</si>
  <si>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</si>
  <si>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</si>
  <si>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</si>
  <si>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</si>
  <si>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</si>
  <si>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</si>
  <si>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</si>
  <si>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</si>
  <si>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</si>
  <si>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</si>
  <si>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</si>
  <si>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</si>
  <si>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</si>
  <si>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</si>
  <si>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</si>
  <si>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</si>
  <si>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</si>
  <si>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</si>
  <si>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</si>
  <si>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</si>
  <si>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</si>
  <si>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</si>
  <si>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</si>
  <si>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</si>
  <si>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</si>
  <si>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</si>
  <si>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</si>
  <si>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</si>
  <si>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</si>
  <si>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</si>
  <si>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</si>
  <si>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</si>
  <si>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</si>
  <si>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</si>
  <si>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</si>
  <si>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</si>
  <si>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</si>
  <si>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</si>
  <si>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</si>
  <si>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</si>
  <si>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</si>
  <si>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</si>
  <si>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</si>
  <si>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</si>
  <si>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</si>
  <si>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</si>
  <si>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</si>
  <si>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</si>
  <si>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</si>
  <si>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</si>
  <si>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</si>
  <si>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</si>
  <si>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</si>
  <si>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</si>
  <si>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</si>
  <si>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</si>
  <si>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</si>
  <si>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</si>
  <si>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</si>
  <si>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</si>
  <si>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</si>
  <si>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</si>
  <si>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</si>
  <si>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</si>
  <si>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</si>
  <si>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</si>
  <si>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</si>
  <si>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</si>
  <si>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</si>
  <si>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</si>
  <si>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</si>
  <si>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</si>
  <si>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</si>
  <si>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</si>
  <si>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</si>
  <si>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</si>
  <si>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</si>
  <si>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</si>
  <si>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</si>
  <si>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</si>
  <si>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</si>
  <si>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</si>
  <si>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</si>
  <si>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</si>
  <si>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</si>
  <si>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</si>
  <si>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</si>
  <si>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</si>
  <si>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</si>
  <si>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</si>
  <si>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</si>
  <si>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</si>
  <si>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</si>
  <si>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</si>
  <si>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</si>
  <si>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</si>
  <si>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</si>
  <si>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</si>
  <si>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</si>
  <si>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</si>
  <si>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</si>
  <si>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</si>
  <si>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</si>
  <si>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</si>
  <si>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</si>
  <si>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</si>
  <si>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</si>
  <si>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</si>
  <si>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</si>
  <si>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</si>
  <si>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</si>
  <si>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</si>
  <si>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</si>
  <si>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</si>
  <si>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</si>
  <si>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</si>
  <si>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</si>
  <si>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</si>
  <si>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</si>
  <si>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</si>
  <si>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</si>
  <si>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</si>
  <si>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</si>
  <si>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</si>
  <si>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</si>
  <si>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</si>
  <si>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</si>
  <si>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</si>
  <si>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</si>
  <si>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</si>
  <si>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</si>
  <si>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</si>
  <si>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</si>
  <si>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</si>
  <si>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</si>
  <si>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</si>
  <si>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</si>
  <si>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</si>
  <si>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</si>
  <si>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</si>
  <si>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</si>
  <si>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</si>
  <si>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</si>
  <si>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</si>
  <si>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</si>
  <si>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</si>
  <si>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</si>
  <si>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</si>
  <si>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</si>
  <si>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</si>
  <si>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</si>
  <si>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</si>
  <si>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</si>
  <si>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</si>
  <si>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</si>
  <si>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</si>
  <si>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</si>
  <si>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</si>
  <si>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</si>
  <si>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</si>
  <si>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</si>
  <si>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</si>
  <si>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</si>
  <si>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</si>
  <si>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</si>
  <si>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</si>
  <si>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</si>
  <si>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</si>
  <si>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</si>
  <si>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</si>
  <si>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</si>
  <si>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</si>
  <si>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</si>
  <si>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</si>
  <si>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</si>
  <si>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</si>
  <si>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</si>
  <si>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</si>
  <si>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</si>
  <si>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</si>
  <si>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</si>
  <si>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</si>
  <si>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</si>
  <si>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</si>
  <si>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</si>
  <si>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</si>
  <si>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</si>
  <si>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</si>
  <si>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</si>
  <si>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</si>
  <si>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</si>
  <si>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</si>
  <si>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</si>
  <si>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</si>
  <si>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</si>
  <si>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</si>
  <si>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</si>
  <si>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</si>
  <si>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</si>
  <si>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</si>
  <si>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</si>
  <si>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</si>
  <si>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</si>
  <si>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</si>
  <si>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</si>
  <si>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</si>
  <si>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</si>
  <si>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</si>
  <si>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</si>
  <si>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</si>
  <si>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</si>
  <si>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</si>
  <si>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</si>
  <si>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</si>
  <si>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</si>
  <si>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</si>
  <si>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</si>
  <si>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</si>
  <si>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</si>
  <si>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</si>
  <si>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</si>
  <si>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</si>
  <si>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</si>
  <si>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</si>
  <si>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</si>
  <si>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</si>
  <si>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</si>
  <si>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</si>
  <si>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</si>
  <si>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</si>
  <si>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</si>
  <si>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</si>
  <si>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</si>
  <si>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</si>
  <si>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</si>
  <si>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</si>
  <si>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</si>
  <si>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</si>
  <si>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</si>
  <si>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</si>
  <si>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</si>
  <si>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</si>
  <si>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</si>
  <si>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</si>
  <si>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</si>
  <si>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</si>
  <si>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</si>
  <si>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</si>
  <si>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</si>
  <si>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</si>
  <si>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</si>
  <si>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</si>
  <si>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</si>
  <si>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</si>
  <si>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</si>
  <si>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</si>
  <si>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</si>
  <si>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</si>
  <si>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</si>
  <si>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</si>
  <si>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</si>
  <si>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</si>
  <si>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</si>
  <si>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</si>
  <si>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</si>
  <si>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</si>
  <si>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</si>
  <si>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</si>
  <si>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</si>
  <si>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健康・医療戦略の推進に必要な経費</t>
    <rPh sb="0" eb="2">
      <t>ケンコウ</t>
    </rPh>
    <rPh sb="3" eb="5">
      <t>イリョウ</t>
    </rPh>
    <rPh sb="5" eb="7">
      <t>センリャク</t>
    </rPh>
    <rPh sb="8" eb="10">
      <t>スイシン</t>
    </rPh>
    <rPh sb="11" eb="13">
      <t>ヒツヨウ</t>
    </rPh>
    <rPh sb="14" eb="16">
      <t>ケイヒ</t>
    </rPh>
    <phoneticPr fontId="5"/>
  </si>
  <si>
    <t>健康・医療戦略室</t>
    <rPh sb="0" eb="2">
      <t>ケンコウ</t>
    </rPh>
    <rPh sb="3" eb="5">
      <t>イリョウ</t>
    </rPh>
    <rPh sb="5" eb="8">
      <t>センリャクシツ</t>
    </rPh>
    <phoneticPr fontId="5"/>
  </si>
  <si>
    <t>内閣官房副長官補</t>
    <rPh sb="0" eb="4">
      <t>ナイカクカンボウ</t>
    </rPh>
    <rPh sb="4" eb="5">
      <t>フク</t>
    </rPh>
    <rPh sb="5" eb="8">
      <t>チョウカンホ</t>
    </rPh>
    <phoneticPr fontId="5"/>
  </si>
  <si>
    <t>○</t>
  </si>
  <si>
    <t>-</t>
    <phoneticPr fontId="5"/>
  </si>
  <si>
    <t>諸謝金</t>
    <rPh sb="0" eb="1">
      <t>ショ</t>
    </rPh>
    <rPh sb="1" eb="3">
      <t>シャキン</t>
    </rPh>
    <phoneticPr fontId="5"/>
  </si>
  <si>
    <t>日本の国際的な医療事業拠点数等（政府支援に関わるもの）</t>
    <phoneticPr fontId="5"/>
  </si>
  <si>
    <t>・日本の国際的な医療事業拠点数</t>
    <phoneticPr fontId="5"/>
  </si>
  <si>
    <t>・アジア健康構想の下で設けられる日本の国際的な介護・リハビリテーション等の事業数</t>
    <phoneticPr fontId="5"/>
  </si>
  <si>
    <t>・海外における日本の製薬工場等</t>
    <phoneticPr fontId="5"/>
  </si>
  <si>
    <t>箇所</t>
    <rPh sb="0" eb="2">
      <t>カショ</t>
    </rPh>
    <phoneticPr fontId="5"/>
  </si>
  <si>
    <t>調査に必要な経費（円）　／　調査実施件数（本）　　　　　　　　　　　　</t>
    <phoneticPr fontId="5"/>
  </si>
  <si>
    <t>人件費（一般管理費を含む）、旅費、謝金</t>
    <rPh sb="0" eb="3">
      <t>ジンケンヒ</t>
    </rPh>
    <rPh sb="4" eb="6">
      <t>イッパン</t>
    </rPh>
    <rPh sb="6" eb="9">
      <t>カンリヒ</t>
    </rPh>
    <rPh sb="10" eb="11">
      <t>フク</t>
    </rPh>
    <rPh sb="14" eb="16">
      <t>リョヒ</t>
    </rPh>
    <rPh sb="17" eb="19">
      <t>シャキン</t>
    </rPh>
    <phoneticPr fontId="3"/>
  </si>
  <si>
    <t>調査費</t>
    <rPh sb="0" eb="3">
      <t>チョウサヒ</t>
    </rPh>
    <phoneticPr fontId="3"/>
  </si>
  <si>
    <t>調査費</t>
    <rPh sb="0" eb="3">
      <t>チョウサヒ</t>
    </rPh>
    <phoneticPr fontId="5"/>
  </si>
  <si>
    <t>F. PwCコンサルティング合同会社</t>
    <rPh sb="14" eb="16">
      <t>ゴウドウ</t>
    </rPh>
    <rPh sb="16" eb="18">
      <t>ガイシャ</t>
    </rPh>
    <phoneticPr fontId="5"/>
  </si>
  <si>
    <t>☑</t>
  </si>
  <si>
    <t>N.　国立大学法人東京大学</t>
    <phoneticPr fontId="5"/>
  </si>
  <si>
    <t>人件費（一般管理費を含む）、旅費、謝金</t>
    <phoneticPr fontId="5"/>
  </si>
  <si>
    <t>調査費</t>
    <rPh sb="0" eb="3">
      <t>チョウサヒ</t>
    </rPh>
    <phoneticPr fontId="5"/>
  </si>
  <si>
    <t>L.　西浦特許事務所</t>
    <phoneticPr fontId="5"/>
  </si>
  <si>
    <t>単価契約額</t>
    <phoneticPr fontId="5"/>
  </si>
  <si>
    <t>「アフリカ健康構想」ロゴマークの出願登録</t>
    <phoneticPr fontId="5"/>
  </si>
  <si>
    <t>「アジア健康構想」ロゴマークの出願登録</t>
    <phoneticPr fontId="5"/>
  </si>
  <si>
    <t>K.　有限責任監査法人トーマツ</t>
    <phoneticPr fontId="5"/>
  </si>
  <si>
    <t>人件費、旅費、謝金等（一般管理費を含む）</t>
    <phoneticPr fontId="5"/>
  </si>
  <si>
    <t>調査費</t>
    <phoneticPr fontId="5"/>
  </si>
  <si>
    <t>B. 有限責任監査法人トーマツ</t>
    <phoneticPr fontId="5"/>
  </si>
  <si>
    <t>J. 有限責任監査法人トーマツ</t>
    <phoneticPr fontId="5"/>
  </si>
  <si>
    <t>A. アーサー・ディ・リトル・ジャパン株式会社</t>
    <phoneticPr fontId="5"/>
  </si>
  <si>
    <t>H. 株式会社国際開発センター</t>
    <phoneticPr fontId="5"/>
  </si>
  <si>
    <t>再委託費</t>
    <rPh sb="0" eb="3">
      <t>サイイタク</t>
    </rPh>
    <rPh sb="3" eb="4">
      <t>ヒ</t>
    </rPh>
    <phoneticPr fontId="5"/>
  </si>
  <si>
    <t>再委託費</t>
    <rPh sb="0" eb="3">
      <t>サイイタク</t>
    </rPh>
    <rPh sb="3" eb="4">
      <t>ヒ</t>
    </rPh>
    <phoneticPr fontId="5"/>
  </si>
  <si>
    <t>調査補助業務</t>
    <rPh sb="0" eb="2">
      <t>チョウサ</t>
    </rPh>
    <rPh sb="2" eb="4">
      <t>ホジョ</t>
    </rPh>
    <rPh sb="4" eb="6">
      <t>ギョウム</t>
    </rPh>
    <phoneticPr fontId="5"/>
  </si>
  <si>
    <t>C. 株式会社野村総合研究所</t>
    <phoneticPr fontId="5"/>
  </si>
  <si>
    <t>D. 一般社団法人大学技術移転協議会</t>
    <phoneticPr fontId="5"/>
  </si>
  <si>
    <t>E. デロイト トーマツ コンサルティング合同会社</t>
    <phoneticPr fontId="5"/>
  </si>
  <si>
    <t>I.　株式会社ＮＴＴデータ経営研究所</t>
    <phoneticPr fontId="5"/>
  </si>
  <si>
    <t>M.　ハッシュピーク株式会社</t>
    <phoneticPr fontId="5"/>
  </si>
  <si>
    <t>国立大学法人東京大学</t>
    <phoneticPr fontId="5"/>
  </si>
  <si>
    <t>健康・医療関連産業の国際展開によるユニバーサル・ヘルス・カバレッジ（UHC）の推進効果の評価手法の検討</t>
    <phoneticPr fontId="5"/>
  </si>
  <si>
    <t>-</t>
    <phoneticPr fontId="5"/>
  </si>
  <si>
    <t>有限責任監査法人トーマツ</t>
    <phoneticPr fontId="5"/>
  </si>
  <si>
    <t xml:space="preserve"> 「ICTデバイス、ソフトウェア等を活用した遠隔医療に在り方」をテーマとするオンライン国際カンファレンスの運営支援業務</t>
    <phoneticPr fontId="5"/>
  </si>
  <si>
    <t>海外展開を視野に入れた「ICTデバイスを活用したスマートヘルスケアシティ」のモデル策定等に関する調査</t>
    <phoneticPr fontId="5"/>
  </si>
  <si>
    <t>株式会社野村総合研究所</t>
    <phoneticPr fontId="5"/>
  </si>
  <si>
    <t>一般社団法人大学技術移転協議会</t>
    <phoneticPr fontId="5"/>
  </si>
  <si>
    <t>デジタル化の進展を踏まえた医薬品分野の産学連携における知財マネジメントの在り方に関する調査研究（再委託）</t>
    <rPh sb="48" eb="51">
      <t>サイイタク</t>
    </rPh>
    <phoneticPr fontId="5"/>
  </si>
  <si>
    <t>株式会社ビザスク</t>
    <phoneticPr fontId="5"/>
  </si>
  <si>
    <t>Gerson Lehrman Group, Inc.</t>
    <phoneticPr fontId="5"/>
  </si>
  <si>
    <t>株式会社ミーミル</t>
    <phoneticPr fontId="5"/>
  </si>
  <si>
    <t>アーチーズ株式会社</t>
    <phoneticPr fontId="5"/>
  </si>
  <si>
    <t>AlphaSights Ltd.</t>
    <phoneticPr fontId="5"/>
  </si>
  <si>
    <t>デロイト トーマツ コンサルティング合同会社</t>
    <phoneticPr fontId="5"/>
  </si>
  <si>
    <t>新型コロナウイルス感染症等の新興感染症に対する研究開発についての調査</t>
    <phoneticPr fontId="5"/>
  </si>
  <si>
    <t>PwCコンサルティング合同会社</t>
    <phoneticPr fontId="5"/>
  </si>
  <si>
    <t>日本のヘルスケア関連産業の国際展開による海外市場創出額（KPI）の検討及び調査</t>
    <phoneticPr fontId="5"/>
  </si>
  <si>
    <t>デロイト トーマツ　ファイナンシャルアドバイザリー合同会社</t>
    <phoneticPr fontId="5"/>
  </si>
  <si>
    <t>「アジア健康構想」実現に向けた介護等ヘルスケア産業のアジア国際展開等に関する調査</t>
    <phoneticPr fontId="5"/>
  </si>
  <si>
    <t>株式会社国際開発センター</t>
    <phoneticPr fontId="5"/>
  </si>
  <si>
    <t>「アフリカ健康構想」に係る民間事業の組成可能性等に関する調査</t>
    <phoneticPr fontId="5"/>
  </si>
  <si>
    <t>アフリカにおける新規MOC締結候補国選定のための基礎調査及びヘルスケア分野のビジネスパートナー発掘業務</t>
    <phoneticPr fontId="5"/>
  </si>
  <si>
    <t>アーサー・ディ・リトル・ジャパン株式会社</t>
    <phoneticPr fontId="5"/>
  </si>
  <si>
    <t>医薬品・再生医療・細胞治療・遺伝子治療関連の産業化に向けた課題及び課題解決に必要な取組みに関する調査</t>
    <phoneticPr fontId="5"/>
  </si>
  <si>
    <t>株式会社ＮＴＴデータ経営研究所</t>
    <phoneticPr fontId="5"/>
  </si>
  <si>
    <t>我が国医療機器・ヘルスケア産業における競争力調査</t>
    <phoneticPr fontId="5"/>
  </si>
  <si>
    <t>西浦特許事務所</t>
    <phoneticPr fontId="5"/>
  </si>
  <si>
    <t>ハッシュピーク株式会社</t>
    <phoneticPr fontId="5"/>
  </si>
  <si>
    <t>新型コロナウイルス感染症に関する国内外の研究開発動向についての調査</t>
    <phoneticPr fontId="5"/>
  </si>
  <si>
    <t>-</t>
  </si>
  <si>
    <t>-</t>
    <phoneticPr fontId="5"/>
  </si>
  <si>
    <t>　国際競争力の高い関連産業の育成は国民に資するものであり、ニーズを反映したものといえる。</t>
    <rPh sb="1" eb="3">
      <t>コクサイ</t>
    </rPh>
    <rPh sb="3" eb="6">
      <t>キョウソウリョク</t>
    </rPh>
    <rPh sb="7" eb="8">
      <t>タカ</t>
    </rPh>
    <rPh sb="9" eb="11">
      <t>カンレン</t>
    </rPh>
    <rPh sb="11" eb="13">
      <t>サンギョウ</t>
    </rPh>
    <rPh sb="14" eb="16">
      <t>イクセイ</t>
    </rPh>
    <rPh sb="17" eb="19">
      <t>コクミン</t>
    </rPh>
    <rPh sb="20" eb="21">
      <t>シ</t>
    </rPh>
    <rPh sb="33" eb="35">
      <t>ハンエイ</t>
    </rPh>
    <phoneticPr fontId="5"/>
  </si>
  <si>
    <t>　健康・医療戦略の着実な推進を図る目的で行う、リスクの高い最先端の医療技術の実用化等に資する調査は国が実施することが適当である。</t>
    <phoneticPr fontId="5"/>
  </si>
  <si>
    <t>　当該事業は、健康・医療戦略の着実な推進のための施策であり、優先度の高い事業である。</t>
    <phoneticPr fontId="5"/>
  </si>
  <si>
    <t>有</t>
  </si>
  <si>
    <t>‐</t>
  </si>
  <si>
    <t>　総合評価方式による入札等を実施しているため、単位あたりコスト等の水準は妥当である。</t>
    <phoneticPr fontId="5"/>
  </si>
  <si>
    <t>　資金は直接委託先に支払われており合理的と認められる。また、再委託については、「公共調達の適正化について」に基づき審査を行い、適正かつ合理的なものとなっている。</t>
    <phoneticPr fontId="5"/>
  </si>
  <si>
    <t>　他の手段・方法による事業の実施は合理的ではなく、また、事業実施にあたっては一般競争入札（総合評価方式）による等適正な執行となるよう努めている。</t>
    <phoneticPr fontId="5"/>
  </si>
  <si>
    <t>　令和4年度の中間目標に向け、おおむね着実に実績を上げている。</t>
    <phoneticPr fontId="5"/>
  </si>
  <si>
    <t>　活動実績にあたる調査結果は、今後の施策や戦略の策定・実施等に必要な有益な情報となっており、見込みに見合ったものである。</t>
    <phoneticPr fontId="5"/>
  </si>
  <si>
    <t>今後とも効果的・効率的な予算の執行に努めていく。</t>
    <phoneticPr fontId="5"/>
  </si>
  <si>
    <t>健康・医療戦略の下、医療イノベーション(医薬品・医療機器や再生医療をはじめとする最先端の医療技術の実用化等)を促進し、国際競争力の高い関連産業の育成等に資する施策を集中的かつ計画的に推進するための検討に資する。</t>
    <phoneticPr fontId="5"/>
  </si>
  <si>
    <t>本</t>
    <rPh sb="0" eb="1">
      <t>ホン</t>
    </rPh>
    <phoneticPr fontId="5"/>
  </si>
  <si>
    <t>新24-0001</t>
    <phoneticPr fontId="5"/>
  </si>
  <si>
    <t>0007</t>
    <phoneticPr fontId="5"/>
  </si>
  <si>
    <t>0006</t>
    <phoneticPr fontId="5"/>
  </si>
  <si>
    <t>0008</t>
    <phoneticPr fontId="5"/>
  </si>
  <si>
    <t>　総合評価落札方式を主に実施しており、評価段階において使途等の適正化の確保に努めている。</t>
    <rPh sb="10" eb="11">
      <t>オモ</t>
    </rPh>
    <phoneticPr fontId="5"/>
  </si>
  <si>
    <t>　事業の仕様書検討段階から、効率化に配慮している。加えて、総合評価落札方式を主に実施しており、個々の事業内容を評価する段階においてもコスト削減や効率化等に努めている。</t>
    <rPh sb="38" eb="39">
      <t>オモ</t>
    </rPh>
    <phoneticPr fontId="5"/>
  </si>
  <si>
    <t>　調査結果は、健康・医療戦略等の推進のため、具体的な個別施策や戦略の策定・実施等に有益な情報として活用している。</t>
    <rPh sb="14" eb="15">
      <t>トウ</t>
    </rPh>
    <phoneticPr fontId="5"/>
  </si>
  <si>
    <t>入札にあたっては、一般競争入札（総合評価落札方式）を主に実施しており、資金の流れ、使途等の適正化の確保に努めた。</t>
    <rPh sb="26" eb="27">
      <t>オモ</t>
    </rPh>
    <phoneticPr fontId="5"/>
  </si>
  <si>
    <t>デジタル化の進展を踏まえた医薬品分野の産学連携における知財マネジメントの在り方に関する調査研究</t>
    <phoneticPr fontId="5"/>
  </si>
  <si>
    <t>　百万円/本</t>
    <rPh sb="1" eb="3">
      <t>ヒャクマン</t>
    </rPh>
    <rPh sb="3" eb="4">
      <t>エン</t>
    </rPh>
    <rPh sb="5" eb="6">
      <t>ホン</t>
    </rPh>
    <phoneticPr fontId="5"/>
  </si>
  <si>
    <t>250.9/13</t>
    <phoneticPr fontId="5"/>
  </si>
  <si>
    <t>128.5/7</t>
    <phoneticPr fontId="5"/>
  </si>
  <si>
    <t>66.3/5</t>
    <phoneticPr fontId="5"/>
  </si>
  <si>
    <t>百万円</t>
    <rPh sb="0" eb="2">
      <t>ヒャクマン</t>
    </rPh>
    <rPh sb="2" eb="3">
      <t>エン</t>
    </rPh>
    <phoneticPr fontId="5"/>
  </si>
  <si>
    <t>102.5/5</t>
    <phoneticPr fontId="5"/>
  </si>
  <si>
    <t>調査件数</t>
    <rPh sb="0" eb="2">
      <t>チョウサ</t>
    </rPh>
    <rPh sb="2" eb="4">
      <t>ケンスウ</t>
    </rPh>
    <phoneticPr fontId="5"/>
  </si>
  <si>
    <t>内閣府</t>
  </si>
  <si>
    <t>健康・医療戦略の推進に必要な経費</t>
    <rPh sb="0" eb="2">
      <t>ケンコウ</t>
    </rPh>
    <rPh sb="3" eb="5">
      <t>イリョウ</t>
    </rPh>
    <rPh sb="5" eb="7">
      <t>センリャク</t>
    </rPh>
    <rPh sb="8" eb="10">
      <t>スイシン</t>
    </rPh>
    <rPh sb="11" eb="13">
      <t>ヒツヨウ</t>
    </rPh>
    <rPh sb="14" eb="16">
      <t>ケイヒ</t>
    </rPh>
    <phoneticPr fontId="5"/>
  </si>
  <si>
    <t>令和３年度より、当該事業の一部については、内閣府（事業名「健康・医療戦略の推進に必要な経費」）にて実施。</t>
    <rPh sb="0" eb="2">
      <t>レイワ</t>
    </rPh>
    <rPh sb="3" eb="5">
      <t>ネンド</t>
    </rPh>
    <rPh sb="8" eb="10">
      <t>トウガイ</t>
    </rPh>
    <rPh sb="10" eb="12">
      <t>ジギョウ</t>
    </rPh>
    <rPh sb="13" eb="15">
      <t>イチブ</t>
    </rPh>
    <rPh sb="21" eb="24">
      <t>ナイカクフ</t>
    </rPh>
    <rPh sb="25" eb="27">
      <t>ジギョウ</t>
    </rPh>
    <rPh sb="27" eb="28">
      <t>メイ</t>
    </rPh>
    <rPh sb="29" eb="31">
      <t>ケンコウ</t>
    </rPh>
    <rPh sb="32" eb="34">
      <t>イリョウ</t>
    </rPh>
    <rPh sb="34" eb="36">
      <t>センリャク</t>
    </rPh>
    <rPh sb="37" eb="39">
      <t>スイシン</t>
    </rPh>
    <rPh sb="40" eb="42">
      <t>ヒツヨウ</t>
    </rPh>
    <rPh sb="43" eb="45">
      <t>ケイヒ</t>
    </rPh>
    <rPh sb="49" eb="51">
      <t>ジッシ</t>
    </rPh>
    <phoneticPr fontId="5"/>
  </si>
  <si>
    <t>上記事業目的のため、次の調査等を行う。
（１）健康・医療に関する先端的研究開発及び新たな産業活動の創出等を通じて健康長寿社会を実現するための課題等を分析・把握する調査
（２）健康・医療に関する国際展開の促進を通じて国内外の健康長寿社会の形成に資するため、「アジア健康構想」や「アフリカ健康構想」の推進等に関する調査等を実施。</t>
    <rPh sb="0" eb="2">
      <t>ジョウキ</t>
    </rPh>
    <rPh sb="2" eb="4">
      <t>ジギョウ</t>
    </rPh>
    <rPh sb="4" eb="6">
      <t>モクテキ</t>
    </rPh>
    <rPh sb="10" eb="11">
      <t>ツギ</t>
    </rPh>
    <rPh sb="12" eb="14">
      <t>チョウサ</t>
    </rPh>
    <rPh sb="14" eb="15">
      <t>トウ</t>
    </rPh>
    <rPh sb="16" eb="17">
      <t>オコナ</t>
    </rPh>
    <phoneticPr fontId="5"/>
  </si>
  <si>
    <t>　令和２年度まで、本事業では、下記調査を実施。
（１）健康・医療に関する先端的研究開発及び新たな産業活動の創出等を通じて健康長寿社会を実現するための、課題等を分析・把握する調査
（２）健康・医療に関する成長戦略の推進に係る国際展開の支援の推進等についての総合調整と、「アジア健康構想」や「アフリカ健康構想」の推進等に関する調査
　令和３年度以降は、
（１）については、左記内閣府事業として実施
（２）については、引き続き当事業にて実施</t>
    <rPh sb="1" eb="3">
      <t>レイワ</t>
    </rPh>
    <rPh sb="4" eb="6">
      <t>ネンド</t>
    </rPh>
    <rPh sb="15" eb="17">
      <t>カキ</t>
    </rPh>
    <rPh sb="17" eb="19">
      <t>チョウサ</t>
    </rPh>
    <rPh sb="20" eb="22">
      <t>ジッシ</t>
    </rPh>
    <rPh sb="92" eb="94">
      <t>ケンコウ</t>
    </rPh>
    <rPh sb="95" eb="97">
      <t>イリョウ</t>
    </rPh>
    <rPh sb="98" eb="99">
      <t>カン</t>
    </rPh>
    <rPh sb="166" eb="168">
      <t>レイワ</t>
    </rPh>
    <rPh sb="169" eb="170">
      <t>ネン</t>
    </rPh>
    <rPh sb="170" eb="171">
      <t>ド</t>
    </rPh>
    <rPh sb="171" eb="173">
      <t>イコウ</t>
    </rPh>
    <rPh sb="185" eb="187">
      <t>サキ</t>
    </rPh>
    <rPh sb="187" eb="189">
      <t>ナイカク</t>
    </rPh>
    <rPh sb="189" eb="190">
      <t>フ</t>
    </rPh>
    <rPh sb="190" eb="192">
      <t>ジギョウ</t>
    </rPh>
    <rPh sb="195" eb="197">
      <t>ジッシ</t>
    </rPh>
    <rPh sb="207" eb="208">
      <t>ヒ</t>
    </rPh>
    <rPh sb="209" eb="210">
      <t>ツヅ</t>
    </rPh>
    <rPh sb="211" eb="212">
      <t>トウ</t>
    </rPh>
    <rPh sb="212" eb="214">
      <t>ジギョウ</t>
    </rPh>
    <rPh sb="216" eb="218">
      <t>ジッシ</t>
    </rPh>
    <phoneticPr fontId="5"/>
  </si>
  <si>
    <t>G.　デロイトトーマツファイナンシャルアドバイザリー
合同会社</t>
    <phoneticPr fontId="5"/>
  </si>
  <si>
    <t>健康・医療戦略室の設置に関する規則（平成25年2月22日内閣総理大臣決定）</t>
    <phoneticPr fontId="5"/>
  </si>
  <si>
    <t>アジア健康構想及びアフリカ健康構想のロゴマーク</t>
    <rPh sb="3" eb="5">
      <t>ケンコウ</t>
    </rPh>
    <rPh sb="5" eb="7">
      <t>コウソウ</t>
    </rPh>
    <rPh sb="7" eb="8">
      <t>オヨ</t>
    </rPh>
    <rPh sb="13" eb="15">
      <t>ケンコウ</t>
    </rPh>
    <rPh sb="15" eb="17">
      <t>コウソウ</t>
    </rPh>
    <phoneticPr fontId="5"/>
  </si>
  <si>
    <t>-</t>
    <phoneticPr fontId="5"/>
  </si>
  <si>
    <t>△</t>
  </si>
  <si>
    <t>　総合評価落札方式を主に実施しており、資金の流れ、使途等の適正化の確保に努めた。一部案件は一社応札となったものがあり、公告期間の時期等、次回の入札に向けて改善を図る。</t>
    <rPh sb="10" eb="11">
      <t>オモ</t>
    </rPh>
    <rPh sb="40" eb="42">
      <t>イチブ</t>
    </rPh>
    <rPh sb="42" eb="44">
      <t>アンケン</t>
    </rPh>
    <rPh sb="45" eb="47">
      <t>イッシャ</t>
    </rPh>
    <rPh sb="47" eb="49">
      <t>オウサツ</t>
    </rPh>
    <rPh sb="59" eb="61">
      <t>コウコク</t>
    </rPh>
    <rPh sb="61" eb="63">
      <t>キカン</t>
    </rPh>
    <rPh sb="64" eb="66">
      <t>ジキ</t>
    </rPh>
    <rPh sb="66" eb="67">
      <t>トウ</t>
    </rPh>
    <rPh sb="68" eb="70">
      <t>ジカイ</t>
    </rPh>
    <rPh sb="71" eb="73">
      <t>ニュウサツ</t>
    </rPh>
    <rPh sb="74" eb="75">
      <t>ム</t>
    </rPh>
    <rPh sb="77" eb="79">
      <t>カイゼン</t>
    </rPh>
    <rPh sb="80" eb="81">
      <t>ハカ</t>
    </rPh>
    <phoneticPr fontId="5"/>
  </si>
  <si>
    <t>調査費</t>
    <rPh sb="0" eb="3">
      <t>チョウサヒ</t>
    </rPh>
    <phoneticPr fontId="5"/>
  </si>
  <si>
    <t>-</t>
    <phoneticPr fontId="5"/>
  </si>
  <si>
    <t>健康・医療戦略（平成26年7月22日閣議決定、令和2年3月27日第2期閣議決定）等</t>
    <rPh sb="8" eb="10">
      <t>ヘイセイ</t>
    </rPh>
    <rPh sb="12" eb="13">
      <t>ネン</t>
    </rPh>
    <rPh sb="14" eb="15">
      <t>ガツ</t>
    </rPh>
    <rPh sb="17" eb="18">
      <t>ニチ</t>
    </rPh>
    <rPh sb="18" eb="20">
      <t>カクギ</t>
    </rPh>
    <rPh sb="20" eb="22">
      <t>ケッテイ</t>
    </rPh>
    <rPh sb="23" eb="25">
      <t>レイワ</t>
    </rPh>
    <rPh sb="26" eb="27">
      <t>ネン</t>
    </rPh>
    <rPh sb="28" eb="29">
      <t>ガツ</t>
    </rPh>
    <rPh sb="31" eb="32">
      <t>ニチ</t>
    </rPh>
    <rPh sb="32" eb="33">
      <t>ダイ</t>
    </rPh>
    <rPh sb="34" eb="35">
      <t>キ</t>
    </rPh>
    <rPh sb="35" eb="37">
      <t>カクギ</t>
    </rPh>
    <rPh sb="37" eb="39">
      <t>ケッテイ</t>
    </rPh>
    <phoneticPr fontId="5"/>
  </si>
  <si>
    <t>引き続き、効果的･効率的な事業の実施に努めることとし、予算の適切かつ効率的な執行に努めること。</t>
    <phoneticPr fontId="5"/>
  </si>
  <si>
    <t>所見の通り、引き続き、事業の適切な進捗管理、予算の効率的かつ適正な執行に努めることとする。</t>
    <phoneticPr fontId="5"/>
  </si>
  <si>
    <t>参事官　福地真美</t>
    <rPh sb="0" eb="3">
      <t>サンジカン</t>
    </rPh>
    <rPh sb="4" eb="6">
      <t>フクチ</t>
    </rPh>
    <phoneticPr fontId="5"/>
  </si>
  <si>
    <t>新たな成長推進枠：30.8</t>
    <rPh sb="0" eb="1">
      <t>アラ</t>
    </rPh>
    <rPh sb="3" eb="5">
      <t>セイチョウ</t>
    </rPh>
    <rPh sb="5" eb="7">
      <t>スイシン</t>
    </rPh>
    <rPh sb="7" eb="8">
      <t>ワク</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</si>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</sst>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rgb="FFFF0000"/>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b/>
      <sz val="20"/>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4" applyFont="1">
      <alignment vertical="center"/>
    </xf>
    <xf numFmtId="0" fontId="13" fillId="0" borderId="0" xfId="4" applyFont="1">
      <alignment vertical="center"/>
    </xf>
    <xf numFmtId="0" fontId="13" fillId="0" borderId="0" xfId="4" applyFont="1" applyAlignment="1">
      <alignment vertical="center" wrapText="1"/>
    </xf>
    <xf numFmtId="0" fontId="13" fillId="0" borderId="0" xfId="4" applyFont="1" applyAlignment="1">
      <alignment horizontal="left" vertical="center" wrapText="1"/>
    </xf>
    <xf numFmtId="0" fontId="13" fillId="0" borderId="0" xfId="4" applyFont="1" applyAlignment="1">
      <alignment horizontal="center" vertical="center" wrapText="1"/>
    </xf>
    <xf numFmtId="0" fontId="14" fillId="0" borderId="0" xfId="4" applyFont="1" applyBorder="1" applyAlignment="1">
      <alignment horizontal="left" vertical="center" wrapText="1"/>
    </xf>
    <xf numFmtId="0" fontId="15" fillId="0" borderId="0" xfId="4" applyFont="1" applyAlignment="1">
      <alignment horizontal="left" vertical="center" wrapText="1"/>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4" applyFont="1" applyBorder="1" applyAlignment="1">
      <alignment vertical="center"/>
    </xf>
    <xf numFmtId="0" fontId="15" fillId="0" borderId="0" xfId="4" applyFont="1">
      <alignment vertical="center"/>
    </xf>
    <xf numFmtId="0" fontId="14" fillId="0" borderId="0" xfId="0" applyFont="1" applyBorder="1" applyAlignment="1">
      <alignment vertical="center"/>
    </xf>
    <xf numFmtId="0" fontId="15" fillId="0" borderId="0" xfId="0" applyFont="1">
      <alignment vertical="center"/>
    </xf>
    <xf numFmtId="0" fontId="13" fillId="0" borderId="0" xfId="0" applyFont="1" applyFill="1">
      <alignment vertical="center"/>
    </xf>
    <xf numFmtId="0" fontId="19"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21" fillId="0" borderId="9" xfId="0" applyFont="1" applyFill="1" applyBorder="1" applyAlignment="1">
      <alignment vertical="center"/>
    </xf>
    <xf numFmtId="0" fontId="21" fillId="0" borderId="10" xfId="0" applyFont="1" applyFill="1" applyBorder="1" applyAlignment="1">
      <alignment vertical="center"/>
    </xf>
    <xf numFmtId="0" fontId="13" fillId="0" borderId="0" xfId="0" applyFont="1" applyAlignment="1">
      <alignment horizontal="righ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34" fillId="5" borderId="14" xfId="0" applyFont="1" applyFill="1" applyBorder="1" applyAlignment="1" applyProtection="1">
      <alignment horizontal="center" vertical="center" wrapText="1"/>
    </xf>
    <xf numFmtId="178" fontId="34" fillId="5" borderId="95" xfId="0" applyNumberFormat="1" applyFont="1" applyFill="1" applyBorder="1" applyAlignment="1" applyProtection="1">
      <alignment vertical="center" wrapText="1"/>
      <protection locked="0"/>
    </xf>
    <xf numFmtId="0" fontId="34" fillId="5" borderId="20" xfId="0" applyFont="1" applyFill="1" applyBorder="1" applyAlignment="1" applyProtection="1">
      <alignment horizontal="center" vertical="center" wrapText="1"/>
    </xf>
    <xf numFmtId="178" fontId="34" fillId="5" borderId="108" xfId="0" applyNumberFormat="1" applyFont="1" applyFill="1" applyBorder="1" applyAlignment="1" applyProtection="1">
      <alignment vertical="center" wrapText="1"/>
      <protection locked="0"/>
    </xf>
    <xf numFmtId="0" fontId="13" fillId="0" borderId="0" xfId="0" applyFont="1" applyBorder="1">
      <alignment vertical="center"/>
    </xf>
    <xf numFmtId="0" fontId="34" fillId="5" borderId="0" xfId="0" applyFont="1" applyFill="1" applyBorder="1" applyAlignment="1" applyProtection="1">
      <alignment vertical="center" wrapText="1"/>
      <protection locked="0"/>
    </xf>
    <xf numFmtId="0" fontId="31" fillId="0" borderId="25" xfId="0" applyFont="1" applyFill="1" applyBorder="1" applyAlignment="1" applyProtection="1">
      <alignment horizontal="center" vertical="center" wrapText="1"/>
    </xf>
    <xf numFmtId="178" fontId="31" fillId="0" borderId="34" xfId="0"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vertical="top"/>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1"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13" fillId="0" borderId="0" xfId="0" applyFont="1" applyAlignment="1">
      <alignment horizontal="center" vertical="center"/>
    </xf>
    <xf numFmtId="0" fontId="13" fillId="5" borderId="138" xfId="0" applyFont="1" applyFill="1" applyBorder="1" applyAlignment="1" applyProtection="1">
      <alignment horizontal="center" vertical="center"/>
      <protection locked="0"/>
    </xf>
    <xf numFmtId="0" fontId="13" fillId="5" borderId="76" xfId="0" applyFont="1" applyFill="1" applyBorder="1" applyAlignment="1">
      <alignment horizontal="center" vertical="center"/>
    </xf>
    <xf numFmtId="0" fontId="13" fillId="5" borderId="99" xfId="0" applyFont="1" applyFill="1" applyBorder="1" applyAlignment="1">
      <alignment horizontal="center" vertical="center"/>
    </xf>
    <xf numFmtId="0" fontId="16"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Border="1" applyAlignment="1">
      <alignment horizontal="center" vertical="center" wrapText="1"/>
    </xf>
    <xf numFmtId="176" fontId="13" fillId="0" borderId="0" xfId="0" applyNumberFormat="1" applyFont="1" applyBorder="1" applyAlignment="1">
      <alignment horizontal="right" vertical="center"/>
    </xf>
    <xf numFmtId="0" fontId="33" fillId="0" borderId="0" xfId="0" applyFont="1">
      <alignment vertical="center"/>
    </xf>
    <xf numFmtId="0" fontId="13" fillId="5" borderId="0" xfId="0" applyFont="1" applyFill="1" applyAlignment="1">
      <alignment vertical="center" wrapText="1"/>
    </xf>
    <xf numFmtId="0" fontId="13" fillId="5" borderId="0" xfId="0" applyFont="1" applyFill="1" applyAlignment="1">
      <alignment horizontal="left" vertical="center" wrapText="1"/>
    </xf>
    <xf numFmtId="0" fontId="13" fillId="5" borderId="0" xfId="0" applyFont="1" applyFill="1" applyAlignment="1">
      <alignment horizontal="center" vertical="center" wrapText="1"/>
    </xf>
    <xf numFmtId="0" fontId="13" fillId="0" borderId="0" xfId="0" applyFont="1" applyAlignment="1" applyProtection="1">
      <alignment vertical="center" wrapText="1"/>
      <protection locked="0"/>
    </xf>
    <xf numFmtId="0" fontId="13" fillId="5" borderId="11" xfId="0" applyFont="1" applyFill="1" applyBorder="1" applyAlignment="1" applyProtection="1">
      <alignment horizontal="center" vertical="center"/>
      <protection locked="0"/>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0" fontId="13" fillId="3" borderId="11" xfId="0" applyFont="1" applyFill="1" applyBorder="1" applyAlignment="1">
      <alignment horizontal="center" vertical="center"/>
    </xf>
    <xf numFmtId="178" fontId="31" fillId="0" borderId="25" xfId="0" applyNumberFormat="1" applyFont="1" applyFill="1" applyBorder="1" applyAlignment="1" applyProtection="1">
      <alignment horizontal="center" vertical="center" wrapText="1"/>
      <protection locked="0"/>
    </xf>
    <xf numFmtId="178" fontId="31" fillId="0" borderId="26"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179" fontId="31" fillId="0" borderId="25" xfId="0" applyNumberFormat="1"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0" fontId="22" fillId="2" borderId="44" xfId="3" applyFont="1" applyFill="1" applyBorder="1" applyAlignment="1" applyProtection="1">
      <alignment horizontal="center" vertical="center" wrapText="1"/>
    </xf>
    <xf numFmtId="0" fontId="22" fillId="2" borderId="41" xfId="3" applyFont="1" applyFill="1" applyBorder="1" applyAlignment="1" applyProtection="1">
      <alignment horizontal="center" vertical="center" wrapText="1"/>
    </xf>
    <xf numFmtId="0" fontId="22" fillId="2" borderId="45" xfId="3" applyFont="1" applyFill="1" applyBorder="1" applyAlignment="1" applyProtection="1">
      <alignment horizontal="center" vertical="center" wrapText="1"/>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46" xfId="3" applyFont="1" applyFill="1" applyBorder="1" applyAlignment="1" applyProtection="1">
      <alignment horizontal="center" vertical="center" wrapText="1"/>
    </xf>
    <xf numFmtId="0" fontId="22" fillId="2" borderId="47"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22" fillId="2" borderId="48" xfId="3" applyFont="1" applyFill="1" applyBorder="1" applyAlignment="1" applyProtection="1">
      <alignment horizontal="center" vertical="center" wrapText="1"/>
    </xf>
    <xf numFmtId="0" fontId="13" fillId="4" borderId="33"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0" borderId="80" xfId="0"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0" fontId="13" fillId="0" borderId="93" xfId="0" applyFont="1" applyFill="1" applyBorder="1" applyAlignment="1" applyProtection="1">
      <alignment horizontal="center" vertical="center" wrapText="1"/>
      <protection locked="0"/>
    </xf>
    <xf numFmtId="0" fontId="28" fillId="2" borderId="44"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34" xfId="0" applyFont="1" applyFill="1" applyBorder="1" applyAlignment="1">
      <alignment horizontal="center" vertical="center"/>
    </xf>
    <xf numFmtId="0" fontId="13" fillId="0" borderId="40"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3" fillId="0" borderId="62"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3" borderId="32"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177" fontId="13" fillId="5" borderId="24" xfId="0" applyNumberFormat="1" applyFont="1" applyFill="1" applyBorder="1" applyAlignment="1" applyProtection="1">
      <alignment horizontal="center" vertical="center" shrinkToFit="1"/>
      <protection locked="0"/>
    </xf>
    <xf numFmtId="177" fontId="13" fillId="5" borderId="25" xfId="0" applyNumberFormat="1" applyFont="1" applyFill="1" applyBorder="1" applyAlignment="1" applyProtection="1">
      <alignment horizontal="center" vertical="center" shrinkToFit="1"/>
      <protection locked="0"/>
    </xf>
    <xf numFmtId="0" fontId="28" fillId="3" borderId="40" xfId="0" applyFont="1" applyFill="1" applyBorder="1" applyAlignment="1">
      <alignment horizontal="center" vertical="center" textRotation="255" wrapText="1"/>
    </xf>
    <xf numFmtId="0" fontId="28" fillId="3" borderId="42" xfId="0" applyFont="1" applyFill="1" applyBorder="1" applyAlignment="1">
      <alignment horizontal="center" vertical="center" textRotation="255" wrapText="1"/>
    </xf>
    <xf numFmtId="0" fontId="28" fillId="3" borderId="63" xfId="0" applyFont="1" applyFill="1" applyBorder="1" applyAlignment="1">
      <alignment horizontal="center" vertical="center" textRotation="255" wrapText="1"/>
    </xf>
    <xf numFmtId="0" fontId="28" fillId="3" borderId="89" xfId="0" applyFont="1" applyFill="1" applyBorder="1" applyAlignment="1">
      <alignment horizontal="center" vertical="center" textRotation="255" wrapText="1"/>
    </xf>
    <xf numFmtId="177" fontId="13" fillId="0" borderId="70" xfId="0" applyNumberFormat="1" applyFont="1" applyFill="1" applyBorder="1" applyAlignment="1" applyProtection="1">
      <alignment horizontal="center" vertical="center"/>
      <protection locked="0"/>
    </xf>
    <xf numFmtId="177" fontId="13" fillId="0" borderId="71" xfId="0" applyNumberFormat="1" applyFont="1" applyFill="1" applyBorder="1" applyAlignment="1" applyProtection="1">
      <alignment horizontal="center" vertical="center"/>
      <protection locked="0"/>
    </xf>
    <xf numFmtId="177" fontId="13" fillId="0" borderId="93" xfId="0" applyNumberFormat="1" applyFont="1" applyFill="1" applyBorder="1" applyAlignment="1" applyProtection="1">
      <alignment horizontal="center" vertical="center"/>
      <protection locked="0"/>
    </xf>
    <xf numFmtId="0" fontId="13" fillId="0" borderId="125"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98" xfId="0" applyFont="1" applyFill="1" applyBorder="1" applyAlignment="1">
      <alignment horizontal="center" vertical="center"/>
    </xf>
    <xf numFmtId="0" fontId="17" fillId="0" borderId="7" xfId="0" applyFont="1" applyFill="1" applyBorder="1" applyAlignment="1" applyProtection="1">
      <alignment horizontal="center" vertical="center"/>
      <protection locked="0"/>
    </xf>
    <xf numFmtId="0" fontId="13" fillId="5" borderId="33" xfId="3" applyFont="1" applyFill="1" applyBorder="1" applyAlignment="1" applyProtection="1">
      <alignment horizontal="left" vertical="center" wrapText="1" shrinkToFit="1"/>
    </xf>
    <xf numFmtId="0" fontId="13" fillId="5" borderId="25" xfId="3" applyFont="1" applyFill="1" applyBorder="1" applyAlignment="1" applyProtection="1">
      <alignment horizontal="left" vertical="center" wrapText="1" shrinkToFit="1"/>
    </xf>
    <xf numFmtId="0" fontId="13" fillId="5" borderId="26" xfId="3" applyFont="1" applyFill="1" applyBorder="1" applyAlignment="1" applyProtection="1">
      <alignment horizontal="left" vertical="center" wrapText="1" shrinkToFit="1"/>
    </xf>
    <xf numFmtId="0" fontId="13" fillId="5" borderId="72" xfId="0" applyFont="1" applyFill="1" applyBorder="1" applyAlignment="1">
      <alignment horizontal="left" vertical="center"/>
    </xf>
    <xf numFmtId="0" fontId="13" fillId="5" borderId="14"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13"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179" fontId="17" fillId="0" borderId="7" xfId="0" applyNumberFormat="1" applyFont="1" applyFill="1" applyBorder="1" applyAlignment="1" applyProtection="1">
      <alignment horizontal="center" vertical="center"/>
      <protection locked="0"/>
    </xf>
    <xf numFmtId="177" fontId="13" fillId="0" borderId="13" xfId="0" applyNumberFormat="1" applyFont="1" applyFill="1" applyBorder="1" applyAlignment="1" applyProtection="1">
      <alignment horizontal="center" vertical="center"/>
      <protection locked="0"/>
    </xf>
    <xf numFmtId="177" fontId="13" fillId="0" borderId="14" xfId="0" applyNumberFormat="1" applyFont="1" applyFill="1" applyBorder="1" applyAlignment="1" applyProtection="1">
      <alignment horizontal="center" vertical="center"/>
      <protection locked="0"/>
    </xf>
    <xf numFmtId="177" fontId="13" fillId="0" borderId="15" xfId="0" applyNumberFormat="1" applyFont="1" applyFill="1" applyBorder="1" applyAlignment="1" applyProtection="1">
      <alignment horizontal="center" vertical="center"/>
      <protection locked="0"/>
    </xf>
    <xf numFmtId="177" fontId="13" fillId="0" borderId="97" xfId="0" applyNumberFormat="1" applyFont="1" applyFill="1" applyBorder="1" applyAlignment="1" applyProtection="1">
      <alignment horizontal="center" vertical="center"/>
      <protection locked="0"/>
    </xf>
    <xf numFmtId="177" fontId="13" fillId="0" borderId="76" xfId="0" applyNumberFormat="1" applyFont="1" applyFill="1" applyBorder="1" applyAlignment="1" applyProtection="1">
      <alignment horizontal="center" vertical="center"/>
      <protection locked="0"/>
    </xf>
    <xf numFmtId="177" fontId="13" fillId="0" borderId="98" xfId="0" applyNumberFormat="1" applyFont="1" applyFill="1" applyBorder="1" applyAlignment="1" applyProtection="1">
      <alignment horizontal="center" vertical="center"/>
      <protection locked="0"/>
    </xf>
    <xf numFmtId="0" fontId="13" fillId="3" borderId="41" xfId="0" applyFont="1" applyFill="1" applyBorder="1" applyAlignment="1">
      <alignment horizontal="center" vertical="center" wrapText="1"/>
    </xf>
    <xf numFmtId="0" fontId="13" fillId="3" borderId="62" xfId="0" applyFont="1" applyFill="1" applyBorder="1" applyAlignment="1">
      <alignment horizontal="center" vertical="center" wrapText="1"/>
    </xf>
    <xf numFmtId="180" fontId="13" fillId="5" borderId="17" xfId="0" applyNumberFormat="1" applyFont="1" applyFill="1" applyBorder="1" applyAlignment="1" applyProtection="1">
      <alignment horizontal="center" vertical="center" shrinkToFit="1"/>
      <protection locked="0"/>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180" fontId="13" fillId="5" borderId="16" xfId="0" applyNumberFormat="1" applyFont="1" applyFill="1" applyBorder="1" applyAlignment="1" applyProtection="1">
      <alignment horizontal="center" vertical="center" shrinkToFit="1"/>
      <protection locked="0"/>
    </xf>
    <xf numFmtId="0" fontId="13" fillId="3" borderId="31" xfId="0" applyFont="1" applyFill="1" applyBorder="1" applyAlignment="1">
      <alignment horizontal="center" vertical="center"/>
    </xf>
    <xf numFmtId="0" fontId="13" fillId="5" borderId="73"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5" borderId="42"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89" xfId="0" applyFont="1" applyFill="1" applyBorder="1" applyAlignment="1" applyProtection="1">
      <alignment horizontal="left" vertical="center" wrapText="1"/>
      <protection locked="0"/>
    </xf>
    <xf numFmtId="0" fontId="13" fillId="5" borderId="6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xf>
    <xf numFmtId="0" fontId="13" fillId="5" borderId="38" xfId="0" applyFont="1" applyFill="1" applyBorder="1" applyAlignment="1" applyProtection="1">
      <alignment horizontal="center" vertical="center" shrinkToFit="1"/>
      <protection locked="0"/>
    </xf>
    <xf numFmtId="0" fontId="13" fillId="5" borderId="38" xfId="0" applyFont="1" applyFill="1" applyBorder="1" applyAlignment="1">
      <alignment horizontal="center" vertical="center"/>
    </xf>
    <xf numFmtId="0" fontId="28" fillId="3" borderId="11" xfId="0" applyFont="1" applyFill="1" applyBorder="1" applyAlignment="1">
      <alignment horizontal="center" vertical="center" textRotation="255" wrapText="1"/>
    </xf>
    <xf numFmtId="0" fontId="28" fillId="3" borderId="36" xfId="0" applyFont="1" applyFill="1" applyBorder="1" applyAlignment="1">
      <alignment horizontal="center" vertical="center" textRotation="255" wrapText="1"/>
    </xf>
    <xf numFmtId="0" fontId="13" fillId="3" borderId="73"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66"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16"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126" xfId="0" applyFont="1" applyFill="1" applyBorder="1" applyAlignment="1">
      <alignment horizontal="center" vertical="center"/>
    </xf>
    <xf numFmtId="177" fontId="13" fillId="0" borderId="24" xfId="0" applyNumberFormat="1" applyFont="1" applyFill="1" applyBorder="1" applyAlignment="1" applyProtection="1">
      <alignment horizontal="center" vertical="center" shrinkToFit="1"/>
      <protection locked="0"/>
    </xf>
    <xf numFmtId="177" fontId="13" fillId="0" borderId="25" xfId="0" applyNumberFormat="1" applyFont="1" applyFill="1" applyBorder="1" applyAlignment="1" applyProtection="1">
      <alignment horizontal="center" vertical="center" shrinkToFit="1"/>
      <protection locked="0"/>
    </xf>
    <xf numFmtId="177" fontId="13" fillId="0" borderId="34" xfId="0" applyNumberFormat="1" applyFont="1" applyFill="1" applyBorder="1" applyAlignment="1" applyProtection="1">
      <alignment horizontal="center" vertical="center" shrinkToFit="1"/>
      <protection locked="0"/>
    </xf>
    <xf numFmtId="0" fontId="13" fillId="3" borderId="6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9" xfId="0"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5" borderId="38" xfId="0" applyFont="1" applyFill="1" applyBorder="1" applyAlignment="1" applyProtection="1">
      <alignment horizontal="center" vertical="center" wrapText="1" shrinkToFit="1"/>
      <protection locked="0"/>
    </xf>
    <xf numFmtId="177" fontId="13" fillId="5" borderId="24" xfId="0" applyNumberFormat="1" applyFont="1" applyFill="1" applyBorder="1" applyAlignment="1" applyProtection="1">
      <alignment horizontal="center" vertical="center" wrapText="1" shrinkToFit="1"/>
      <protection locked="0"/>
    </xf>
    <xf numFmtId="0" fontId="13" fillId="5" borderId="117" xfId="0" applyFont="1" applyFill="1" applyBorder="1" applyAlignment="1">
      <alignment horizontal="center" vertical="center"/>
    </xf>
    <xf numFmtId="0" fontId="13" fillId="5" borderId="118" xfId="0" applyFont="1" applyFill="1" applyBorder="1" applyAlignment="1">
      <alignment horizontal="center" vertical="center"/>
    </xf>
    <xf numFmtId="0" fontId="13" fillId="5" borderId="119" xfId="0" applyFont="1" applyFill="1" applyBorder="1" applyAlignment="1">
      <alignment horizontal="center" vertical="center"/>
    </xf>
    <xf numFmtId="0" fontId="13" fillId="5" borderId="11" xfId="0" applyFont="1" applyFill="1" applyBorder="1" applyAlignment="1" applyProtection="1">
      <alignment horizontal="left" vertical="center" wrapText="1"/>
      <protection locked="0"/>
    </xf>
    <xf numFmtId="0" fontId="13" fillId="5" borderId="127" xfId="0" applyFont="1" applyFill="1" applyBorder="1" applyAlignment="1" applyProtection="1">
      <alignment horizontal="left" vertical="center" wrapText="1"/>
      <protection locked="0"/>
    </xf>
    <xf numFmtId="0" fontId="13" fillId="5" borderId="40"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3" fillId="5" borderId="17" xfId="0" applyFont="1" applyFill="1" applyBorder="1" applyAlignment="1" applyProtection="1">
      <alignment horizontal="left" vertical="center"/>
      <protection locked="0"/>
    </xf>
    <xf numFmtId="0" fontId="13"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44" xfId="0" applyFont="1" applyFill="1" applyBorder="1" applyAlignment="1">
      <alignment horizontal="center" vertical="center"/>
    </xf>
    <xf numFmtId="0" fontId="13" fillId="5" borderId="84"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protection locked="0"/>
    </xf>
    <xf numFmtId="0" fontId="13" fillId="5" borderId="51" xfId="0" applyFont="1" applyFill="1" applyBorder="1" applyAlignment="1" applyProtection="1">
      <alignment horizontal="left" vertical="center"/>
      <protection locked="0"/>
    </xf>
    <xf numFmtId="0" fontId="28" fillId="3" borderId="45" xfId="0" applyFont="1" applyFill="1" applyBorder="1" applyAlignment="1">
      <alignment horizontal="center" vertical="center" textRotation="255" wrapText="1"/>
    </xf>
    <xf numFmtId="0" fontId="28" fillId="3" borderId="46" xfId="0" applyFont="1" applyFill="1" applyBorder="1" applyAlignment="1">
      <alignment horizontal="center" vertical="center" textRotation="255" wrapText="1"/>
    </xf>
    <xf numFmtId="0" fontId="13" fillId="5" borderId="131" xfId="0" applyFont="1" applyFill="1" applyBorder="1" applyAlignment="1" applyProtection="1">
      <alignment horizontal="center" vertical="center" wrapText="1"/>
      <protection locked="0"/>
    </xf>
    <xf numFmtId="0" fontId="13" fillId="5" borderId="41" xfId="0" applyFont="1" applyFill="1" applyBorder="1" applyAlignment="1" applyProtection="1">
      <alignment horizontal="center" vertical="center" wrapText="1"/>
      <protection locked="0"/>
    </xf>
    <xf numFmtId="0" fontId="13" fillId="5" borderId="132"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133"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13" fillId="5" borderId="26" xfId="0" applyNumberFormat="1" applyFont="1" applyFill="1" applyBorder="1" applyAlignment="1" applyProtection="1">
      <alignment horizontal="center" vertical="center" shrinkToFit="1"/>
      <protection locked="0"/>
    </xf>
    <xf numFmtId="0" fontId="22" fillId="2" borderId="16" xfId="1" applyNumberFormat="1" applyFont="1" applyFill="1" applyBorder="1" applyAlignment="1" applyProtection="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31" xfId="0" applyFont="1" applyFill="1" applyBorder="1" applyAlignment="1">
      <alignment horizontal="center" vertical="center"/>
    </xf>
    <xf numFmtId="180" fontId="13" fillId="0" borderId="17"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xf>
    <xf numFmtId="0" fontId="13" fillId="6" borderId="2" xfId="0" applyFont="1" applyFill="1" applyBorder="1" applyAlignment="1">
      <alignment horizontal="center" vertical="center"/>
    </xf>
    <xf numFmtId="178" fontId="17" fillId="0" borderId="7" xfId="0" applyNumberFormat="1" applyFont="1" applyFill="1" applyBorder="1" applyAlignment="1" applyProtection="1">
      <alignment horizontal="center" vertical="center"/>
      <protection locked="0"/>
    </xf>
    <xf numFmtId="0" fontId="26" fillId="0" borderId="17" xfId="1" applyFont="1" applyFill="1" applyBorder="1" applyAlignment="1" applyProtection="1">
      <alignment horizontal="left" vertical="center" wrapText="1" shrinkToFit="1"/>
      <protection locked="0"/>
    </xf>
    <xf numFmtId="0" fontId="13" fillId="0" borderId="17" xfId="0" applyFont="1" applyBorder="1" applyAlignment="1" applyProtection="1">
      <alignment horizontal="left" vertical="center" wrapText="1" shrinkToFit="1"/>
      <protection locked="0"/>
    </xf>
    <xf numFmtId="0" fontId="13" fillId="0" borderId="31" xfId="0" applyFont="1" applyBorder="1" applyAlignment="1" applyProtection="1">
      <alignment horizontal="left" vertical="center" wrapText="1" shrinkToFit="1"/>
      <protection locked="0"/>
    </xf>
    <xf numFmtId="0" fontId="13" fillId="2" borderId="143"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82" xfId="0" applyFont="1" applyFill="1" applyBorder="1" applyAlignment="1">
      <alignment horizontal="center" vertical="center"/>
    </xf>
    <xf numFmtId="0" fontId="13" fillId="6" borderId="146" xfId="0" applyFont="1" applyFill="1" applyBorder="1" applyAlignment="1">
      <alignment horizontal="center" vertical="center"/>
    </xf>
    <xf numFmtId="0" fontId="13" fillId="2" borderId="11" xfId="0" applyFont="1" applyFill="1" applyBorder="1" applyAlignment="1">
      <alignment vertical="center" wrapText="1"/>
    </xf>
    <xf numFmtId="0" fontId="13" fillId="0" borderId="33" xfId="0" applyFont="1" applyBorder="1" applyAlignment="1">
      <alignment horizontal="center" vertical="center"/>
    </xf>
    <xf numFmtId="0" fontId="13" fillId="0" borderId="25" xfId="0" applyFont="1" applyBorder="1" applyAlignment="1">
      <alignment horizontal="center" vertical="center"/>
    </xf>
    <xf numFmtId="0" fontId="18" fillId="0" borderId="12"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77" fontId="13" fillId="0" borderId="24" xfId="0" applyNumberFormat="1" applyFont="1" applyFill="1" applyBorder="1" applyAlignment="1" applyProtection="1">
      <alignment horizontal="right" vertical="center"/>
    </xf>
    <xf numFmtId="177" fontId="13" fillId="0" borderId="25" xfId="0" applyNumberFormat="1" applyFont="1" applyFill="1" applyBorder="1" applyAlignment="1" applyProtection="1">
      <alignment horizontal="right" vertical="center"/>
    </xf>
    <xf numFmtId="177" fontId="13" fillId="0" borderId="43" xfId="0" applyNumberFormat="1" applyFont="1" applyFill="1" applyBorder="1" applyAlignment="1" applyProtection="1">
      <alignment horizontal="right" vertical="center"/>
    </xf>
    <xf numFmtId="177" fontId="13" fillId="0" borderId="34" xfId="0" applyNumberFormat="1" applyFont="1" applyFill="1" applyBorder="1" applyAlignment="1" applyProtection="1">
      <alignment horizontal="right" vertical="center"/>
    </xf>
    <xf numFmtId="177" fontId="13" fillId="0" borderId="11" xfId="0" applyNumberFormat="1" applyFont="1" applyFill="1" applyBorder="1" applyAlignment="1" applyProtection="1">
      <alignment horizontal="center" vertical="center" shrinkToFit="1"/>
      <protection locked="0"/>
    </xf>
    <xf numFmtId="0" fontId="13" fillId="0" borderId="11" xfId="0" applyFont="1" applyBorder="1" applyAlignment="1" applyProtection="1">
      <alignment horizontal="left" vertical="center" wrapText="1"/>
      <protection locked="0"/>
    </xf>
    <xf numFmtId="181" fontId="13" fillId="5" borderId="11" xfId="0" applyNumberFormat="1" applyFont="1" applyFill="1" applyBorder="1" applyAlignment="1" applyProtection="1">
      <alignment horizontal="center" vertical="center" wrapText="1"/>
      <protection locked="0"/>
    </xf>
    <xf numFmtId="49" fontId="13" fillId="5" borderId="11" xfId="0" applyNumberFormat="1" applyFont="1" applyFill="1" applyBorder="1" applyAlignment="1" applyProtection="1">
      <alignment horizontal="left" vertical="center" wrapText="1"/>
      <protection locked="0"/>
    </xf>
    <xf numFmtId="177" fontId="13" fillId="0" borderId="24" xfId="0" applyNumberFormat="1" applyFont="1" applyFill="1" applyBorder="1" applyAlignment="1" applyProtection="1">
      <alignment horizontal="right" vertical="center"/>
      <protection locked="0"/>
    </xf>
    <xf numFmtId="177" fontId="13" fillId="0" borderId="25" xfId="0" applyNumberFormat="1" applyFont="1" applyFill="1" applyBorder="1" applyAlignment="1" applyProtection="1">
      <alignment horizontal="right" vertical="center"/>
      <protection locked="0"/>
    </xf>
    <xf numFmtId="177" fontId="13" fillId="0" borderId="26" xfId="0" applyNumberFormat="1" applyFont="1" applyFill="1" applyBorder="1" applyAlignment="1" applyProtection="1">
      <alignment horizontal="right" vertical="center"/>
      <protection locked="0"/>
    </xf>
    <xf numFmtId="49" fontId="13" fillId="5" borderId="11" xfId="0" applyNumberFormat="1" applyFont="1" applyFill="1" applyBorder="1" applyAlignment="1" applyProtection="1">
      <alignment horizontal="center" vertical="center" wrapText="1" shrinkToFit="1"/>
      <protection locked="0"/>
    </xf>
    <xf numFmtId="49" fontId="13" fillId="5" borderId="11" xfId="0" applyNumberFormat="1" applyFont="1" applyFill="1" applyBorder="1" applyAlignment="1" applyProtection="1">
      <alignment horizontal="center" vertical="center" shrinkToFit="1"/>
      <protection locked="0"/>
    </xf>
    <xf numFmtId="182" fontId="13" fillId="0" borderId="11" xfId="0" applyNumberFormat="1" applyFont="1" applyFill="1" applyBorder="1" applyAlignment="1" applyProtection="1">
      <alignment horizontal="right" vertical="center" wrapText="1"/>
      <protection locked="0"/>
    </xf>
    <xf numFmtId="177" fontId="13" fillId="0" borderId="24" xfId="0" applyNumberFormat="1" applyFont="1" applyFill="1" applyBorder="1" applyAlignment="1" applyProtection="1">
      <alignment horizontal="right" vertical="center" wrapText="1"/>
      <protection locked="0"/>
    </xf>
    <xf numFmtId="177" fontId="13" fillId="0" borderId="25" xfId="0" applyNumberFormat="1" applyFont="1" applyFill="1" applyBorder="1" applyAlignment="1" applyProtection="1">
      <alignment horizontal="right" vertical="center" wrapText="1"/>
      <protection locked="0"/>
    </xf>
    <xf numFmtId="177" fontId="13" fillId="0" borderId="26" xfId="0" applyNumberFormat="1" applyFont="1" applyFill="1" applyBorder="1" applyAlignment="1" applyProtection="1">
      <alignment horizontal="right" vertical="center" wrapText="1"/>
      <protection locked="0"/>
    </xf>
    <xf numFmtId="0" fontId="13" fillId="0" borderId="11" xfId="0" applyFont="1" applyBorder="1" applyAlignment="1">
      <alignment horizontal="center" vertical="center"/>
    </xf>
    <xf numFmtId="0" fontId="13" fillId="3" borderId="11"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62" xfId="0" applyFont="1" applyBorder="1" applyAlignment="1">
      <alignment horizontal="center" vertical="center"/>
    </xf>
    <xf numFmtId="0" fontId="17" fillId="0" borderId="84" xfId="0" applyFont="1" applyFill="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3" fillId="0" borderId="73" xfId="0" applyFont="1" applyFill="1" applyBorder="1" applyAlignment="1">
      <alignment horizontal="center" vertical="center"/>
    </xf>
    <xf numFmtId="0" fontId="13" fillId="0" borderId="41" xfId="0" applyFont="1" applyBorder="1" applyAlignment="1">
      <alignment horizontal="center" vertical="center"/>
    </xf>
    <xf numFmtId="0" fontId="13" fillId="0" borderId="40" xfId="0" applyFont="1" applyFill="1" applyBorder="1" applyAlignment="1">
      <alignment horizontal="center" vertical="center"/>
    </xf>
    <xf numFmtId="0" fontId="13" fillId="0" borderId="42" xfId="0" applyFont="1" applyBorder="1" applyAlignment="1">
      <alignment horizontal="center" vertical="center"/>
    </xf>
    <xf numFmtId="0" fontId="18" fillId="0" borderId="42" xfId="0" applyFont="1" applyBorder="1" applyAlignment="1">
      <alignment horizontal="center" vertical="center"/>
    </xf>
    <xf numFmtId="0" fontId="13" fillId="0" borderId="139" xfId="0" applyFont="1" applyBorder="1" applyAlignment="1">
      <alignment horizontal="center" vertical="center"/>
    </xf>
    <xf numFmtId="0" fontId="13" fillId="0" borderId="140" xfId="0" applyFont="1" applyBorder="1" applyAlignment="1">
      <alignment horizontal="center" vertical="center"/>
    </xf>
    <xf numFmtId="0" fontId="13" fillId="0" borderId="141" xfId="0" applyFont="1" applyBorder="1" applyAlignment="1">
      <alignment horizontal="center" vertical="center"/>
    </xf>
    <xf numFmtId="177" fontId="13" fillId="0" borderId="70" xfId="0" applyNumberFormat="1" applyFont="1" applyFill="1" applyBorder="1" applyAlignment="1" applyProtection="1">
      <alignment horizontal="right" vertical="center"/>
      <protection locked="0"/>
    </xf>
    <xf numFmtId="177" fontId="13" fillId="0" borderId="71" xfId="0" applyNumberFormat="1" applyFont="1" applyFill="1" applyBorder="1" applyAlignment="1" applyProtection="1">
      <alignment horizontal="right" vertical="center"/>
      <protection locked="0"/>
    </xf>
    <xf numFmtId="177" fontId="13" fillId="0" borderId="96" xfId="0" applyNumberFormat="1" applyFont="1" applyFill="1" applyBorder="1" applyAlignment="1" applyProtection="1">
      <alignment horizontal="right" vertical="center"/>
      <protection locked="0"/>
    </xf>
    <xf numFmtId="49" fontId="13" fillId="0" borderId="11" xfId="0" applyNumberFormat="1"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13" fillId="0" borderId="8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71" xfId="0" applyFont="1" applyBorder="1" applyAlignment="1" applyProtection="1">
      <alignment horizontal="left" vertical="center" wrapText="1"/>
      <protection locked="0"/>
    </xf>
    <xf numFmtId="0" fontId="18" fillId="0" borderId="93" xfId="0" applyFont="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20" fillId="2" borderId="107" xfId="3" applyFont="1" applyFill="1" applyBorder="1" applyAlignment="1" applyProtection="1">
      <alignment horizontal="right" vertical="center"/>
    </xf>
    <xf numFmtId="0" fontId="20" fillId="2" borderId="9" xfId="3" applyFont="1" applyFill="1" applyBorder="1" applyAlignment="1" applyProtection="1">
      <alignment horizontal="right" vertical="center"/>
    </xf>
    <xf numFmtId="0" fontId="15" fillId="0" borderId="9" xfId="0" applyFont="1" applyFill="1" applyBorder="1" applyAlignment="1" applyProtection="1">
      <alignment horizontal="center" vertical="center"/>
      <protection locked="0"/>
    </xf>
    <xf numFmtId="0" fontId="13" fillId="5" borderId="70" xfId="0" applyFont="1" applyFill="1" applyBorder="1" applyAlignment="1" applyProtection="1">
      <alignment horizontal="left" vertical="center" wrapText="1"/>
      <protection locked="0"/>
    </xf>
    <xf numFmtId="0" fontId="13" fillId="5" borderId="71" xfId="0" applyFont="1" applyFill="1" applyBorder="1" applyAlignment="1" applyProtection="1">
      <alignment horizontal="left" vertical="center" wrapText="1"/>
      <protection locked="0"/>
    </xf>
    <xf numFmtId="0" fontId="13" fillId="5" borderId="96" xfId="0" applyFont="1" applyFill="1" applyBorder="1" applyAlignment="1" applyProtection="1">
      <alignment horizontal="left" vertical="center" wrapText="1"/>
      <protection locked="0"/>
    </xf>
    <xf numFmtId="0" fontId="16" fillId="2" borderId="101" xfId="0" applyFont="1" applyFill="1" applyBorder="1" applyAlignment="1">
      <alignment horizontal="center" vertical="center" textRotation="255" wrapText="1"/>
    </xf>
    <xf numFmtId="0" fontId="13" fillId="0" borderId="10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0" borderId="48" xfId="0" applyFont="1" applyBorder="1" applyAlignment="1">
      <alignment horizontal="center" vertical="center" textRotation="255" wrapText="1"/>
    </xf>
    <xf numFmtId="0" fontId="25" fillId="2" borderId="9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13" fillId="0" borderId="88" xfId="0" applyNumberFormat="1" applyFont="1" applyFill="1" applyBorder="1" applyAlignment="1">
      <alignment horizontal="right" vertical="center"/>
    </xf>
    <xf numFmtId="177" fontId="13" fillId="0" borderId="19" xfId="0" applyNumberFormat="1" applyFont="1" applyFill="1" applyBorder="1" applyAlignment="1" applyProtection="1">
      <alignment horizontal="center" vertical="center"/>
    </xf>
    <xf numFmtId="177" fontId="13" fillId="0" borderId="20" xfId="0" applyNumberFormat="1" applyFont="1" applyFill="1" applyBorder="1" applyAlignment="1" applyProtection="1">
      <alignment horizontal="center" vertical="center"/>
    </xf>
    <xf numFmtId="177" fontId="13" fillId="0" borderId="67" xfId="0" applyNumberFormat="1" applyFont="1" applyFill="1" applyBorder="1" applyAlignment="1" applyProtection="1">
      <alignment horizontal="center" vertical="center"/>
    </xf>
    <xf numFmtId="177" fontId="13" fillId="0" borderId="21" xfId="0" applyNumberFormat="1" applyFont="1" applyFill="1" applyBorder="1" applyAlignment="1" applyProtection="1">
      <alignment horizontal="center" vertical="center"/>
    </xf>
    <xf numFmtId="177" fontId="13" fillId="0" borderId="91" xfId="0" applyNumberFormat="1" applyFont="1" applyFill="1" applyBorder="1" applyAlignment="1">
      <alignment horizontal="right" vertical="center"/>
    </xf>
    <xf numFmtId="9" fontId="13" fillId="0" borderId="11" xfId="0" applyNumberFormat="1" applyFont="1" applyFill="1" applyBorder="1" applyAlignment="1">
      <alignment horizontal="center" vertical="center"/>
    </xf>
    <xf numFmtId="0" fontId="13" fillId="0" borderId="73"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89"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0" borderId="11" xfId="0" applyFont="1" applyBorder="1" applyAlignment="1" applyProtection="1">
      <alignment horizontal="center" vertical="center" shrinkToFit="1"/>
      <protection locked="0"/>
    </xf>
    <xf numFmtId="177" fontId="13" fillId="0" borderId="92" xfId="0" applyNumberFormat="1" applyFont="1" applyFill="1" applyBorder="1" applyAlignment="1">
      <alignment horizontal="right" vertical="center"/>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25" fillId="2" borderId="13" xfId="3" applyFont="1" applyFill="1" applyBorder="1" applyAlignment="1" applyProtection="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6" borderId="143"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8" xfId="0" applyFont="1" applyFill="1" applyBorder="1" applyAlignment="1">
      <alignment horizontal="center" vertical="center"/>
    </xf>
    <xf numFmtId="0" fontId="16" fillId="2" borderId="135" xfId="0" applyFont="1" applyFill="1" applyBorder="1" applyAlignment="1">
      <alignment horizontal="center" vertical="center" wrapText="1"/>
    </xf>
    <xf numFmtId="0" fontId="16" fillId="2" borderId="136"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3" fillId="0" borderId="38" xfId="0" applyFont="1" applyFill="1" applyBorder="1" applyAlignment="1" applyProtection="1">
      <alignment horizontal="center" vertical="center" shrinkToFit="1"/>
      <protection locked="0"/>
    </xf>
    <xf numFmtId="177" fontId="13" fillId="0" borderId="122" xfId="0" applyNumberFormat="1" applyFont="1" applyFill="1" applyBorder="1" applyAlignment="1">
      <alignment horizontal="right" vertical="center"/>
    </xf>
    <xf numFmtId="177" fontId="13" fillId="0" borderId="123" xfId="0" applyNumberFormat="1" applyFont="1" applyFill="1" applyBorder="1" applyAlignment="1">
      <alignment horizontal="right" vertical="center"/>
    </xf>
    <xf numFmtId="177" fontId="13" fillId="0" borderId="96" xfId="0" applyNumberFormat="1" applyFont="1" applyFill="1" applyBorder="1" applyAlignment="1" applyProtection="1">
      <alignment horizontal="center" vertical="center"/>
      <protection locked="0"/>
    </xf>
    <xf numFmtId="0" fontId="25" fillId="0" borderId="73" xfId="3" applyFont="1" applyFill="1" applyBorder="1" applyAlignment="1" applyProtection="1">
      <alignment horizontal="center" vertical="center"/>
      <protection locked="0"/>
    </xf>
    <xf numFmtId="0" fontId="25" fillId="0" borderId="41" xfId="3" applyFont="1" applyFill="1" applyBorder="1" applyAlignment="1" applyProtection="1">
      <alignment horizontal="center" vertical="center"/>
      <protection locked="0"/>
    </xf>
    <xf numFmtId="0" fontId="24" fillId="6" borderId="40" xfId="3" applyFont="1" applyFill="1" applyBorder="1" applyAlignment="1" applyProtection="1">
      <alignment horizontal="center" vertical="center" wrapText="1"/>
    </xf>
    <xf numFmtId="0" fontId="24" fillId="6" borderId="41" xfId="3" applyFont="1" applyFill="1" applyBorder="1" applyAlignment="1" applyProtection="1">
      <alignment horizontal="center" vertical="center" wrapText="1"/>
    </xf>
    <xf numFmtId="0" fontId="24" fillId="6" borderId="42" xfId="3" applyFont="1" applyFill="1" applyBorder="1" applyAlignment="1" applyProtection="1">
      <alignment horizontal="center" vertical="center" wrapText="1"/>
    </xf>
    <xf numFmtId="0" fontId="25" fillId="0" borderId="40" xfId="3" applyFont="1" applyFill="1" applyBorder="1" applyAlignment="1" applyProtection="1">
      <alignment horizontal="center" vertical="center"/>
      <protection locked="0"/>
    </xf>
    <xf numFmtId="0" fontId="2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3" fillId="3" borderId="24"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5" borderId="63"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180" fontId="13" fillId="0" borderId="16" xfId="0" applyNumberFormat="1"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xf>
    <xf numFmtId="0" fontId="13" fillId="0" borderId="71" xfId="0" applyFont="1" applyBorder="1" applyAlignment="1" applyProtection="1">
      <alignment horizontal="left" vertical="center"/>
      <protection locked="0"/>
    </xf>
    <xf numFmtId="0" fontId="13" fillId="0" borderId="93" xfId="0" applyFont="1" applyBorder="1" applyAlignment="1" applyProtection="1">
      <alignment horizontal="left" vertical="center"/>
      <protection locked="0"/>
    </xf>
    <xf numFmtId="177" fontId="13" fillId="0" borderId="124" xfId="0" applyNumberFormat="1" applyFont="1" applyFill="1" applyBorder="1" applyAlignment="1" applyProtection="1">
      <alignment horizontal="right" vertical="center"/>
      <protection locked="0"/>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72"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177" fontId="13" fillId="0" borderId="13" xfId="0" applyNumberFormat="1" applyFont="1" applyFill="1" applyBorder="1" applyAlignment="1" applyProtection="1">
      <alignment horizontal="right" vertical="center"/>
      <protection locked="0"/>
    </xf>
    <xf numFmtId="177" fontId="13" fillId="0" borderId="14" xfId="0" applyNumberFormat="1" applyFont="1" applyFill="1" applyBorder="1" applyAlignment="1" applyProtection="1">
      <alignment horizontal="right" vertical="center"/>
      <protection locked="0"/>
    </xf>
    <xf numFmtId="177" fontId="13" fillId="0" borderId="121" xfId="0" applyNumberFormat="1" applyFont="1" applyFill="1" applyBorder="1" applyAlignment="1" applyProtection="1">
      <alignment horizontal="right" vertical="center"/>
      <protection locked="0"/>
    </xf>
    <xf numFmtId="177" fontId="13" fillId="0" borderId="30" xfId="0" applyNumberFormat="1" applyFont="1" applyFill="1" applyBorder="1" applyAlignment="1" applyProtection="1">
      <alignment horizontal="right" vertical="center"/>
      <protection locked="0"/>
    </xf>
    <xf numFmtId="0" fontId="13" fillId="5" borderId="63"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105" xfId="0" applyFont="1" applyFill="1" applyBorder="1" applyAlignment="1" applyProtection="1">
      <alignment horizontal="center" vertical="center"/>
      <protection locked="0"/>
    </xf>
    <xf numFmtId="0" fontId="13" fillId="5" borderId="106" xfId="0" applyFont="1" applyFill="1" applyBorder="1" applyAlignment="1" applyProtection="1">
      <alignment horizontal="center" vertical="center"/>
      <protection locked="0"/>
    </xf>
    <xf numFmtId="0" fontId="13" fillId="5" borderId="75" xfId="0" applyFont="1" applyFill="1" applyBorder="1" applyAlignment="1" applyProtection="1">
      <alignment horizontal="left" vertical="center" wrapText="1"/>
      <protection locked="0"/>
    </xf>
    <xf numFmtId="0" fontId="13" fillId="5" borderId="76" xfId="0" applyFont="1" applyFill="1" applyBorder="1" applyAlignment="1" applyProtection="1">
      <alignment horizontal="left" vertical="center" wrapText="1"/>
      <protection locked="0"/>
    </xf>
    <xf numFmtId="0" fontId="13" fillId="5" borderId="99"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xf>
    <xf numFmtId="0" fontId="13" fillId="5" borderId="129" xfId="0" applyFont="1" applyFill="1" applyBorder="1" applyAlignment="1">
      <alignment horizontal="center" vertical="center"/>
    </xf>
    <xf numFmtId="0" fontId="13" fillId="5" borderId="66" xfId="0" applyFont="1" applyFill="1" applyBorder="1" applyAlignment="1">
      <alignment horizontal="center" vertical="center"/>
    </xf>
    <xf numFmtId="0" fontId="13" fillId="5" borderId="134" xfId="0" applyFont="1" applyFill="1" applyBorder="1" applyAlignment="1">
      <alignment horizontal="center" vertical="center"/>
    </xf>
    <xf numFmtId="0" fontId="13" fillId="0" borderId="75" xfId="0" applyFont="1" applyFill="1" applyBorder="1" applyAlignment="1" applyProtection="1">
      <alignment horizontal="center" vertical="center" textRotation="255" wrapText="1"/>
      <protection locked="0"/>
    </xf>
    <xf numFmtId="0" fontId="13" fillId="0" borderId="76" xfId="0" applyFont="1" applyBorder="1" applyAlignment="1" applyProtection="1">
      <alignment horizontal="center" vertical="center" textRotation="255" wrapText="1"/>
      <protection locked="0"/>
    </xf>
    <xf numFmtId="0" fontId="13"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13" fillId="0" borderId="68" xfId="0" applyFont="1" applyBorder="1" applyAlignment="1">
      <alignment horizontal="center" vertical="center" textRotation="255"/>
    </xf>
    <xf numFmtId="0" fontId="13" fillId="0" borderId="69" xfId="0" applyFont="1" applyBorder="1" applyAlignment="1">
      <alignment horizontal="center" vertical="center" textRotation="255"/>
    </xf>
    <xf numFmtId="0" fontId="33" fillId="2" borderId="4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31" xfId="0" applyFont="1" applyFill="1" applyBorder="1" applyAlignment="1">
      <alignment horizontal="center" vertical="center" wrapText="1"/>
    </xf>
    <xf numFmtId="177" fontId="13" fillId="5" borderId="34" xfId="0" applyNumberFormat="1" applyFont="1" applyFill="1" applyBorder="1" applyAlignment="1" applyProtection="1">
      <alignment horizontal="center" vertical="center" shrinkToFit="1"/>
      <protection locked="0"/>
    </xf>
    <xf numFmtId="0" fontId="13" fillId="3" borderId="62" xfId="0" applyFont="1" applyFill="1" applyBorder="1" applyAlignment="1">
      <alignment horizontal="center" vertical="center"/>
    </xf>
    <xf numFmtId="0" fontId="13" fillId="5" borderId="72" xfId="0" applyFont="1" applyFill="1" applyBorder="1" applyAlignment="1">
      <alignment vertical="center"/>
    </xf>
    <xf numFmtId="0" fontId="13" fillId="5" borderId="14" xfId="0" applyFont="1" applyFill="1" applyBorder="1" applyAlignment="1">
      <alignment vertical="center"/>
    </xf>
    <xf numFmtId="0" fontId="13" fillId="5" borderId="15" xfId="0" applyFont="1" applyFill="1" applyBorder="1" applyAlignment="1">
      <alignment vertical="center"/>
    </xf>
    <xf numFmtId="0" fontId="13" fillId="5" borderId="19" xfId="0"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protection locked="0"/>
    </xf>
    <xf numFmtId="0" fontId="13" fillId="5" borderId="67" xfId="0" applyFont="1" applyFill="1" applyBorder="1" applyAlignment="1" applyProtection="1">
      <alignment horizontal="center" vertical="center"/>
      <protection locked="0"/>
    </xf>
    <xf numFmtId="0" fontId="13" fillId="5" borderId="59" xfId="0" applyFont="1" applyFill="1" applyBorder="1" applyAlignment="1" applyProtection="1">
      <alignment horizontal="left" vertical="center" wrapText="1"/>
      <protection locked="0"/>
    </xf>
    <xf numFmtId="0" fontId="13" fillId="5" borderId="60" xfId="0" applyFont="1" applyFill="1" applyBorder="1" applyAlignment="1" applyProtection="1">
      <alignment horizontal="left" vertical="center" wrapText="1"/>
      <protection locked="0"/>
    </xf>
    <xf numFmtId="0" fontId="13" fillId="5" borderId="61" xfId="0" applyFont="1" applyFill="1" applyBorder="1" applyAlignment="1" applyProtection="1">
      <alignment horizontal="left" vertical="center" wrapText="1"/>
      <protection locked="0"/>
    </xf>
    <xf numFmtId="0" fontId="13" fillId="5" borderId="64" xfId="0" applyFont="1" applyFill="1" applyBorder="1" applyAlignment="1">
      <alignment vertical="center"/>
    </xf>
    <xf numFmtId="0" fontId="13" fillId="5" borderId="60" xfId="0" applyFont="1" applyFill="1" applyBorder="1" applyAlignment="1">
      <alignment vertical="center"/>
    </xf>
    <xf numFmtId="0" fontId="13" fillId="5" borderId="72" xfId="0" applyFont="1" applyFill="1" applyBorder="1" applyAlignment="1">
      <alignment vertical="center" wrapText="1"/>
    </xf>
    <xf numFmtId="0" fontId="13" fillId="5" borderId="14" xfId="0" applyFont="1" applyFill="1" applyBorder="1" applyAlignment="1">
      <alignment vertical="center" wrapText="1"/>
    </xf>
    <xf numFmtId="0" fontId="13" fillId="5" borderId="128" xfId="0" applyFont="1" applyFill="1" applyBorder="1" applyAlignment="1">
      <alignment vertical="center" wrapText="1"/>
    </xf>
    <xf numFmtId="0" fontId="13" fillId="5" borderId="106" xfId="0" applyFont="1" applyFill="1" applyBorder="1" applyAlignment="1">
      <alignment vertical="center" wrapText="1"/>
    </xf>
    <xf numFmtId="0" fontId="13" fillId="5" borderId="130" xfId="0" applyFont="1" applyFill="1" applyBorder="1" applyAlignment="1">
      <alignment vertical="center" wrapText="1"/>
    </xf>
    <xf numFmtId="0" fontId="16" fillId="2" borderId="120" xfId="0" applyFont="1" applyFill="1" applyBorder="1" applyAlignment="1">
      <alignment horizontal="center" vertical="center" wrapText="1"/>
    </xf>
    <xf numFmtId="0" fontId="16" fillId="2" borderId="126" xfId="0" applyFont="1" applyFill="1" applyBorder="1" applyAlignment="1">
      <alignment horizontal="center" vertical="center"/>
    </xf>
    <xf numFmtId="0" fontId="16" fillId="2" borderId="147" xfId="0" applyFont="1" applyFill="1" applyBorder="1" applyAlignment="1">
      <alignment horizontal="center" vertical="center"/>
    </xf>
    <xf numFmtId="0" fontId="16" fillId="2" borderId="115"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6" xfId="0" applyFont="1" applyFill="1" applyBorder="1" applyAlignment="1">
      <alignment horizontal="center" vertical="center"/>
    </xf>
    <xf numFmtId="0" fontId="13" fillId="6" borderId="145" xfId="0" applyFont="1" applyFill="1" applyBorder="1" applyAlignment="1">
      <alignment horizontal="center" vertical="center"/>
    </xf>
    <xf numFmtId="0" fontId="13" fillId="6" borderId="6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13" fillId="6" borderId="45" xfId="0" applyFont="1" applyFill="1" applyBorder="1" applyAlignment="1">
      <alignment horizontal="center" vertical="center" textRotation="255" wrapText="1"/>
    </xf>
    <xf numFmtId="0" fontId="13" fillId="6" borderId="3" xfId="0" applyFont="1" applyFill="1" applyBorder="1" applyAlignment="1">
      <alignment horizontal="center" vertical="center" textRotation="255" wrapText="1"/>
    </xf>
    <xf numFmtId="0" fontId="13" fillId="6" borderId="46" xfId="0" applyFont="1" applyFill="1" applyBorder="1" applyAlignment="1">
      <alignment horizontal="center" vertical="center" textRotation="255" wrapText="1"/>
    </xf>
    <xf numFmtId="0" fontId="13" fillId="6" borderId="47" xfId="0" applyFont="1" applyFill="1" applyBorder="1" applyAlignment="1">
      <alignment horizontal="center" vertical="center" textRotation="255" wrapText="1"/>
    </xf>
    <xf numFmtId="0" fontId="13" fillId="6" borderId="48" xfId="0" applyFont="1" applyFill="1" applyBorder="1" applyAlignment="1">
      <alignment horizontal="center" vertical="center" textRotation="255" wrapText="1"/>
    </xf>
    <xf numFmtId="0" fontId="29" fillId="0" borderId="12"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3" fillId="5" borderId="80" xfId="0" applyFont="1" applyFill="1" applyBorder="1" applyAlignment="1">
      <alignment horizontal="left" vertical="center"/>
    </xf>
    <xf numFmtId="0" fontId="13" fillId="5" borderId="71" xfId="0" applyFont="1" applyFill="1" applyBorder="1" applyAlignment="1">
      <alignment horizontal="left" vertical="center"/>
    </xf>
    <xf numFmtId="0" fontId="13" fillId="5" borderId="93" xfId="0" applyFont="1" applyFill="1" applyBorder="1" applyAlignment="1">
      <alignment horizontal="left" vertical="center"/>
    </xf>
    <xf numFmtId="177" fontId="13" fillId="0" borderId="110" xfId="0" applyNumberFormat="1" applyFont="1" applyFill="1" applyBorder="1" applyAlignment="1">
      <alignment horizontal="right" vertical="center"/>
    </xf>
    <xf numFmtId="177" fontId="13" fillId="0" borderId="111" xfId="0" applyNumberFormat="1" applyFont="1" applyFill="1" applyBorder="1" applyAlignment="1">
      <alignment horizontal="right" vertical="center"/>
    </xf>
    <xf numFmtId="0" fontId="13" fillId="2" borderId="6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9" xfId="0" applyFont="1" applyFill="1" applyBorder="1" applyAlignment="1">
      <alignment horizontal="center" vertical="center"/>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center" vertical="center"/>
      <protection locked="0"/>
    </xf>
    <xf numFmtId="0" fontId="13" fillId="5" borderId="71" xfId="0" applyFont="1" applyFill="1" applyBorder="1" applyAlignment="1" applyProtection="1">
      <alignment horizontal="center" vertical="center"/>
      <protection locked="0"/>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177" fontId="13" fillId="0" borderId="112" xfId="0" applyNumberFormat="1" applyFont="1" applyFill="1" applyBorder="1" applyAlignment="1">
      <alignment horizontal="right" vertical="center"/>
    </xf>
    <xf numFmtId="177" fontId="13" fillId="0" borderId="113" xfId="0" applyNumberFormat="1" applyFont="1" applyFill="1" applyBorder="1" applyAlignment="1">
      <alignment horizontal="right" vertical="center"/>
    </xf>
    <xf numFmtId="177" fontId="13" fillId="0" borderId="114" xfId="0" applyNumberFormat="1" applyFont="1" applyFill="1" applyBorder="1" applyAlignment="1">
      <alignment horizontal="right" vertical="center"/>
    </xf>
    <xf numFmtId="0" fontId="22" fillId="0" borderId="87" xfId="3" applyFont="1" applyFill="1" applyBorder="1" applyAlignment="1" applyProtection="1">
      <alignment horizontal="center" vertical="center" wrapText="1"/>
    </xf>
    <xf numFmtId="0" fontId="22" fillId="0" borderId="88"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0" fontId="25" fillId="2" borderId="15" xfId="3" applyFont="1" applyFill="1" applyBorder="1" applyAlignment="1" applyProtection="1">
      <alignment horizontal="center" vertical="center" wrapText="1"/>
    </xf>
    <xf numFmtId="0" fontId="25" fillId="2" borderId="40" xfId="3" applyFont="1" applyFill="1" applyBorder="1" applyAlignment="1" applyProtection="1">
      <alignment horizontal="center" vertical="center" wrapText="1"/>
    </xf>
    <xf numFmtId="0" fontId="25" fillId="2" borderId="41" xfId="3" applyFont="1" applyFill="1" applyBorder="1" applyAlignment="1" applyProtection="1">
      <alignment horizontal="center" vertical="center" wrapText="1"/>
    </xf>
    <xf numFmtId="0" fontId="25" fillId="2" borderId="42" xfId="3" applyFont="1" applyFill="1" applyBorder="1" applyAlignment="1" applyProtection="1">
      <alignment horizontal="center" vertical="center" wrapText="1"/>
    </xf>
    <xf numFmtId="177" fontId="13" fillId="0" borderId="30" xfId="0" applyNumberFormat="1" applyFont="1" applyFill="1" applyBorder="1" applyAlignment="1" applyProtection="1">
      <alignment horizontal="center" vertical="center"/>
      <protection locked="0"/>
    </xf>
    <xf numFmtId="0" fontId="13" fillId="5" borderId="24" xfId="3" applyFont="1" applyFill="1" applyBorder="1" applyAlignment="1" applyProtection="1">
      <alignment horizontal="left" vertical="center" wrapText="1" shrinkToFit="1"/>
    </xf>
    <xf numFmtId="0" fontId="13" fillId="5" borderId="34" xfId="3" applyFont="1" applyFill="1" applyBorder="1" applyAlignment="1" applyProtection="1">
      <alignment horizontal="left" vertical="center" wrapText="1" shrinkToFit="1"/>
    </xf>
    <xf numFmtId="0" fontId="22" fillId="2" borderId="32" xfId="3" applyFont="1" applyFill="1" applyBorder="1" applyAlignment="1" applyProtection="1">
      <alignment horizontal="center" vertical="center" wrapText="1"/>
    </xf>
    <xf numFmtId="0" fontId="22" fillId="2" borderId="25" xfId="3" applyFont="1" applyFill="1" applyBorder="1" applyAlignment="1" applyProtection="1">
      <alignment horizontal="center" vertical="center" wrapText="1"/>
    </xf>
    <xf numFmtId="0" fontId="13" fillId="2" borderId="34" xfId="0" applyFont="1" applyFill="1" applyBorder="1" applyAlignment="1">
      <alignment horizontal="center" vertical="center"/>
    </xf>
    <xf numFmtId="0" fontId="25" fillId="2" borderId="73" xfId="3"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100" xfId="0" applyFont="1" applyFill="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13" fillId="0" borderId="99" xfId="0" applyFont="1" applyBorder="1" applyAlignment="1" applyProtection="1">
      <alignment horizontal="left" vertical="center" wrapText="1"/>
      <protection locked="0"/>
    </xf>
    <xf numFmtId="0" fontId="13" fillId="5" borderId="109"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67" xfId="0" applyFont="1" applyFill="1" applyBorder="1" applyAlignment="1">
      <alignment horizontal="left" vertical="center" wrapText="1"/>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23" fillId="0" borderId="84" xfId="1"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protection locked="0"/>
    </xf>
    <xf numFmtId="0" fontId="22" fillId="2" borderId="86" xfId="1" applyFont="1" applyFill="1" applyBorder="1" applyAlignment="1" applyProtection="1">
      <alignment horizontal="center" vertical="center" wrapText="1" shrinkToFit="1"/>
    </xf>
    <xf numFmtId="0" fontId="13" fillId="0" borderId="50" xfId="0" applyFont="1" applyBorder="1" applyAlignment="1">
      <alignment horizontal="center" vertical="center"/>
    </xf>
    <xf numFmtId="0" fontId="13" fillId="0" borderId="85" xfId="0" applyFont="1" applyBorder="1" applyAlignment="1">
      <alignment horizontal="center" vertical="center"/>
    </xf>
    <xf numFmtId="0" fontId="18" fillId="0" borderId="50"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22" fillId="2" borderId="86" xfId="1" applyFont="1" applyFill="1" applyBorder="1" applyAlignment="1" applyProtection="1">
      <alignment horizontal="center" vertical="center"/>
    </xf>
    <xf numFmtId="0" fontId="13" fillId="0" borderId="51" xfId="0" applyFont="1" applyBorder="1" applyAlignment="1">
      <alignment horizontal="center" vertical="center"/>
    </xf>
    <xf numFmtId="0" fontId="24" fillId="6" borderId="44" xfId="3" applyFont="1" applyFill="1" applyBorder="1" applyAlignment="1" applyProtection="1">
      <alignment horizontal="center" vertical="center" wrapText="1" shrinkToFit="1"/>
    </xf>
    <xf numFmtId="0" fontId="24" fillId="6" borderId="41" xfId="3" applyFont="1" applyFill="1" applyBorder="1" applyAlignment="1" applyProtection="1">
      <alignment horizontal="center" vertical="center" wrapText="1" shrinkToFit="1"/>
    </xf>
    <xf numFmtId="0" fontId="24" fillId="6" borderId="45"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center" wrapText="1"/>
    </xf>
    <xf numFmtId="0" fontId="13" fillId="0" borderId="25" xfId="1" applyFont="1" applyFill="1" applyBorder="1" applyAlignment="1" applyProtection="1">
      <alignment horizontal="left" vertical="center" wrapText="1"/>
    </xf>
    <xf numFmtId="0" fontId="13" fillId="0" borderId="34" xfId="1" applyFont="1" applyFill="1" applyBorder="1" applyAlignment="1" applyProtection="1">
      <alignment horizontal="left" vertical="center" wrapText="1"/>
    </xf>
    <xf numFmtId="0" fontId="22" fillId="2" borderId="40" xfId="1" applyFont="1" applyFill="1" applyBorder="1" applyAlignment="1" applyProtection="1">
      <alignment horizontal="center" vertical="center" shrinkToFi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1" xfId="0" applyFont="1" applyBorder="1" applyAlignment="1" applyProtection="1">
      <alignment horizontal="left" vertical="center" wrapText="1" shrinkToFit="1"/>
      <protection locked="0"/>
    </xf>
    <xf numFmtId="0" fontId="13" fillId="0" borderId="42" xfId="0" applyFont="1" applyBorder="1" applyAlignment="1" applyProtection="1">
      <alignment horizontal="left" vertical="center" wrapText="1" shrinkToFit="1"/>
      <protection locked="0"/>
    </xf>
    <xf numFmtId="0" fontId="25" fillId="0" borderId="40" xfId="2" applyFont="1" applyFill="1" applyBorder="1" applyAlignment="1" applyProtection="1">
      <alignment horizontal="left" vertical="center" wrapText="1" shrinkToFit="1"/>
      <protection locked="0"/>
    </xf>
    <xf numFmtId="0" fontId="25" fillId="0" borderId="41" xfId="2" applyFont="1" applyFill="1" applyBorder="1" applyAlignment="1" applyProtection="1">
      <alignment horizontal="left" vertical="center" wrapText="1" shrinkToFit="1"/>
      <protection locked="0"/>
    </xf>
    <xf numFmtId="0" fontId="25" fillId="0" borderId="62" xfId="2" applyFont="1" applyFill="1" applyBorder="1" applyAlignment="1" applyProtection="1">
      <alignment horizontal="left" vertical="center" wrapText="1" shrinkToFit="1"/>
      <protection locked="0"/>
    </xf>
    <xf numFmtId="0" fontId="22" fillId="2" borderId="49" xfId="3" applyFont="1" applyFill="1" applyBorder="1" applyAlignment="1" applyProtection="1">
      <alignment horizontal="center" vertical="center"/>
    </xf>
    <xf numFmtId="0" fontId="2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3" fillId="5" borderId="78" xfId="0" applyFont="1" applyFill="1" applyBorder="1" applyAlignment="1">
      <alignment vertical="center" wrapText="1"/>
    </xf>
    <xf numFmtId="0" fontId="13" fillId="5" borderId="28" xfId="0" applyFont="1" applyFill="1" applyBorder="1" applyAlignment="1">
      <alignment vertical="center" wrapText="1"/>
    </xf>
    <xf numFmtId="0" fontId="13" fillId="5" borderId="28" xfId="0" applyFont="1" applyFill="1" applyBorder="1" applyAlignment="1">
      <alignment vertical="center"/>
    </xf>
    <xf numFmtId="0" fontId="13" fillId="5" borderId="40" xfId="0" applyFont="1" applyFill="1" applyBorder="1" applyAlignment="1" applyProtection="1">
      <alignment horizontal="center" vertical="center"/>
      <protection locked="0"/>
    </xf>
    <xf numFmtId="0" fontId="13" fillId="5" borderId="41" xfId="0" applyFont="1" applyFill="1" applyBorder="1" applyAlignment="1" applyProtection="1">
      <alignment horizontal="center" vertical="center"/>
      <protection locked="0"/>
    </xf>
    <xf numFmtId="0" fontId="25" fillId="2" borderId="16" xfId="3" applyFont="1" applyFill="1" applyBorder="1" applyAlignment="1" applyProtection="1">
      <alignment horizontal="center" vertical="center" wrapText="1"/>
    </xf>
    <xf numFmtId="0" fontId="25" fillId="2" borderId="17" xfId="3" applyFont="1" applyFill="1" applyBorder="1" applyAlignment="1" applyProtection="1">
      <alignment horizontal="center" vertical="center" wrapText="1"/>
    </xf>
    <xf numFmtId="0" fontId="25" fillId="2" borderId="18" xfId="3" applyFont="1" applyFill="1" applyBorder="1" applyAlignment="1" applyProtection="1">
      <alignment horizontal="center" vertical="center" wrapText="1"/>
    </xf>
    <xf numFmtId="0" fontId="22" fillId="2" borderId="43" xfId="3" applyFont="1" applyFill="1" applyBorder="1" applyAlignment="1" applyProtection="1">
      <alignment horizontal="center" vertical="center" wrapText="1"/>
    </xf>
    <xf numFmtId="0" fontId="13" fillId="6" borderId="1" xfId="0" applyFont="1" applyFill="1" applyBorder="1" applyAlignment="1">
      <alignment horizontal="center" vertical="center"/>
    </xf>
    <xf numFmtId="0" fontId="13" fillId="6" borderId="89" xfId="0" applyFont="1" applyFill="1" applyBorder="1" applyAlignment="1">
      <alignment horizontal="center" vertical="center"/>
    </xf>
    <xf numFmtId="0" fontId="13" fillId="5" borderId="11" xfId="0" applyFont="1" applyFill="1" applyBorder="1" applyAlignment="1" applyProtection="1">
      <alignment horizontal="center" vertical="center" wrapText="1" shrinkToFit="1"/>
      <protection locked="0"/>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51" xfId="0" applyFont="1" applyFill="1" applyBorder="1" applyAlignment="1">
      <alignment horizontal="center" vertical="center"/>
    </xf>
    <xf numFmtId="49" fontId="13" fillId="0" borderId="127"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3" fillId="0" borderId="6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9" xfId="0" applyFont="1" applyBorder="1" applyAlignment="1">
      <alignment horizontal="center" vertical="center" wrapText="1"/>
    </xf>
    <xf numFmtId="0" fontId="13" fillId="5" borderId="64" xfId="0" applyFont="1" applyFill="1" applyBorder="1" applyAlignment="1">
      <alignment vertical="center" wrapText="1"/>
    </xf>
    <xf numFmtId="0" fontId="13" fillId="5" borderId="60" xfId="0" applyFont="1" applyFill="1" applyBorder="1" applyAlignment="1">
      <alignment vertical="center" wrapText="1"/>
    </xf>
    <xf numFmtId="0" fontId="13" fillId="5" borderId="65" xfId="0" applyFont="1" applyFill="1" applyBorder="1" applyAlignment="1">
      <alignment vertical="center" wrapText="1"/>
    </xf>
    <xf numFmtId="0" fontId="13" fillId="5" borderId="80" xfId="0" applyFont="1" applyFill="1" applyBorder="1" applyAlignment="1">
      <alignment horizontal="left" vertical="center" wrapText="1"/>
    </xf>
    <xf numFmtId="0" fontId="13" fillId="5" borderId="71" xfId="0" applyFont="1" applyFill="1" applyBorder="1" applyAlignment="1">
      <alignment horizontal="left" vertical="center" wrapText="1"/>
    </xf>
    <xf numFmtId="0" fontId="13" fillId="5" borderId="71" xfId="0" applyFont="1" applyFill="1" applyBorder="1" applyAlignment="1">
      <alignment vertical="center"/>
    </xf>
    <xf numFmtId="0" fontId="13" fillId="5" borderId="59" xfId="0" applyFont="1" applyFill="1" applyBorder="1" applyAlignment="1" applyProtection="1">
      <alignment horizontal="center" vertical="center"/>
      <protection locked="0"/>
    </xf>
    <xf numFmtId="0" fontId="13"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3" fillId="0" borderId="75" xfId="0" applyFont="1" applyFill="1" applyBorder="1" applyAlignment="1" applyProtection="1">
      <alignment horizontal="left" vertical="center" wrapText="1"/>
      <protection locked="0"/>
    </xf>
    <xf numFmtId="0" fontId="13" fillId="0" borderId="100"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3" fillId="5" borderId="79" xfId="0" applyFont="1" applyFill="1" applyBorder="1" applyAlignment="1">
      <alignment horizontal="left" vertical="center"/>
    </xf>
    <xf numFmtId="0" fontId="13" fillId="5" borderId="20" xfId="0" applyFont="1" applyFill="1" applyBorder="1" applyAlignment="1">
      <alignment horizontal="left" vertical="center"/>
    </xf>
    <xf numFmtId="0" fontId="13" fillId="5" borderId="67" xfId="0" applyFont="1" applyFill="1" applyBorder="1" applyAlignment="1">
      <alignment horizontal="left" vertical="center"/>
    </xf>
    <xf numFmtId="0" fontId="16" fillId="3" borderId="135" xfId="0" applyFont="1" applyFill="1" applyBorder="1" applyAlignment="1">
      <alignment horizontal="center" vertical="center" wrapText="1"/>
    </xf>
    <xf numFmtId="0" fontId="13" fillId="3" borderId="136" xfId="0" applyFont="1" applyFill="1" applyBorder="1" applyAlignment="1">
      <alignment horizontal="center" vertical="center" wrapText="1"/>
    </xf>
    <xf numFmtId="0" fontId="13" fillId="3" borderId="137" xfId="0" applyFont="1" applyFill="1" applyBorder="1" applyAlignment="1">
      <alignment horizontal="center" vertical="center" wrapText="1"/>
    </xf>
    <xf numFmtId="0" fontId="13" fillId="0" borderId="24" xfId="0" applyFont="1" applyFill="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shrinkToFit="1"/>
      <protection locked="0"/>
    </xf>
    <xf numFmtId="0" fontId="13" fillId="0" borderId="26" xfId="0" applyFont="1" applyFill="1" applyBorder="1" applyAlignment="1" applyProtection="1">
      <alignment horizontal="center" vertical="center" shrinkToFit="1"/>
      <protection locked="0"/>
    </xf>
    <xf numFmtId="0" fontId="13" fillId="3" borderId="131" xfId="0" applyFont="1" applyFill="1" applyBorder="1" applyAlignment="1">
      <alignment horizontal="center" vertical="center"/>
    </xf>
    <xf numFmtId="0" fontId="13" fillId="3" borderId="133" xfId="0" applyFont="1" applyFill="1" applyBorder="1" applyAlignment="1">
      <alignment horizontal="center" vertical="center"/>
    </xf>
    <xf numFmtId="0" fontId="25" fillId="0" borderId="33" xfId="1" applyFont="1" applyFill="1" applyBorder="1" applyAlignment="1" applyProtection="1">
      <alignment horizontal="left" vertical="center" wrapText="1" shrinkToFit="1"/>
    </xf>
    <xf numFmtId="0" fontId="25" fillId="0" borderId="25" xfId="1" applyFont="1" applyFill="1" applyBorder="1" applyAlignment="1" applyProtection="1">
      <alignment horizontal="left" vertical="center" wrapText="1" shrinkToFit="1"/>
    </xf>
    <xf numFmtId="0" fontId="25" fillId="0" borderId="34" xfId="1"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13" fillId="0" borderId="4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29" fillId="2" borderId="24"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13" fillId="2" borderId="136"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3" fillId="5" borderId="66" xfId="3" applyFont="1" applyFill="1" applyBorder="1" applyAlignment="1" applyProtection="1">
      <alignment horizontal="left" vertical="center" wrapText="1" shrinkToFit="1"/>
      <protection locked="0"/>
    </xf>
    <xf numFmtId="0" fontId="13" fillId="5" borderId="17" xfId="3" applyFont="1" applyFill="1" applyBorder="1" applyAlignment="1" applyProtection="1">
      <alignment horizontal="left" vertical="center" wrapText="1" shrinkToFit="1"/>
      <protection locked="0"/>
    </xf>
    <xf numFmtId="0" fontId="13"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3" fillId="6" borderId="50" xfId="0" applyFont="1" applyFill="1" applyBorder="1" applyAlignment="1">
      <alignment horizontal="center" vertical="center"/>
    </xf>
    <xf numFmtId="0" fontId="13" fillId="6"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3" fillId="0" borderId="53" xfId="0" applyFont="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Border="1" applyAlignment="1">
      <alignment horizontal="center" vertical="center"/>
    </xf>
    <xf numFmtId="0" fontId="13" fillId="5" borderId="27"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62" xfId="0" applyFont="1" applyFill="1" applyBorder="1" applyAlignment="1" applyProtection="1">
      <alignment horizontal="left" vertical="center" wrapText="1"/>
      <protection locked="0"/>
    </xf>
    <xf numFmtId="0" fontId="13" fillId="5" borderId="93" xfId="0" applyFont="1" applyFill="1" applyBorder="1" applyAlignment="1" applyProtection="1">
      <alignment horizontal="center" vertical="center"/>
      <protection locked="0"/>
    </xf>
    <xf numFmtId="0" fontId="13" fillId="5" borderId="73" xfId="0" applyFont="1" applyFill="1" applyBorder="1" applyAlignment="1">
      <alignment vertical="center"/>
    </xf>
    <xf numFmtId="0" fontId="13" fillId="5" borderId="41" xfId="0" applyFont="1" applyFill="1" applyBorder="1" applyAlignment="1">
      <alignment vertical="center"/>
    </xf>
    <xf numFmtId="0" fontId="13" fillId="5" borderId="93" xfId="0" applyFont="1" applyFill="1" applyBorder="1" applyAlignment="1">
      <alignment vertical="center"/>
    </xf>
    <xf numFmtId="0" fontId="13" fillId="0" borderId="52" xfId="0" applyFont="1" applyFill="1" applyBorder="1" applyAlignment="1">
      <alignment horizontal="center" vertical="center"/>
    </xf>
    <xf numFmtId="0" fontId="13" fillId="0" borderId="54" xfId="0" applyFont="1" applyBorder="1" applyAlignment="1">
      <alignment horizontal="center" vertical="center"/>
    </xf>
    <xf numFmtId="0" fontId="13" fillId="3" borderId="73"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3" fillId="0" borderId="62"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5" borderId="27"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177" fontId="13" fillId="0" borderId="40" xfId="0" applyNumberFormat="1" applyFont="1" applyFill="1" applyBorder="1" applyAlignment="1" applyProtection="1">
      <alignment horizontal="center" vertical="center" shrinkToFit="1"/>
      <protection locked="0"/>
    </xf>
    <xf numFmtId="177" fontId="13" fillId="0" borderId="41" xfId="0" applyNumberFormat="1" applyFont="1" applyFill="1" applyBorder="1" applyAlignment="1" applyProtection="1">
      <alignment horizontal="center" vertical="center" shrinkToFit="1"/>
      <protection locked="0"/>
    </xf>
    <xf numFmtId="177" fontId="13" fillId="0" borderId="62" xfId="0" applyNumberFormat="1" applyFont="1" applyFill="1" applyBorder="1" applyAlignment="1" applyProtection="1">
      <alignment horizontal="center" vertical="center" shrinkToFit="1"/>
      <protection locked="0"/>
    </xf>
    <xf numFmtId="0" fontId="29" fillId="2" borderId="40" xfId="0" applyFont="1" applyFill="1" applyBorder="1" applyAlignment="1">
      <alignment horizontal="center" vertical="center" wrapText="1" shrinkToFit="1"/>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13" fillId="6" borderId="63" xfId="0" applyFont="1" applyFill="1" applyBorder="1" applyAlignment="1">
      <alignment horizontal="center" vertical="center"/>
    </xf>
    <xf numFmtId="0" fontId="13" fillId="3" borderId="143" xfId="0" applyFont="1" applyFill="1" applyBorder="1" applyAlignment="1">
      <alignment horizontal="center" vertical="center"/>
    </xf>
    <xf numFmtId="0" fontId="13" fillId="3" borderId="82" xfId="0" applyFont="1" applyFill="1" applyBorder="1" applyAlignment="1">
      <alignment horizontal="center" vertical="center"/>
    </xf>
    <xf numFmtId="0" fontId="13" fillId="3" borderId="142" xfId="0" applyFont="1" applyFill="1" applyBorder="1" applyAlignment="1">
      <alignment horizontal="center" vertical="center"/>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34" fillId="5" borderId="109"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34" fillId="5" borderId="74"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right" vertical="center" wrapText="1"/>
      <protection locked="0"/>
    </xf>
    <xf numFmtId="179" fontId="34" fillId="5" borderId="14" xfId="0" applyNumberFormat="1" applyFont="1" applyFill="1" applyBorder="1" applyAlignment="1" applyProtection="1">
      <alignment horizontal="center" vertical="center" wrapText="1"/>
      <protection locked="0"/>
    </xf>
    <xf numFmtId="179" fontId="34" fillId="5" borderId="20" xfId="0" applyNumberFormat="1" applyFont="1" applyFill="1" applyBorder="1" applyAlignment="1" applyProtection="1">
      <alignment horizontal="center" vertical="center" wrapText="1"/>
      <protection locked="0"/>
    </xf>
    <xf numFmtId="0" fontId="34" fillId="5" borderId="10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0" fontId="28" fillId="3" borderId="143" xfId="0" applyFont="1" applyFill="1" applyBorder="1" applyAlignment="1">
      <alignment horizontal="center" vertical="center" textRotation="255" wrapText="1"/>
    </xf>
    <xf numFmtId="0" fontId="28" fillId="3" borderId="142" xfId="0" applyFont="1" applyFill="1" applyBorder="1" applyAlignment="1">
      <alignment horizontal="center" vertical="center" textRotation="255" wrapText="1"/>
    </xf>
    <xf numFmtId="0" fontId="28" fillId="3" borderId="81" xfId="0" applyFont="1" applyFill="1" applyBorder="1" applyAlignment="1">
      <alignment horizontal="center" vertical="center" textRotation="255" wrapText="1"/>
    </xf>
    <xf numFmtId="0" fontId="28" fillId="3" borderId="3" xfId="0" applyFont="1" applyFill="1" applyBorder="1" applyAlignment="1">
      <alignment horizontal="center" vertical="center" textRotation="255" wrapText="1"/>
    </xf>
    <xf numFmtId="0" fontId="34" fillId="5" borderId="74"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13" fillId="5" borderId="97" xfId="0" applyFont="1" applyFill="1" applyBorder="1" applyAlignment="1">
      <alignment horizontal="center" vertical="center"/>
    </xf>
    <xf numFmtId="0" fontId="13" fillId="5" borderId="76" xfId="0" applyFont="1" applyFill="1" applyBorder="1" applyAlignment="1">
      <alignment horizontal="center" vertical="center"/>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5" xfId="0" applyFont="1" applyFill="1" applyBorder="1" applyAlignment="1" applyProtection="1">
      <alignment horizontal="center" vertical="center" wrapText="1"/>
      <protection locked="0"/>
    </xf>
    <xf numFmtId="0" fontId="34" fillId="5" borderId="109"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13" fillId="5" borderId="148" xfId="0" applyFont="1" applyFill="1" applyBorder="1" applyAlignment="1" applyProtection="1">
      <alignment horizontal="left" vertical="center" wrapText="1"/>
      <protection locked="0"/>
    </xf>
    <xf numFmtId="0" fontId="13" fillId="5" borderId="129" xfId="0" applyFont="1" applyFill="1" applyBorder="1" applyAlignment="1" applyProtection="1">
      <alignment horizontal="left" vertical="center" wrapText="1"/>
      <protection locked="0"/>
    </xf>
    <xf numFmtId="0" fontId="13" fillId="5" borderId="134" xfId="0" applyFont="1" applyFill="1"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7" fillId="0" borderId="50" xfId="0" applyFont="1" applyFill="1" applyBorder="1" applyAlignment="1" applyProtection="1">
      <alignment horizontal="center" vertical="center" wrapText="1"/>
      <protection locked="0"/>
    </xf>
    <xf numFmtId="0" fontId="17" fillId="0" borderId="51" xfId="0" applyFont="1" applyFill="1" applyBorder="1" applyAlignment="1" applyProtection="1">
      <alignment horizontal="center" vertical="center" wrapText="1"/>
      <protection locked="0"/>
    </xf>
    <xf numFmtId="0" fontId="13" fillId="2" borderId="11" xfId="0" applyFont="1" applyFill="1" applyBorder="1" applyAlignment="1">
      <alignment vertical="center"/>
    </xf>
    <xf numFmtId="49" fontId="13" fillId="5" borderId="11" xfId="0" applyNumberFormat="1" applyFont="1" applyFill="1" applyBorder="1" applyAlignment="1" applyProtection="1">
      <alignment horizontal="center" vertical="center" wrapText="1"/>
      <protection locked="0"/>
    </xf>
    <xf numFmtId="182" fontId="1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130</xdr:row>
      <xdr:rowOff>0</xdr:rowOff>
    </xdr:from>
    <xdr:to>
      <xdr:col>14</xdr:col>
      <xdr:colOff>168444</xdr:colOff>
      <xdr:row>131</xdr:row>
      <xdr:rowOff>229132</xdr:rowOff>
    </xdr:to>
    <xdr:sp macro="" textlink="">
      <xdr:nvSpPr>
        <xdr:cNvPr id="12" name="正方形/長方形 11"/>
        <xdr:cNvSpPr/>
      </xdr:nvSpPr>
      <xdr:spPr bwMode="auto">
        <a:xfrm>
          <a:off x="1224643" y="49162607"/>
          <a:ext cx="1801301" cy="5829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ysClr val="windowText" lastClr="000000"/>
              </a:solidFill>
            </a:rPr>
            <a:t>２５０．９百万円</a:t>
          </a:r>
        </a:p>
      </xdr:txBody>
    </xdr:sp>
    <xdr:clientData/>
  </xdr:twoCellAnchor>
  <xdr:twoCellAnchor>
    <xdr:from>
      <xdr:col>10</xdr:col>
      <xdr:colOff>70254</xdr:colOff>
      <xdr:row>153</xdr:row>
      <xdr:rowOff>21024</xdr:rowOff>
    </xdr:from>
    <xdr:to>
      <xdr:col>49</xdr:col>
      <xdr:colOff>71717</xdr:colOff>
      <xdr:row>153</xdr:row>
      <xdr:rowOff>1308844</xdr:rowOff>
    </xdr:to>
    <xdr:grpSp>
      <xdr:nvGrpSpPr>
        <xdr:cNvPr id="28" name="グループ化 27"/>
        <xdr:cNvGrpSpPr/>
      </xdr:nvGrpSpPr>
      <xdr:grpSpPr>
        <a:xfrm>
          <a:off x="2087313" y="59300142"/>
          <a:ext cx="7867992" cy="1287820"/>
          <a:chOff x="2144943" y="52084745"/>
          <a:chExt cx="7965234" cy="1751657"/>
        </a:xfrm>
      </xdr:grpSpPr>
      <xdr:sp macro="" textlink="">
        <xdr:nvSpPr>
          <xdr:cNvPr id="20" name="大かっこ 19"/>
          <xdr:cNvSpPr/>
        </xdr:nvSpPr>
        <xdr:spPr bwMode="auto">
          <a:xfrm>
            <a:off x="3198209" y="52843225"/>
            <a:ext cx="6901758" cy="81332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nvGrpSpPr>
          <xdr:cNvPr id="26" name="グループ化 25"/>
          <xdr:cNvGrpSpPr/>
        </xdr:nvGrpSpPr>
        <xdr:grpSpPr>
          <a:xfrm>
            <a:off x="2144943" y="52084745"/>
            <a:ext cx="7965234" cy="1751657"/>
            <a:chOff x="2144943" y="52084745"/>
            <a:chExt cx="7965234" cy="1751657"/>
          </a:xfrm>
        </xdr:grpSpPr>
        <xdr:sp macro="" textlink="">
          <xdr:nvSpPr>
            <xdr:cNvPr id="19" name="テキスト ボックス 18"/>
            <xdr:cNvSpPr txBox="1"/>
          </xdr:nvSpPr>
          <xdr:spPr bwMode="auto">
            <a:xfrm>
              <a:off x="3061526" y="52084745"/>
              <a:ext cx="4462470" cy="4103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xnSp macro="">
          <xdr:nvCxnSpPr>
            <xdr:cNvPr id="16" name="直線矢印コネクタ 15"/>
            <xdr:cNvCxnSpPr/>
          </xdr:nvCxnSpPr>
          <xdr:spPr bwMode="auto">
            <a:xfrm>
              <a:off x="2144943" y="52599000"/>
              <a:ext cx="9364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3149156" y="52409651"/>
              <a:ext cx="6931562" cy="40646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H</a:t>
              </a:r>
              <a:r>
                <a:rPr lang="ja-JP" altLang="en-US">
                  <a:solidFill>
                    <a:schemeClr val="tx1"/>
                  </a:solidFill>
                </a:rPr>
                <a:t>　株式会社国際開発センター</a:t>
              </a:r>
              <a:r>
                <a:rPr lang="ja-JP" altLang="en-US" sz="1100">
                  <a:solidFill>
                    <a:schemeClr val="tx1"/>
                  </a:solidFill>
                  <a:effectLst/>
                  <a:latin typeface="+mn-lt"/>
                  <a:ea typeface="+mn-ea"/>
                  <a:cs typeface="+mn-cs"/>
                </a:rPr>
                <a:t>　／　１６．０</a:t>
              </a:r>
              <a:r>
                <a:rPr kumimoji="1" lang="ja-JP" altLang="en-US" sz="1100">
                  <a:solidFill>
                    <a:schemeClr val="tx1"/>
                  </a:solidFill>
                </a:rPr>
                <a:t>百万円</a:t>
              </a:r>
            </a:p>
          </xdr:txBody>
        </xdr:sp>
        <xdr:sp macro="" textlink="">
          <xdr:nvSpPr>
            <xdr:cNvPr id="21" name="テキスト ボックス 20"/>
            <xdr:cNvSpPr txBox="1"/>
          </xdr:nvSpPr>
          <xdr:spPr bwMode="auto">
            <a:xfrm>
              <a:off x="3279887" y="52809437"/>
              <a:ext cx="6830290" cy="1026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アフリカ健康構想の下、アフリカ固有の課題を念頭に置いた持続可能なヘルスケアの構築を目指すため、ケニア、タンザニア、ウガンダ、ガーナ、セネガル、ザンビア等における民間事業の組成の可能性に係る調査・検討</a:t>
              </a:r>
              <a:r>
                <a:rPr lang="ja-JP" altLang="en-US" sz="1100">
                  <a:solidFill>
                    <a:schemeClr val="dk1"/>
                  </a:solidFill>
                  <a:effectLst/>
                  <a:latin typeface="+mn-lt"/>
                  <a:ea typeface="+mn-ea"/>
                  <a:cs typeface="+mn-cs"/>
                </a:rPr>
                <a:t>、及びケニア、ガーナに向けたオンラインセミナー</a:t>
              </a:r>
              <a:r>
                <a:rPr lang="ja-JP" altLang="ja-JP" sz="1100">
                  <a:solidFill>
                    <a:schemeClr val="dk1"/>
                  </a:solidFill>
                  <a:effectLst/>
                  <a:latin typeface="+mn-lt"/>
                  <a:ea typeface="+mn-ea"/>
                  <a:cs typeface="+mn-cs"/>
                </a:rPr>
                <a:t>を実施。</a:t>
              </a:r>
              <a:endParaRPr lang="ja-JP" altLang="ja-JP" sz="1050">
                <a:effectLst/>
              </a:endParaRPr>
            </a:p>
          </xdr:txBody>
        </xdr:sp>
      </xdr:grpSp>
    </xdr:grpSp>
    <xdr:clientData/>
  </xdr:twoCellAnchor>
  <xdr:twoCellAnchor>
    <xdr:from>
      <xdr:col>10</xdr:col>
      <xdr:colOff>96982</xdr:colOff>
      <xdr:row>154</xdr:row>
      <xdr:rowOff>591440</xdr:rowOff>
    </xdr:from>
    <xdr:to>
      <xdr:col>49</xdr:col>
      <xdr:colOff>112058</xdr:colOff>
      <xdr:row>154</xdr:row>
      <xdr:rowOff>1933292</xdr:rowOff>
    </xdr:to>
    <xdr:grpSp>
      <xdr:nvGrpSpPr>
        <xdr:cNvPr id="27" name="グループ化 26"/>
        <xdr:cNvGrpSpPr/>
      </xdr:nvGrpSpPr>
      <xdr:grpSpPr>
        <a:xfrm>
          <a:off x="2114041" y="62010881"/>
          <a:ext cx="7881605" cy="1341852"/>
          <a:chOff x="2138052" y="49592362"/>
          <a:chExt cx="7975405" cy="1367466"/>
        </a:xfrm>
      </xdr:grpSpPr>
      <xdr:sp macro="" textlink="">
        <xdr:nvSpPr>
          <xdr:cNvPr id="13" name="正方形/長方形 12"/>
          <xdr:cNvSpPr/>
        </xdr:nvSpPr>
        <xdr:spPr bwMode="auto">
          <a:xfrm>
            <a:off x="3130314" y="49931961"/>
            <a:ext cx="6983143"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J</a:t>
            </a:r>
            <a:r>
              <a:rPr lang="ja-JP" altLang="en-US">
                <a:solidFill>
                  <a:schemeClr val="tx1"/>
                </a:solidFill>
              </a:rPr>
              <a:t>　</a:t>
            </a:r>
            <a:r>
              <a:rPr lang="ja-JP" altLang="en-US" sz="1100">
                <a:solidFill>
                  <a:schemeClr val="tx1"/>
                </a:solidFill>
                <a:effectLst/>
                <a:latin typeface="+mn-lt"/>
                <a:ea typeface="+mn-ea"/>
                <a:cs typeface="+mn-cs"/>
              </a:rPr>
              <a:t>有限責任監査法人トーマツ　／　９．９</a:t>
            </a:r>
            <a:r>
              <a:rPr kumimoji="1" lang="ja-JP" altLang="en-US" sz="1100">
                <a:solidFill>
                  <a:schemeClr val="tx1"/>
                </a:solidFill>
              </a:rPr>
              <a:t>百万円</a:t>
            </a:r>
          </a:p>
        </xdr:txBody>
      </xdr:sp>
      <xdr:sp macro="" textlink="">
        <xdr:nvSpPr>
          <xdr:cNvPr id="14" name="テキスト ボックス 13"/>
          <xdr:cNvSpPr txBox="1"/>
        </xdr:nvSpPr>
        <xdr:spPr bwMode="auto">
          <a:xfrm>
            <a:off x="3095016" y="49592362"/>
            <a:ext cx="3285845"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xnSp macro="">
        <xdr:nvCxnSpPr>
          <xdr:cNvPr id="15" name="直線矢印コネクタ 14"/>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3297757" y="50312297"/>
            <a:ext cx="6598786" cy="5761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25" name="テキスト ボックス 24"/>
          <xdr:cNvSpPr txBox="1"/>
        </xdr:nvSpPr>
        <xdr:spPr bwMode="auto">
          <a:xfrm>
            <a:off x="3487377" y="50329126"/>
            <a:ext cx="6232458"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chemeClr val="dk1"/>
                </a:solidFill>
                <a:effectLst/>
                <a:latin typeface="+mn-lt"/>
                <a:ea typeface="+mn-ea"/>
                <a:cs typeface="+mn-cs"/>
              </a:rPr>
              <a:t>本邦</a:t>
            </a:r>
            <a:r>
              <a:rPr lang="ja-JP" altLang="ja-JP" sz="1100">
                <a:solidFill>
                  <a:schemeClr val="dk1"/>
                </a:solidFill>
                <a:effectLst/>
                <a:latin typeface="+mn-lt"/>
                <a:ea typeface="+mn-ea"/>
                <a:cs typeface="+mn-cs"/>
              </a:rPr>
              <a:t>企業がアフリカ進出する際に相手国側での有力なパートナー</a:t>
            </a:r>
            <a:r>
              <a:rPr lang="ja-JP" altLang="en-US" sz="1100">
                <a:solidFill>
                  <a:schemeClr val="dk1"/>
                </a:solidFill>
                <a:effectLst/>
                <a:latin typeface="+mn-lt"/>
                <a:ea typeface="+mn-ea"/>
                <a:cs typeface="+mn-cs"/>
              </a:rPr>
              <a:t>となり得る組織</a:t>
            </a:r>
            <a:r>
              <a:rPr lang="ja-JP" altLang="ja-JP" sz="1100">
                <a:solidFill>
                  <a:schemeClr val="dk1"/>
                </a:solidFill>
                <a:effectLst/>
                <a:latin typeface="+mn-lt"/>
                <a:ea typeface="+mn-ea"/>
                <a:cs typeface="+mn-cs"/>
              </a:rPr>
              <a:t>等の</a:t>
            </a:r>
            <a:r>
              <a:rPr lang="ja-JP" altLang="en-US" sz="1100">
                <a:solidFill>
                  <a:schemeClr val="dk1"/>
                </a:solidFill>
                <a:effectLst/>
                <a:latin typeface="+mn-lt"/>
                <a:ea typeface="+mn-ea"/>
                <a:cs typeface="+mn-cs"/>
              </a:rPr>
              <a:t>調査、及び新たにアフリカ健康構想の取組国となり得る国の、基礎情報の調査・検討を実施。</a:t>
            </a:r>
            <a:endParaRPr kumimoji="1" lang="ja-JP" altLang="en-US" sz="1050">
              <a:solidFill>
                <a:schemeClr val="tx1"/>
              </a:solidFill>
            </a:endParaRPr>
          </a:p>
        </xdr:txBody>
      </xdr:sp>
    </xdr:grpSp>
    <xdr:clientData/>
  </xdr:twoCellAnchor>
  <xdr:twoCellAnchor>
    <xdr:from>
      <xdr:col>10</xdr:col>
      <xdr:colOff>47625</xdr:colOff>
      <xdr:row>131</xdr:row>
      <xdr:rowOff>243042</xdr:rowOff>
    </xdr:from>
    <xdr:to>
      <xdr:col>10</xdr:col>
      <xdr:colOff>71049</xdr:colOff>
      <xdr:row>156</xdr:row>
      <xdr:rowOff>1838325</xdr:rowOff>
    </xdr:to>
    <xdr:cxnSp macro="">
      <xdr:nvCxnSpPr>
        <xdr:cNvPr id="22" name="直線コネクタ 21"/>
        <xdr:cNvCxnSpPr/>
      </xdr:nvCxnSpPr>
      <xdr:spPr>
        <a:xfrm flipH="1">
          <a:off x="2047875" y="49515867"/>
          <a:ext cx="23424" cy="18425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53228</xdr:colOff>
      <xdr:row>130</xdr:row>
      <xdr:rowOff>148324</xdr:rowOff>
    </xdr:from>
    <xdr:to>
      <xdr:col>55</xdr:col>
      <xdr:colOff>28685</xdr:colOff>
      <xdr:row>131</xdr:row>
      <xdr:rowOff>198913</xdr:rowOff>
    </xdr:to>
    <xdr:sp macro="" textlink="">
      <xdr:nvSpPr>
        <xdr:cNvPr id="23" name="テキスト ボックス 22"/>
        <xdr:cNvSpPr txBox="1"/>
      </xdr:nvSpPr>
      <xdr:spPr>
        <a:xfrm>
          <a:off x="5972335" y="49310931"/>
          <a:ext cx="5268636" cy="40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四捨五入の関係で、合計（内閣官房）は、必ずしも一致しない。</a:t>
          </a:r>
        </a:p>
      </xdr:txBody>
    </xdr:sp>
    <xdr:clientData/>
  </xdr:twoCellAnchor>
  <xdr:twoCellAnchor>
    <xdr:from>
      <xdr:col>10</xdr:col>
      <xdr:colOff>92500</xdr:colOff>
      <xdr:row>154</xdr:row>
      <xdr:rowOff>2028004</xdr:rowOff>
    </xdr:from>
    <xdr:to>
      <xdr:col>49</xdr:col>
      <xdr:colOff>112057</xdr:colOff>
      <xdr:row>155</xdr:row>
      <xdr:rowOff>1009897</xdr:rowOff>
    </xdr:to>
    <xdr:grpSp>
      <xdr:nvGrpSpPr>
        <xdr:cNvPr id="29" name="グループ化 28"/>
        <xdr:cNvGrpSpPr/>
      </xdr:nvGrpSpPr>
      <xdr:grpSpPr>
        <a:xfrm>
          <a:off x="2109559" y="63447445"/>
          <a:ext cx="7886086" cy="1323923"/>
          <a:chOff x="2138052" y="49610664"/>
          <a:chExt cx="7979940" cy="1349165"/>
        </a:xfrm>
      </xdr:grpSpPr>
      <xdr:sp macro="" textlink="">
        <xdr:nvSpPr>
          <xdr:cNvPr id="30" name="正方形/長方形 29"/>
          <xdr:cNvSpPr/>
        </xdr:nvSpPr>
        <xdr:spPr bwMode="auto">
          <a:xfrm>
            <a:off x="3130314" y="49931961"/>
            <a:ext cx="6987678"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K</a:t>
            </a:r>
            <a:r>
              <a:rPr lang="ja-JP" altLang="en-US">
                <a:solidFill>
                  <a:schemeClr val="tx1"/>
                </a:solidFill>
              </a:rPr>
              <a:t>　</a:t>
            </a:r>
            <a:r>
              <a:rPr lang="ja-JP" altLang="en-US" sz="1100">
                <a:solidFill>
                  <a:schemeClr val="tx1"/>
                </a:solidFill>
                <a:effectLst/>
                <a:latin typeface="+mn-lt"/>
                <a:ea typeface="+mn-ea"/>
                <a:cs typeface="+mn-cs"/>
              </a:rPr>
              <a:t>有限責任監査法人トーマツ　／　９．２</a:t>
            </a:r>
            <a:r>
              <a:rPr kumimoji="1" lang="ja-JP" altLang="en-US" sz="1100">
                <a:solidFill>
                  <a:schemeClr val="tx1"/>
                </a:solidFill>
              </a:rPr>
              <a:t>百万円</a:t>
            </a:r>
          </a:p>
        </xdr:txBody>
      </xdr:sp>
      <xdr:sp macro="" textlink="">
        <xdr:nvSpPr>
          <xdr:cNvPr id="31" name="テキスト ボックス 30"/>
          <xdr:cNvSpPr txBox="1"/>
        </xdr:nvSpPr>
        <xdr:spPr bwMode="auto">
          <a:xfrm>
            <a:off x="3095016" y="49610664"/>
            <a:ext cx="3285846"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一般競争入札（最低価格方式）</a:t>
            </a:r>
            <a:r>
              <a:rPr kumimoji="1" lang="en-US" altLang="ja-JP" sz="1100">
                <a:solidFill>
                  <a:schemeClr val="tx1"/>
                </a:solidFill>
              </a:rPr>
              <a:t>】</a:t>
            </a:r>
            <a:endParaRPr kumimoji="1" lang="ja-JP" altLang="en-US" sz="1100">
              <a:solidFill>
                <a:schemeClr val="tx1"/>
              </a:solidFill>
            </a:endParaRPr>
          </a:p>
        </xdr:txBody>
      </xdr:sp>
      <xdr:cxnSp macro="">
        <xdr:nvCxnSpPr>
          <xdr:cNvPr id="32" name="直線矢印コネクタ 31"/>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32"/>
          <xdr:cNvSpPr/>
        </xdr:nvSpPr>
        <xdr:spPr bwMode="auto">
          <a:xfrm>
            <a:off x="3297758" y="50312298"/>
            <a:ext cx="6598785" cy="372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34" name="テキスト ボックス 33"/>
          <xdr:cNvSpPr txBox="1"/>
        </xdr:nvSpPr>
        <xdr:spPr bwMode="auto">
          <a:xfrm>
            <a:off x="3487377" y="50329127"/>
            <a:ext cx="6232458"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ICT</a:t>
            </a:r>
            <a:r>
              <a:rPr lang="ja-JP" altLang="en-US" sz="1100">
                <a:solidFill>
                  <a:schemeClr val="dk1"/>
                </a:solidFill>
                <a:effectLst/>
                <a:latin typeface="+mn-lt"/>
                <a:ea typeface="+mn-ea"/>
                <a:cs typeface="+mn-cs"/>
              </a:rPr>
              <a:t>デバイス、ソフトウェア等を活用した遠隔医療の在り方」をテーマとするオンライン国際カンファレンスをフィリピン、インド、ベトナム、インドネシアの各国と実施。</a:t>
            </a:r>
            <a:endParaRPr lang="en-US" altLang="ja-JP" sz="1100">
              <a:solidFill>
                <a:schemeClr val="dk1"/>
              </a:solidFill>
              <a:effectLst/>
              <a:latin typeface="+mn-lt"/>
              <a:ea typeface="+mn-ea"/>
              <a:cs typeface="+mn-cs"/>
            </a:endParaRPr>
          </a:p>
        </xdr:txBody>
      </xdr:sp>
    </xdr:grpSp>
    <xdr:clientData/>
  </xdr:twoCellAnchor>
  <xdr:twoCellAnchor>
    <xdr:from>
      <xdr:col>10</xdr:col>
      <xdr:colOff>70085</xdr:colOff>
      <xdr:row>152</xdr:row>
      <xdr:rowOff>75865</xdr:rowOff>
    </xdr:from>
    <xdr:to>
      <xdr:col>49</xdr:col>
      <xdr:colOff>163740</xdr:colOff>
      <xdr:row>153</xdr:row>
      <xdr:rowOff>8965</xdr:rowOff>
    </xdr:to>
    <xdr:grpSp>
      <xdr:nvGrpSpPr>
        <xdr:cNvPr id="35" name="グループ化 34"/>
        <xdr:cNvGrpSpPr/>
      </xdr:nvGrpSpPr>
      <xdr:grpSpPr>
        <a:xfrm>
          <a:off x="2087144" y="57830983"/>
          <a:ext cx="7960184" cy="1457100"/>
          <a:chOff x="2138052" y="49482631"/>
          <a:chExt cx="8048645" cy="1492724"/>
        </a:xfrm>
      </xdr:grpSpPr>
      <xdr:sp macro="" textlink="">
        <xdr:nvSpPr>
          <xdr:cNvPr id="36" name="正方形/長方形 35"/>
          <xdr:cNvSpPr/>
        </xdr:nvSpPr>
        <xdr:spPr bwMode="auto">
          <a:xfrm>
            <a:off x="3130315" y="49771584"/>
            <a:ext cx="7044378"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G</a:t>
            </a:r>
            <a:r>
              <a:rPr lang="ja-JP" altLang="en-US">
                <a:solidFill>
                  <a:schemeClr val="tx1"/>
                </a:solidFill>
              </a:rPr>
              <a:t>　デロイトトーマツファイナンシャルアドバイザリー合同会社</a:t>
            </a:r>
            <a:r>
              <a:rPr lang="ja-JP" altLang="en-US" sz="1100">
                <a:solidFill>
                  <a:schemeClr val="tx1"/>
                </a:solidFill>
                <a:effectLst/>
                <a:latin typeface="+mn-lt"/>
                <a:ea typeface="+mn-ea"/>
                <a:cs typeface="+mn-cs"/>
              </a:rPr>
              <a:t>　／　２１．７</a:t>
            </a:r>
            <a:r>
              <a:rPr kumimoji="1" lang="ja-JP" altLang="en-US" sz="1100">
                <a:solidFill>
                  <a:schemeClr val="tx1"/>
                </a:solidFill>
              </a:rPr>
              <a:t>百万円</a:t>
            </a:r>
          </a:p>
        </xdr:txBody>
      </xdr:sp>
      <xdr:sp macro="" textlink="">
        <xdr:nvSpPr>
          <xdr:cNvPr id="37" name="テキスト ボックス 36"/>
          <xdr:cNvSpPr txBox="1"/>
        </xdr:nvSpPr>
        <xdr:spPr bwMode="auto">
          <a:xfrm>
            <a:off x="3095016" y="49482631"/>
            <a:ext cx="3285845" cy="2180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（総合評価落札方式</a:t>
            </a:r>
            <a:r>
              <a:rPr lang="ja-JP" altLang="ja-JP" sz="1100">
                <a:solidFill>
                  <a:schemeClr val="tx1"/>
                </a:solidFill>
                <a:effectLst/>
                <a:latin typeface="+mn-lt"/>
                <a:ea typeface="+mn-ea"/>
                <a:cs typeface="+mn-cs"/>
              </a:rPr>
              <a:t>）</a:t>
            </a:r>
            <a:r>
              <a:rPr kumimoji="1" lang="en-US" altLang="ja-JP" sz="1100">
                <a:solidFill>
                  <a:schemeClr val="tx1"/>
                </a:solidFill>
              </a:rPr>
              <a:t>】</a:t>
            </a:r>
            <a:endParaRPr kumimoji="1" lang="ja-JP" altLang="en-US" sz="1100">
              <a:solidFill>
                <a:schemeClr val="tx1"/>
              </a:solidFill>
            </a:endParaRPr>
          </a:p>
        </xdr:txBody>
      </xdr:sp>
      <xdr:cxnSp macro="">
        <xdr:nvCxnSpPr>
          <xdr:cNvPr id="38" name="直線矢印コネクタ 37"/>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xdr:cNvSpPr/>
        </xdr:nvSpPr>
        <xdr:spPr bwMode="auto">
          <a:xfrm>
            <a:off x="3137781" y="50202566"/>
            <a:ext cx="7048916" cy="5775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40" name="テキスト ボックス 39"/>
          <xdr:cNvSpPr txBox="1"/>
        </xdr:nvSpPr>
        <xdr:spPr bwMode="auto">
          <a:xfrm>
            <a:off x="3229422" y="50153535"/>
            <a:ext cx="6944393" cy="821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アジア健康構想の下、外国人介護人材の受入や民間事業者の海外展開を推進に向け、アジアに紹介すべき「日本的介護」の整理、標準介護</a:t>
            </a:r>
            <a:r>
              <a:rPr kumimoji="1" lang="en-US" altLang="ja-JP" sz="1100">
                <a:solidFill>
                  <a:schemeClr val="dk1"/>
                </a:solidFill>
                <a:effectLst/>
                <a:latin typeface="+mn-lt"/>
                <a:ea typeface="+mn-ea"/>
                <a:cs typeface="+mn-cs"/>
              </a:rPr>
              <a:t>can</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do</a:t>
            </a:r>
            <a:r>
              <a:rPr kumimoji="1" lang="ja-JP" altLang="ja-JP" sz="1100">
                <a:solidFill>
                  <a:schemeClr val="dk1"/>
                </a:solidFill>
                <a:effectLst/>
                <a:latin typeface="+mn-lt"/>
                <a:ea typeface="+mn-ea"/>
                <a:cs typeface="+mn-cs"/>
              </a:rPr>
              <a:t>に基づく日本語テストに関する検討、介護事業者の国際展開に係る課題分析</a:t>
            </a:r>
            <a:r>
              <a:rPr kumimoji="1" lang="ja-JP" altLang="en-US" sz="1100">
                <a:solidFill>
                  <a:schemeClr val="dk1"/>
                </a:solidFill>
                <a:effectLst/>
                <a:latin typeface="+mn-lt"/>
                <a:ea typeface="+mn-ea"/>
                <a:cs typeface="+mn-cs"/>
              </a:rPr>
              <a:t>、太平洋島嶼国へのヘルスケア展開の可能性調査</a:t>
            </a:r>
            <a:r>
              <a:rPr kumimoji="1" lang="ja-JP" altLang="ja-JP" sz="1100">
                <a:solidFill>
                  <a:schemeClr val="dk1"/>
                </a:solidFill>
                <a:effectLst/>
                <a:latin typeface="+mn-lt"/>
                <a:ea typeface="+mn-ea"/>
                <a:cs typeface="+mn-cs"/>
              </a:rPr>
              <a:t>等の総合的な調査・検討を実施</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grpSp>
    <xdr:clientData/>
  </xdr:twoCellAnchor>
  <xdr:twoCellAnchor>
    <xdr:from>
      <xdr:col>10</xdr:col>
      <xdr:colOff>81294</xdr:colOff>
      <xdr:row>155</xdr:row>
      <xdr:rowOff>1035193</xdr:rowOff>
    </xdr:from>
    <xdr:to>
      <xdr:col>49</xdr:col>
      <xdr:colOff>112058</xdr:colOff>
      <xdr:row>156</xdr:row>
      <xdr:rowOff>35016</xdr:rowOff>
    </xdr:to>
    <xdr:grpSp>
      <xdr:nvGrpSpPr>
        <xdr:cNvPr id="41" name="グループ化 40"/>
        <xdr:cNvGrpSpPr/>
      </xdr:nvGrpSpPr>
      <xdr:grpSpPr>
        <a:xfrm>
          <a:off x="2098353" y="64796664"/>
          <a:ext cx="7897293" cy="1252205"/>
          <a:chOff x="2138052" y="49592362"/>
          <a:chExt cx="7991280" cy="1367466"/>
        </a:xfrm>
      </xdr:grpSpPr>
      <xdr:sp macro="" textlink="">
        <xdr:nvSpPr>
          <xdr:cNvPr id="42" name="正方形/長方形 41"/>
          <xdr:cNvSpPr/>
        </xdr:nvSpPr>
        <xdr:spPr bwMode="auto">
          <a:xfrm>
            <a:off x="3130314" y="49931961"/>
            <a:ext cx="6999018"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L</a:t>
            </a:r>
            <a:r>
              <a:rPr lang="ja-JP" altLang="en-US">
                <a:solidFill>
                  <a:schemeClr val="tx1"/>
                </a:solidFill>
              </a:rPr>
              <a:t>　西浦特許事務所</a:t>
            </a:r>
            <a:r>
              <a:rPr lang="ja-JP" altLang="en-US" sz="1100">
                <a:solidFill>
                  <a:schemeClr val="tx1"/>
                </a:solidFill>
                <a:effectLst/>
                <a:latin typeface="+mn-lt"/>
                <a:ea typeface="+mn-ea"/>
                <a:cs typeface="+mn-cs"/>
              </a:rPr>
              <a:t>　／　４．０</a:t>
            </a:r>
            <a:r>
              <a:rPr kumimoji="1" lang="ja-JP" altLang="en-US" sz="1100">
                <a:solidFill>
                  <a:schemeClr val="tx1"/>
                </a:solidFill>
              </a:rPr>
              <a:t>百万円</a:t>
            </a:r>
          </a:p>
        </xdr:txBody>
      </xdr:sp>
      <xdr:sp macro="" textlink="">
        <xdr:nvSpPr>
          <xdr:cNvPr id="43" name="テキスト ボックス 42"/>
          <xdr:cNvSpPr txBox="1"/>
        </xdr:nvSpPr>
        <xdr:spPr bwMode="auto">
          <a:xfrm>
            <a:off x="3095016" y="49592362"/>
            <a:ext cx="3285845"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最低価格方式</a:t>
            </a:r>
            <a:r>
              <a:rPr lang="ja-JP" altLang="ja-JP" sz="1100">
                <a:solidFill>
                  <a:schemeClr val="tx1"/>
                </a:solidFill>
                <a:effectLst/>
                <a:latin typeface="+mn-lt"/>
                <a:ea typeface="+mn-ea"/>
                <a:cs typeface="+mn-cs"/>
              </a:rPr>
              <a:t>）</a:t>
            </a:r>
            <a:r>
              <a:rPr kumimoji="1" lang="en-US" altLang="ja-JP" sz="1100">
                <a:solidFill>
                  <a:schemeClr val="tx1"/>
                </a:solidFill>
              </a:rPr>
              <a:t>】</a:t>
            </a:r>
            <a:endParaRPr kumimoji="1" lang="ja-JP" altLang="en-US" sz="1100">
              <a:solidFill>
                <a:schemeClr val="tx1"/>
              </a:solidFill>
            </a:endParaRPr>
          </a:p>
        </xdr:txBody>
      </xdr:sp>
      <xdr:cxnSp macro="">
        <xdr:nvCxnSpPr>
          <xdr:cNvPr id="44" name="直線矢印コネクタ 43"/>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bwMode="auto">
          <a:xfrm>
            <a:off x="3297758" y="50312298"/>
            <a:ext cx="6598785" cy="372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46" name="テキスト ボックス 45"/>
          <xdr:cNvSpPr txBox="1"/>
        </xdr:nvSpPr>
        <xdr:spPr bwMode="auto">
          <a:xfrm>
            <a:off x="3487377" y="50329126"/>
            <a:ext cx="6232458"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chemeClr val="dk1"/>
                </a:solidFill>
                <a:effectLst/>
                <a:latin typeface="+mn-lt"/>
                <a:ea typeface="+mn-ea"/>
                <a:cs typeface="+mn-cs"/>
              </a:rPr>
              <a:t>「アジア健康構想」および「アフリカ健康構想」ロゴマークの、国内外での商標登録出願および登録に係る事務作業等の実施。</a:t>
            </a:r>
            <a:endParaRPr lang="en-US" altLang="ja-JP" sz="1100">
              <a:solidFill>
                <a:schemeClr val="dk1"/>
              </a:solidFill>
              <a:effectLst/>
              <a:latin typeface="+mn-lt"/>
              <a:ea typeface="+mn-ea"/>
              <a:cs typeface="+mn-cs"/>
            </a:endParaRPr>
          </a:p>
        </xdr:txBody>
      </xdr:sp>
    </xdr:grpSp>
    <xdr:clientData/>
  </xdr:twoCellAnchor>
  <xdr:twoCellAnchor>
    <xdr:from>
      <xdr:col>10</xdr:col>
      <xdr:colOff>78440</xdr:colOff>
      <xdr:row>148</xdr:row>
      <xdr:rowOff>448220</xdr:rowOff>
    </xdr:from>
    <xdr:to>
      <xdr:col>49</xdr:col>
      <xdr:colOff>156882</xdr:colOff>
      <xdr:row>152</xdr:row>
      <xdr:rowOff>30747</xdr:rowOff>
    </xdr:to>
    <xdr:grpSp>
      <xdr:nvGrpSpPr>
        <xdr:cNvPr id="47" name="グループ化 46"/>
        <xdr:cNvGrpSpPr/>
      </xdr:nvGrpSpPr>
      <xdr:grpSpPr>
        <a:xfrm>
          <a:off x="2095499" y="56488838"/>
          <a:ext cx="7944971" cy="1297027"/>
          <a:chOff x="2138052" y="49638427"/>
          <a:chExt cx="8039525" cy="1321401"/>
        </a:xfrm>
      </xdr:grpSpPr>
      <xdr:sp macro="" textlink="">
        <xdr:nvSpPr>
          <xdr:cNvPr id="49" name="テキスト ボックス 48"/>
          <xdr:cNvSpPr txBox="1"/>
        </xdr:nvSpPr>
        <xdr:spPr bwMode="auto">
          <a:xfrm>
            <a:off x="3095016" y="49638427"/>
            <a:ext cx="3285845" cy="3019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（総合評価落札方式</a:t>
            </a:r>
            <a:r>
              <a:rPr lang="ja-JP" altLang="ja-JP" sz="1100">
                <a:solidFill>
                  <a:schemeClr val="tx1"/>
                </a:solidFill>
                <a:effectLst/>
                <a:latin typeface="+mn-lt"/>
                <a:ea typeface="+mn-ea"/>
                <a:cs typeface="+mn-cs"/>
              </a:rPr>
              <a:t>）</a:t>
            </a:r>
            <a:r>
              <a:rPr kumimoji="1" lang="en-US" altLang="ja-JP" sz="1100">
                <a:solidFill>
                  <a:schemeClr val="tx1"/>
                </a:solidFill>
              </a:rPr>
              <a:t>】</a:t>
            </a:r>
            <a:endParaRPr kumimoji="1" lang="ja-JP" altLang="en-US" sz="1100">
              <a:solidFill>
                <a:schemeClr val="tx1"/>
              </a:solidFill>
            </a:endParaRPr>
          </a:p>
        </xdr:txBody>
      </xdr:sp>
      <xdr:sp macro="" textlink="">
        <xdr:nvSpPr>
          <xdr:cNvPr id="48" name="正方形/長方形 47"/>
          <xdr:cNvSpPr/>
        </xdr:nvSpPr>
        <xdr:spPr bwMode="auto">
          <a:xfrm>
            <a:off x="3130314" y="49931961"/>
            <a:ext cx="7047263"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F</a:t>
            </a:r>
            <a:r>
              <a:rPr lang="ja-JP" altLang="en-US">
                <a:solidFill>
                  <a:schemeClr val="tx1"/>
                </a:solidFill>
              </a:rPr>
              <a:t>　</a:t>
            </a:r>
            <a:r>
              <a:rPr lang="en-US" altLang="ja-JP">
                <a:solidFill>
                  <a:schemeClr val="tx1"/>
                </a:solidFill>
              </a:rPr>
              <a:t>PwC</a:t>
            </a:r>
            <a:r>
              <a:rPr lang="ja-JP" altLang="en-US">
                <a:solidFill>
                  <a:schemeClr val="tx1"/>
                </a:solidFill>
              </a:rPr>
              <a:t>コンサルティング合同会社</a:t>
            </a:r>
            <a:r>
              <a:rPr lang="ja-JP" altLang="en-US" sz="1100">
                <a:solidFill>
                  <a:schemeClr val="tx1"/>
                </a:solidFill>
                <a:effectLst/>
                <a:latin typeface="+mn-lt"/>
                <a:ea typeface="+mn-ea"/>
                <a:cs typeface="+mn-cs"/>
              </a:rPr>
              <a:t>　／　２８．１</a:t>
            </a:r>
            <a:r>
              <a:rPr kumimoji="1" lang="ja-JP" altLang="en-US" sz="1100">
                <a:solidFill>
                  <a:schemeClr val="tx1"/>
                </a:solidFill>
              </a:rPr>
              <a:t>百万円</a:t>
            </a:r>
          </a:p>
        </xdr:txBody>
      </xdr:sp>
      <xdr:cxnSp macro="">
        <xdr:nvCxnSpPr>
          <xdr:cNvPr id="50" name="直線矢印コネクタ 49"/>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大かっこ 50"/>
          <xdr:cNvSpPr/>
        </xdr:nvSpPr>
        <xdr:spPr bwMode="auto">
          <a:xfrm>
            <a:off x="3260638" y="50312298"/>
            <a:ext cx="6635905" cy="4106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52" name="テキスト ボックス 51"/>
          <xdr:cNvSpPr txBox="1"/>
        </xdr:nvSpPr>
        <xdr:spPr bwMode="auto">
          <a:xfrm>
            <a:off x="3487377" y="50329126"/>
            <a:ext cx="6335797"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アジア健康構想及びアフリカ健康構想の成果指標</a:t>
            </a:r>
            <a:r>
              <a:rPr lang="ja-JP" altLang="en-US" sz="1100">
                <a:solidFill>
                  <a:schemeClr val="dk1"/>
                </a:solidFill>
                <a:effectLst/>
                <a:latin typeface="+mn-lt"/>
                <a:ea typeface="+mn-ea"/>
                <a:cs typeface="+mn-cs"/>
              </a:rPr>
              <a:t>を定量的に把握するため</a:t>
            </a:r>
            <a:r>
              <a:rPr lang="ja-JP" altLang="ja-JP" sz="1100">
                <a:solidFill>
                  <a:schemeClr val="dk1"/>
                </a:solidFill>
                <a:effectLst/>
                <a:latin typeface="+mn-lt"/>
                <a:ea typeface="+mn-ea"/>
                <a:cs typeface="+mn-cs"/>
              </a:rPr>
              <a:t>、日本のヘルスケア関連産業の国際展開による海外市場創出額の算出及び推計方法の検討を行</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grpSp>
    <xdr:clientData/>
  </xdr:twoCellAnchor>
  <xdr:twoCellAnchor>
    <xdr:from>
      <xdr:col>10</xdr:col>
      <xdr:colOff>89649</xdr:colOff>
      <xdr:row>156</xdr:row>
      <xdr:rowOff>1391743</xdr:rowOff>
    </xdr:from>
    <xdr:to>
      <xdr:col>49</xdr:col>
      <xdr:colOff>40147</xdr:colOff>
      <xdr:row>157</xdr:row>
      <xdr:rowOff>761979</xdr:rowOff>
    </xdr:to>
    <xdr:grpSp>
      <xdr:nvGrpSpPr>
        <xdr:cNvPr id="53" name="グループ化 52"/>
        <xdr:cNvGrpSpPr/>
      </xdr:nvGrpSpPr>
      <xdr:grpSpPr>
        <a:xfrm>
          <a:off x="2106708" y="67405596"/>
          <a:ext cx="7817027" cy="1275236"/>
          <a:chOff x="2138052" y="49651979"/>
          <a:chExt cx="7895215" cy="1307849"/>
        </a:xfrm>
      </xdr:grpSpPr>
      <xdr:sp macro="" textlink="">
        <xdr:nvSpPr>
          <xdr:cNvPr id="55" name="テキスト ボックス 54"/>
          <xdr:cNvSpPr txBox="1"/>
        </xdr:nvSpPr>
        <xdr:spPr bwMode="auto">
          <a:xfrm>
            <a:off x="2981623" y="49651979"/>
            <a:ext cx="2909717"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54" name="正方形/長方形 53"/>
          <xdr:cNvSpPr/>
        </xdr:nvSpPr>
        <xdr:spPr bwMode="auto">
          <a:xfrm>
            <a:off x="3130315" y="49931961"/>
            <a:ext cx="5102643"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N</a:t>
            </a:r>
            <a:r>
              <a:rPr lang="ja-JP" altLang="en-US">
                <a:solidFill>
                  <a:schemeClr val="tx1"/>
                </a:solidFill>
              </a:rPr>
              <a:t>　国立大学法人東京大学</a:t>
            </a:r>
            <a:r>
              <a:rPr lang="ja-JP" altLang="en-US" sz="1100">
                <a:solidFill>
                  <a:schemeClr val="tx1"/>
                </a:solidFill>
                <a:effectLst/>
                <a:latin typeface="+mn-lt"/>
                <a:ea typeface="+mn-ea"/>
                <a:cs typeface="+mn-cs"/>
              </a:rPr>
              <a:t>　／　０．５</a:t>
            </a:r>
            <a:r>
              <a:rPr kumimoji="1" lang="ja-JP" altLang="en-US" sz="1100">
                <a:solidFill>
                  <a:schemeClr val="tx1"/>
                </a:solidFill>
              </a:rPr>
              <a:t>百万円</a:t>
            </a:r>
          </a:p>
        </xdr:txBody>
      </xdr:sp>
      <xdr:cxnSp macro="">
        <xdr:nvCxnSpPr>
          <xdr:cNvPr id="56" name="直線矢印コネクタ 55"/>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大かっこ 56"/>
          <xdr:cNvSpPr/>
        </xdr:nvSpPr>
        <xdr:spPr bwMode="auto">
          <a:xfrm>
            <a:off x="3157474" y="50312298"/>
            <a:ext cx="6870916" cy="4106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58" name="テキスト ボックス 57"/>
          <xdr:cNvSpPr txBox="1"/>
        </xdr:nvSpPr>
        <xdr:spPr bwMode="auto">
          <a:xfrm>
            <a:off x="3259417" y="50329126"/>
            <a:ext cx="6773850"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アジア健康構想</a:t>
            </a:r>
            <a:r>
              <a:rPr kumimoji="1" lang="ja-JP" altLang="en-US" sz="1100">
                <a:solidFill>
                  <a:schemeClr val="dk1"/>
                </a:solidFill>
                <a:effectLst/>
                <a:latin typeface="+mn-lt"/>
                <a:ea typeface="+mn-ea"/>
                <a:cs typeface="+mn-cs"/>
              </a:rPr>
              <a:t>及びアフリカ健康構想に資する事業のうち、</a:t>
            </a:r>
            <a:r>
              <a:rPr kumimoji="1" lang="en-US" altLang="ja-JP" sz="1100">
                <a:solidFill>
                  <a:schemeClr val="dk1"/>
                </a:solidFill>
                <a:effectLst/>
                <a:latin typeface="+mn-lt"/>
                <a:ea typeface="+mn-ea"/>
                <a:cs typeface="+mn-cs"/>
              </a:rPr>
              <a:t>ODA</a:t>
            </a:r>
            <a:r>
              <a:rPr kumimoji="1" lang="ja-JP" altLang="en-US" sz="1100">
                <a:solidFill>
                  <a:schemeClr val="dk1"/>
                </a:solidFill>
                <a:effectLst/>
                <a:latin typeface="+mn-lt"/>
                <a:ea typeface="+mn-ea"/>
                <a:cs typeface="+mn-cs"/>
              </a:rPr>
              <a:t>案件など成果を金額換算することが難しい案件について、</a:t>
            </a:r>
            <a:r>
              <a:rPr lang="ja-JP" altLang="ja-JP" sz="1100">
                <a:solidFill>
                  <a:schemeClr val="dk1"/>
                </a:solidFill>
                <a:effectLst/>
                <a:latin typeface="+mn-lt"/>
                <a:ea typeface="+mn-ea"/>
                <a:cs typeface="+mn-cs"/>
              </a:rPr>
              <a:t>個別事業の</a:t>
            </a:r>
            <a:r>
              <a:rPr lang="en-US" altLang="ja-JP" sz="1100">
                <a:solidFill>
                  <a:schemeClr val="dk1"/>
                </a:solidFill>
                <a:effectLst/>
                <a:latin typeface="+mn-lt"/>
                <a:ea typeface="+mn-ea"/>
                <a:cs typeface="+mn-cs"/>
              </a:rPr>
              <a:t>UHC</a:t>
            </a:r>
            <a:r>
              <a:rPr lang="ja-JP" altLang="ja-JP" sz="1100">
                <a:solidFill>
                  <a:schemeClr val="dk1"/>
                </a:solidFill>
                <a:effectLst/>
                <a:latin typeface="+mn-lt"/>
                <a:ea typeface="+mn-ea"/>
                <a:cs typeface="+mn-cs"/>
              </a:rPr>
              <a:t>推進への貢献の程度を定型化・定量化する手法</a:t>
            </a:r>
            <a:r>
              <a:rPr lang="ja-JP" altLang="en-US" sz="1100">
                <a:solidFill>
                  <a:schemeClr val="dk1"/>
                </a:solidFill>
                <a:effectLst/>
                <a:latin typeface="+mn-lt"/>
                <a:ea typeface="+mn-ea"/>
                <a:cs typeface="+mn-cs"/>
              </a:rPr>
              <a:t>を検討した。</a:t>
            </a:r>
            <a:endParaRPr lang="en-US" altLang="ja-JP" sz="1100">
              <a:solidFill>
                <a:schemeClr val="dk1"/>
              </a:solidFill>
              <a:effectLst/>
              <a:latin typeface="+mn-lt"/>
              <a:ea typeface="+mn-ea"/>
              <a:cs typeface="+mn-cs"/>
            </a:endParaRPr>
          </a:p>
        </xdr:txBody>
      </xdr:sp>
    </xdr:grpSp>
    <xdr:clientData/>
  </xdr:twoCellAnchor>
  <xdr:twoCellAnchor>
    <xdr:from>
      <xdr:col>10</xdr:col>
      <xdr:colOff>72280</xdr:colOff>
      <xdr:row>136</xdr:row>
      <xdr:rowOff>81873</xdr:rowOff>
    </xdr:from>
    <xdr:to>
      <xdr:col>49</xdr:col>
      <xdr:colOff>233081</xdr:colOff>
      <xdr:row>140</xdr:row>
      <xdr:rowOff>250996</xdr:rowOff>
    </xdr:to>
    <xdr:grpSp>
      <xdr:nvGrpSpPr>
        <xdr:cNvPr id="59" name="グループ化 58"/>
        <xdr:cNvGrpSpPr/>
      </xdr:nvGrpSpPr>
      <xdr:grpSpPr>
        <a:xfrm>
          <a:off x="2089339" y="51427226"/>
          <a:ext cx="8027330" cy="1435388"/>
          <a:chOff x="2138052" y="49592362"/>
          <a:chExt cx="8128239" cy="1466302"/>
        </a:xfrm>
      </xdr:grpSpPr>
      <xdr:sp macro="" textlink="">
        <xdr:nvSpPr>
          <xdr:cNvPr id="61" name="テキスト ボックス 60"/>
          <xdr:cNvSpPr txBox="1"/>
        </xdr:nvSpPr>
        <xdr:spPr bwMode="auto">
          <a:xfrm>
            <a:off x="3095016" y="49592362"/>
            <a:ext cx="3285845"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solidFill>
                <a:schemeClr val="tx1"/>
              </a:solidFill>
            </a:endParaRPr>
          </a:p>
        </xdr:txBody>
      </xdr:sp>
      <xdr:sp macro="" textlink="">
        <xdr:nvSpPr>
          <xdr:cNvPr id="60" name="正方形/長方形 59"/>
          <xdr:cNvSpPr/>
        </xdr:nvSpPr>
        <xdr:spPr bwMode="auto">
          <a:xfrm>
            <a:off x="3140034" y="49869322"/>
            <a:ext cx="7009759"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Ｂ　有限責任監査法人トーマツ　／　３９．６百万円</a:t>
            </a:r>
          </a:p>
        </xdr:txBody>
      </xdr:sp>
      <xdr:cxnSp macro="">
        <xdr:nvCxnSpPr>
          <xdr:cNvPr id="62" name="直線矢印コネクタ 61"/>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大かっこ 62"/>
          <xdr:cNvSpPr/>
        </xdr:nvSpPr>
        <xdr:spPr bwMode="auto">
          <a:xfrm>
            <a:off x="3166256" y="50303349"/>
            <a:ext cx="7001543" cy="5405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64" name="テキスト ボックス 63"/>
          <xdr:cNvSpPr txBox="1"/>
        </xdr:nvSpPr>
        <xdr:spPr bwMode="auto">
          <a:xfrm>
            <a:off x="3233791" y="50293312"/>
            <a:ext cx="7032500" cy="76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アジア健康構想</a:t>
            </a:r>
            <a:r>
              <a:rPr kumimoji="1" lang="ja-JP" altLang="en-US" sz="1100">
                <a:solidFill>
                  <a:schemeClr val="dk1"/>
                </a:solidFill>
                <a:effectLst/>
                <a:latin typeface="+mn-lt"/>
                <a:ea typeface="+mn-ea"/>
                <a:cs typeface="+mn-cs"/>
              </a:rPr>
              <a:t>のもと、フィリピンへの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遠隔医療の普及・展開を見据え、日本で</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遠隔医療の実例のとりまとめを行った。それらをカタログと整備するとともに、日本国内において一部のケースのでも実証を行った。</a:t>
            </a:r>
            <a:endParaRPr lang="en-US" altLang="ja-JP" sz="1100">
              <a:solidFill>
                <a:schemeClr val="dk1"/>
              </a:solidFill>
              <a:effectLst/>
              <a:latin typeface="+mn-lt"/>
              <a:ea typeface="+mn-ea"/>
              <a:cs typeface="+mn-cs"/>
            </a:endParaRPr>
          </a:p>
        </xdr:txBody>
      </xdr:sp>
    </xdr:grpSp>
    <xdr:clientData/>
  </xdr:twoCellAnchor>
  <xdr:twoCellAnchor>
    <xdr:from>
      <xdr:col>10</xdr:col>
      <xdr:colOff>67234</xdr:colOff>
      <xdr:row>132</xdr:row>
      <xdr:rowOff>67260</xdr:rowOff>
    </xdr:from>
    <xdr:to>
      <xdr:col>49</xdr:col>
      <xdr:colOff>124990</xdr:colOff>
      <xdr:row>136</xdr:row>
      <xdr:rowOff>98550</xdr:rowOff>
    </xdr:to>
    <xdr:grpSp>
      <xdr:nvGrpSpPr>
        <xdr:cNvPr id="7" name="グループ化 6"/>
        <xdr:cNvGrpSpPr/>
      </xdr:nvGrpSpPr>
      <xdr:grpSpPr>
        <a:xfrm>
          <a:off x="2084293" y="50023084"/>
          <a:ext cx="7924285" cy="1420819"/>
          <a:chOff x="1938618" y="49978311"/>
          <a:chExt cx="7924285" cy="1422530"/>
        </a:xfrm>
      </xdr:grpSpPr>
      <xdr:grpSp>
        <xdr:nvGrpSpPr>
          <xdr:cNvPr id="65" name="グループ化 64"/>
          <xdr:cNvGrpSpPr/>
        </xdr:nvGrpSpPr>
        <xdr:grpSpPr>
          <a:xfrm>
            <a:off x="2767852" y="49978311"/>
            <a:ext cx="7095051" cy="1422530"/>
            <a:chOff x="3077180" y="50672056"/>
            <a:chExt cx="5012345" cy="1240546"/>
          </a:xfrm>
        </xdr:grpSpPr>
        <xdr:sp macro="" textlink="">
          <xdr:nvSpPr>
            <xdr:cNvPr id="66" name="正方形/長方形 65"/>
            <xdr:cNvSpPr/>
          </xdr:nvSpPr>
          <xdr:spPr bwMode="auto">
            <a:xfrm>
              <a:off x="3163209" y="50949174"/>
              <a:ext cx="4926316" cy="3515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A</a:t>
              </a:r>
              <a:r>
                <a:rPr lang="ja-JP" altLang="en-US">
                  <a:solidFill>
                    <a:schemeClr val="tx1"/>
                  </a:solidFill>
                </a:rPr>
                <a:t>　アーサー・ディ・リトル・ジャパン株式会社　</a:t>
              </a:r>
              <a:r>
                <a:rPr lang="ja-JP" altLang="en-US" sz="1100">
                  <a:solidFill>
                    <a:schemeClr val="tx1"/>
                  </a:solidFill>
                  <a:effectLst/>
                  <a:latin typeface="+mn-lt"/>
                  <a:ea typeface="+mn-ea"/>
                  <a:cs typeface="+mn-cs"/>
                </a:rPr>
                <a:t>　／　４４．０</a:t>
              </a:r>
              <a:r>
                <a:rPr kumimoji="1" lang="ja-JP" altLang="en-US" sz="1100">
                  <a:solidFill>
                    <a:schemeClr val="tx1"/>
                  </a:solidFill>
                </a:rPr>
                <a:t>百万円</a:t>
              </a:r>
            </a:p>
          </xdr:txBody>
        </xdr:sp>
        <xdr:sp macro="" textlink="">
          <xdr:nvSpPr>
            <xdr:cNvPr id="67" name="テキスト ボックス 66"/>
            <xdr:cNvSpPr txBox="1"/>
          </xdr:nvSpPr>
          <xdr:spPr bwMode="auto">
            <a:xfrm>
              <a:off x="3077180" y="50672056"/>
              <a:ext cx="3171512" cy="2203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sp macro="" textlink="">
          <xdr:nvSpPr>
            <xdr:cNvPr id="68" name="大かっこ 67"/>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69" name="テキスト ボックス 68"/>
            <xdr:cNvSpPr txBox="1"/>
          </xdr:nvSpPr>
          <xdr:spPr bwMode="auto">
            <a:xfrm>
              <a:off x="3403586" y="51275176"/>
              <a:ext cx="4429457" cy="63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バリューチェーンを国際比較し、日本の医薬品産業及びバイオ関連産業の課題及び対応方針を調査研究することで、健康・医療戦略におけるモダリティ等研究開発の実効的な推進、並びにバイオ戦略の市場領域ロードマップ策定・推進の基礎資料とする</a:t>
              </a:r>
              <a:r>
                <a:rPr lang="ja-JP" altLang="en-US" sz="1100" b="0" i="0" baseline="0">
                  <a:solidFill>
                    <a:schemeClr val="dk1"/>
                  </a:solidFill>
                  <a:effectLst/>
                  <a:latin typeface="+mn-lt"/>
                  <a:ea typeface="+mn-ea"/>
                  <a:cs typeface="+mn-cs"/>
                </a:rPr>
                <a:t>ための調査分析を実施</a:t>
              </a:r>
              <a:r>
                <a:rPr lang="ja-JP" altLang="ja-JP" sz="1100" b="0" i="0" baseline="0">
                  <a:solidFill>
                    <a:schemeClr val="dk1"/>
                  </a:solidFill>
                  <a:effectLst/>
                  <a:latin typeface="+mn-lt"/>
                  <a:ea typeface="+mn-ea"/>
                  <a:cs typeface="+mn-cs"/>
                </a:rPr>
                <a:t>。</a:t>
              </a:r>
              <a:endParaRPr lang="ja-JP" altLang="ja-JP" sz="1100">
                <a:effectLst/>
              </a:endParaRPr>
            </a:p>
          </xdr:txBody>
        </xdr:sp>
      </xdr:grpSp>
      <xdr:cxnSp macro="">
        <xdr:nvCxnSpPr>
          <xdr:cNvPr id="70" name="直線矢印コネクタ 69"/>
          <xdr:cNvCxnSpPr/>
        </xdr:nvCxnSpPr>
        <xdr:spPr bwMode="auto">
          <a:xfrm>
            <a:off x="1938618" y="50493706"/>
            <a:ext cx="9645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89647</xdr:colOff>
      <xdr:row>140</xdr:row>
      <xdr:rowOff>157153</xdr:rowOff>
    </xdr:from>
    <xdr:to>
      <xdr:col>49</xdr:col>
      <xdr:colOff>268940</xdr:colOff>
      <xdr:row>147</xdr:row>
      <xdr:rowOff>104757</xdr:rowOff>
    </xdr:to>
    <xdr:grpSp>
      <xdr:nvGrpSpPr>
        <xdr:cNvPr id="8" name="グループ化 7"/>
        <xdr:cNvGrpSpPr/>
      </xdr:nvGrpSpPr>
      <xdr:grpSpPr>
        <a:xfrm>
          <a:off x="2106706" y="52768771"/>
          <a:ext cx="8045822" cy="2704251"/>
          <a:chOff x="2902324" y="52382101"/>
          <a:chExt cx="8045822" cy="2689695"/>
        </a:xfrm>
      </xdr:grpSpPr>
      <xdr:grpSp>
        <xdr:nvGrpSpPr>
          <xdr:cNvPr id="76" name="グループ化 75"/>
          <xdr:cNvGrpSpPr/>
        </xdr:nvGrpSpPr>
        <xdr:grpSpPr>
          <a:xfrm>
            <a:off x="3832412" y="52382101"/>
            <a:ext cx="7115734" cy="2689695"/>
            <a:chOff x="2614083" y="50075557"/>
            <a:chExt cx="7115734" cy="2689695"/>
          </a:xfrm>
        </xdr:grpSpPr>
        <xdr:grpSp>
          <xdr:nvGrpSpPr>
            <xdr:cNvPr id="77" name="グループ化 76"/>
            <xdr:cNvGrpSpPr/>
          </xdr:nvGrpSpPr>
          <xdr:grpSpPr>
            <a:xfrm>
              <a:off x="2614083" y="50075557"/>
              <a:ext cx="6952708" cy="1294363"/>
              <a:chOff x="2005127" y="242891686"/>
              <a:chExt cx="5033702" cy="2262612"/>
            </a:xfrm>
          </xdr:grpSpPr>
          <xdr:sp macro="" textlink="">
            <xdr:nvSpPr>
              <xdr:cNvPr id="89" name="テキスト ボックス 88"/>
              <xdr:cNvSpPr txBox="1"/>
            </xdr:nvSpPr>
            <xdr:spPr bwMode="auto">
              <a:xfrm>
                <a:off x="2005127" y="242891686"/>
                <a:ext cx="3303631" cy="4601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86" name="正方形/長方形 85"/>
              <xdr:cNvSpPr/>
            </xdr:nvSpPr>
            <xdr:spPr bwMode="auto">
              <a:xfrm>
                <a:off x="2036536" y="243350769"/>
                <a:ext cx="4990516" cy="65699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ysClr val="windowText" lastClr="000000"/>
                    </a:solidFill>
                    <a:effectLst/>
                    <a:latin typeface="+mn-lt"/>
                    <a:ea typeface="+mn-ea"/>
                    <a:cs typeface="+mn-cs"/>
                  </a:rPr>
                  <a:t>Ｃ　株式会社　野村総合研究所　／　３６．３</a:t>
                </a:r>
                <a:r>
                  <a:rPr kumimoji="1" lang="ja-JP" altLang="en-US" sz="1100">
                    <a:solidFill>
                      <a:sysClr val="windowText" lastClr="000000"/>
                    </a:solidFill>
                  </a:rPr>
                  <a:t>百万円</a:t>
                </a:r>
              </a:p>
            </xdr:txBody>
          </xdr:sp>
          <xdr:sp macro="" textlink="">
            <xdr:nvSpPr>
              <xdr:cNvPr id="87" name="テキスト ボックス 86"/>
              <xdr:cNvSpPr txBox="1"/>
            </xdr:nvSpPr>
            <xdr:spPr bwMode="auto">
              <a:xfrm>
                <a:off x="2410618" y="244108001"/>
                <a:ext cx="4549874" cy="1046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1100">
                    <a:solidFill>
                      <a:schemeClr val="dk1"/>
                    </a:solidFill>
                    <a:effectLst/>
                    <a:latin typeface="+mn-lt"/>
                    <a:ea typeface="+mn-ea"/>
                    <a:cs typeface="+mn-cs"/>
                  </a:rPr>
                  <a:t>諸外国の産学連携組織や知財マネジメント手法、ライセンス件数・収入等について比較分析を行い、日本の大学等における知財マネジメント課題</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調査分析</a:t>
                </a:r>
                <a:r>
                  <a:rPr lang="ja-JP" altLang="en-US" sz="1100">
                    <a:solidFill>
                      <a:schemeClr val="dk1"/>
                    </a:solidFill>
                    <a:effectLst/>
                    <a:latin typeface="+mn-lt"/>
                    <a:ea typeface="+mn-ea"/>
                    <a:cs typeface="+mn-cs"/>
                  </a:rPr>
                  <a:t>を実施</a:t>
                </a:r>
                <a:r>
                  <a:rPr lang="ja-JP" altLang="ja-JP" sz="1100">
                    <a:solidFill>
                      <a:schemeClr val="dk1"/>
                    </a:solidFill>
                    <a:effectLst/>
                    <a:latin typeface="+mn-lt"/>
                    <a:ea typeface="+mn-ea"/>
                    <a:cs typeface="+mn-cs"/>
                  </a:rPr>
                  <a:t>。</a:t>
                </a:r>
                <a:endParaRPr lang="ja-JP" altLang="ja-JP" sz="1100">
                  <a:effectLst/>
                </a:endParaRPr>
              </a:p>
            </xdr:txBody>
          </xdr:sp>
          <xdr:sp macro="" textlink="">
            <xdr:nvSpPr>
              <xdr:cNvPr id="88" name="大かっこ 87"/>
              <xdr:cNvSpPr/>
            </xdr:nvSpPr>
            <xdr:spPr bwMode="auto">
              <a:xfrm>
                <a:off x="2358115" y="244097373"/>
                <a:ext cx="4680714" cy="969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78" name="グループ化 77"/>
            <xdr:cNvGrpSpPr/>
          </xdr:nvGrpSpPr>
          <xdr:grpSpPr>
            <a:xfrm>
              <a:off x="3313400" y="51312517"/>
              <a:ext cx="6416417" cy="1452735"/>
              <a:chOff x="3855201" y="53358618"/>
              <a:chExt cx="5955854" cy="1796025"/>
            </a:xfrm>
          </xdr:grpSpPr>
          <xdr:grpSp>
            <xdr:nvGrpSpPr>
              <xdr:cNvPr id="81" name="グループ化 14"/>
              <xdr:cNvGrpSpPr>
                <a:grpSpLocks/>
              </xdr:cNvGrpSpPr>
            </xdr:nvGrpSpPr>
            <xdr:grpSpPr bwMode="auto">
              <a:xfrm>
                <a:off x="3855201" y="53358618"/>
                <a:ext cx="5955854" cy="1331338"/>
                <a:chOff x="3863084" y="51814136"/>
                <a:chExt cx="5737395" cy="1169770"/>
              </a:xfrm>
            </xdr:grpSpPr>
            <xdr:sp macro="" textlink="">
              <xdr:nvSpPr>
                <xdr:cNvPr id="83" name="正方形/長方形 82"/>
                <xdr:cNvSpPr/>
              </xdr:nvSpPr>
              <xdr:spPr>
                <a:xfrm>
                  <a:off x="3863084" y="52053922"/>
                  <a:ext cx="5587096"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latin typeface="+mn-ea"/>
                      <a:ea typeface="+mn-ea"/>
                    </a:rPr>
                    <a:t>Ｄ　一般社団法人大学技術移転協議会等（６者）</a:t>
                  </a:r>
                  <a:r>
                    <a:rPr lang="ja-JP" altLang="en-US" sz="1100">
                      <a:solidFill>
                        <a:sysClr val="windowText" lastClr="000000"/>
                      </a:solidFill>
                      <a:effectLst/>
                      <a:latin typeface="+mn-ea"/>
                      <a:ea typeface="+mn-ea"/>
                      <a:cs typeface="+mn-cs"/>
                    </a:rPr>
                    <a:t>　／　３．５百万円</a:t>
                  </a:r>
                  <a:endParaRPr kumimoji="1" lang="ja-JP" altLang="en-US" sz="1100">
                    <a:solidFill>
                      <a:sysClr val="windowText" lastClr="000000"/>
                    </a:solidFill>
                    <a:latin typeface="+mn-ea"/>
                    <a:ea typeface="+mn-ea"/>
                  </a:endParaRPr>
                </a:p>
              </xdr:txBody>
            </xdr:sp>
            <xdr:sp macro="" textlink="">
              <xdr:nvSpPr>
                <xdr:cNvPr id="84" name="テキスト ボックス 83"/>
                <xdr:cNvSpPr txBox="1"/>
              </xdr:nvSpPr>
              <xdr:spPr>
                <a:xfrm>
                  <a:off x="3919774" y="51814136"/>
                  <a:ext cx="1729059" cy="22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85" name="大かっこ 84"/>
                <xdr:cNvSpPr/>
              </xdr:nvSpPr>
              <xdr:spPr>
                <a:xfrm>
                  <a:off x="4036382" y="52465003"/>
                  <a:ext cx="5564097" cy="5189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82" name="テキスト ボックス 81"/>
              <xdr:cNvSpPr txBox="1"/>
            </xdr:nvSpPr>
            <xdr:spPr bwMode="auto">
              <a:xfrm>
                <a:off x="4124324" y="54069259"/>
                <a:ext cx="5591812" cy="108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100">
                    <a:solidFill>
                      <a:schemeClr val="dk1"/>
                    </a:solidFill>
                    <a:effectLst/>
                    <a:latin typeface="+mn-lt"/>
                    <a:ea typeface="+mn-ea"/>
                    <a:cs typeface="+mn-cs"/>
                  </a:rPr>
                  <a:t>ヒアリング先に関するアドバイス、ヒアリング先とのアポイント調整業務、アドバイザーとの協議等に関する調整、委員会実施に向けた調整を実施</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grpSp>
        <xdr:cxnSp macro="">
          <xdr:nvCxnSpPr>
            <xdr:cNvPr id="79" name="直線矢印コネクタ 78"/>
            <xdr:cNvCxnSpPr/>
          </xdr:nvCxnSpPr>
          <xdr:spPr>
            <a:xfrm>
              <a:off x="2774666" y="51716051"/>
              <a:ext cx="524488" cy="98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a:xfrm flipH="1">
              <a:off x="2793377" y="50708485"/>
              <a:ext cx="1" cy="1019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0" name="直線矢印コネクタ 89"/>
          <xdr:cNvCxnSpPr/>
        </xdr:nvCxnSpPr>
        <xdr:spPr bwMode="auto">
          <a:xfrm>
            <a:off x="2902324" y="52846941"/>
            <a:ext cx="9645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85166</xdr:colOff>
      <xdr:row>146</xdr:row>
      <xdr:rowOff>414700</xdr:rowOff>
    </xdr:from>
    <xdr:to>
      <xdr:col>49</xdr:col>
      <xdr:colOff>147403</xdr:colOff>
      <xdr:row>148</xdr:row>
      <xdr:rowOff>448677</xdr:rowOff>
    </xdr:to>
    <xdr:grpSp>
      <xdr:nvGrpSpPr>
        <xdr:cNvPr id="9" name="グループ化 8"/>
        <xdr:cNvGrpSpPr/>
      </xdr:nvGrpSpPr>
      <xdr:grpSpPr>
        <a:xfrm>
          <a:off x="2102225" y="55110612"/>
          <a:ext cx="7928766" cy="1378683"/>
          <a:chOff x="2079813" y="55480407"/>
          <a:chExt cx="7928766" cy="1378683"/>
        </a:xfrm>
      </xdr:grpSpPr>
      <xdr:grpSp>
        <xdr:nvGrpSpPr>
          <xdr:cNvPr id="71" name="グループ化 70"/>
          <xdr:cNvGrpSpPr/>
        </xdr:nvGrpSpPr>
        <xdr:grpSpPr>
          <a:xfrm>
            <a:off x="2947146" y="55480407"/>
            <a:ext cx="7061433" cy="1378683"/>
            <a:chOff x="3100930" y="50681829"/>
            <a:chExt cx="4988595" cy="1202308"/>
          </a:xfrm>
        </xdr:grpSpPr>
        <xdr:sp macro="" textlink="">
          <xdr:nvSpPr>
            <xdr:cNvPr id="72" name="正方形/長方形 71"/>
            <xdr:cNvSpPr/>
          </xdr:nvSpPr>
          <xdr:spPr bwMode="auto">
            <a:xfrm>
              <a:off x="3163209" y="50949174"/>
              <a:ext cx="4926316" cy="3515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E</a:t>
              </a:r>
              <a:r>
                <a:rPr lang="ja-JP" altLang="en-US">
                  <a:solidFill>
                    <a:schemeClr val="tx1"/>
                  </a:solidFill>
                </a:rPr>
                <a:t>　デロイト トーマツ コンサルティング合同会社</a:t>
              </a:r>
              <a:r>
                <a:rPr lang="ja-JP" altLang="en-US" sz="1100">
                  <a:solidFill>
                    <a:schemeClr val="tx1"/>
                  </a:solidFill>
                  <a:effectLst/>
                  <a:latin typeface="+mn-lt"/>
                  <a:ea typeface="+mn-ea"/>
                  <a:cs typeface="+mn-cs"/>
                </a:rPr>
                <a:t>　／　３０．８</a:t>
              </a:r>
              <a:r>
                <a:rPr kumimoji="1" lang="ja-JP" altLang="en-US" sz="1100">
                  <a:solidFill>
                    <a:schemeClr val="tx1"/>
                  </a:solidFill>
                </a:rPr>
                <a:t>百万円</a:t>
              </a:r>
            </a:p>
          </xdr:txBody>
        </xdr:sp>
        <xdr:sp macro="" textlink="">
          <xdr:nvSpPr>
            <xdr:cNvPr id="73" name="テキスト ボックス 72"/>
            <xdr:cNvSpPr txBox="1"/>
          </xdr:nvSpPr>
          <xdr:spPr bwMode="auto">
            <a:xfrm>
              <a:off x="3100930" y="50681829"/>
              <a:ext cx="3171512" cy="2203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sp macro="" textlink="">
          <xdr:nvSpPr>
            <xdr:cNvPr id="74" name="大かっこ 73"/>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75" name="テキスト ボックス 74"/>
            <xdr:cNvSpPr txBox="1"/>
          </xdr:nvSpPr>
          <xdr:spPr bwMode="auto">
            <a:xfrm>
              <a:off x="3264223" y="51338692"/>
              <a:ext cx="4743395" cy="54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1100">
                  <a:solidFill>
                    <a:schemeClr val="dk1"/>
                  </a:solidFill>
                  <a:effectLst/>
                  <a:latin typeface="+mn-lt"/>
                  <a:ea typeface="+mn-ea"/>
                  <a:cs typeface="+mn-cs"/>
                </a:rPr>
                <a:t>新型コロナに対する主要国でのこれまでの取組みや、診断法・治療法・ワクチン開発に必要な機能を国際比較し、日本で構築しておくべき平時</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有事の研究開発体制等の検討につな</a:t>
              </a:r>
              <a:r>
                <a:rPr lang="ja-JP" altLang="en-US" sz="1100">
                  <a:solidFill>
                    <a:schemeClr val="dk1"/>
                  </a:solidFill>
                  <a:effectLst/>
                  <a:latin typeface="+mn-lt"/>
                  <a:ea typeface="+mn-ea"/>
                  <a:cs typeface="+mn-cs"/>
                </a:rPr>
                <a:t>がる調査分析を実施</a:t>
              </a:r>
              <a:r>
                <a:rPr lang="ja-JP" altLang="ja-JP" sz="1100">
                  <a:solidFill>
                    <a:schemeClr val="dk1"/>
                  </a:solidFill>
                  <a:effectLst/>
                  <a:latin typeface="+mn-lt"/>
                  <a:ea typeface="+mn-ea"/>
                  <a:cs typeface="+mn-cs"/>
                </a:rPr>
                <a:t>。</a:t>
              </a:r>
              <a:endParaRPr lang="ja-JP" altLang="ja-JP" sz="1100">
                <a:effectLst/>
              </a:endParaRPr>
            </a:p>
          </xdr:txBody>
        </xdr:sp>
      </xdr:grpSp>
      <xdr:cxnSp macro="">
        <xdr:nvCxnSpPr>
          <xdr:cNvPr id="91" name="直線矢印コネクタ 90"/>
          <xdr:cNvCxnSpPr/>
        </xdr:nvCxnSpPr>
        <xdr:spPr bwMode="auto">
          <a:xfrm>
            <a:off x="2079813" y="55980104"/>
            <a:ext cx="9645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92665</xdr:colOff>
      <xdr:row>153</xdr:row>
      <xdr:rowOff>1187731</xdr:rowOff>
    </xdr:from>
    <xdr:to>
      <xdr:col>49</xdr:col>
      <xdr:colOff>124992</xdr:colOff>
      <xdr:row>154</xdr:row>
      <xdr:rowOff>645731</xdr:rowOff>
    </xdr:to>
    <xdr:grpSp>
      <xdr:nvGrpSpPr>
        <xdr:cNvPr id="17" name="グループ化 16"/>
        <xdr:cNvGrpSpPr/>
      </xdr:nvGrpSpPr>
      <xdr:grpSpPr>
        <a:xfrm>
          <a:off x="2109724" y="60466849"/>
          <a:ext cx="7898856" cy="1598323"/>
          <a:chOff x="2176960" y="60587930"/>
          <a:chExt cx="7898856" cy="1367053"/>
        </a:xfrm>
      </xdr:grpSpPr>
      <xdr:grpSp>
        <xdr:nvGrpSpPr>
          <xdr:cNvPr id="92" name="グループ化 91"/>
          <xdr:cNvGrpSpPr/>
        </xdr:nvGrpSpPr>
        <xdr:grpSpPr>
          <a:xfrm>
            <a:off x="3014383" y="60587930"/>
            <a:ext cx="7061433" cy="1367053"/>
            <a:chOff x="3100930" y="50738456"/>
            <a:chExt cx="4988595" cy="1192167"/>
          </a:xfrm>
        </xdr:grpSpPr>
        <xdr:sp macro="" textlink="">
          <xdr:nvSpPr>
            <xdr:cNvPr id="94" name="テキスト ボックス 93"/>
            <xdr:cNvSpPr txBox="1"/>
          </xdr:nvSpPr>
          <xdr:spPr bwMode="auto">
            <a:xfrm>
              <a:off x="3100930" y="50738456"/>
              <a:ext cx="3171512" cy="2203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sp macro="" textlink="">
          <xdr:nvSpPr>
            <xdr:cNvPr id="93" name="正方形/長方形 92"/>
            <xdr:cNvSpPr/>
          </xdr:nvSpPr>
          <xdr:spPr bwMode="auto">
            <a:xfrm>
              <a:off x="3163209" y="50949174"/>
              <a:ext cx="4926316" cy="2819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a:solidFill>
                    <a:schemeClr val="tx1"/>
                  </a:solidFill>
                  <a:effectLst/>
                  <a:latin typeface="+mn-lt"/>
                  <a:ea typeface="+mn-ea"/>
                  <a:cs typeface="+mn-cs"/>
                </a:rPr>
                <a:t>I</a:t>
              </a:r>
              <a:r>
                <a:rPr lang="ja-JP" altLang="en-US" sz="1100">
                  <a:solidFill>
                    <a:schemeClr val="tx1"/>
                  </a:solidFill>
                  <a:effectLst/>
                  <a:latin typeface="+mn-lt"/>
                  <a:ea typeface="+mn-ea"/>
                  <a:cs typeface="+mn-cs"/>
                </a:rPr>
                <a:t>　株式会社ＮＴＴデータ経営研究所　／　１０．３</a:t>
              </a:r>
              <a:r>
                <a:rPr kumimoji="1" lang="ja-JP" altLang="en-US" sz="1100">
                  <a:solidFill>
                    <a:schemeClr val="tx1"/>
                  </a:solidFill>
                </a:rPr>
                <a:t>百万円</a:t>
              </a:r>
            </a:p>
          </xdr:txBody>
        </xdr:sp>
        <xdr:sp macro="" textlink="">
          <xdr:nvSpPr>
            <xdr:cNvPr id="95" name="大かっこ 94"/>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96" name="テキスト ボックス 95"/>
            <xdr:cNvSpPr txBox="1"/>
          </xdr:nvSpPr>
          <xdr:spPr bwMode="auto">
            <a:xfrm>
              <a:off x="3309706" y="51284864"/>
              <a:ext cx="4654602" cy="64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医療・診断計測機器・ヘルスケア産業構造や市場環境を国際比較し、日系企業の競争力を分析。日本の勝ち筋となる領域をできるだけ具体的に示し、今後の取組み</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方向性</a:t>
              </a:r>
              <a:r>
                <a:rPr lang="ja-JP" altLang="en-US" sz="1100" b="0" i="0" baseline="0">
                  <a:solidFill>
                    <a:schemeClr val="dk1"/>
                  </a:solidFill>
                  <a:effectLst/>
                  <a:latin typeface="+mn-lt"/>
                  <a:ea typeface="+mn-ea"/>
                  <a:cs typeface="+mn-cs"/>
                </a:rPr>
                <a:t>に関する</a:t>
              </a:r>
              <a:r>
                <a:rPr lang="ja-JP" altLang="ja-JP" sz="1100" b="0" i="0" baseline="0">
                  <a:solidFill>
                    <a:schemeClr val="dk1"/>
                  </a:solidFill>
                  <a:effectLst/>
                  <a:latin typeface="+mn-lt"/>
                  <a:ea typeface="+mn-ea"/>
                  <a:cs typeface="+mn-cs"/>
                </a:rPr>
                <a:t>調査</a:t>
              </a:r>
              <a:r>
                <a:rPr lang="ja-JP" altLang="en-US" sz="1100" b="0" i="0" baseline="0">
                  <a:solidFill>
                    <a:schemeClr val="dk1"/>
                  </a:solidFill>
                  <a:effectLst/>
                  <a:latin typeface="+mn-lt"/>
                  <a:ea typeface="+mn-ea"/>
                  <a:cs typeface="+mn-cs"/>
                </a:rPr>
                <a:t>分析を実施</a:t>
              </a:r>
              <a:r>
                <a:rPr lang="ja-JP" altLang="ja-JP" sz="1100" b="0" i="0" baseline="0">
                  <a:solidFill>
                    <a:schemeClr val="dk1"/>
                  </a:solidFill>
                  <a:effectLst/>
                  <a:latin typeface="+mn-lt"/>
                  <a:ea typeface="+mn-ea"/>
                  <a:cs typeface="+mn-cs"/>
                </a:rPr>
                <a:t>。</a:t>
              </a:r>
              <a:endParaRPr lang="ja-JP" altLang="ja-JP" sz="1100">
                <a:effectLst/>
              </a:endParaRPr>
            </a:p>
          </xdr:txBody>
        </xdr:sp>
      </xdr:grpSp>
      <xdr:cxnSp macro="">
        <xdr:nvCxnSpPr>
          <xdr:cNvPr id="102" name="直線矢印コネクタ 101"/>
          <xdr:cNvCxnSpPr/>
        </xdr:nvCxnSpPr>
        <xdr:spPr bwMode="auto">
          <a:xfrm>
            <a:off x="2176960" y="61034381"/>
            <a:ext cx="9253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58882</xdr:colOff>
      <xdr:row>156</xdr:row>
      <xdr:rowOff>6744</xdr:rowOff>
    </xdr:from>
    <xdr:to>
      <xdr:col>49</xdr:col>
      <xdr:colOff>142922</xdr:colOff>
      <xdr:row>156</xdr:row>
      <xdr:rowOff>1374220</xdr:rowOff>
    </xdr:to>
    <xdr:grpSp>
      <xdr:nvGrpSpPr>
        <xdr:cNvPr id="104" name="グループ化 103"/>
        <xdr:cNvGrpSpPr/>
      </xdr:nvGrpSpPr>
      <xdr:grpSpPr>
        <a:xfrm>
          <a:off x="2075941" y="66020597"/>
          <a:ext cx="7950569" cy="1367476"/>
          <a:chOff x="2075941" y="66020597"/>
          <a:chExt cx="7950569" cy="1367476"/>
        </a:xfrm>
      </xdr:grpSpPr>
      <xdr:grpSp>
        <xdr:nvGrpSpPr>
          <xdr:cNvPr id="97" name="グループ化 96"/>
          <xdr:cNvGrpSpPr/>
        </xdr:nvGrpSpPr>
        <xdr:grpSpPr>
          <a:xfrm>
            <a:off x="2965077" y="66020597"/>
            <a:ext cx="7061433" cy="1367476"/>
            <a:chOff x="3100930" y="50691601"/>
            <a:chExt cx="4988595" cy="1192536"/>
          </a:xfrm>
        </xdr:grpSpPr>
        <xdr:sp macro="" textlink="">
          <xdr:nvSpPr>
            <xdr:cNvPr id="98" name="正方形/長方形 97"/>
            <xdr:cNvSpPr/>
          </xdr:nvSpPr>
          <xdr:spPr bwMode="auto">
            <a:xfrm>
              <a:off x="3163209" y="50949174"/>
              <a:ext cx="4926316" cy="3515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a:solidFill>
                    <a:schemeClr val="tx1"/>
                  </a:solidFill>
                  <a:effectLst/>
                  <a:latin typeface="+mn-lt"/>
                  <a:ea typeface="+mn-ea"/>
                  <a:cs typeface="+mn-cs"/>
                </a:rPr>
                <a:t>M</a:t>
              </a:r>
              <a:r>
                <a:rPr lang="ja-JP" altLang="en-US" sz="1100">
                  <a:solidFill>
                    <a:schemeClr val="tx1"/>
                  </a:solidFill>
                  <a:effectLst/>
                  <a:latin typeface="+mn-lt"/>
                  <a:ea typeface="+mn-ea"/>
                  <a:cs typeface="+mn-cs"/>
                </a:rPr>
                <a:t>　ハッシュピーク株式会社　／　０．５</a:t>
              </a:r>
              <a:r>
                <a:rPr kumimoji="1" lang="ja-JP" altLang="en-US" sz="1100">
                  <a:solidFill>
                    <a:schemeClr val="tx1"/>
                  </a:solidFill>
                </a:rPr>
                <a:t>百万円</a:t>
              </a:r>
            </a:p>
          </xdr:txBody>
        </xdr:sp>
        <xdr:sp macro="" textlink="">
          <xdr:nvSpPr>
            <xdr:cNvPr id="99" name="テキスト ボックス 98"/>
            <xdr:cNvSpPr txBox="1"/>
          </xdr:nvSpPr>
          <xdr:spPr bwMode="auto">
            <a:xfrm>
              <a:off x="3100930" y="50691601"/>
              <a:ext cx="3171512" cy="2203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随意契約（少額）</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sp macro="" textlink="">
          <xdr:nvSpPr>
            <xdr:cNvPr id="100" name="大かっこ 99"/>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101" name="テキスト ボックス 100"/>
            <xdr:cNvSpPr txBox="1"/>
          </xdr:nvSpPr>
          <xdr:spPr bwMode="auto">
            <a:xfrm>
              <a:off x="3267629" y="51338692"/>
              <a:ext cx="4707587" cy="54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最新情報を改めて整理</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今後の研究開発体制の構築及び政策立案の検討を進めるための基礎資料とする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新型コロナウイルス感染症に関する国内外の研究開発動向についての調査</a:t>
              </a:r>
              <a:r>
                <a:rPr lang="ja-JP" altLang="en-US" sz="1100">
                  <a:solidFill>
                    <a:schemeClr val="dk1"/>
                  </a:solidFill>
                  <a:effectLst/>
                  <a:latin typeface="+mn-lt"/>
                  <a:ea typeface="+mn-ea"/>
                  <a:cs typeface="+mn-cs"/>
                </a:rPr>
                <a:t>を実施。</a:t>
              </a:r>
              <a:endParaRPr lang="ja-JP" altLang="ja-JP" sz="1100">
                <a:effectLst/>
              </a:endParaRPr>
            </a:p>
          </xdr:txBody>
        </xdr:sp>
      </xdr:grpSp>
      <xdr:cxnSp macro="">
        <xdr:nvCxnSpPr>
          <xdr:cNvPr id="103" name="直線矢印コネクタ 102"/>
          <xdr:cNvCxnSpPr/>
        </xdr:nvCxnSpPr>
        <xdr:spPr bwMode="auto">
          <a:xfrm>
            <a:off x="2075941" y="66522370"/>
            <a:ext cx="9645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8"/>
  <sheetViews>
    <sheetView tabSelected="1" view="pageBreakPreview" zoomScale="85" zoomScaleNormal="75" zoomScaleSheetLayoutView="85" zoomScalePageLayoutView="85" workbookViewId="0"/>
  </sheetViews>
  <sheetFormatPr defaultRowHeight="13.5" x14ac:dyDescent="0.15"/>
  <cols>
    <col min="1" max="49" width="2.625" style="42" customWidth="1"/>
    <col min="50" max="50" width="6.625" style="42" customWidth="1"/>
    <col min="51" max="51" width="8.625" style="42" hidden="1" customWidth="1"/>
    <col min="52" max="57" width="2.25" style="42" customWidth="1"/>
    <col min="58" max="61" width="9" style="42"/>
    <col min="62" max="62" width="27.875" style="42" customWidth="1"/>
    <col min="63" max="63" width="12.25" style="42" customWidth="1"/>
    <col min="64" max="16384" width="9" style="42"/>
  </cols>
  <sheetData>
    <row r="1" spans="1:50" ht="23.25" customHeight="1" x14ac:dyDescent="0.15">
      <c r="AP1" s="49"/>
      <c r="AQ1" s="49"/>
      <c r="AR1" s="49"/>
      <c r="AS1" s="49"/>
      <c r="AT1" s="49"/>
      <c r="AU1" s="49"/>
      <c r="AV1" s="49"/>
      <c r="AW1" s="50"/>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2" t="s">
        <v>0</v>
      </c>
      <c r="Y2" s="51"/>
      <c r="AD2" s="150">
        <v>2021</v>
      </c>
      <c r="AE2" s="150"/>
      <c r="AF2" s="150"/>
      <c r="AG2" s="150"/>
      <c r="AH2" s="150"/>
      <c r="AI2" s="53" t="s">
        <v>287</v>
      </c>
      <c r="AJ2" s="150" t="s">
        <v>588</v>
      </c>
      <c r="AK2" s="150"/>
      <c r="AL2" s="150"/>
      <c r="AM2" s="150"/>
      <c r="AN2" s="53" t="s">
        <v>287</v>
      </c>
      <c r="AO2" s="150">
        <v>20</v>
      </c>
      <c r="AP2" s="150"/>
      <c r="AQ2" s="150"/>
      <c r="AR2" s="54" t="s">
        <v>587</v>
      </c>
      <c r="AS2" s="160">
        <v>34</v>
      </c>
      <c r="AT2" s="160"/>
      <c r="AU2" s="160"/>
      <c r="AV2" s="53" t="str">
        <f>IF(AW2="","","-")</f>
        <v/>
      </c>
      <c r="AW2" s="256"/>
      <c r="AX2" s="256"/>
    </row>
    <row r="3" spans="1:50" ht="21" customHeight="1" thickBot="1" x14ac:dyDescent="0.2">
      <c r="A3" s="335" t="s">
        <v>580</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55" t="s">
        <v>56</v>
      </c>
      <c r="AJ3" s="337" t="s">
        <v>138</v>
      </c>
      <c r="AK3" s="337"/>
      <c r="AL3" s="337"/>
      <c r="AM3" s="337"/>
      <c r="AN3" s="337"/>
      <c r="AO3" s="337"/>
      <c r="AP3" s="337"/>
      <c r="AQ3" s="337"/>
      <c r="AR3" s="337"/>
      <c r="AS3" s="337"/>
      <c r="AT3" s="337"/>
      <c r="AU3" s="337"/>
      <c r="AV3" s="337"/>
      <c r="AW3" s="337"/>
      <c r="AX3" s="56" t="s">
        <v>57</v>
      </c>
    </row>
    <row r="4" spans="1:50" ht="24.75" customHeight="1" x14ac:dyDescent="0.15">
      <c r="A4" s="572" t="s">
        <v>22</v>
      </c>
      <c r="B4" s="573"/>
      <c r="C4" s="573"/>
      <c r="D4" s="573"/>
      <c r="E4" s="573"/>
      <c r="F4" s="573"/>
      <c r="G4" s="548" t="s">
        <v>589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591</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59</v>
      </c>
      <c r="B5" s="559"/>
      <c r="C5" s="559"/>
      <c r="D5" s="559"/>
      <c r="E5" s="559"/>
      <c r="F5" s="560"/>
      <c r="G5" s="395" t="s">
        <v>381</v>
      </c>
      <c r="H5" s="396"/>
      <c r="I5" s="396"/>
      <c r="J5" s="396"/>
      <c r="K5" s="396"/>
      <c r="L5" s="396"/>
      <c r="M5" s="397" t="s">
        <v>58</v>
      </c>
      <c r="N5" s="398"/>
      <c r="O5" s="398"/>
      <c r="P5" s="398"/>
      <c r="Q5" s="398"/>
      <c r="R5" s="399"/>
      <c r="S5" s="400" t="s">
        <v>62</v>
      </c>
      <c r="T5" s="396"/>
      <c r="U5" s="396"/>
      <c r="V5" s="396"/>
      <c r="W5" s="396"/>
      <c r="X5" s="401"/>
      <c r="Y5" s="564" t="s">
        <v>3</v>
      </c>
      <c r="Z5" s="565"/>
      <c r="AA5" s="565"/>
      <c r="AB5" s="565"/>
      <c r="AC5" s="565"/>
      <c r="AD5" s="566"/>
      <c r="AE5" s="567" t="s">
        <v>590</v>
      </c>
      <c r="AF5" s="567"/>
      <c r="AG5" s="567"/>
      <c r="AH5" s="567"/>
      <c r="AI5" s="567"/>
      <c r="AJ5" s="567"/>
      <c r="AK5" s="567"/>
      <c r="AL5" s="567"/>
      <c r="AM5" s="567"/>
      <c r="AN5" s="567"/>
      <c r="AO5" s="567"/>
      <c r="AP5" s="568"/>
      <c r="AQ5" s="569" t="s">
        <v>705</v>
      </c>
      <c r="AR5" s="570"/>
      <c r="AS5" s="570"/>
      <c r="AT5" s="570"/>
      <c r="AU5" s="570"/>
      <c r="AV5" s="570"/>
      <c r="AW5" s="570"/>
      <c r="AX5" s="571"/>
    </row>
    <row r="6" spans="1:50" ht="39" customHeight="1" x14ac:dyDescent="0.15">
      <c r="A6" s="574" t="s">
        <v>4</v>
      </c>
      <c r="B6" s="575"/>
      <c r="C6" s="575"/>
      <c r="D6" s="575"/>
      <c r="E6" s="575"/>
      <c r="F6" s="575"/>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50" ht="49.5" customHeight="1" x14ac:dyDescent="0.15">
      <c r="A7" s="644" t="s">
        <v>709</v>
      </c>
      <c r="B7" s="645"/>
      <c r="C7" s="645"/>
      <c r="D7" s="645"/>
      <c r="E7" s="645"/>
      <c r="F7" s="646"/>
      <c r="G7" s="647" t="s">
        <v>695</v>
      </c>
      <c r="H7" s="648"/>
      <c r="I7" s="648"/>
      <c r="J7" s="648"/>
      <c r="K7" s="648"/>
      <c r="L7" s="648"/>
      <c r="M7" s="648"/>
      <c r="N7" s="648"/>
      <c r="O7" s="648"/>
      <c r="P7" s="648"/>
      <c r="Q7" s="648"/>
      <c r="R7" s="648"/>
      <c r="S7" s="648"/>
      <c r="T7" s="648"/>
      <c r="U7" s="648"/>
      <c r="V7" s="648"/>
      <c r="W7" s="648"/>
      <c r="X7" s="649"/>
      <c r="Y7" s="245" t="s">
        <v>272</v>
      </c>
      <c r="Z7" s="246"/>
      <c r="AA7" s="246"/>
      <c r="AB7" s="246"/>
      <c r="AC7" s="246"/>
      <c r="AD7" s="247"/>
      <c r="AE7" s="257" t="s">
        <v>702</v>
      </c>
      <c r="AF7" s="258"/>
      <c r="AG7" s="258"/>
      <c r="AH7" s="258"/>
      <c r="AI7" s="258"/>
      <c r="AJ7" s="258"/>
      <c r="AK7" s="258"/>
      <c r="AL7" s="258"/>
      <c r="AM7" s="258"/>
      <c r="AN7" s="258"/>
      <c r="AO7" s="258"/>
      <c r="AP7" s="258"/>
      <c r="AQ7" s="258"/>
      <c r="AR7" s="258"/>
      <c r="AS7" s="258"/>
      <c r="AT7" s="258"/>
      <c r="AU7" s="258"/>
      <c r="AV7" s="258"/>
      <c r="AW7" s="258"/>
      <c r="AX7" s="259"/>
    </row>
    <row r="8" spans="1:50" ht="53.25" customHeight="1" x14ac:dyDescent="0.15">
      <c r="A8" s="644" t="s">
        <v>198</v>
      </c>
      <c r="B8" s="645"/>
      <c r="C8" s="645"/>
      <c r="D8" s="645"/>
      <c r="E8" s="645"/>
      <c r="F8" s="646"/>
      <c r="G8" s="151" t="str">
        <f>入力規則等!A27</f>
        <v>科学技術・イノベーション</v>
      </c>
      <c r="H8" s="152"/>
      <c r="I8" s="152"/>
      <c r="J8" s="152"/>
      <c r="K8" s="152"/>
      <c r="L8" s="152"/>
      <c r="M8" s="152"/>
      <c r="N8" s="152"/>
      <c r="O8" s="152"/>
      <c r="P8" s="152"/>
      <c r="Q8" s="152"/>
      <c r="R8" s="152"/>
      <c r="S8" s="152"/>
      <c r="T8" s="152"/>
      <c r="U8" s="152"/>
      <c r="V8" s="152"/>
      <c r="W8" s="152"/>
      <c r="X8" s="153"/>
      <c r="Y8" s="402" t="s">
        <v>199</v>
      </c>
      <c r="Z8" s="403"/>
      <c r="AA8" s="403"/>
      <c r="AB8" s="403"/>
      <c r="AC8" s="403"/>
      <c r="AD8" s="404"/>
      <c r="AE8" s="519" t="str">
        <f>入力規則等!K13</f>
        <v>その他の事項経費</v>
      </c>
      <c r="AF8" s="152"/>
      <c r="AG8" s="152"/>
      <c r="AH8" s="152"/>
      <c r="AI8" s="152"/>
      <c r="AJ8" s="152"/>
      <c r="AK8" s="152"/>
      <c r="AL8" s="152"/>
      <c r="AM8" s="152"/>
      <c r="AN8" s="152"/>
      <c r="AO8" s="152"/>
      <c r="AP8" s="152"/>
      <c r="AQ8" s="152"/>
      <c r="AR8" s="152"/>
      <c r="AS8" s="152"/>
      <c r="AT8" s="152"/>
      <c r="AU8" s="152"/>
      <c r="AV8" s="152"/>
      <c r="AW8" s="152"/>
      <c r="AX8" s="520"/>
    </row>
    <row r="9" spans="1:50" ht="58.5" customHeight="1" x14ac:dyDescent="0.15">
      <c r="A9" s="110" t="s">
        <v>710</v>
      </c>
      <c r="B9" s="111"/>
      <c r="C9" s="111"/>
      <c r="D9" s="111"/>
      <c r="E9" s="111"/>
      <c r="F9" s="111"/>
      <c r="G9" s="370" t="s">
        <v>671</v>
      </c>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2"/>
    </row>
    <row r="10" spans="1:50" ht="80.25" customHeight="1" x14ac:dyDescent="0.15">
      <c r="A10" s="521" t="s">
        <v>711</v>
      </c>
      <c r="B10" s="522"/>
      <c r="C10" s="522"/>
      <c r="D10" s="522"/>
      <c r="E10" s="522"/>
      <c r="F10" s="522"/>
      <c r="G10" s="505" t="s">
        <v>692</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50" ht="42" customHeight="1" x14ac:dyDescent="0.15">
      <c r="A11" s="521" t="s">
        <v>5</v>
      </c>
      <c r="B11" s="522"/>
      <c r="C11" s="522"/>
      <c r="D11" s="522"/>
      <c r="E11" s="522"/>
      <c r="F11" s="584"/>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104" t="s">
        <v>712</v>
      </c>
      <c r="B12" s="105"/>
      <c r="C12" s="105"/>
      <c r="D12" s="105"/>
      <c r="E12" s="105"/>
      <c r="F12" s="106"/>
      <c r="G12" s="511"/>
      <c r="H12" s="512"/>
      <c r="I12" s="512"/>
      <c r="J12" s="512"/>
      <c r="K12" s="512"/>
      <c r="L12" s="512"/>
      <c r="M12" s="512"/>
      <c r="N12" s="512"/>
      <c r="O12" s="512"/>
      <c r="P12" s="248" t="s">
        <v>273</v>
      </c>
      <c r="Q12" s="249"/>
      <c r="R12" s="249"/>
      <c r="S12" s="249"/>
      <c r="T12" s="249"/>
      <c r="U12" s="249"/>
      <c r="V12" s="250"/>
      <c r="W12" s="248" t="s">
        <v>291</v>
      </c>
      <c r="X12" s="249"/>
      <c r="Y12" s="249"/>
      <c r="Z12" s="249"/>
      <c r="AA12" s="249"/>
      <c r="AB12" s="249"/>
      <c r="AC12" s="250"/>
      <c r="AD12" s="248" t="s">
        <v>578</v>
      </c>
      <c r="AE12" s="249"/>
      <c r="AF12" s="249"/>
      <c r="AG12" s="249"/>
      <c r="AH12" s="249"/>
      <c r="AI12" s="249"/>
      <c r="AJ12" s="250"/>
      <c r="AK12" s="248" t="s">
        <v>581</v>
      </c>
      <c r="AL12" s="249"/>
      <c r="AM12" s="249"/>
      <c r="AN12" s="249"/>
      <c r="AO12" s="249"/>
      <c r="AP12" s="249"/>
      <c r="AQ12" s="250"/>
      <c r="AR12" s="248" t="s">
        <v>582</v>
      </c>
      <c r="AS12" s="249"/>
      <c r="AT12" s="249"/>
      <c r="AU12" s="249"/>
      <c r="AV12" s="249"/>
      <c r="AW12" s="249"/>
      <c r="AX12" s="523"/>
    </row>
    <row r="13" spans="1:50" ht="21" customHeight="1" x14ac:dyDescent="0.15">
      <c r="A13" s="107"/>
      <c r="B13" s="108"/>
      <c r="C13" s="108"/>
      <c r="D13" s="108"/>
      <c r="E13" s="108"/>
      <c r="F13" s="109"/>
      <c r="G13" s="524" t="s">
        <v>6</v>
      </c>
      <c r="H13" s="525"/>
      <c r="I13" s="515" t="s">
        <v>7</v>
      </c>
      <c r="J13" s="516"/>
      <c r="K13" s="516"/>
      <c r="L13" s="516"/>
      <c r="M13" s="516"/>
      <c r="N13" s="516"/>
      <c r="O13" s="517"/>
      <c r="P13" s="161">
        <v>99</v>
      </c>
      <c r="Q13" s="162"/>
      <c r="R13" s="162"/>
      <c r="S13" s="162"/>
      <c r="T13" s="162"/>
      <c r="U13" s="162"/>
      <c r="V13" s="163"/>
      <c r="W13" s="161">
        <v>141</v>
      </c>
      <c r="X13" s="162"/>
      <c r="Y13" s="162"/>
      <c r="Z13" s="162"/>
      <c r="AA13" s="162"/>
      <c r="AB13" s="162"/>
      <c r="AC13" s="163"/>
      <c r="AD13" s="161">
        <v>140</v>
      </c>
      <c r="AE13" s="162"/>
      <c r="AF13" s="162"/>
      <c r="AG13" s="162"/>
      <c r="AH13" s="162"/>
      <c r="AI13" s="162"/>
      <c r="AJ13" s="163"/>
      <c r="AK13" s="161">
        <v>102.5</v>
      </c>
      <c r="AL13" s="162"/>
      <c r="AM13" s="162"/>
      <c r="AN13" s="162"/>
      <c r="AO13" s="162"/>
      <c r="AP13" s="162"/>
      <c r="AQ13" s="163"/>
      <c r="AR13" s="144">
        <v>119.03</v>
      </c>
      <c r="AS13" s="145"/>
      <c r="AT13" s="145"/>
      <c r="AU13" s="145"/>
      <c r="AV13" s="145"/>
      <c r="AW13" s="145"/>
      <c r="AX13" s="394"/>
    </row>
    <row r="14" spans="1:50" ht="21" customHeight="1" x14ac:dyDescent="0.15">
      <c r="A14" s="107"/>
      <c r="B14" s="108"/>
      <c r="C14" s="108"/>
      <c r="D14" s="108"/>
      <c r="E14" s="108"/>
      <c r="F14" s="109"/>
      <c r="G14" s="526"/>
      <c r="H14" s="527"/>
      <c r="I14" s="373" t="s">
        <v>8</v>
      </c>
      <c r="J14" s="513"/>
      <c r="K14" s="513"/>
      <c r="L14" s="513"/>
      <c r="M14" s="513"/>
      <c r="N14" s="513"/>
      <c r="O14" s="514"/>
      <c r="P14" s="161" t="s">
        <v>593</v>
      </c>
      <c r="Q14" s="162"/>
      <c r="R14" s="162"/>
      <c r="S14" s="162"/>
      <c r="T14" s="162"/>
      <c r="U14" s="162"/>
      <c r="V14" s="163"/>
      <c r="W14" s="161">
        <v>195</v>
      </c>
      <c r="X14" s="162"/>
      <c r="Y14" s="162"/>
      <c r="Z14" s="162"/>
      <c r="AA14" s="162"/>
      <c r="AB14" s="162"/>
      <c r="AC14" s="163"/>
      <c r="AD14" s="161" t="s">
        <v>593</v>
      </c>
      <c r="AE14" s="162"/>
      <c r="AF14" s="162"/>
      <c r="AG14" s="162"/>
      <c r="AH14" s="162"/>
      <c r="AI14" s="162"/>
      <c r="AJ14" s="163"/>
      <c r="AK14" s="161" t="s">
        <v>593</v>
      </c>
      <c r="AL14" s="162"/>
      <c r="AM14" s="162"/>
      <c r="AN14" s="162"/>
      <c r="AO14" s="162"/>
      <c r="AP14" s="162"/>
      <c r="AQ14" s="163"/>
      <c r="AR14" s="495"/>
      <c r="AS14" s="495"/>
      <c r="AT14" s="495"/>
      <c r="AU14" s="495"/>
      <c r="AV14" s="495"/>
      <c r="AW14" s="495"/>
      <c r="AX14" s="496"/>
    </row>
    <row r="15" spans="1:50" ht="21" customHeight="1" x14ac:dyDescent="0.15">
      <c r="A15" s="107"/>
      <c r="B15" s="108"/>
      <c r="C15" s="108"/>
      <c r="D15" s="108"/>
      <c r="E15" s="108"/>
      <c r="F15" s="109"/>
      <c r="G15" s="526"/>
      <c r="H15" s="527"/>
      <c r="I15" s="373" t="s">
        <v>46</v>
      </c>
      <c r="J15" s="374"/>
      <c r="K15" s="374"/>
      <c r="L15" s="374"/>
      <c r="M15" s="374"/>
      <c r="N15" s="374"/>
      <c r="O15" s="375"/>
      <c r="P15" s="161" t="s">
        <v>593</v>
      </c>
      <c r="Q15" s="162"/>
      <c r="R15" s="162"/>
      <c r="S15" s="162"/>
      <c r="T15" s="162"/>
      <c r="U15" s="162"/>
      <c r="V15" s="163"/>
      <c r="W15" s="161" t="s">
        <v>593</v>
      </c>
      <c r="X15" s="162"/>
      <c r="Y15" s="162"/>
      <c r="Z15" s="162"/>
      <c r="AA15" s="162"/>
      <c r="AB15" s="162"/>
      <c r="AC15" s="163"/>
      <c r="AD15" s="161">
        <v>190</v>
      </c>
      <c r="AE15" s="162"/>
      <c r="AF15" s="162"/>
      <c r="AG15" s="162"/>
      <c r="AH15" s="162"/>
      <c r="AI15" s="162"/>
      <c r="AJ15" s="163"/>
      <c r="AK15" s="161" t="s">
        <v>659</v>
      </c>
      <c r="AL15" s="162"/>
      <c r="AM15" s="162"/>
      <c r="AN15" s="162"/>
      <c r="AO15" s="162"/>
      <c r="AP15" s="162"/>
      <c r="AQ15" s="163"/>
      <c r="AR15" s="161" t="s">
        <v>593</v>
      </c>
      <c r="AS15" s="162"/>
      <c r="AT15" s="162"/>
      <c r="AU15" s="162"/>
      <c r="AV15" s="162"/>
      <c r="AW15" s="162"/>
      <c r="AX15" s="518"/>
    </row>
    <row r="16" spans="1:50" ht="21" customHeight="1" x14ac:dyDescent="0.15">
      <c r="A16" s="107"/>
      <c r="B16" s="108"/>
      <c r="C16" s="108"/>
      <c r="D16" s="108"/>
      <c r="E16" s="108"/>
      <c r="F16" s="109"/>
      <c r="G16" s="526"/>
      <c r="H16" s="527"/>
      <c r="I16" s="373" t="s">
        <v>47</v>
      </c>
      <c r="J16" s="374"/>
      <c r="K16" s="374"/>
      <c r="L16" s="374"/>
      <c r="M16" s="374"/>
      <c r="N16" s="374"/>
      <c r="O16" s="375"/>
      <c r="P16" s="161" t="s">
        <v>593</v>
      </c>
      <c r="Q16" s="162"/>
      <c r="R16" s="162"/>
      <c r="S16" s="162"/>
      <c r="T16" s="162"/>
      <c r="U16" s="162"/>
      <c r="V16" s="163"/>
      <c r="W16" s="161">
        <v>-190</v>
      </c>
      <c r="X16" s="162"/>
      <c r="Y16" s="162"/>
      <c r="Z16" s="162"/>
      <c r="AA16" s="162"/>
      <c r="AB16" s="162"/>
      <c r="AC16" s="163"/>
      <c r="AD16" s="161" t="s">
        <v>593</v>
      </c>
      <c r="AE16" s="162"/>
      <c r="AF16" s="162"/>
      <c r="AG16" s="162"/>
      <c r="AH16" s="162"/>
      <c r="AI16" s="162"/>
      <c r="AJ16" s="163"/>
      <c r="AK16" s="161" t="s">
        <v>659</v>
      </c>
      <c r="AL16" s="162"/>
      <c r="AM16" s="162"/>
      <c r="AN16" s="162"/>
      <c r="AO16" s="162"/>
      <c r="AP16" s="162"/>
      <c r="AQ16" s="163"/>
      <c r="AR16" s="508"/>
      <c r="AS16" s="509"/>
      <c r="AT16" s="509"/>
      <c r="AU16" s="509"/>
      <c r="AV16" s="509"/>
      <c r="AW16" s="509"/>
      <c r="AX16" s="510"/>
    </row>
    <row r="17" spans="1:51" ht="24.75" customHeight="1" x14ac:dyDescent="0.15">
      <c r="A17" s="107"/>
      <c r="B17" s="108"/>
      <c r="C17" s="108"/>
      <c r="D17" s="108"/>
      <c r="E17" s="108"/>
      <c r="F17" s="109"/>
      <c r="G17" s="526"/>
      <c r="H17" s="527"/>
      <c r="I17" s="373" t="s">
        <v>45</v>
      </c>
      <c r="J17" s="513"/>
      <c r="K17" s="513"/>
      <c r="L17" s="513"/>
      <c r="M17" s="513"/>
      <c r="N17" s="513"/>
      <c r="O17" s="514"/>
      <c r="P17" s="161" t="s">
        <v>593</v>
      </c>
      <c r="Q17" s="162"/>
      <c r="R17" s="162"/>
      <c r="S17" s="162"/>
      <c r="T17" s="162"/>
      <c r="U17" s="162"/>
      <c r="V17" s="163"/>
      <c r="W17" s="161" t="s">
        <v>593</v>
      </c>
      <c r="X17" s="162"/>
      <c r="Y17" s="162"/>
      <c r="Z17" s="162"/>
      <c r="AA17" s="162"/>
      <c r="AB17" s="162"/>
      <c r="AC17" s="163"/>
      <c r="AD17" s="161" t="s">
        <v>593</v>
      </c>
      <c r="AE17" s="162"/>
      <c r="AF17" s="162"/>
      <c r="AG17" s="162"/>
      <c r="AH17" s="162"/>
      <c r="AI17" s="162"/>
      <c r="AJ17" s="163"/>
      <c r="AK17" s="161" t="s">
        <v>593</v>
      </c>
      <c r="AL17" s="162"/>
      <c r="AM17" s="162"/>
      <c r="AN17" s="162"/>
      <c r="AO17" s="162"/>
      <c r="AP17" s="162"/>
      <c r="AQ17" s="163"/>
      <c r="AR17" s="392"/>
      <c r="AS17" s="392"/>
      <c r="AT17" s="392"/>
      <c r="AU17" s="392"/>
      <c r="AV17" s="392"/>
      <c r="AW17" s="392"/>
      <c r="AX17" s="393"/>
    </row>
    <row r="18" spans="1:51" ht="24.75" customHeight="1" x14ac:dyDescent="0.15">
      <c r="A18" s="107"/>
      <c r="B18" s="108"/>
      <c r="C18" s="108"/>
      <c r="D18" s="108"/>
      <c r="E18" s="108"/>
      <c r="F18" s="109"/>
      <c r="G18" s="528"/>
      <c r="H18" s="529"/>
      <c r="I18" s="581" t="s">
        <v>20</v>
      </c>
      <c r="J18" s="582"/>
      <c r="K18" s="582"/>
      <c r="L18" s="582"/>
      <c r="M18" s="582"/>
      <c r="N18" s="582"/>
      <c r="O18" s="583"/>
      <c r="P18" s="350">
        <f>SUM(P13:V17)</f>
        <v>99</v>
      </c>
      <c r="Q18" s="351"/>
      <c r="R18" s="351"/>
      <c r="S18" s="351"/>
      <c r="T18" s="351"/>
      <c r="U18" s="351"/>
      <c r="V18" s="352"/>
      <c r="W18" s="350">
        <f>SUM(W13:AC17)</f>
        <v>146</v>
      </c>
      <c r="X18" s="351"/>
      <c r="Y18" s="351"/>
      <c r="Z18" s="351"/>
      <c r="AA18" s="351"/>
      <c r="AB18" s="351"/>
      <c r="AC18" s="352"/>
      <c r="AD18" s="350">
        <f>SUM(AD13:AJ17)</f>
        <v>330</v>
      </c>
      <c r="AE18" s="351"/>
      <c r="AF18" s="351"/>
      <c r="AG18" s="351"/>
      <c r="AH18" s="351"/>
      <c r="AI18" s="351"/>
      <c r="AJ18" s="352"/>
      <c r="AK18" s="350">
        <f>SUM(AK13:AQ17)</f>
        <v>102.5</v>
      </c>
      <c r="AL18" s="351"/>
      <c r="AM18" s="351"/>
      <c r="AN18" s="351"/>
      <c r="AO18" s="351"/>
      <c r="AP18" s="351"/>
      <c r="AQ18" s="352"/>
      <c r="AR18" s="350">
        <f>SUM(AR13:AX17)</f>
        <v>119.03</v>
      </c>
      <c r="AS18" s="351"/>
      <c r="AT18" s="351"/>
      <c r="AU18" s="351"/>
      <c r="AV18" s="351"/>
      <c r="AW18" s="351"/>
      <c r="AX18" s="353"/>
    </row>
    <row r="19" spans="1:51" ht="24.75" customHeight="1" x14ac:dyDescent="0.15">
      <c r="A19" s="107"/>
      <c r="B19" s="108"/>
      <c r="C19" s="108"/>
      <c r="D19" s="108"/>
      <c r="E19" s="108"/>
      <c r="F19" s="109"/>
      <c r="G19" s="347" t="s">
        <v>9</v>
      </c>
      <c r="H19" s="348"/>
      <c r="I19" s="348"/>
      <c r="J19" s="348"/>
      <c r="K19" s="348"/>
      <c r="L19" s="348"/>
      <c r="M19" s="348"/>
      <c r="N19" s="348"/>
      <c r="O19" s="348"/>
      <c r="P19" s="161">
        <v>66</v>
      </c>
      <c r="Q19" s="162"/>
      <c r="R19" s="162"/>
      <c r="S19" s="162"/>
      <c r="T19" s="162"/>
      <c r="U19" s="162"/>
      <c r="V19" s="163"/>
      <c r="W19" s="161">
        <v>128.5</v>
      </c>
      <c r="X19" s="162"/>
      <c r="Y19" s="162"/>
      <c r="Z19" s="162"/>
      <c r="AA19" s="162"/>
      <c r="AB19" s="162"/>
      <c r="AC19" s="163"/>
      <c r="AD19" s="161">
        <v>250.9</v>
      </c>
      <c r="AE19" s="162"/>
      <c r="AF19" s="162"/>
      <c r="AG19" s="162"/>
      <c r="AH19" s="162"/>
      <c r="AI19" s="162"/>
      <c r="AJ19" s="163"/>
      <c r="AK19" s="349"/>
      <c r="AL19" s="349"/>
      <c r="AM19" s="349"/>
      <c r="AN19" s="349"/>
      <c r="AO19" s="349"/>
      <c r="AP19" s="349"/>
      <c r="AQ19" s="349"/>
      <c r="AR19" s="349"/>
      <c r="AS19" s="349"/>
      <c r="AT19" s="349"/>
      <c r="AU19" s="349"/>
      <c r="AV19" s="349"/>
      <c r="AW19" s="349"/>
      <c r="AX19" s="354"/>
    </row>
    <row r="20" spans="1:51" ht="24.75" customHeight="1" x14ac:dyDescent="0.15">
      <c r="A20" s="107"/>
      <c r="B20" s="108"/>
      <c r="C20" s="108"/>
      <c r="D20" s="108"/>
      <c r="E20" s="108"/>
      <c r="F20" s="109"/>
      <c r="G20" s="347" t="s">
        <v>10</v>
      </c>
      <c r="H20" s="348"/>
      <c r="I20" s="348"/>
      <c r="J20" s="348"/>
      <c r="K20" s="348"/>
      <c r="L20" s="348"/>
      <c r="M20" s="348"/>
      <c r="N20" s="348"/>
      <c r="O20" s="348"/>
      <c r="P20" s="355">
        <f>IF(P18=0, "-", SUM(P19)/P18)</f>
        <v>0.66666666666666663</v>
      </c>
      <c r="Q20" s="355"/>
      <c r="R20" s="355"/>
      <c r="S20" s="355"/>
      <c r="T20" s="355"/>
      <c r="U20" s="355"/>
      <c r="V20" s="355"/>
      <c r="W20" s="355">
        <f t="shared" ref="W20" si="0">IF(W18=0, "-", SUM(W19)/W18)</f>
        <v>0.88013698630136983</v>
      </c>
      <c r="X20" s="355"/>
      <c r="Y20" s="355"/>
      <c r="Z20" s="355"/>
      <c r="AA20" s="355"/>
      <c r="AB20" s="355"/>
      <c r="AC20" s="355"/>
      <c r="AD20" s="355">
        <f t="shared" ref="AD20" si="1">IF(AD18=0, "-", SUM(AD19)/AD18)</f>
        <v>0.76030303030303037</v>
      </c>
      <c r="AE20" s="355"/>
      <c r="AF20" s="355"/>
      <c r="AG20" s="355"/>
      <c r="AH20" s="355"/>
      <c r="AI20" s="355"/>
      <c r="AJ20" s="355"/>
      <c r="AK20" s="349"/>
      <c r="AL20" s="349"/>
      <c r="AM20" s="349"/>
      <c r="AN20" s="349"/>
      <c r="AO20" s="349"/>
      <c r="AP20" s="349"/>
      <c r="AQ20" s="369"/>
      <c r="AR20" s="369"/>
      <c r="AS20" s="369"/>
      <c r="AT20" s="369"/>
      <c r="AU20" s="349"/>
      <c r="AV20" s="349"/>
      <c r="AW20" s="349"/>
      <c r="AX20" s="354"/>
    </row>
    <row r="21" spans="1:51" ht="25.5" customHeight="1" x14ac:dyDescent="0.15">
      <c r="A21" s="110"/>
      <c r="B21" s="111"/>
      <c r="C21" s="111"/>
      <c r="D21" s="111"/>
      <c r="E21" s="111"/>
      <c r="F21" s="112"/>
      <c r="G21" s="694" t="s">
        <v>250</v>
      </c>
      <c r="H21" s="695"/>
      <c r="I21" s="695"/>
      <c r="J21" s="695"/>
      <c r="K21" s="695"/>
      <c r="L21" s="695"/>
      <c r="M21" s="695"/>
      <c r="N21" s="695"/>
      <c r="O21" s="695"/>
      <c r="P21" s="355">
        <f>IF(P19=0, "-", SUM(P19)/SUM(P13,P14))</f>
        <v>0.66666666666666663</v>
      </c>
      <c r="Q21" s="355"/>
      <c r="R21" s="355"/>
      <c r="S21" s="355"/>
      <c r="T21" s="355"/>
      <c r="U21" s="355"/>
      <c r="V21" s="355"/>
      <c r="W21" s="355">
        <f t="shared" ref="W21" si="2">IF(W19=0, "-", SUM(W19)/SUM(W13,W14))</f>
        <v>0.38244047619047616</v>
      </c>
      <c r="X21" s="355"/>
      <c r="Y21" s="355"/>
      <c r="Z21" s="355"/>
      <c r="AA21" s="355"/>
      <c r="AB21" s="355"/>
      <c r="AC21" s="355"/>
      <c r="AD21" s="355">
        <f t="shared" ref="AD21" si="3">IF(AD19=0, "-", SUM(AD19)/SUM(AD13,AD14))</f>
        <v>1.7921428571428573</v>
      </c>
      <c r="AE21" s="355"/>
      <c r="AF21" s="355"/>
      <c r="AG21" s="355"/>
      <c r="AH21" s="355"/>
      <c r="AI21" s="355"/>
      <c r="AJ21" s="355"/>
      <c r="AK21" s="349"/>
      <c r="AL21" s="349"/>
      <c r="AM21" s="349"/>
      <c r="AN21" s="349"/>
      <c r="AO21" s="349"/>
      <c r="AP21" s="349"/>
      <c r="AQ21" s="369"/>
      <c r="AR21" s="369"/>
      <c r="AS21" s="369"/>
      <c r="AT21" s="369"/>
      <c r="AU21" s="349"/>
      <c r="AV21" s="349"/>
      <c r="AW21" s="349"/>
      <c r="AX21" s="354"/>
    </row>
    <row r="22" spans="1:51" ht="18.75" customHeight="1" x14ac:dyDescent="0.15">
      <c r="A22" s="119" t="s">
        <v>585</v>
      </c>
      <c r="B22" s="120"/>
      <c r="C22" s="120"/>
      <c r="D22" s="120"/>
      <c r="E22" s="120"/>
      <c r="F22" s="121"/>
      <c r="G22" s="113" t="s">
        <v>235</v>
      </c>
      <c r="H22" s="114"/>
      <c r="I22" s="114"/>
      <c r="J22" s="114"/>
      <c r="K22" s="114"/>
      <c r="L22" s="114"/>
      <c r="M22" s="114"/>
      <c r="N22" s="114"/>
      <c r="O22" s="115"/>
      <c r="P22" s="128" t="s">
        <v>583</v>
      </c>
      <c r="Q22" s="114"/>
      <c r="R22" s="114"/>
      <c r="S22" s="114"/>
      <c r="T22" s="114"/>
      <c r="U22" s="114"/>
      <c r="V22" s="115"/>
      <c r="W22" s="128" t="s">
        <v>584</v>
      </c>
      <c r="X22" s="114"/>
      <c r="Y22" s="114"/>
      <c r="Z22" s="114"/>
      <c r="AA22" s="114"/>
      <c r="AB22" s="114"/>
      <c r="AC22" s="115"/>
      <c r="AD22" s="128" t="s">
        <v>234</v>
      </c>
      <c r="AE22" s="114"/>
      <c r="AF22" s="114"/>
      <c r="AG22" s="114"/>
      <c r="AH22" s="114"/>
      <c r="AI22" s="114"/>
      <c r="AJ22" s="114"/>
      <c r="AK22" s="114"/>
      <c r="AL22" s="114"/>
      <c r="AM22" s="114"/>
      <c r="AN22" s="114"/>
      <c r="AO22" s="114"/>
      <c r="AP22" s="114"/>
      <c r="AQ22" s="114"/>
      <c r="AR22" s="114"/>
      <c r="AS22" s="114"/>
      <c r="AT22" s="114"/>
      <c r="AU22" s="114"/>
      <c r="AV22" s="114"/>
      <c r="AW22" s="114"/>
      <c r="AX22" s="129"/>
    </row>
    <row r="23" spans="1:51" ht="25.5" customHeight="1" x14ac:dyDescent="0.15">
      <c r="A23" s="122"/>
      <c r="B23" s="123"/>
      <c r="C23" s="123"/>
      <c r="D23" s="123"/>
      <c r="E23" s="123"/>
      <c r="F23" s="124"/>
      <c r="G23" s="116" t="s">
        <v>594</v>
      </c>
      <c r="H23" s="117"/>
      <c r="I23" s="117"/>
      <c r="J23" s="117"/>
      <c r="K23" s="117"/>
      <c r="L23" s="117"/>
      <c r="M23" s="117"/>
      <c r="N23" s="117"/>
      <c r="O23" s="118"/>
      <c r="P23" s="144">
        <v>102.5</v>
      </c>
      <c r="Q23" s="145"/>
      <c r="R23" s="145"/>
      <c r="S23" s="145"/>
      <c r="T23" s="145"/>
      <c r="U23" s="145"/>
      <c r="V23" s="146"/>
      <c r="W23" s="144">
        <v>119.03</v>
      </c>
      <c r="X23" s="145"/>
      <c r="Y23" s="145"/>
      <c r="Z23" s="145"/>
      <c r="AA23" s="145"/>
      <c r="AB23" s="145"/>
      <c r="AC23" s="146"/>
      <c r="AD23" s="130" t="s">
        <v>706</v>
      </c>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1" ht="25.5" customHeight="1" thickBot="1" x14ac:dyDescent="0.2">
      <c r="A24" s="125"/>
      <c r="B24" s="126"/>
      <c r="C24" s="126"/>
      <c r="D24" s="126"/>
      <c r="E24" s="126"/>
      <c r="F24" s="127"/>
      <c r="G24" s="147" t="s">
        <v>236</v>
      </c>
      <c r="H24" s="148"/>
      <c r="I24" s="148"/>
      <c r="J24" s="148"/>
      <c r="K24" s="148"/>
      <c r="L24" s="148"/>
      <c r="M24" s="148"/>
      <c r="N24" s="148"/>
      <c r="O24" s="149"/>
      <c r="P24" s="161">
        <f>AK13</f>
        <v>102.5</v>
      </c>
      <c r="Q24" s="162"/>
      <c r="R24" s="162"/>
      <c r="S24" s="162"/>
      <c r="T24" s="162"/>
      <c r="U24" s="162"/>
      <c r="V24" s="163"/>
      <c r="W24" s="164">
        <f>AR13</f>
        <v>119.03</v>
      </c>
      <c r="X24" s="165"/>
      <c r="Y24" s="165"/>
      <c r="Z24" s="165"/>
      <c r="AA24" s="165"/>
      <c r="AB24" s="165"/>
      <c r="AC24" s="166"/>
      <c r="AD24" s="133"/>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1" ht="18.75" customHeight="1" x14ac:dyDescent="0.15">
      <c r="A25" s="381" t="s">
        <v>246</v>
      </c>
      <c r="B25" s="382"/>
      <c r="C25" s="382"/>
      <c r="D25" s="382"/>
      <c r="E25" s="382"/>
      <c r="F25" s="383"/>
      <c r="G25" s="471" t="s">
        <v>136</v>
      </c>
      <c r="H25" s="268"/>
      <c r="I25" s="268"/>
      <c r="J25" s="268"/>
      <c r="K25" s="268"/>
      <c r="L25" s="268"/>
      <c r="M25" s="268"/>
      <c r="N25" s="268"/>
      <c r="O25" s="378"/>
      <c r="P25" s="377" t="s">
        <v>54</v>
      </c>
      <c r="Q25" s="268"/>
      <c r="R25" s="268"/>
      <c r="S25" s="268"/>
      <c r="T25" s="268"/>
      <c r="U25" s="268"/>
      <c r="V25" s="268"/>
      <c r="W25" s="268"/>
      <c r="X25" s="378"/>
      <c r="Y25" s="310"/>
      <c r="Z25" s="311"/>
      <c r="AA25" s="312"/>
      <c r="AB25" s="260" t="s">
        <v>11</v>
      </c>
      <c r="AC25" s="261"/>
      <c r="AD25" s="262"/>
      <c r="AE25" s="260" t="s">
        <v>273</v>
      </c>
      <c r="AF25" s="261"/>
      <c r="AG25" s="261"/>
      <c r="AH25" s="262"/>
      <c r="AI25" s="266" t="s">
        <v>291</v>
      </c>
      <c r="AJ25" s="266"/>
      <c r="AK25" s="266"/>
      <c r="AL25" s="260"/>
      <c r="AM25" s="266" t="s">
        <v>388</v>
      </c>
      <c r="AN25" s="266"/>
      <c r="AO25" s="266"/>
      <c r="AP25" s="260"/>
      <c r="AQ25" s="708" t="s">
        <v>176</v>
      </c>
      <c r="AR25" s="709"/>
      <c r="AS25" s="709"/>
      <c r="AT25" s="710"/>
      <c r="AU25" s="268" t="s">
        <v>126</v>
      </c>
      <c r="AV25" s="268"/>
      <c r="AW25" s="268"/>
      <c r="AX25" s="269"/>
    </row>
    <row r="26" spans="1:51" ht="18.75" customHeight="1" x14ac:dyDescent="0.15">
      <c r="A26" s="384"/>
      <c r="B26" s="385"/>
      <c r="C26" s="385"/>
      <c r="D26" s="385"/>
      <c r="E26" s="385"/>
      <c r="F26" s="386"/>
      <c r="G26" s="472"/>
      <c r="H26" s="251"/>
      <c r="I26" s="251"/>
      <c r="J26" s="251"/>
      <c r="K26" s="251"/>
      <c r="L26" s="251"/>
      <c r="M26" s="251"/>
      <c r="N26" s="251"/>
      <c r="O26" s="380"/>
      <c r="P26" s="379"/>
      <c r="Q26" s="251"/>
      <c r="R26" s="251"/>
      <c r="S26" s="251"/>
      <c r="T26" s="251"/>
      <c r="U26" s="251"/>
      <c r="V26" s="251"/>
      <c r="W26" s="251"/>
      <c r="X26" s="380"/>
      <c r="Y26" s="376"/>
      <c r="Z26" s="274"/>
      <c r="AA26" s="275"/>
      <c r="AB26" s="263"/>
      <c r="AC26" s="264"/>
      <c r="AD26" s="265"/>
      <c r="AE26" s="263"/>
      <c r="AF26" s="264"/>
      <c r="AG26" s="264"/>
      <c r="AH26" s="265"/>
      <c r="AI26" s="267"/>
      <c r="AJ26" s="267"/>
      <c r="AK26" s="267"/>
      <c r="AL26" s="263"/>
      <c r="AM26" s="267"/>
      <c r="AN26" s="267"/>
      <c r="AO26" s="267"/>
      <c r="AP26" s="263"/>
      <c r="AQ26" s="172">
        <v>4</v>
      </c>
      <c r="AR26" s="169"/>
      <c r="AS26" s="170" t="s">
        <v>177</v>
      </c>
      <c r="AT26" s="171"/>
      <c r="AU26" s="253" t="s">
        <v>659</v>
      </c>
      <c r="AV26" s="253"/>
      <c r="AW26" s="251" t="s">
        <v>164</v>
      </c>
      <c r="AX26" s="252"/>
    </row>
    <row r="27" spans="1:51" ht="23.25" customHeight="1" x14ac:dyDescent="0.15">
      <c r="A27" s="387"/>
      <c r="B27" s="385"/>
      <c r="C27" s="385"/>
      <c r="D27" s="385"/>
      <c r="E27" s="385"/>
      <c r="F27" s="386"/>
      <c r="G27" s="356" t="s">
        <v>595</v>
      </c>
      <c r="H27" s="357"/>
      <c r="I27" s="357"/>
      <c r="J27" s="357"/>
      <c r="K27" s="357"/>
      <c r="L27" s="357"/>
      <c r="M27" s="357"/>
      <c r="N27" s="357"/>
      <c r="O27" s="358"/>
      <c r="P27" s="175" t="s">
        <v>596</v>
      </c>
      <c r="Q27" s="175"/>
      <c r="R27" s="175"/>
      <c r="S27" s="175"/>
      <c r="T27" s="175"/>
      <c r="U27" s="175"/>
      <c r="V27" s="175"/>
      <c r="W27" s="175"/>
      <c r="X27" s="176"/>
      <c r="Y27" s="365" t="s">
        <v>12</v>
      </c>
      <c r="Z27" s="366"/>
      <c r="AA27" s="367"/>
      <c r="AB27" s="368" t="s">
        <v>599</v>
      </c>
      <c r="AC27" s="368"/>
      <c r="AD27" s="368"/>
      <c r="AE27" s="206">
        <v>24</v>
      </c>
      <c r="AF27" s="207"/>
      <c r="AG27" s="207"/>
      <c r="AH27" s="207"/>
      <c r="AI27" s="206">
        <v>27</v>
      </c>
      <c r="AJ27" s="207"/>
      <c r="AK27" s="207"/>
      <c r="AL27" s="207"/>
      <c r="AM27" s="206">
        <v>25</v>
      </c>
      <c r="AN27" s="207"/>
      <c r="AO27" s="207"/>
      <c r="AP27" s="207"/>
      <c r="AQ27" s="138" t="s">
        <v>659</v>
      </c>
      <c r="AR27" s="139"/>
      <c r="AS27" s="139"/>
      <c r="AT27" s="244"/>
      <c r="AU27" s="207" t="s">
        <v>659</v>
      </c>
      <c r="AV27" s="207"/>
      <c r="AW27" s="207"/>
      <c r="AX27" s="208"/>
    </row>
    <row r="28" spans="1:51" ht="23.25" customHeight="1" x14ac:dyDescent="0.15">
      <c r="A28" s="388"/>
      <c r="B28" s="389"/>
      <c r="C28" s="389"/>
      <c r="D28" s="389"/>
      <c r="E28" s="389"/>
      <c r="F28" s="390"/>
      <c r="G28" s="359"/>
      <c r="H28" s="360"/>
      <c r="I28" s="360"/>
      <c r="J28" s="360"/>
      <c r="K28" s="360"/>
      <c r="L28" s="360"/>
      <c r="M28" s="360"/>
      <c r="N28" s="360"/>
      <c r="O28" s="361"/>
      <c r="P28" s="178"/>
      <c r="Q28" s="178"/>
      <c r="R28" s="178"/>
      <c r="S28" s="178"/>
      <c r="T28" s="178"/>
      <c r="U28" s="178"/>
      <c r="V28" s="178"/>
      <c r="W28" s="178"/>
      <c r="X28" s="179"/>
      <c r="Y28" s="248" t="s">
        <v>49</v>
      </c>
      <c r="Z28" s="249"/>
      <c r="AA28" s="250"/>
      <c r="AB28" s="391" t="s">
        <v>599</v>
      </c>
      <c r="AC28" s="391"/>
      <c r="AD28" s="391"/>
      <c r="AE28" s="206" t="s">
        <v>659</v>
      </c>
      <c r="AF28" s="207"/>
      <c r="AG28" s="207"/>
      <c r="AH28" s="207"/>
      <c r="AI28" s="206" t="s">
        <v>659</v>
      </c>
      <c r="AJ28" s="207"/>
      <c r="AK28" s="207"/>
      <c r="AL28" s="207"/>
      <c r="AM28" s="206" t="s">
        <v>659</v>
      </c>
      <c r="AN28" s="207"/>
      <c r="AO28" s="207"/>
      <c r="AP28" s="207"/>
      <c r="AQ28" s="206">
        <v>27</v>
      </c>
      <c r="AR28" s="207"/>
      <c r="AS28" s="207"/>
      <c r="AT28" s="207"/>
      <c r="AU28" s="206" t="s">
        <v>659</v>
      </c>
      <c r="AV28" s="207"/>
      <c r="AW28" s="207"/>
      <c r="AX28" s="207"/>
    </row>
    <row r="29" spans="1:51" ht="23.25" customHeight="1" x14ac:dyDescent="0.15">
      <c r="A29" s="387"/>
      <c r="B29" s="385"/>
      <c r="C29" s="385"/>
      <c r="D29" s="385"/>
      <c r="E29" s="385"/>
      <c r="F29" s="386"/>
      <c r="G29" s="362"/>
      <c r="H29" s="363"/>
      <c r="I29" s="363"/>
      <c r="J29" s="363"/>
      <c r="K29" s="363"/>
      <c r="L29" s="363"/>
      <c r="M29" s="363"/>
      <c r="N29" s="363"/>
      <c r="O29" s="364"/>
      <c r="P29" s="181"/>
      <c r="Q29" s="181"/>
      <c r="R29" s="181"/>
      <c r="S29" s="181"/>
      <c r="T29" s="181"/>
      <c r="U29" s="181"/>
      <c r="V29" s="181"/>
      <c r="W29" s="181"/>
      <c r="X29" s="182"/>
      <c r="Y29" s="248" t="s">
        <v>13</v>
      </c>
      <c r="Z29" s="249"/>
      <c r="AA29" s="250"/>
      <c r="AB29" s="293" t="s">
        <v>165</v>
      </c>
      <c r="AC29" s="293"/>
      <c r="AD29" s="293"/>
      <c r="AE29" s="206" t="s">
        <v>659</v>
      </c>
      <c r="AF29" s="207"/>
      <c r="AG29" s="207"/>
      <c r="AH29" s="207"/>
      <c r="AI29" s="206" t="s">
        <v>659</v>
      </c>
      <c r="AJ29" s="207"/>
      <c r="AK29" s="207"/>
      <c r="AL29" s="207"/>
      <c r="AM29" s="206" t="s">
        <v>659</v>
      </c>
      <c r="AN29" s="207"/>
      <c r="AO29" s="207"/>
      <c r="AP29" s="207"/>
      <c r="AQ29" s="206" t="s">
        <v>659</v>
      </c>
      <c r="AR29" s="207"/>
      <c r="AS29" s="207"/>
      <c r="AT29" s="207"/>
      <c r="AU29" s="206" t="s">
        <v>659</v>
      </c>
      <c r="AV29" s="207"/>
      <c r="AW29" s="207"/>
      <c r="AX29" s="207"/>
    </row>
    <row r="30" spans="1:51" ht="23.25" customHeight="1" x14ac:dyDescent="0.15">
      <c r="A30" s="684" t="s">
        <v>266</v>
      </c>
      <c r="B30" s="685"/>
      <c r="C30" s="685"/>
      <c r="D30" s="685"/>
      <c r="E30" s="685"/>
      <c r="F30" s="686"/>
      <c r="G30" s="356" t="s">
        <v>659</v>
      </c>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690"/>
    </row>
    <row r="31" spans="1:51" ht="23.25" customHeight="1" x14ac:dyDescent="0.15">
      <c r="A31" s="687"/>
      <c r="B31" s="688"/>
      <c r="C31" s="688"/>
      <c r="D31" s="688"/>
      <c r="E31" s="688"/>
      <c r="F31" s="689"/>
      <c r="G31" s="362"/>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0"/>
      <c r="AF31" s="360"/>
      <c r="AG31" s="360"/>
      <c r="AH31" s="360"/>
      <c r="AI31" s="360"/>
      <c r="AJ31" s="360"/>
      <c r="AK31" s="360"/>
      <c r="AL31" s="360"/>
      <c r="AM31" s="360"/>
      <c r="AN31" s="360"/>
      <c r="AO31" s="360"/>
      <c r="AP31" s="360"/>
      <c r="AQ31" s="363"/>
      <c r="AR31" s="363"/>
      <c r="AS31" s="363"/>
      <c r="AT31" s="363"/>
      <c r="AU31" s="363"/>
      <c r="AV31" s="363"/>
      <c r="AW31" s="363"/>
      <c r="AX31" s="691"/>
    </row>
    <row r="32" spans="1:51" ht="18.75" customHeight="1" x14ac:dyDescent="0.15">
      <c r="A32" s="465" t="s">
        <v>246</v>
      </c>
      <c r="B32" s="466"/>
      <c r="C32" s="466"/>
      <c r="D32" s="466"/>
      <c r="E32" s="466"/>
      <c r="F32" s="467"/>
      <c r="G32" s="585" t="s">
        <v>136</v>
      </c>
      <c r="H32" s="254"/>
      <c r="I32" s="254"/>
      <c r="J32" s="254"/>
      <c r="K32" s="254"/>
      <c r="L32" s="254"/>
      <c r="M32" s="254"/>
      <c r="N32" s="254"/>
      <c r="O32" s="586"/>
      <c r="P32" s="707" t="s">
        <v>54</v>
      </c>
      <c r="Q32" s="254"/>
      <c r="R32" s="254"/>
      <c r="S32" s="254"/>
      <c r="T32" s="254"/>
      <c r="U32" s="254"/>
      <c r="V32" s="254"/>
      <c r="W32" s="254"/>
      <c r="X32" s="586"/>
      <c r="Y32" s="704"/>
      <c r="Z32" s="705"/>
      <c r="AA32" s="706"/>
      <c r="AB32" s="497" t="s">
        <v>11</v>
      </c>
      <c r="AC32" s="498"/>
      <c r="AD32" s="499"/>
      <c r="AE32" s="214" t="s">
        <v>273</v>
      </c>
      <c r="AF32" s="214"/>
      <c r="AG32" s="214"/>
      <c r="AH32" s="214"/>
      <c r="AI32" s="214" t="s">
        <v>291</v>
      </c>
      <c r="AJ32" s="214"/>
      <c r="AK32" s="214"/>
      <c r="AL32" s="214"/>
      <c r="AM32" s="214" t="s">
        <v>388</v>
      </c>
      <c r="AN32" s="214"/>
      <c r="AO32" s="214"/>
      <c r="AP32" s="214"/>
      <c r="AQ32" s="209" t="s">
        <v>176</v>
      </c>
      <c r="AR32" s="210"/>
      <c r="AS32" s="210"/>
      <c r="AT32" s="211"/>
      <c r="AU32" s="254" t="s">
        <v>126</v>
      </c>
      <c r="AV32" s="254"/>
      <c r="AW32" s="254"/>
      <c r="AX32" s="255"/>
      <c r="AY32" s="42">
        <f>COUNTA($G$34)</f>
        <v>1</v>
      </c>
    </row>
    <row r="33" spans="1:51" ht="18.75" customHeight="1" x14ac:dyDescent="0.15">
      <c r="A33" s="384"/>
      <c r="B33" s="385"/>
      <c r="C33" s="385"/>
      <c r="D33" s="385"/>
      <c r="E33" s="385"/>
      <c r="F33" s="386"/>
      <c r="G33" s="472"/>
      <c r="H33" s="251"/>
      <c r="I33" s="251"/>
      <c r="J33" s="251"/>
      <c r="K33" s="251"/>
      <c r="L33" s="251"/>
      <c r="M33" s="251"/>
      <c r="N33" s="251"/>
      <c r="O33" s="380"/>
      <c r="P33" s="379"/>
      <c r="Q33" s="251"/>
      <c r="R33" s="251"/>
      <c r="S33" s="251"/>
      <c r="T33" s="251"/>
      <c r="U33" s="251"/>
      <c r="V33" s="251"/>
      <c r="W33" s="251"/>
      <c r="X33" s="380"/>
      <c r="Y33" s="376"/>
      <c r="Z33" s="274"/>
      <c r="AA33" s="275"/>
      <c r="AB33" s="263"/>
      <c r="AC33" s="264"/>
      <c r="AD33" s="265"/>
      <c r="AE33" s="214"/>
      <c r="AF33" s="214"/>
      <c r="AG33" s="214"/>
      <c r="AH33" s="214"/>
      <c r="AI33" s="214"/>
      <c r="AJ33" s="214"/>
      <c r="AK33" s="214"/>
      <c r="AL33" s="214"/>
      <c r="AM33" s="214"/>
      <c r="AN33" s="214"/>
      <c r="AO33" s="214"/>
      <c r="AP33" s="214"/>
      <c r="AQ33" s="172">
        <v>4</v>
      </c>
      <c r="AR33" s="169"/>
      <c r="AS33" s="170" t="s">
        <v>177</v>
      </c>
      <c r="AT33" s="171"/>
      <c r="AU33" s="253" t="s">
        <v>659</v>
      </c>
      <c r="AV33" s="253"/>
      <c r="AW33" s="251" t="s">
        <v>164</v>
      </c>
      <c r="AX33" s="252"/>
      <c r="AY33" s="42">
        <f>$AY$32</f>
        <v>1</v>
      </c>
    </row>
    <row r="34" spans="1:51" ht="23.25" customHeight="1" x14ac:dyDescent="0.15">
      <c r="A34" s="387"/>
      <c r="B34" s="385"/>
      <c r="C34" s="385"/>
      <c r="D34" s="385"/>
      <c r="E34" s="385"/>
      <c r="F34" s="386"/>
      <c r="G34" s="356" t="s">
        <v>595</v>
      </c>
      <c r="H34" s="357"/>
      <c r="I34" s="357"/>
      <c r="J34" s="357"/>
      <c r="K34" s="357"/>
      <c r="L34" s="357"/>
      <c r="M34" s="357"/>
      <c r="N34" s="357"/>
      <c r="O34" s="358"/>
      <c r="P34" s="175" t="s">
        <v>597</v>
      </c>
      <c r="Q34" s="175"/>
      <c r="R34" s="175"/>
      <c r="S34" s="175"/>
      <c r="T34" s="175"/>
      <c r="U34" s="175"/>
      <c r="V34" s="175"/>
      <c r="W34" s="175"/>
      <c r="X34" s="176"/>
      <c r="Y34" s="365" t="s">
        <v>12</v>
      </c>
      <c r="Z34" s="366"/>
      <c r="AA34" s="367"/>
      <c r="AB34" s="368" t="s">
        <v>599</v>
      </c>
      <c r="AC34" s="368"/>
      <c r="AD34" s="368"/>
      <c r="AE34" s="206">
        <v>16</v>
      </c>
      <c r="AF34" s="207"/>
      <c r="AG34" s="207"/>
      <c r="AH34" s="207"/>
      <c r="AI34" s="206">
        <v>18</v>
      </c>
      <c r="AJ34" s="207"/>
      <c r="AK34" s="207"/>
      <c r="AL34" s="207"/>
      <c r="AM34" s="206">
        <v>20</v>
      </c>
      <c r="AN34" s="207"/>
      <c r="AO34" s="207"/>
      <c r="AP34" s="207"/>
      <c r="AQ34" s="138" t="s">
        <v>659</v>
      </c>
      <c r="AR34" s="139"/>
      <c r="AS34" s="139"/>
      <c r="AT34" s="244"/>
      <c r="AU34" s="207" t="s">
        <v>659</v>
      </c>
      <c r="AV34" s="207"/>
      <c r="AW34" s="207"/>
      <c r="AX34" s="208"/>
      <c r="AY34" s="42">
        <f t="shared" ref="AY34:AY38" si="4">$AY$32</f>
        <v>1</v>
      </c>
    </row>
    <row r="35" spans="1:51" ht="23.25" customHeight="1" x14ac:dyDescent="0.15">
      <c r="A35" s="388"/>
      <c r="B35" s="389"/>
      <c r="C35" s="389"/>
      <c r="D35" s="389"/>
      <c r="E35" s="389"/>
      <c r="F35" s="390"/>
      <c r="G35" s="359"/>
      <c r="H35" s="360"/>
      <c r="I35" s="360"/>
      <c r="J35" s="360"/>
      <c r="K35" s="360"/>
      <c r="L35" s="360"/>
      <c r="M35" s="360"/>
      <c r="N35" s="360"/>
      <c r="O35" s="361"/>
      <c r="P35" s="178"/>
      <c r="Q35" s="178"/>
      <c r="R35" s="178"/>
      <c r="S35" s="178"/>
      <c r="T35" s="178"/>
      <c r="U35" s="178"/>
      <c r="V35" s="178"/>
      <c r="W35" s="178"/>
      <c r="X35" s="179"/>
      <c r="Y35" s="248" t="s">
        <v>49</v>
      </c>
      <c r="Z35" s="249"/>
      <c r="AA35" s="250"/>
      <c r="AB35" s="391" t="s">
        <v>599</v>
      </c>
      <c r="AC35" s="391"/>
      <c r="AD35" s="391"/>
      <c r="AE35" s="206" t="s">
        <v>659</v>
      </c>
      <c r="AF35" s="207"/>
      <c r="AG35" s="207"/>
      <c r="AH35" s="207"/>
      <c r="AI35" s="206" t="s">
        <v>659</v>
      </c>
      <c r="AJ35" s="207"/>
      <c r="AK35" s="207"/>
      <c r="AL35" s="207"/>
      <c r="AM35" s="206" t="s">
        <v>659</v>
      </c>
      <c r="AN35" s="207"/>
      <c r="AO35" s="207"/>
      <c r="AP35" s="207"/>
      <c r="AQ35" s="206">
        <v>22</v>
      </c>
      <c r="AR35" s="207"/>
      <c r="AS35" s="207"/>
      <c r="AT35" s="207"/>
      <c r="AU35" s="206" t="s">
        <v>659</v>
      </c>
      <c r="AV35" s="207"/>
      <c r="AW35" s="207"/>
      <c r="AX35" s="207"/>
      <c r="AY35" s="42">
        <f t="shared" si="4"/>
        <v>1</v>
      </c>
    </row>
    <row r="36" spans="1:51" ht="23.25" customHeight="1" x14ac:dyDescent="0.15">
      <c r="A36" s="468"/>
      <c r="B36" s="469"/>
      <c r="C36" s="469"/>
      <c r="D36" s="469"/>
      <c r="E36" s="469"/>
      <c r="F36" s="470"/>
      <c r="G36" s="362"/>
      <c r="H36" s="363"/>
      <c r="I36" s="363"/>
      <c r="J36" s="363"/>
      <c r="K36" s="363"/>
      <c r="L36" s="363"/>
      <c r="M36" s="363"/>
      <c r="N36" s="363"/>
      <c r="O36" s="364"/>
      <c r="P36" s="181"/>
      <c r="Q36" s="181"/>
      <c r="R36" s="181"/>
      <c r="S36" s="181"/>
      <c r="T36" s="181"/>
      <c r="U36" s="181"/>
      <c r="V36" s="181"/>
      <c r="W36" s="181"/>
      <c r="X36" s="182"/>
      <c r="Y36" s="248" t="s">
        <v>13</v>
      </c>
      <c r="Z36" s="249"/>
      <c r="AA36" s="250"/>
      <c r="AB36" s="293" t="s">
        <v>165</v>
      </c>
      <c r="AC36" s="293"/>
      <c r="AD36" s="293"/>
      <c r="AE36" s="206" t="s">
        <v>659</v>
      </c>
      <c r="AF36" s="207"/>
      <c r="AG36" s="207"/>
      <c r="AH36" s="207"/>
      <c r="AI36" s="206" t="s">
        <v>659</v>
      </c>
      <c r="AJ36" s="207"/>
      <c r="AK36" s="207"/>
      <c r="AL36" s="207"/>
      <c r="AM36" s="206" t="s">
        <v>659</v>
      </c>
      <c r="AN36" s="207"/>
      <c r="AO36" s="207"/>
      <c r="AP36" s="207"/>
      <c r="AQ36" s="206" t="s">
        <v>659</v>
      </c>
      <c r="AR36" s="207"/>
      <c r="AS36" s="207"/>
      <c r="AT36" s="207"/>
      <c r="AU36" s="206" t="s">
        <v>659</v>
      </c>
      <c r="AV36" s="207"/>
      <c r="AW36" s="207"/>
      <c r="AX36" s="207"/>
      <c r="AY36" s="42">
        <f t="shared" si="4"/>
        <v>1</v>
      </c>
    </row>
    <row r="37" spans="1:51" ht="23.25" customHeight="1" x14ac:dyDescent="0.15">
      <c r="A37" s="684" t="s">
        <v>266</v>
      </c>
      <c r="B37" s="685"/>
      <c r="C37" s="685"/>
      <c r="D37" s="685"/>
      <c r="E37" s="685"/>
      <c r="F37" s="686"/>
      <c r="G37" s="356" t="s">
        <v>659</v>
      </c>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690"/>
      <c r="AY37" s="42">
        <f t="shared" si="4"/>
        <v>1</v>
      </c>
    </row>
    <row r="38" spans="1:51" ht="23.25" customHeight="1" x14ac:dyDescent="0.15">
      <c r="A38" s="687"/>
      <c r="B38" s="688"/>
      <c r="C38" s="688"/>
      <c r="D38" s="688"/>
      <c r="E38" s="688"/>
      <c r="F38" s="689"/>
      <c r="G38" s="362"/>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0"/>
      <c r="AF38" s="360"/>
      <c r="AG38" s="360"/>
      <c r="AH38" s="360"/>
      <c r="AI38" s="360"/>
      <c r="AJ38" s="360"/>
      <c r="AK38" s="360"/>
      <c r="AL38" s="360"/>
      <c r="AM38" s="360"/>
      <c r="AN38" s="360"/>
      <c r="AO38" s="360"/>
      <c r="AP38" s="360"/>
      <c r="AQ38" s="363"/>
      <c r="AR38" s="363"/>
      <c r="AS38" s="363"/>
      <c r="AT38" s="363"/>
      <c r="AU38" s="363"/>
      <c r="AV38" s="363"/>
      <c r="AW38" s="363"/>
      <c r="AX38" s="691"/>
      <c r="AY38" s="42">
        <f t="shared" si="4"/>
        <v>1</v>
      </c>
    </row>
    <row r="39" spans="1:51" ht="18.75" customHeight="1" x14ac:dyDescent="0.15">
      <c r="A39" s="465" t="s">
        <v>246</v>
      </c>
      <c r="B39" s="466"/>
      <c r="C39" s="466"/>
      <c r="D39" s="466"/>
      <c r="E39" s="466"/>
      <c r="F39" s="467"/>
      <c r="G39" s="585" t="s">
        <v>136</v>
      </c>
      <c r="H39" s="254"/>
      <c r="I39" s="254"/>
      <c r="J39" s="254"/>
      <c r="K39" s="254"/>
      <c r="L39" s="254"/>
      <c r="M39" s="254"/>
      <c r="N39" s="254"/>
      <c r="O39" s="586"/>
      <c r="P39" s="707" t="s">
        <v>54</v>
      </c>
      <c r="Q39" s="254"/>
      <c r="R39" s="254"/>
      <c r="S39" s="254"/>
      <c r="T39" s="254"/>
      <c r="U39" s="254"/>
      <c r="V39" s="254"/>
      <c r="W39" s="254"/>
      <c r="X39" s="586"/>
      <c r="Y39" s="704"/>
      <c r="Z39" s="705"/>
      <c r="AA39" s="706"/>
      <c r="AB39" s="497" t="s">
        <v>11</v>
      </c>
      <c r="AC39" s="498"/>
      <c r="AD39" s="499"/>
      <c r="AE39" s="214" t="s">
        <v>273</v>
      </c>
      <c r="AF39" s="214"/>
      <c r="AG39" s="214"/>
      <c r="AH39" s="214"/>
      <c r="AI39" s="214" t="s">
        <v>291</v>
      </c>
      <c r="AJ39" s="214"/>
      <c r="AK39" s="214"/>
      <c r="AL39" s="214"/>
      <c r="AM39" s="214" t="s">
        <v>388</v>
      </c>
      <c r="AN39" s="214"/>
      <c r="AO39" s="214"/>
      <c r="AP39" s="214"/>
      <c r="AQ39" s="209" t="s">
        <v>176</v>
      </c>
      <c r="AR39" s="210"/>
      <c r="AS39" s="210"/>
      <c r="AT39" s="211"/>
      <c r="AU39" s="254" t="s">
        <v>126</v>
      </c>
      <c r="AV39" s="254"/>
      <c r="AW39" s="254"/>
      <c r="AX39" s="255"/>
      <c r="AY39" s="42">
        <f>COUNTA($G$41)</f>
        <v>1</v>
      </c>
    </row>
    <row r="40" spans="1:51" ht="18.75" customHeight="1" x14ac:dyDescent="0.15">
      <c r="A40" s="384"/>
      <c r="B40" s="385"/>
      <c r="C40" s="385"/>
      <c r="D40" s="385"/>
      <c r="E40" s="385"/>
      <c r="F40" s="386"/>
      <c r="G40" s="472"/>
      <c r="H40" s="251"/>
      <c r="I40" s="251"/>
      <c r="J40" s="251"/>
      <c r="K40" s="251"/>
      <c r="L40" s="251"/>
      <c r="M40" s="251"/>
      <c r="N40" s="251"/>
      <c r="O40" s="380"/>
      <c r="P40" s="379"/>
      <c r="Q40" s="251"/>
      <c r="R40" s="251"/>
      <c r="S40" s="251"/>
      <c r="T40" s="251"/>
      <c r="U40" s="251"/>
      <c r="V40" s="251"/>
      <c r="W40" s="251"/>
      <c r="X40" s="380"/>
      <c r="Y40" s="376"/>
      <c r="Z40" s="274"/>
      <c r="AA40" s="275"/>
      <c r="AB40" s="263"/>
      <c r="AC40" s="264"/>
      <c r="AD40" s="265"/>
      <c r="AE40" s="214"/>
      <c r="AF40" s="214"/>
      <c r="AG40" s="214"/>
      <c r="AH40" s="214"/>
      <c r="AI40" s="214"/>
      <c r="AJ40" s="214"/>
      <c r="AK40" s="214"/>
      <c r="AL40" s="214"/>
      <c r="AM40" s="214"/>
      <c r="AN40" s="214"/>
      <c r="AO40" s="214"/>
      <c r="AP40" s="214"/>
      <c r="AQ40" s="172">
        <v>4</v>
      </c>
      <c r="AR40" s="169"/>
      <c r="AS40" s="170" t="s">
        <v>177</v>
      </c>
      <c r="AT40" s="171"/>
      <c r="AU40" s="253" t="s">
        <v>659</v>
      </c>
      <c r="AV40" s="253"/>
      <c r="AW40" s="251" t="s">
        <v>164</v>
      </c>
      <c r="AX40" s="252"/>
      <c r="AY40" s="42">
        <f>$AY$39</f>
        <v>1</v>
      </c>
    </row>
    <row r="41" spans="1:51" ht="23.25" customHeight="1" x14ac:dyDescent="0.15">
      <c r="A41" s="387"/>
      <c r="B41" s="385"/>
      <c r="C41" s="385"/>
      <c r="D41" s="385"/>
      <c r="E41" s="385"/>
      <c r="F41" s="386"/>
      <c r="G41" s="356" t="s">
        <v>595</v>
      </c>
      <c r="H41" s="357"/>
      <c r="I41" s="357"/>
      <c r="J41" s="357"/>
      <c r="K41" s="357"/>
      <c r="L41" s="357"/>
      <c r="M41" s="357"/>
      <c r="N41" s="357"/>
      <c r="O41" s="358"/>
      <c r="P41" s="175" t="s">
        <v>598</v>
      </c>
      <c r="Q41" s="175"/>
      <c r="R41" s="175"/>
      <c r="S41" s="175"/>
      <c r="T41" s="175"/>
      <c r="U41" s="175"/>
      <c r="V41" s="175"/>
      <c r="W41" s="175"/>
      <c r="X41" s="176"/>
      <c r="Y41" s="365" t="s">
        <v>12</v>
      </c>
      <c r="Z41" s="366"/>
      <c r="AA41" s="367"/>
      <c r="AB41" s="368" t="s">
        <v>599</v>
      </c>
      <c r="AC41" s="368"/>
      <c r="AD41" s="368"/>
      <c r="AE41" s="280">
        <v>0</v>
      </c>
      <c r="AF41" s="280"/>
      <c r="AG41" s="280"/>
      <c r="AH41" s="280"/>
      <c r="AI41" s="280">
        <v>0</v>
      </c>
      <c r="AJ41" s="280"/>
      <c r="AK41" s="280"/>
      <c r="AL41" s="280"/>
      <c r="AM41" s="280">
        <v>0</v>
      </c>
      <c r="AN41" s="280"/>
      <c r="AO41" s="280"/>
      <c r="AP41" s="280"/>
      <c r="AQ41" s="138" t="s">
        <v>659</v>
      </c>
      <c r="AR41" s="139"/>
      <c r="AS41" s="139"/>
      <c r="AT41" s="244"/>
      <c r="AU41" s="207" t="s">
        <v>659</v>
      </c>
      <c r="AV41" s="207"/>
      <c r="AW41" s="207"/>
      <c r="AX41" s="208"/>
      <c r="AY41" s="42">
        <f t="shared" ref="AY41:AY45" si="5">$AY$39</f>
        <v>1</v>
      </c>
    </row>
    <row r="42" spans="1:51" ht="23.25" customHeight="1" x14ac:dyDescent="0.15">
      <c r="A42" s="388"/>
      <c r="B42" s="389"/>
      <c r="C42" s="389"/>
      <c r="D42" s="389"/>
      <c r="E42" s="389"/>
      <c r="F42" s="390"/>
      <c r="G42" s="359"/>
      <c r="H42" s="360"/>
      <c r="I42" s="360"/>
      <c r="J42" s="360"/>
      <c r="K42" s="360"/>
      <c r="L42" s="360"/>
      <c r="M42" s="360"/>
      <c r="N42" s="360"/>
      <c r="O42" s="361"/>
      <c r="P42" s="178"/>
      <c r="Q42" s="178"/>
      <c r="R42" s="178"/>
      <c r="S42" s="178"/>
      <c r="T42" s="178"/>
      <c r="U42" s="178"/>
      <c r="V42" s="178"/>
      <c r="W42" s="178"/>
      <c r="X42" s="179"/>
      <c r="Y42" s="248" t="s">
        <v>49</v>
      </c>
      <c r="Z42" s="249"/>
      <c r="AA42" s="250"/>
      <c r="AB42" s="391" t="s">
        <v>599</v>
      </c>
      <c r="AC42" s="391"/>
      <c r="AD42" s="391"/>
      <c r="AE42" s="206" t="s">
        <v>659</v>
      </c>
      <c r="AF42" s="207"/>
      <c r="AG42" s="207"/>
      <c r="AH42" s="207"/>
      <c r="AI42" s="206" t="s">
        <v>659</v>
      </c>
      <c r="AJ42" s="207"/>
      <c r="AK42" s="207"/>
      <c r="AL42" s="207"/>
      <c r="AM42" s="206" t="s">
        <v>659</v>
      </c>
      <c r="AN42" s="207"/>
      <c r="AO42" s="207"/>
      <c r="AP42" s="207"/>
      <c r="AQ42" s="206">
        <v>3</v>
      </c>
      <c r="AR42" s="207"/>
      <c r="AS42" s="207"/>
      <c r="AT42" s="207"/>
      <c r="AU42" s="206" t="s">
        <v>659</v>
      </c>
      <c r="AV42" s="207"/>
      <c r="AW42" s="207"/>
      <c r="AX42" s="207"/>
      <c r="AY42" s="42">
        <f t="shared" si="5"/>
        <v>1</v>
      </c>
    </row>
    <row r="43" spans="1:51" ht="23.25" customHeight="1" x14ac:dyDescent="0.15">
      <c r="A43" s="468"/>
      <c r="B43" s="469"/>
      <c r="C43" s="469"/>
      <c r="D43" s="469"/>
      <c r="E43" s="469"/>
      <c r="F43" s="470"/>
      <c r="G43" s="362"/>
      <c r="H43" s="363"/>
      <c r="I43" s="363"/>
      <c r="J43" s="363"/>
      <c r="K43" s="363"/>
      <c r="L43" s="363"/>
      <c r="M43" s="363"/>
      <c r="N43" s="363"/>
      <c r="O43" s="364"/>
      <c r="P43" s="181"/>
      <c r="Q43" s="181"/>
      <c r="R43" s="181"/>
      <c r="S43" s="181"/>
      <c r="T43" s="181"/>
      <c r="U43" s="181"/>
      <c r="V43" s="181"/>
      <c r="W43" s="181"/>
      <c r="X43" s="182"/>
      <c r="Y43" s="248" t="s">
        <v>13</v>
      </c>
      <c r="Z43" s="249"/>
      <c r="AA43" s="250"/>
      <c r="AB43" s="293" t="s">
        <v>165</v>
      </c>
      <c r="AC43" s="293"/>
      <c r="AD43" s="293"/>
      <c r="AE43" s="206" t="s">
        <v>659</v>
      </c>
      <c r="AF43" s="207"/>
      <c r="AG43" s="207"/>
      <c r="AH43" s="207"/>
      <c r="AI43" s="206" t="s">
        <v>659</v>
      </c>
      <c r="AJ43" s="207"/>
      <c r="AK43" s="207"/>
      <c r="AL43" s="207"/>
      <c r="AM43" s="206" t="s">
        <v>659</v>
      </c>
      <c r="AN43" s="207"/>
      <c r="AO43" s="207"/>
      <c r="AP43" s="207"/>
      <c r="AQ43" s="206" t="s">
        <v>659</v>
      </c>
      <c r="AR43" s="207"/>
      <c r="AS43" s="207"/>
      <c r="AT43" s="207"/>
      <c r="AU43" s="206" t="s">
        <v>659</v>
      </c>
      <c r="AV43" s="207"/>
      <c r="AW43" s="207"/>
      <c r="AX43" s="207"/>
      <c r="AY43" s="42">
        <f t="shared" si="5"/>
        <v>1</v>
      </c>
    </row>
    <row r="44" spans="1:51" ht="23.25" customHeight="1" x14ac:dyDescent="0.15">
      <c r="A44" s="684" t="s">
        <v>266</v>
      </c>
      <c r="B44" s="685"/>
      <c r="C44" s="685"/>
      <c r="D44" s="685"/>
      <c r="E44" s="685"/>
      <c r="F44" s="686"/>
      <c r="G44" s="356" t="s">
        <v>659</v>
      </c>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690"/>
      <c r="AY44" s="42">
        <f t="shared" si="5"/>
        <v>1</v>
      </c>
    </row>
    <row r="45" spans="1:51" ht="23.25" customHeight="1" thickBot="1" x14ac:dyDescent="0.2">
      <c r="A45" s="687"/>
      <c r="B45" s="688"/>
      <c r="C45" s="688"/>
      <c r="D45" s="688"/>
      <c r="E45" s="688"/>
      <c r="F45" s="689"/>
      <c r="G45" s="362"/>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0"/>
      <c r="AF45" s="360"/>
      <c r="AG45" s="360"/>
      <c r="AH45" s="360"/>
      <c r="AI45" s="360"/>
      <c r="AJ45" s="360"/>
      <c r="AK45" s="360"/>
      <c r="AL45" s="360"/>
      <c r="AM45" s="360"/>
      <c r="AN45" s="360"/>
      <c r="AO45" s="360"/>
      <c r="AP45" s="360"/>
      <c r="AQ45" s="363"/>
      <c r="AR45" s="363"/>
      <c r="AS45" s="363"/>
      <c r="AT45" s="363"/>
      <c r="AU45" s="363"/>
      <c r="AV45" s="363"/>
      <c r="AW45" s="363"/>
      <c r="AX45" s="691"/>
      <c r="AY45" s="42">
        <f t="shared" si="5"/>
        <v>1</v>
      </c>
    </row>
    <row r="46" spans="1:51" ht="31.5" customHeight="1" x14ac:dyDescent="0.15">
      <c r="A46" s="650" t="s">
        <v>247</v>
      </c>
      <c r="B46" s="651"/>
      <c r="C46" s="651"/>
      <c r="D46" s="651"/>
      <c r="E46" s="651"/>
      <c r="F46" s="652"/>
      <c r="G46" s="659" t="s">
        <v>55</v>
      </c>
      <c r="H46" s="659"/>
      <c r="I46" s="659"/>
      <c r="J46" s="659"/>
      <c r="K46" s="659"/>
      <c r="L46" s="659"/>
      <c r="M46" s="659"/>
      <c r="N46" s="659"/>
      <c r="O46" s="659"/>
      <c r="P46" s="659"/>
      <c r="Q46" s="659"/>
      <c r="R46" s="659"/>
      <c r="S46" s="659"/>
      <c r="T46" s="659"/>
      <c r="U46" s="659"/>
      <c r="V46" s="659"/>
      <c r="W46" s="659"/>
      <c r="X46" s="660"/>
      <c r="Y46" s="310"/>
      <c r="Z46" s="311"/>
      <c r="AA46" s="312"/>
      <c r="AB46" s="643" t="s">
        <v>11</v>
      </c>
      <c r="AC46" s="643"/>
      <c r="AD46" s="643"/>
      <c r="AE46" s="661" t="s">
        <v>273</v>
      </c>
      <c r="AF46" s="662"/>
      <c r="AG46" s="662"/>
      <c r="AH46" s="663"/>
      <c r="AI46" s="661" t="s">
        <v>291</v>
      </c>
      <c r="AJ46" s="662"/>
      <c r="AK46" s="662"/>
      <c r="AL46" s="663"/>
      <c r="AM46" s="661" t="s">
        <v>388</v>
      </c>
      <c r="AN46" s="662"/>
      <c r="AO46" s="662"/>
      <c r="AP46" s="663"/>
      <c r="AQ46" s="696" t="s">
        <v>296</v>
      </c>
      <c r="AR46" s="697"/>
      <c r="AS46" s="697"/>
      <c r="AT46" s="698"/>
      <c r="AU46" s="696" t="s">
        <v>420</v>
      </c>
      <c r="AV46" s="697"/>
      <c r="AW46" s="697"/>
      <c r="AX46" s="699"/>
    </row>
    <row r="47" spans="1:51" ht="23.25" customHeight="1" x14ac:dyDescent="0.15">
      <c r="A47" s="653"/>
      <c r="B47" s="654"/>
      <c r="C47" s="654"/>
      <c r="D47" s="654"/>
      <c r="E47" s="654"/>
      <c r="F47" s="655"/>
      <c r="G47" s="175" t="s">
        <v>688</v>
      </c>
      <c r="H47" s="175"/>
      <c r="I47" s="175"/>
      <c r="J47" s="175"/>
      <c r="K47" s="175"/>
      <c r="L47" s="175"/>
      <c r="M47" s="175"/>
      <c r="N47" s="175"/>
      <c r="O47" s="175"/>
      <c r="P47" s="175"/>
      <c r="Q47" s="175"/>
      <c r="R47" s="175"/>
      <c r="S47" s="175"/>
      <c r="T47" s="175"/>
      <c r="U47" s="175"/>
      <c r="V47" s="175"/>
      <c r="W47" s="175"/>
      <c r="X47" s="176"/>
      <c r="Y47" s="703" t="s">
        <v>50</v>
      </c>
      <c r="Z47" s="565"/>
      <c r="AA47" s="566"/>
      <c r="AB47" s="368" t="s">
        <v>672</v>
      </c>
      <c r="AC47" s="368"/>
      <c r="AD47" s="368"/>
      <c r="AE47" s="280">
        <v>5</v>
      </c>
      <c r="AF47" s="280"/>
      <c r="AG47" s="280"/>
      <c r="AH47" s="280"/>
      <c r="AI47" s="280">
        <v>7</v>
      </c>
      <c r="AJ47" s="280"/>
      <c r="AK47" s="280"/>
      <c r="AL47" s="280"/>
      <c r="AM47" s="280">
        <v>13</v>
      </c>
      <c r="AN47" s="280"/>
      <c r="AO47" s="280"/>
      <c r="AP47" s="280"/>
      <c r="AQ47" s="280" t="s">
        <v>701</v>
      </c>
      <c r="AR47" s="280"/>
      <c r="AS47" s="280"/>
      <c r="AT47" s="280"/>
      <c r="AU47" s="206" t="s">
        <v>701</v>
      </c>
      <c r="AV47" s="207"/>
      <c r="AW47" s="207"/>
      <c r="AX47" s="208"/>
    </row>
    <row r="48" spans="1:51" ht="23.25" customHeight="1" x14ac:dyDescent="0.15">
      <c r="A48" s="656"/>
      <c r="B48" s="657"/>
      <c r="C48" s="657"/>
      <c r="D48" s="657"/>
      <c r="E48" s="657"/>
      <c r="F48" s="658"/>
      <c r="G48" s="181"/>
      <c r="H48" s="181"/>
      <c r="I48" s="181"/>
      <c r="J48" s="181"/>
      <c r="K48" s="181"/>
      <c r="L48" s="181"/>
      <c r="M48" s="181"/>
      <c r="N48" s="181"/>
      <c r="O48" s="181"/>
      <c r="P48" s="181"/>
      <c r="Q48" s="181"/>
      <c r="R48" s="181"/>
      <c r="S48" s="181"/>
      <c r="T48" s="181"/>
      <c r="U48" s="181"/>
      <c r="V48" s="181"/>
      <c r="W48" s="181"/>
      <c r="X48" s="182"/>
      <c r="Y48" s="637" t="s">
        <v>51</v>
      </c>
      <c r="Z48" s="638"/>
      <c r="AA48" s="639"/>
      <c r="AB48" s="368" t="s">
        <v>672</v>
      </c>
      <c r="AC48" s="368"/>
      <c r="AD48" s="368"/>
      <c r="AE48" s="280">
        <v>4</v>
      </c>
      <c r="AF48" s="280"/>
      <c r="AG48" s="280"/>
      <c r="AH48" s="280"/>
      <c r="AI48" s="280">
        <v>4</v>
      </c>
      <c r="AJ48" s="280"/>
      <c r="AK48" s="280"/>
      <c r="AL48" s="280"/>
      <c r="AM48" s="280">
        <v>12</v>
      </c>
      <c r="AN48" s="280"/>
      <c r="AO48" s="280"/>
      <c r="AP48" s="280"/>
      <c r="AQ48" s="280">
        <v>5</v>
      </c>
      <c r="AR48" s="280"/>
      <c r="AS48" s="280"/>
      <c r="AT48" s="280"/>
      <c r="AU48" s="700" t="s">
        <v>701</v>
      </c>
      <c r="AV48" s="701"/>
      <c r="AW48" s="701"/>
      <c r="AX48" s="702"/>
    </row>
    <row r="49" spans="1:51" ht="23.25" customHeight="1" x14ac:dyDescent="0.15">
      <c r="A49" s="630" t="s">
        <v>15</v>
      </c>
      <c r="B49" s="306"/>
      <c r="C49" s="306"/>
      <c r="D49" s="306"/>
      <c r="E49" s="306"/>
      <c r="F49" s="631"/>
      <c r="G49" s="249" t="s">
        <v>16</v>
      </c>
      <c r="H49" s="249"/>
      <c r="I49" s="249"/>
      <c r="J49" s="249"/>
      <c r="K49" s="249"/>
      <c r="L49" s="249"/>
      <c r="M49" s="249"/>
      <c r="N49" s="249"/>
      <c r="O49" s="249"/>
      <c r="P49" s="249"/>
      <c r="Q49" s="249"/>
      <c r="R49" s="249"/>
      <c r="S49" s="249"/>
      <c r="T49" s="249"/>
      <c r="U49" s="249"/>
      <c r="V49" s="249"/>
      <c r="W49" s="249"/>
      <c r="X49" s="250"/>
      <c r="Y49" s="479"/>
      <c r="Z49" s="480"/>
      <c r="AA49" s="481"/>
      <c r="AB49" s="248" t="s">
        <v>11</v>
      </c>
      <c r="AC49" s="249"/>
      <c r="AD49" s="250"/>
      <c r="AE49" s="214" t="s">
        <v>273</v>
      </c>
      <c r="AF49" s="214"/>
      <c r="AG49" s="214"/>
      <c r="AH49" s="214"/>
      <c r="AI49" s="214" t="s">
        <v>291</v>
      </c>
      <c r="AJ49" s="214"/>
      <c r="AK49" s="214"/>
      <c r="AL49" s="214"/>
      <c r="AM49" s="214" t="s">
        <v>388</v>
      </c>
      <c r="AN49" s="214"/>
      <c r="AO49" s="214"/>
      <c r="AP49" s="214"/>
      <c r="AQ49" s="592" t="s">
        <v>421</v>
      </c>
      <c r="AR49" s="593"/>
      <c r="AS49" s="593"/>
      <c r="AT49" s="593"/>
      <c r="AU49" s="593"/>
      <c r="AV49" s="593"/>
      <c r="AW49" s="593"/>
      <c r="AX49" s="594"/>
    </row>
    <row r="50" spans="1:51" ht="23.25" customHeight="1" x14ac:dyDescent="0.15">
      <c r="A50" s="632"/>
      <c r="B50" s="633"/>
      <c r="C50" s="633"/>
      <c r="D50" s="633"/>
      <c r="E50" s="633"/>
      <c r="F50" s="634"/>
      <c r="G50" s="482" t="s">
        <v>600</v>
      </c>
      <c r="H50" s="482"/>
      <c r="I50" s="482"/>
      <c r="J50" s="482"/>
      <c r="K50" s="482"/>
      <c r="L50" s="482"/>
      <c r="M50" s="482"/>
      <c r="N50" s="482"/>
      <c r="O50" s="482"/>
      <c r="P50" s="482"/>
      <c r="Q50" s="482"/>
      <c r="R50" s="482"/>
      <c r="S50" s="482"/>
      <c r="T50" s="482"/>
      <c r="U50" s="482"/>
      <c r="V50" s="482"/>
      <c r="W50" s="482"/>
      <c r="X50" s="482"/>
      <c r="Y50" s="484" t="s">
        <v>15</v>
      </c>
      <c r="Z50" s="485"/>
      <c r="AA50" s="486"/>
      <c r="AB50" s="622" t="s">
        <v>686</v>
      </c>
      <c r="AC50" s="623"/>
      <c r="AD50" s="624"/>
      <c r="AE50" s="280">
        <v>13.3</v>
      </c>
      <c r="AF50" s="280"/>
      <c r="AG50" s="280"/>
      <c r="AH50" s="280"/>
      <c r="AI50" s="280">
        <v>18.399999999999999</v>
      </c>
      <c r="AJ50" s="280"/>
      <c r="AK50" s="280"/>
      <c r="AL50" s="280"/>
      <c r="AM50" s="280">
        <v>19.3</v>
      </c>
      <c r="AN50" s="280"/>
      <c r="AO50" s="280"/>
      <c r="AP50" s="280"/>
      <c r="AQ50" s="206">
        <v>20.5</v>
      </c>
      <c r="AR50" s="207"/>
      <c r="AS50" s="207"/>
      <c r="AT50" s="207"/>
      <c r="AU50" s="207"/>
      <c r="AV50" s="207"/>
      <c r="AW50" s="207"/>
      <c r="AX50" s="208"/>
    </row>
    <row r="51" spans="1:51" ht="46.5" customHeight="1" thickBot="1" x14ac:dyDescent="0.2">
      <c r="A51" s="635"/>
      <c r="B51" s="246"/>
      <c r="C51" s="246"/>
      <c r="D51" s="246"/>
      <c r="E51" s="246"/>
      <c r="F51" s="636"/>
      <c r="G51" s="483"/>
      <c r="H51" s="483"/>
      <c r="I51" s="483"/>
      <c r="J51" s="483"/>
      <c r="K51" s="483"/>
      <c r="L51" s="483"/>
      <c r="M51" s="483"/>
      <c r="N51" s="483"/>
      <c r="O51" s="483"/>
      <c r="P51" s="483"/>
      <c r="Q51" s="483"/>
      <c r="R51" s="483"/>
      <c r="S51" s="483"/>
      <c r="T51" s="483"/>
      <c r="U51" s="483"/>
      <c r="V51" s="483"/>
      <c r="W51" s="483"/>
      <c r="X51" s="483"/>
      <c r="Y51" s="365" t="s">
        <v>44</v>
      </c>
      <c r="Z51" s="638"/>
      <c r="AA51" s="639"/>
      <c r="AB51" s="640" t="s">
        <v>682</v>
      </c>
      <c r="AC51" s="641"/>
      <c r="AD51" s="642"/>
      <c r="AE51" s="316" t="s">
        <v>685</v>
      </c>
      <c r="AF51" s="316"/>
      <c r="AG51" s="316"/>
      <c r="AH51" s="316"/>
      <c r="AI51" s="316" t="s">
        <v>684</v>
      </c>
      <c r="AJ51" s="316"/>
      <c r="AK51" s="316"/>
      <c r="AL51" s="316"/>
      <c r="AM51" s="316" t="s">
        <v>683</v>
      </c>
      <c r="AN51" s="316"/>
      <c r="AO51" s="316"/>
      <c r="AP51" s="316"/>
      <c r="AQ51" s="316" t="s">
        <v>687</v>
      </c>
      <c r="AR51" s="316"/>
      <c r="AS51" s="316"/>
      <c r="AT51" s="316"/>
      <c r="AU51" s="316"/>
      <c r="AV51" s="316"/>
      <c r="AW51" s="316"/>
      <c r="AX51" s="591"/>
    </row>
    <row r="52" spans="1:51" ht="45" customHeight="1" x14ac:dyDescent="0.15">
      <c r="A52" s="724" t="s">
        <v>286</v>
      </c>
      <c r="B52" s="723"/>
      <c r="C52" s="722" t="s">
        <v>178</v>
      </c>
      <c r="D52" s="723"/>
      <c r="E52" s="231" t="s">
        <v>205</v>
      </c>
      <c r="F52" s="232"/>
      <c r="G52" s="233" t="s">
        <v>593</v>
      </c>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5"/>
      <c r="AY52" s="42">
        <f>COUNTA($G$52)</f>
        <v>1</v>
      </c>
    </row>
    <row r="53" spans="1:51" ht="45" customHeight="1" x14ac:dyDescent="0.15">
      <c r="A53" s="725"/>
      <c r="B53" s="143"/>
      <c r="C53" s="142"/>
      <c r="D53" s="143"/>
      <c r="E53" s="227" t="s">
        <v>204</v>
      </c>
      <c r="F53" s="228"/>
      <c r="G53" s="180" t="s">
        <v>287</v>
      </c>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30"/>
      <c r="AY53" s="42">
        <f>$AY$52</f>
        <v>1</v>
      </c>
    </row>
    <row r="54" spans="1:51" ht="18.75" customHeight="1" x14ac:dyDescent="0.15">
      <c r="A54" s="725"/>
      <c r="B54" s="143"/>
      <c r="C54" s="142"/>
      <c r="D54" s="143"/>
      <c r="E54" s="140" t="s">
        <v>179</v>
      </c>
      <c r="F54" s="236"/>
      <c r="G54" s="410" t="s">
        <v>188</v>
      </c>
      <c r="H54" s="210"/>
      <c r="I54" s="210"/>
      <c r="J54" s="210"/>
      <c r="K54" s="210"/>
      <c r="L54" s="210"/>
      <c r="M54" s="210"/>
      <c r="N54" s="210"/>
      <c r="O54" s="210"/>
      <c r="P54" s="210"/>
      <c r="Q54" s="210"/>
      <c r="R54" s="210"/>
      <c r="S54" s="210"/>
      <c r="T54" s="210"/>
      <c r="U54" s="210"/>
      <c r="V54" s="210"/>
      <c r="W54" s="210"/>
      <c r="X54" s="211"/>
      <c r="Y54" s="218"/>
      <c r="Z54" s="219"/>
      <c r="AA54" s="220"/>
      <c r="AB54" s="209" t="s">
        <v>11</v>
      </c>
      <c r="AC54" s="210"/>
      <c r="AD54" s="211"/>
      <c r="AE54" s="199" t="s">
        <v>273</v>
      </c>
      <c r="AF54" s="193"/>
      <c r="AG54" s="193"/>
      <c r="AH54" s="194"/>
      <c r="AI54" s="199" t="s">
        <v>291</v>
      </c>
      <c r="AJ54" s="193"/>
      <c r="AK54" s="193"/>
      <c r="AL54" s="194"/>
      <c r="AM54" s="199" t="s">
        <v>578</v>
      </c>
      <c r="AN54" s="193"/>
      <c r="AO54" s="193"/>
      <c r="AP54" s="194"/>
      <c r="AQ54" s="209" t="s">
        <v>176</v>
      </c>
      <c r="AR54" s="210"/>
      <c r="AS54" s="210"/>
      <c r="AT54" s="211"/>
      <c r="AU54" s="212" t="s">
        <v>190</v>
      </c>
      <c r="AV54" s="212"/>
      <c r="AW54" s="212"/>
      <c r="AX54" s="213"/>
      <c r="AY54" s="42">
        <f>COUNTA($G$56)</f>
        <v>1</v>
      </c>
    </row>
    <row r="55" spans="1:51" ht="18.75" customHeight="1" x14ac:dyDescent="0.15">
      <c r="A55" s="725"/>
      <c r="B55" s="143"/>
      <c r="C55" s="142"/>
      <c r="D55" s="143"/>
      <c r="E55" s="142"/>
      <c r="F55" s="237"/>
      <c r="G55" s="195"/>
      <c r="H55" s="170"/>
      <c r="I55" s="170"/>
      <c r="J55" s="170"/>
      <c r="K55" s="170"/>
      <c r="L55" s="170"/>
      <c r="M55" s="170"/>
      <c r="N55" s="170"/>
      <c r="O55" s="170"/>
      <c r="P55" s="170"/>
      <c r="Q55" s="170"/>
      <c r="R55" s="170"/>
      <c r="S55" s="170"/>
      <c r="T55" s="170"/>
      <c r="U55" s="170"/>
      <c r="V55" s="170"/>
      <c r="W55" s="170"/>
      <c r="X55" s="171"/>
      <c r="Y55" s="196"/>
      <c r="Z55" s="197"/>
      <c r="AA55" s="198"/>
      <c r="AB55" s="200"/>
      <c r="AC55" s="170"/>
      <c r="AD55" s="171"/>
      <c r="AE55" s="200"/>
      <c r="AF55" s="170"/>
      <c r="AG55" s="170"/>
      <c r="AH55" s="171"/>
      <c r="AI55" s="200"/>
      <c r="AJ55" s="170"/>
      <c r="AK55" s="170"/>
      <c r="AL55" s="171"/>
      <c r="AM55" s="200"/>
      <c r="AN55" s="170"/>
      <c r="AO55" s="170"/>
      <c r="AP55" s="171"/>
      <c r="AQ55" s="409" t="s">
        <v>593</v>
      </c>
      <c r="AR55" s="253"/>
      <c r="AS55" s="170" t="s">
        <v>177</v>
      </c>
      <c r="AT55" s="171"/>
      <c r="AU55" s="169" t="s">
        <v>593</v>
      </c>
      <c r="AV55" s="169"/>
      <c r="AW55" s="170" t="s">
        <v>164</v>
      </c>
      <c r="AX55" s="173"/>
      <c r="AY55" s="42">
        <f>$AY$54</f>
        <v>1</v>
      </c>
    </row>
    <row r="56" spans="1:51" ht="39.75" customHeight="1" x14ac:dyDescent="0.15">
      <c r="A56" s="725"/>
      <c r="B56" s="143"/>
      <c r="C56" s="142"/>
      <c r="D56" s="143"/>
      <c r="E56" s="142"/>
      <c r="F56" s="237"/>
      <c r="G56" s="174" t="s">
        <v>593</v>
      </c>
      <c r="H56" s="175"/>
      <c r="I56" s="175"/>
      <c r="J56" s="175"/>
      <c r="K56" s="175"/>
      <c r="L56" s="175"/>
      <c r="M56" s="175"/>
      <c r="N56" s="175"/>
      <c r="O56" s="175"/>
      <c r="P56" s="175"/>
      <c r="Q56" s="175"/>
      <c r="R56" s="175"/>
      <c r="S56" s="175"/>
      <c r="T56" s="175"/>
      <c r="U56" s="175"/>
      <c r="V56" s="175"/>
      <c r="W56" s="175"/>
      <c r="X56" s="176"/>
      <c r="Y56" s="183" t="s">
        <v>189</v>
      </c>
      <c r="Z56" s="184"/>
      <c r="AA56" s="185"/>
      <c r="AB56" s="216" t="s">
        <v>593</v>
      </c>
      <c r="AC56" s="188"/>
      <c r="AD56" s="188"/>
      <c r="AE56" s="217" t="s">
        <v>593</v>
      </c>
      <c r="AF56" s="139"/>
      <c r="AG56" s="139"/>
      <c r="AH56" s="139"/>
      <c r="AI56" s="217" t="s">
        <v>659</v>
      </c>
      <c r="AJ56" s="139"/>
      <c r="AK56" s="139"/>
      <c r="AL56" s="139"/>
      <c r="AM56" s="217" t="s">
        <v>659</v>
      </c>
      <c r="AN56" s="139"/>
      <c r="AO56" s="139"/>
      <c r="AP56" s="139"/>
      <c r="AQ56" s="217" t="s">
        <v>659</v>
      </c>
      <c r="AR56" s="139"/>
      <c r="AS56" s="139"/>
      <c r="AT56" s="139"/>
      <c r="AU56" s="217" t="s">
        <v>659</v>
      </c>
      <c r="AV56" s="139"/>
      <c r="AW56" s="139"/>
      <c r="AX56" s="447"/>
      <c r="AY56" s="42">
        <f t="shared" ref="AY56:AY57" si="6">$AY$54</f>
        <v>1</v>
      </c>
    </row>
    <row r="57" spans="1:51" ht="39.75" customHeight="1" x14ac:dyDescent="0.15">
      <c r="A57" s="725"/>
      <c r="B57" s="143"/>
      <c r="C57" s="142"/>
      <c r="D57" s="143"/>
      <c r="E57" s="142"/>
      <c r="F57" s="237"/>
      <c r="G57" s="180"/>
      <c r="H57" s="181"/>
      <c r="I57" s="181"/>
      <c r="J57" s="181"/>
      <c r="K57" s="181"/>
      <c r="L57" s="181"/>
      <c r="M57" s="181"/>
      <c r="N57" s="181"/>
      <c r="O57" s="181"/>
      <c r="P57" s="181"/>
      <c r="Q57" s="181"/>
      <c r="R57" s="181"/>
      <c r="S57" s="181"/>
      <c r="T57" s="181"/>
      <c r="U57" s="181"/>
      <c r="V57" s="181"/>
      <c r="W57" s="181"/>
      <c r="X57" s="182"/>
      <c r="Y57" s="187" t="s">
        <v>49</v>
      </c>
      <c r="Z57" s="136"/>
      <c r="AA57" s="137"/>
      <c r="AB57" s="587" t="s">
        <v>659</v>
      </c>
      <c r="AC57" s="186"/>
      <c r="AD57" s="186"/>
      <c r="AE57" s="217" t="s">
        <v>287</v>
      </c>
      <c r="AF57" s="139"/>
      <c r="AG57" s="139"/>
      <c r="AH57" s="139"/>
      <c r="AI57" s="217" t="s">
        <v>659</v>
      </c>
      <c r="AJ57" s="139"/>
      <c r="AK57" s="139"/>
      <c r="AL57" s="139"/>
      <c r="AM57" s="217" t="s">
        <v>659</v>
      </c>
      <c r="AN57" s="139"/>
      <c r="AO57" s="139"/>
      <c r="AP57" s="139"/>
      <c r="AQ57" s="217" t="s">
        <v>659</v>
      </c>
      <c r="AR57" s="139"/>
      <c r="AS57" s="139"/>
      <c r="AT57" s="139"/>
      <c r="AU57" s="217" t="s">
        <v>659</v>
      </c>
      <c r="AV57" s="139"/>
      <c r="AW57" s="139"/>
      <c r="AX57" s="447"/>
      <c r="AY57" s="42">
        <f t="shared" si="6"/>
        <v>1</v>
      </c>
    </row>
    <row r="58" spans="1:51" ht="22.5" customHeight="1" x14ac:dyDescent="0.15">
      <c r="A58" s="725"/>
      <c r="B58" s="143"/>
      <c r="C58" s="142"/>
      <c r="D58" s="143"/>
      <c r="E58" s="142"/>
      <c r="F58" s="237"/>
      <c r="G58" s="683" t="s">
        <v>191</v>
      </c>
      <c r="H58" s="193"/>
      <c r="I58" s="193"/>
      <c r="J58" s="193"/>
      <c r="K58" s="193"/>
      <c r="L58" s="193"/>
      <c r="M58" s="193"/>
      <c r="N58" s="193"/>
      <c r="O58" s="193"/>
      <c r="P58" s="194"/>
      <c r="Q58" s="199" t="s">
        <v>237</v>
      </c>
      <c r="R58" s="193"/>
      <c r="S58" s="193"/>
      <c r="T58" s="193"/>
      <c r="U58" s="193"/>
      <c r="V58" s="193"/>
      <c r="W58" s="193"/>
      <c r="X58" s="193"/>
      <c r="Y58" s="193"/>
      <c r="Z58" s="193"/>
      <c r="AA58" s="193"/>
      <c r="AB58" s="625" t="s">
        <v>238</v>
      </c>
      <c r="AC58" s="193"/>
      <c r="AD58" s="194"/>
      <c r="AE58" s="199" t="s">
        <v>192</v>
      </c>
      <c r="AF58" s="193"/>
      <c r="AG58" s="193"/>
      <c r="AH58" s="193"/>
      <c r="AI58" s="193"/>
      <c r="AJ58" s="193"/>
      <c r="AK58" s="193"/>
      <c r="AL58" s="193"/>
      <c r="AM58" s="193"/>
      <c r="AN58" s="193"/>
      <c r="AO58" s="193"/>
      <c r="AP58" s="193"/>
      <c r="AQ58" s="193"/>
      <c r="AR58" s="193"/>
      <c r="AS58" s="193"/>
      <c r="AT58" s="193"/>
      <c r="AU58" s="193"/>
      <c r="AV58" s="193"/>
      <c r="AW58" s="193"/>
      <c r="AX58" s="448"/>
      <c r="AY58" s="42">
        <f>COUNTA($G$60)</f>
        <v>1</v>
      </c>
    </row>
    <row r="59" spans="1:51" ht="22.5" customHeight="1" x14ac:dyDescent="0.15">
      <c r="A59" s="725"/>
      <c r="B59" s="143"/>
      <c r="C59" s="142"/>
      <c r="D59" s="143"/>
      <c r="E59" s="142"/>
      <c r="F59" s="237"/>
      <c r="G59" s="195"/>
      <c r="H59" s="170"/>
      <c r="I59" s="170"/>
      <c r="J59" s="170"/>
      <c r="K59" s="170"/>
      <c r="L59" s="170"/>
      <c r="M59" s="170"/>
      <c r="N59" s="170"/>
      <c r="O59" s="170"/>
      <c r="P59" s="171"/>
      <c r="Q59" s="200"/>
      <c r="R59" s="170"/>
      <c r="S59" s="170"/>
      <c r="T59" s="170"/>
      <c r="U59" s="170"/>
      <c r="V59" s="170"/>
      <c r="W59" s="170"/>
      <c r="X59" s="170"/>
      <c r="Y59" s="170"/>
      <c r="Z59" s="170"/>
      <c r="AA59" s="170"/>
      <c r="AB59" s="626"/>
      <c r="AC59" s="170"/>
      <c r="AD59" s="171"/>
      <c r="AE59" s="200"/>
      <c r="AF59" s="170"/>
      <c r="AG59" s="170"/>
      <c r="AH59" s="170"/>
      <c r="AI59" s="170"/>
      <c r="AJ59" s="170"/>
      <c r="AK59" s="170"/>
      <c r="AL59" s="170"/>
      <c r="AM59" s="170"/>
      <c r="AN59" s="170"/>
      <c r="AO59" s="170"/>
      <c r="AP59" s="170"/>
      <c r="AQ59" s="170"/>
      <c r="AR59" s="170"/>
      <c r="AS59" s="170"/>
      <c r="AT59" s="170"/>
      <c r="AU59" s="170"/>
      <c r="AV59" s="170"/>
      <c r="AW59" s="170"/>
      <c r="AX59" s="173"/>
      <c r="AY59" s="42">
        <f>$AY$58</f>
        <v>1</v>
      </c>
    </row>
    <row r="60" spans="1:51" ht="22.5" customHeight="1" x14ac:dyDescent="0.15">
      <c r="A60" s="725"/>
      <c r="B60" s="143"/>
      <c r="C60" s="142"/>
      <c r="D60" s="143"/>
      <c r="E60" s="142"/>
      <c r="F60" s="237"/>
      <c r="G60" s="174" t="s">
        <v>659</v>
      </c>
      <c r="H60" s="175"/>
      <c r="I60" s="175"/>
      <c r="J60" s="175"/>
      <c r="K60" s="175"/>
      <c r="L60" s="175"/>
      <c r="M60" s="175"/>
      <c r="N60" s="175"/>
      <c r="O60" s="175"/>
      <c r="P60" s="176"/>
      <c r="Q60" s="223" t="s">
        <v>659</v>
      </c>
      <c r="R60" s="175"/>
      <c r="S60" s="175"/>
      <c r="T60" s="175"/>
      <c r="U60" s="175"/>
      <c r="V60" s="175"/>
      <c r="W60" s="175"/>
      <c r="X60" s="175"/>
      <c r="Y60" s="175"/>
      <c r="Z60" s="175"/>
      <c r="AA60" s="739"/>
      <c r="AB60" s="238" t="s">
        <v>659</v>
      </c>
      <c r="AC60" s="239"/>
      <c r="AD60" s="239"/>
      <c r="AE60" s="221" t="s">
        <v>659</v>
      </c>
      <c r="AF60" s="221"/>
      <c r="AG60" s="221"/>
      <c r="AH60" s="221"/>
      <c r="AI60" s="221"/>
      <c r="AJ60" s="221"/>
      <c r="AK60" s="221"/>
      <c r="AL60" s="221"/>
      <c r="AM60" s="221"/>
      <c r="AN60" s="221"/>
      <c r="AO60" s="221"/>
      <c r="AP60" s="221"/>
      <c r="AQ60" s="221"/>
      <c r="AR60" s="221"/>
      <c r="AS60" s="221"/>
      <c r="AT60" s="221"/>
      <c r="AU60" s="221"/>
      <c r="AV60" s="221"/>
      <c r="AW60" s="221"/>
      <c r="AX60" s="222"/>
      <c r="AY60" s="42">
        <f t="shared" ref="AY60:AY64" si="7">$AY$58</f>
        <v>1</v>
      </c>
    </row>
    <row r="61" spans="1:51" ht="22.5" customHeight="1" x14ac:dyDescent="0.15">
      <c r="A61" s="725"/>
      <c r="B61" s="143"/>
      <c r="C61" s="142"/>
      <c r="D61" s="143"/>
      <c r="E61" s="142"/>
      <c r="F61" s="237"/>
      <c r="G61" s="177"/>
      <c r="H61" s="178"/>
      <c r="I61" s="178"/>
      <c r="J61" s="178"/>
      <c r="K61" s="178"/>
      <c r="L61" s="178"/>
      <c r="M61" s="178"/>
      <c r="N61" s="178"/>
      <c r="O61" s="178"/>
      <c r="P61" s="179"/>
      <c r="Q61" s="407"/>
      <c r="R61" s="178"/>
      <c r="S61" s="178"/>
      <c r="T61" s="178"/>
      <c r="U61" s="178"/>
      <c r="V61" s="178"/>
      <c r="W61" s="178"/>
      <c r="X61" s="178"/>
      <c r="Y61" s="178"/>
      <c r="Z61" s="178"/>
      <c r="AA61" s="740"/>
      <c r="AB61" s="240"/>
      <c r="AC61" s="241"/>
      <c r="AD61" s="241"/>
      <c r="AE61" s="221"/>
      <c r="AF61" s="221"/>
      <c r="AG61" s="221"/>
      <c r="AH61" s="221"/>
      <c r="AI61" s="221"/>
      <c r="AJ61" s="221"/>
      <c r="AK61" s="221"/>
      <c r="AL61" s="221"/>
      <c r="AM61" s="221"/>
      <c r="AN61" s="221"/>
      <c r="AO61" s="221"/>
      <c r="AP61" s="221"/>
      <c r="AQ61" s="221"/>
      <c r="AR61" s="221"/>
      <c r="AS61" s="221"/>
      <c r="AT61" s="221"/>
      <c r="AU61" s="221"/>
      <c r="AV61" s="221"/>
      <c r="AW61" s="221"/>
      <c r="AX61" s="222"/>
      <c r="AY61" s="42">
        <f t="shared" si="7"/>
        <v>1</v>
      </c>
    </row>
    <row r="62" spans="1:51" ht="25.5" customHeight="1" x14ac:dyDescent="0.15">
      <c r="A62" s="725"/>
      <c r="B62" s="143"/>
      <c r="C62" s="142"/>
      <c r="D62" s="143"/>
      <c r="E62" s="142"/>
      <c r="F62" s="237"/>
      <c r="G62" s="177"/>
      <c r="H62" s="178"/>
      <c r="I62" s="178"/>
      <c r="J62" s="178"/>
      <c r="K62" s="178"/>
      <c r="L62" s="178"/>
      <c r="M62" s="178"/>
      <c r="N62" s="178"/>
      <c r="O62" s="178"/>
      <c r="P62" s="179"/>
      <c r="Q62" s="407"/>
      <c r="R62" s="178"/>
      <c r="S62" s="178"/>
      <c r="T62" s="178"/>
      <c r="U62" s="178"/>
      <c r="V62" s="178"/>
      <c r="W62" s="178"/>
      <c r="X62" s="178"/>
      <c r="Y62" s="178"/>
      <c r="Z62" s="178"/>
      <c r="AA62" s="740"/>
      <c r="AB62" s="240"/>
      <c r="AC62" s="241"/>
      <c r="AD62" s="241"/>
      <c r="AE62" s="294" t="s">
        <v>193</v>
      </c>
      <c r="AF62" s="294"/>
      <c r="AG62" s="294"/>
      <c r="AH62" s="294"/>
      <c r="AI62" s="294"/>
      <c r="AJ62" s="294"/>
      <c r="AK62" s="294"/>
      <c r="AL62" s="294"/>
      <c r="AM62" s="294"/>
      <c r="AN62" s="294"/>
      <c r="AO62" s="294"/>
      <c r="AP62" s="294"/>
      <c r="AQ62" s="294"/>
      <c r="AR62" s="294"/>
      <c r="AS62" s="294"/>
      <c r="AT62" s="294"/>
      <c r="AU62" s="294"/>
      <c r="AV62" s="294"/>
      <c r="AW62" s="294"/>
      <c r="AX62" s="325"/>
      <c r="AY62" s="42">
        <f t="shared" si="7"/>
        <v>1</v>
      </c>
    </row>
    <row r="63" spans="1:51" ht="22.5" customHeight="1" x14ac:dyDescent="0.15">
      <c r="A63" s="725"/>
      <c r="B63" s="143"/>
      <c r="C63" s="142"/>
      <c r="D63" s="143"/>
      <c r="E63" s="142"/>
      <c r="F63" s="237"/>
      <c r="G63" s="177"/>
      <c r="H63" s="178"/>
      <c r="I63" s="178"/>
      <c r="J63" s="178"/>
      <c r="K63" s="178"/>
      <c r="L63" s="178"/>
      <c r="M63" s="178"/>
      <c r="N63" s="178"/>
      <c r="O63" s="178"/>
      <c r="P63" s="179"/>
      <c r="Q63" s="407"/>
      <c r="R63" s="178"/>
      <c r="S63" s="178"/>
      <c r="T63" s="178"/>
      <c r="U63" s="178"/>
      <c r="V63" s="178"/>
      <c r="W63" s="178"/>
      <c r="X63" s="178"/>
      <c r="Y63" s="178"/>
      <c r="Z63" s="178"/>
      <c r="AA63" s="740"/>
      <c r="AB63" s="240"/>
      <c r="AC63" s="241"/>
      <c r="AD63" s="241"/>
      <c r="AE63" s="223" t="s">
        <v>659</v>
      </c>
      <c r="AF63" s="175"/>
      <c r="AG63" s="175"/>
      <c r="AH63" s="175"/>
      <c r="AI63" s="175"/>
      <c r="AJ63" s="175"/>
      <c r="AK63" s="175"/>
      <c r="AL63" s="175"/>
      <c r="AM63" s="175"/>
      <c r="AN63" s="175"/>
      <c r="AO63" s="175"/>
      <c r="AP63" s="175"/>
      <c r="AQ63" s="175"/>
      <c r="AR63" s="175"/>
      <c r="AS63" s="175"/>
      <c r="AT63" s="175"/>
      <c r="AU63" s="175"/>
      <c r="AV63" s="175"/>
      <c r="AW63" s="175"/>
      <c r="AX63" s="224"/>
      <c r="AY63" s="42">
        <f t="shared" si="7"/>
        <v>1</v>
      </c>
    </row>
    <row r="64" spans="1:51" ht="22.5" customHeight="1" x14ac:dyDescent="0.15">
      <c r="A64" s="725"/>
      <c r="B64" s="143"/>
      <c r="C64" s="142"/>
      <c r="D64" s="143"/>
      <c r="E64" s="142"/>
      <c r="F64" s="237"/>
      <c r="G64" s="180"/>
      <c r="H64" s="181"/>
      <c r="I64" s="181"/>
      <c r="J64" s="181"/>
      <c r="K64" s="181"/>
      <c r="L64" s="181"/>
      <c r="M64" s="181"/>
      <c r="N64" s="181"/>
      <c r="O64" s="181"/>
      <c r="P64" s="182"/>
      <c r="Q64" s="225"/>
      <c r="R64" s="181"/>
      <c r="S64" s="181"/>
      <c r="T64" s="181"/>
      <c r="U64" s="181"/>
      <c r="V64" s="181"/>
      <c r="W64" s="181"/>
      <c r="X64" s="181"/>
      <c r="Y64" s="181"/>
      <c r="Z64" s="181"/>
      <c r="AA64" s="741"/>
      <c r="AB64" s="242"/>
      <c r="AC64" s="243"/>
      <c r="AD64" s="243"/>
      <c r="AE64" s="225"/>
      <c r="AF64" s="181"/>
      <c r="AG64" s="181"/>
      <c r="AH64" s="181"/>
      <c r="AI64" s="181"/>
      <c r="AJ64" s="181"/>
      <c r="AK64" s="181"/>
      <c r="AL64" s="181"/>
      <c r="AM64" s="181"/>
      <c r="AN64" s="181"/>
      <c r="AO64" s="181"/>
      <c r="AP64" s="181"/>
      <c r="AQ64" s="181"/>
      <c r="AR64" s="181"/>
      <c r="AS64" s="181"/>
      <c r="AT64" s="181"/>
      <c r="AU64" s="181"/>
      <c r="AV64" s="181"/>
      <c r="AW64" s="181"/>
      <c r="AX64" s="226"/>
      <c r="AY64" s="42">
        <f t="shared" si="7"/>
        <v>1</v>
      </c>
    </row>
    <row r="65" spans="1:51" ht="23.25" customHeight="1" x14ac:dyDescent="0.15">
      <c r="A65" s="725"/>
      <c r="B65" s="143"/>
      <c r="C65" s="142"/>
      <c r="D65" s="143"/>
      <c r="E65" s="405" t="s">
        <v>207</v>
      </c>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406"/>
      <c r="AY65" s="42">
        <f>COUNTA($E$66)</f>
        <v>1</v>
      </c>
    </row>
    <row r="66" spans="1:51" ht="24.75" customHeight="1" x14ac:dyDescent="0.15">
      <c r="A66" s="725"/>
      <c r="B66" s="143"/>
      <c r="C66" s="142"/>
      <c r="D66" s="143"/>
      <c r="E66" s="223" t="s">
        <v>659</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224"/>
      <c r="AY66" s="42">
        <f>$AY$65</f>
        <v>1</v>
      </c>
    </row>
    <row r="67" spans="1:51" ht="24.75" customHeight="1" x14ac:dyDescent="0.15">
      <c r="A67" s="725"/>
      <c r="B67" s="143"/>
      <c r="C67" s="142"/>
      <c r="D67" s="143"/>
      <c r="E67" s="407"/>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408"/>
      <c r="AY67" s="42">
        <f>$AY$65</f>
        <v>1</v>
      </c>
    </row>
    <row r="68" spans="1:51" ht="34.5" customHeight="1" x14ac:dyDescent="0.15">
      <c r="A68" s="725"/>
      <c r="B68" s="143"/>
      <c r="C68" s="140" t="s">
        <v>550</v>
      </c>
      <c r="D68" s="141"/>
      <c r="E68" s="227" t="s">
        <v>282</v>
      </c>
      <c r="F68" s="317"/>
      <c r="G68" s="318" t="s">
        <v>194</v>
      </c>
      <c r="H68" s="319"/>
      <c r="I68" s="319"/>
      <c r="J68" s="320" t="s">
        <v>658</v>
      </c>
      <c r="K68" s="321"/>
      <c r="L68" s="321"/>
      <c r="M68" s="321"/>
      <c r="N68" s="321"/>
      <c r="O68" s="321"/>
      <c r="P68" s="321"/>
      <c r="Q68" s="321"/>
      <c r="R68" s="321"/>
      <c r="S68" s="321"/>
      <c r="T68" s="322"/>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4"/>
      <c r="AY68" s="57" t="str">
        <f>IF(SUBSTITUTE($J$68,"-","")="","0","1")</f>
        <v>0</v>
      </c>
    </row>
    <row r="69" spans="1:51" ht="18.75" customHeight="1" x14ac:dyDescent="0.15">
      <c r="A69" s="725"/>
      <c r="B69" s="143"/>
      <c r="C69" s="142"/>
      <c r="D69" s="143"/>
      <c r="E69" s="190" t="s">
        <v>183</v>
      </c>
      <c r="F69" s="191"/>
      <c r="G69" s="192" t="s">
        <v>180</v>
      </c>
      <c r="H69" s="193"/>
      <c r="I69" s="193"/>
      <c r="J69" s="193"/>
      <c r="K69" s="193"/>
      <c r="L69" s="193"/>
      <c r="M69" s="193"/>
      <c r="N69" s="193"/>
      <c r="O69" s="193"/>
      <c r="P69" s="193"/>
      <c r="Q69" s="193"/>
      <c r="R69" s="193"/>
      <c r="S69" s="193"/>
      <c r="T69" s="193"/>
      <c r="U69" s="193"/>
      <c r="V69" s="193"/>
      <c r="W69" s="193"/>
      <c r="X69" s="194"/>
      <c r="Y69" s="196"/>
      <c r="Z69" s="197"/>
      <c r="AA69" s="198"/>
      <c r="AB69" s="199" t="s">
        <v>11</v>
      </c>
      <c r="AC69" s="193"/>
      <c r="AD69" s="194"/>
      <c r="AE69" s="201" t="s">
        <v>182</v>
      </c>
      <c r="AF69" s="202"/>
      <c r="AG69" s="202"/>
      <c r="AH69" s="203"/>
      <c r="AI69" s="204" t="s">
        <v>422</v>
      </c>
      <c r="AJ69" s="204"/>
      <c r="AK69" s="204"/>
      <c r="AL69" s="199"/>
      <c r="AM69" s="204" t="s">
        <v>423</v>
      </c>
      <c r="AN69" s="204"/>
      <c r="AO69" s="204"/>
      <c r="AP69" s="199"/>
      <c r="AQ69" s="199" t="s">
        <v>176</v>
      </c>
      <c r="AR69" s="193"/>
      <c r="AS69" s="193"/>
      <c r="AT69" s="194"/>
      <c r="AU69" s="167" t="s">
        <v>126</v>
      </c>
      <c r="AV69" s="167"/>
      <c r="AW69" s="167"/>
      <c r="AX69" s="168"/>
      <c r="AY69" s="42">
        <f>COUNTA($G$71)</f>
        <v>1</v>
      </c>
    </row>
    <row r="70" spans="1:51" ht="18.75" customHeight="1" x14ac:dyDescent="0.15">
      <c r="A70" s="725"/>
      <c r="B70" s="143"/>
      <c r="C70" s="142"/>
      <c r="D70" s="143"/>
      <c r="E70" s="190"/>
      <c r="F70" s="191"/>
      <c r="G70" s="195"/>
      <c r="H70" s="170"/>
      <c r="I70" s="170"/>
      <c r="J70" s="170"/>
      <c r="K70" s="170"/>
      <c r="L70" s="170"/>
      <c r="M70" s="170"/>
      <c r="N70" s="170"/>
      <c r="O70" s="170"/>
      <c r="P70" s="170"/>
      <c r="Q70" s="170"/>
      <c r="R70" s="170"/>
      <c r="S70" s="170"/>
      <c r="T70" s="170"/>
      <c r="U70" s="170"/>
      <c r="V70" s="170"/>
      <c r="W70" s="170"/>
      <c r="X70" s="171"/>
      <c r="Y70" s="196"/>
      <c r="Z70" s="197"/>
      <c r="AA70" s="198"/>
      <c r="AB70" s="200"/>
      <c r="AC70" s="170"/>
      <c r="AD70" s="171"/>
      <c r="AE70" s="169" t="s">
        <v>659</v>
      </c>
      <c r="AF70" s="169"/>
      <c r="AG70" s="170" t="s">
        <v>177</v>
      </c>
      <c r="AH70" s="171"/>
      <c r="AI70" s="205"/>
      <c r="AJ70" s="205"/>
      <c r="AK70" s="205"/>
      <c r="AL70" s="200"/>
      <c r="AM70" s="205"/>
      <c r="AN70" s="205"/>
      <c r="AO70" s="205"/>
      <c r="AP70" s="200"/>
      <c r="AQ70" s="172" t="s">
        <v>659</v>
      </c>
      <c r="AR70" s="169"/>
      <c r="AS70" s="170" t="s">
        <v>177</v>
      </c>
      <c r="AT70" s="171"/>
      <c r="AU70" s="169" t="s">
        <v>659</v>
      </c>
      <c r="AV70" s="169"/>
      <c r="AW70" s="170" t="s">
        <v>164</v>
      </c>
      <c r="AX70" s="173"/>
      <c r="AY70" s="42">
        <f>$AY$69</f>
        <v>1</v>
      </c>
    </row>
    <row r="71" spans="1:51" ht="20.45" customHeight="1" x14ac:dyDescent="0.15">
      <c r="A71" s="725"/>
      <c r="B71" s="143"/>
      <c r="C71" s="142"/>
      <c r="D71" s="143"/>
      <c r="E71" s="190"/>
      <c r="F71" s="191"/>
      <c r="G71" s="174" t="s">
        <v>659</v>
      </c>
      <c r="H71" s="175"/>
      <c r="I71" s="175"/>
      <c r="J71" s="175"/>
      <c r="K71" s="175"/>
      <c r="L71" s="175"/>
      <c r="M71" s="175"/>
      <c r="N71" s="175"/>
      <c r="O71" s="175"/>
      <c r="P71" s="175"/>
      <c r="Q71" s="175"/>
      <c r="R71" s="175"/>
      <c r="S71" s="175"/>
      <c r="T71" s="175"/>
      <c r="U71" s="175"/>
      <c r="V71" s="175"/>
      <c r="W71" s="175"/>
      <c r="X71" s="176"/>
      <c r="Y71" s="183" t="s">
        <v>12</v>
      </c>
      <c r="Z71" s="184"/>
      <c r="AA71" s="185"/>
      <c r="AB71" s="186" t="s">
        <v>659</v>
      </c>
      <c r="AC71" s="186"/>
      <c r="AD71" s="186"/>
      <c r="AE71" s="138" t="s">
        <v>659</v>
      </c>
      <c r="AF71" s="139"/>
      <c r="AG71" s="139"/>
      <c r="AH71" s="139"/>
      <c r="AI71" s="138" t="s">
        <v>659</v>
      </c>
      <c r="AJ71" s="139"/>
      <c r="AK71" s="139"/>
      <c r="AL71" s="139"/>
      <c r="AM71" s="138" t="s">
        <v>659</v>
      </c>
      <c r="AN71" s="139"/>
      <c r="AO71" s="139"/>
      <c r="AP71" s="139"/>
      <c r="AQ71" s="138" t="s">
        <v>659</v>
      </c>
      <c r="AR71" s="139"/>
      <c r="AS71" s="139"/>
      <c r="AT71" s="139"/>
      <c r="AU71" s="138" t="s">
        <v>659</v>
      </c>
      <c r="AV71" s="139"/>
      <c r="AW71" s="139"/>
      <c r="AX71" s="139"/>
      <c r="AY71" s="42">
        <f t="shared" ref="AY71:AY73" si="8">$AY$69</f>
        <v>1</v>
      </c>
    </row>
    <row r="72" spans="1:51" ht="20.45" customHeight="1" x14ac:dyDescent="0.15">
      <c r="A72" s="725"/>
      <c r="B72" s="143"/>
      <c r="C72" s="142"/>
      <c r="D72" s="143"/>
      <c r="E72" s="190"/>
      <c r="F72" s="191"/>
      <c r="G72" s="177"/>
      <c r="H72" s="178"/>
      <c r="I72" s="178"/>
      <c r="J72" s="178"/>
      <c r="K72" s="178"/>
      <c r="L72" s="178"/>
      <c r="M72" s="178"/>
      <c r="N72" s="178"/>
      <c r="O72" s="178"/>
      <c r="P72" s="178"/>
      <c r="Q72" s="178"/>
      <c r="R72" s="178"/>
      <c r="S72" s="178"/>
      <c r="T72" s="178"/>
      <c r="U72" s="178"/>
      <c r="V72" s="178"/>
      <c r="W72" s="178"/>
      <c r="X72" s="179"/>
      <c r="Y72" s="187" t="s">
        <v>49</v>
      </c>
      <c r="Z72" s="136"/>
      <c r="AA72" s="137"/>
      <c r="AB72" s="188" t="s">
        <v>659</v>
      </c>
      <c r="AC72" s="188"/>
      <c r="AD72" s="188"/>
      <c r="AE72" s="138" t="s">
        <v>659</v>
      </c>
      <c r="AF72" s="139"/>
      <c r="AG72" s="139"/>
      <c r="AH72" s="139"/>
      <c r="AI72" s="138" t="s">
        <v>659</v>
      </c>
      <c r="AJ72" s="139"/>
      <c r="AK72" s="139"/>
      <c r="AL72" s="139"/>
      <c r="AM72" s="138" t="s">
        <v>659</v>
      </c>
      <c r="AN72" s="139"/>
      <c r="AO72" s="139"/>
      <c r="AP72" s="139"/>
      <c r="AQ72" s="138" t="s">
        <v>659</v>
      </c>
      <c r="AR72" s="139"/>
      <c r="AS72" s="139"/>
      <c r="AT72" s="139"/>
      <c r="AU72" s="138" t="s">
        <v>659</v>
      </c>
      <c r="AV72" s="139"/>
      <c r="AW72" s="139"/>
      <c r="AX72" s="139"/>
      <c r="AY72" s="42">
        <f t="shared" si="8"/>
        <v>1</v>
      </c>
    </row>
    <row r="73" spans="1:51" ht="20.45" customHeight="1" x14ac:dyDescent="0.15">
      <c r="A73" s="725"/>
      <c r="B73" s="143"/>
      <c r="C73" s="142"/>
      <c r="D73" s="143"/>
      <c r="E73" s="190"/>
      <c r="F73" s="191"/>
      <c r="G73" s="180"/>
      <c r="H73" s="181"/>
      <c r="I73" s="181"/>
      <c r="J73" s="181"/>
      <c r="K73" s="181"/>
      <c r="L73" s="181"/>
      <c r="M73" s="181"/>
      <c r="N73" s="181"/>
      <c r="O73" s="181"/>
      <c r="P73" s="181"/>
      <c r="Q73" s="181"/>
      <c r="R73" s="181"/>
      <c r="S73" s="181"/>
      <c r="T73" s="181"/>
      <c r="U73" s="181"/>
      <c r="V73" s="181"/>
      <c r="W73" s="181"/>
      <c r="X73" s="182"/>
      <c r="Y73" s="187" t="s">
        <v>13</v>
      </c>
      <c r="Z73" s="136"/>
      <c r="AA73" s="137"/>
      <c r="AB73" s="189" t="s">
        <v>165</v>
      </c>
      <c r="AC73" s="189"/>
      <c r="AD73" s="189"/>
      <c r="AE73" s="138" t="s">
        <v>659</v>
      </c>
      <c r="AF73" s="139"/>
      <c r="AG73" s="139"/>
      <c r="AH73" s="139"/>
      <c r="AI73" s="138" t="s">
        <v>659</v>
      </c>
      <c r="AJ73" s="139"/>
      <c r="AK73" s="139"/>
      <c r="AL73" s="139"/>
      <c r="AM73" s="138" t="s">
        <v>659</v>
      </c>
      <c r="AN73" s="139"/>
      <c r="AO73" s="139"/>
      <c r="AP73" s="139"/>
      <c r="AQ73" s="138" t="s">
        <v>659</v>
      </c>
      <c r="AR73" s="139"/>
      <c r="AS73" s="139"/>
      <c r="AT73" s="139"/>
      <c r="AU73" s="138" t="s">
        <v>659</v>
      </c>
      <c r="AV73" s="139"/>
      <c r="AW73" s="139"/>
      <c r="AX73" s="139"/>
      <c r="AY73" s="42">
        <f t="shared" si="8"/>
        <v>1</v>
      </c>
    </row>
    <row r="74" spans="1:51" ht="18.75" customHeight="1" x14ac:dyDescent="0.15">
      <c r="A74" s="725"/>
      <c r="B74" s="143"/>
      <c r="C74" s="142"/>
      <c r="D74" s="143"/>
      <c r="E74" s="190" t="s">
        <v>184</v>
      </c>
      <c r="F74" s="191"/>
      <c r="G74" s="192" t="s">
        <v>181</v>
      </c>
      <c r="H74" s="193"/>
      <c r="I74" s="193"/>
      <c r="J74" s="193"/>
      <c r="K74" s="193"/>
      <c r="L74" s="193"/>
      <c r="M74" s="193"/>
      <c r="N74" s="193"/>
      <c r="O74" s="193"/>
      <c r="P74" s="193"/>
      <c r="Q74" s="193"/>
      <c r="R74" s="193"/>
      <c r="S74" s="193"/>
      <c r="T74" s="193"/>
      <c r="U74" s="193"/>
      <c r="V74" s="193"/>
      <c r="W74" s="193"/>
      <c r="X74" s="194"/>
      <c r="Y74" s="196"/>
      <c r="Z74" s="197"/>
      <c r="AA74" s="198"/>
      <c r="AB74" s="199" t="s">
        <v>11</v>
      </c>
      <c r="AC74" s="193"/>
      <c r="AD74" s="194"/>
      <c r="AE74" s="201" t="s">
        <v>182</v>
      </c>
      <c r="AF74" s="202"/>
      <c r="AG74" s="202"/>
      <c r="AH74" s="203"/>
      <c r="AI74" s="204" t="s">
        <v>422</v>
      </c>
      <c r="AJ74" s="204"/>
      <c r="AK74" s="204"/>
      <c r="AL74" s="199"/>
      <c r="AM74" s="204" t="s">
        <v>423</v>
      </c>
      <c r="AN74" s="204"/>
      <c r="AO74" s="204"/>
      <c r="AP74" s="199"/>
      <c r="AQ74" s="199" t="s">
        <v>176</v>
      </c>
      <c r="AR74" s="193"/>
      <c r="AS74" s="193"/>
      <c r="AT74" s="194"/>
      <c r="AU74" s="167" t="s">
        <v>126</v>
      </c>
      <c r="AV74" s="167"/>
      <c r="AW74" s="167"/>
      <c r="AX74" s="168"/>
      <c r="AY74" s="42">
        <f>COUNTA($G$76)</f>
        <v>1</v>
      </c>
    </row>
    <row r="75" spans="1:51" ht="18.75" customHeight="1" x14ac:dyDescent="0.15">
      <c r="A75" s="725"/>
      <c r="B75" s="143"/>
      <c r="C75" s="142"/>
      <c r="D75" s="143"/>
      <c r="E75" s="190"/>
      <c r="F75" s="191"/>
      <c r="G75" s="195"/>
      <c r="H75" s="170"/>
      <c r="I75" s="170"/>
      <c r="J75" s="170"/>
      <c r="K75" s="170"/>
      <c r="L75" s="170"/>
      <c r="M75" s="170"/>
      <c r="N75" s="170"/>
      <c r="O75" s="170"/>
      <c r="P75" s="170"/>
      <c r="Q75" s="170"/>
      <c r="R75" s="170"/>
      <c r="S75" s="170"/>
      <c r="T75" s="170"/>
      <c r="U75" s="170"/>
      <c r="V75" s="170"/>
      <c r="W75" s="170"/>
      <c r="X75" s="171"/>
      <c r="Y75" s="196"/>
      <c r="Z75" s="197"/>
      <c r="AA75" s="198"/>
      <c r="AB75" s="200"/>
      <c r="AC75" s="170"/>
      <c r="AD75" s="171"/>
      <c r="AE75" s="169" t="s">
        <v>659</v>
      </c>
      <c r="AF75" s="169"/>
      <c r="AG75" s="170" t="s">
        <v>177</v>
      </c>
      <c r="AH75" s="171"/>
      <c r="AI75" s="205"/>
      <c r="AJ75" s="205"/>
      <c r="AK75" s="205"/>
      <c r="AL75" s="200"/>
      <c r="AM75" s="205"/>
      <c r="AN75" s="205"/>
      <c r="AO75" s="205"/>
      <c r="AP75" s="200"/>
      <c r="AQ75" s="172" t="s">
        <v>659</v>
      </c>
      <c r="AR75" s="169"/>
      <c r="AS75" s="170" t="s">
        <v>177</v>
      </c>
      <c r="AT75" s="171"/>
      <c r="AU75" s="169" t="s">
        <v>659</v>
      </c>
      <c r="AV75" s="169"/>
      <c r="AW75" s="170" t="s">
        <v>164</v>
      </c>
      <c r="AX75" s="173"/>
      <c r="AY75" s="42">
        <f>$AY$74</f>
        <v>1</v>
      </c>
    </row>
    <row r="76" spans="1:51" ht="20.45" customHeight="1" x14ac:dyDescent="0.15">
      <c r="A76" s="725"/>
      <c r="B76" s="143"/>
      <c r="C76" s="142"/>
      <c r="D76" s="143"/>
      <c r="E76" s="190"/>
      <c r="F76" s="191"/>
      <c r="G76" s="174" t="s">
        <v>659</v>
      </c>
      <c r="H76" s="175"/>
      <c r="I76" s="175"/>
      <c r="J76" s="175"/>
      <c r="K76" s="175"/>
      <c r="L76" s="175"/>
      <c r="M76" s="175"/>
      <c r="N76" s="175"/>
      <c r="O76" s="175"/>
      <c r="P76" s="175"/>
      <c r="Q76" s="175"/>
      <c r="R76" s="175"/>
      <c r="S76" s="175"/>
      <c r="T76" s="175"/>
      <c r="U76" s="175"/>
      <c r="V76" s="175"/>
      <c r="W76" s="175"/>
      <c r="X76" s="176"/>
      <c r="Y76" s="183" t="s">
        <v>12</v>
      </c>
      <c r="Z76" s="184"/>
      <c r="AA76" s="185"/>
      <c r="AB76" s="186" t="s">
        <v>659</v>
      </c>
      <c r="AC76" s="186"/>
      <c r="AD76" s="186"/>
      <c r="AE76" s="138" t="s">
        <v>659</v>
      </c>
      <c r="AF76" s="139"/>
      <c r="AG76" s="139"/>
      <c r="AH76" s="139"/>
      <c r="AI76" s="138" t="s">
        <v>659</v>
      </c>
      <c r="AJ76" s="139"/>
      <c r="AK76" s="139"/>
      <c r="AL76" s="139"/>
      <c r="AM76" s="138" t="s">
        <v>659</v>
      </c>
      <c r="AN76" s="139"/>
      <c r="AO76" s="139"/>
      <c r="AP76" s="139"/>
      <c r="AQ76" s="138" t="s">
        <v>659</v>
      </c>
      <c r="AR76" s="139"/>
      <c r="AS76" s="139"/>
      <c r="AT76" s="139"/>
      <c r="AU76" s="138" t="s">
        <v>659</v>
      </c>
      <c r="AV76" s="139"/>
      <c r="AW76" s="139"/>
      <c r="AX76" s="139"/>
      <c r="AY76" s="42">
        <f t="shared" ref="AY76:AY78" si="9">$AY$74</f>
        <v>1</v>
      </c>
    </row>
    <row r="77" spans="1:51" ht="20.45" customHeight="1" x14ac:dyDescent="0.15">
      <c r="A77" s="725"/>
      <c r="B77" s="143"/>
      <c r="C77" s="142"/>
      <c r="D77" s="143"/>
      <c r="E77" s="190"/>
      <c r="F77" s="191"/>
      <c r="G77" s="177"/>
      <c r="H77" s="178"/>
      <c r="I77" s="178"/>
      <c r="J77" s="178"/>
      <c r="K77" s="178"/>
      <c r="L77" s="178"/>
      <c r="M77" s="178"/>
      <c r="N77" s="178"/>
      <c r="O77" s="178"/>
      <c r="P77" s="178"/>
      <c r="Q77" s="178"/>
      <c r="R77" s="178"/>
      <c r="S77" s="178"/>
      <c r="T77" s="178"/>
      <c r="U77" s="178"/>
      <c r="V77" s="178"/>
      <c r="W77" s="178"/>
      <c r="X77" s="179"/>
      <c r="Y77" s="187" t="s">
        <v>49</v>
      </c>
      <c r="Z77" s="136"/>
      <c r="AA77" s="137"/>
      <c r="AB77" s="188" t="s">
        <v>659</v>
      </c>
      <c r="AC77" s="188"/>
      <c r="AD77" s="188"/>
      <c r="AE77" s="138" t="s">
        <v>659</v>
      </c>
      <c r="AF77" s="139"/>
      <c r="AG77" s="139"/>
      <c r="AH77" s="139"/>
      <c r="AI77" s="138" t="s">
        <v>659</v>
      </c>
      <c r="AJ77" s="139"/>
      <c r="AK77" s="139"/>
      <c r="AL77" s="139"/>
      <c r="AM77" s="138" t="s">
        <v>659</v>
      </c>
      <c r="AN77" s="139"/>
      <c r="AO77" s="139"/>
      <c r="AP77" s="139"/>
      <c r="AQ77" s="138" t="s">
        <v>659</v>
      </c>
      <c r="AR77" s="139"/>
      <c r="AS77" s="139"/>
      <c r="AT77" s="139"/>
      <c r="AU77" s="138" t="s">
        <v>659</v>
      </c>
      <c r="AV77" s="139"/>
      <c r="AW77" s="139"/>
      <c r="AX77" s="139"/>
      <c r="AY77" s="42">
        <f t="shared" si="9"/>
        <v>1</v>
      </c>
    </row>
    <row r="78" spans="1:51" ht="20.45" customHeight="1" x14ac:dyDescent="0.15">
      <c r="A78" s="725"/>
      <c r="B78" s="143"/>
      <c r="C78" s="142"/>
      <c r="D78" s="143"/>
      <c r="E78" s="190"/>
      <c r="F78" s="191"/>
      <c r="G78" s="180"/>
      <c r="H78" s="181"/>
      <c r="I78" s="181"/>
      <c r="J78" s="181"/>
      <c r="K78" s="181"/>
      <c r="L78" s="181"/>
      <c r="M78" s="181"/>
      <c r="N78" s="181"/>
      <c r="O78" s="181"/>
      <c r="P78" s="181"/>
      <c r="Q78" s="181"/>
      <c r="R78" s="181"/>
      <c r="S78" s="181"/>
      <c r="T78" s="181"/>
      <c r="U78" s="181"/>
      <c r="V78" s="181"/>
      <c r="W78" s="181"/>
      <c r="X78" s="182"/>
      <c r="Y78" s="187" t="s">
        <v>13</v>
      </c>
      <c r="Z78" s="136"/>
      <c r="AA78" s="137"/>
      <c r="AB78" s="189" t="s">
        <v>14</v>
      </c>
      <c r="AC78" s="189"/>
      <c r="AD78" s="189"/>
      <c r="AE78" s="138" t="s">
        <v>659</v>
      </c>
      <c r="AF78" s="139"/>
      <c r="AG78" s="139"/>
      <c r="AH78" s="139"/>
      <c r="AI78" s="138" t="s">
        <v>659</v>
      </c>
      <c r="AJ78" s="139"/>
      <c r="AK78" s="139"/>
      <c r="AL78" s="139"/>
      <c r="AM78" s="138" t="s">
        <v>659</v>
      </c>
      <c r="AN78" s="139"/>
      <c r="AO78" s="139"/>
      <c r="AP78" s="139"/>
      <c r="AQ78" s="138" t="s">
        <v>659</v>
      </c>
      <c r="AR78" s="139"/>
      <c r="AS78" s="139"/>
      <c r="AT78" s="139"/>
      <c r="AU78" s="138" t="s">
        <v>659</v>
      </c>
      <c r="AV78" s="139"/>
      <c r="AW78" s="139"/>
      <c r="AX78" s="139"/>
      <c r="AY78" s="42">
        <f t="shared" si="9"/>
        <v>1</v>
      </c>
    </row>
    <row r="79" spans="1:51" ht="23.85" customHeight="1" x14ac:dyDescent="0.15">
      <c r="A79" s="725"/>
      <c r="B79" s="143"/>
      <c r="C79" s="142"/>
      <c r="D79" s="143"/>
      <c r="E79" s="405" t="s">
        <v>707</v>
      </c>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406"/>
      <c r="AY79" s="42">
        <f>COUNTA($E$80)</f>
        <v>1</v>
      </c>
    </row>
    <row r="80" spans="1:51" ht="24.75" customHeight="1" x14ac:dyDescent="0.15">
      <c r="A80" s="725"/>
      <c r="B80" s="143"/>
      <c r="C80" s="142"/>
      <c r="D80" s="143"/>
      <c r="E80" s="223" t="s">
        <v>659</v>
      </c>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224"/>
      <c r="AY80" s="42">
        <f>$AY$79</f>
        <v>1</v>
      </c>
    </row>
    <row r="81" spans="1:51" ht="24.75" customHeight="1" thickBot="1" x14ac:dyDescent="0.2">
      <c r="A81" s="725"/>
      <c r="B81" s="143"/>
      <c r="C81" s="142"/>
      <c r="D81" s="143"/>
      <c r="E81" s="225"/>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226"/>
      <c r="AY81" s="42">
        <f>$AY$80</f>
        <v>1</v>
      </c>
    </row>
    <row r="82" spans="1:51" ht="27" customHeight="1" x14ac:dyDescent="0.15">
      <c r="A82" s="295" t="s">
        <v>42</v>
      </c>
      <c r="B82" s="296"/>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7"/>
    </row>
    <row r="83" spans="1:51" ht="27" customHeight="1" x14ac:dyDescent="0.15">
      <c r="A83" s="58"/>
      <c r="B83" s="59"/>
      <c r="C83" s="668" t="s">
        <v>27</v>
      </c>
      <c r="D83" s="667"/>
      <c r="E83" s="667"/>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9"/>
      <c r="AD83" s="667" t="s">
        <v>31</v>
      </c>
      <c r="AE83" s="667"/>
      <c r="AF83" s="667"/>
      <c r="AG83" s="681" t="s">
        <v>26</v>
      </c>
      <c r="AH83" s="667"/>
      <c r="AI83" s="667"/>
      <c r="AJ83" s="667"/>
      <c r="AK83" s="667"/>
      <c r="AL83" s="667"/>
      <c r="AM83" s="667"/>
      <c r="AN83" s="667"/>
      <c r="AO83" s="667"/>
      <c r="AP83" s="667"/>
      <c r="AQ83" s="667"/>
      <c r="AR83" s="667"/>
      <c r="AS83" s="667"/>
      <c r="AT83" s="667"/>
      <c r="AU83" s="667"/>
      <c r="AV83" s="667"/>
      <c r="AW83" s="667"/>
      <c r="AX83" s="682"/>
    </row>
    <row r="84" spans="1:51" ht="48" customHeight="1" x14ac:dyDescent="0.15">
      <c r="A84" s="341" t="s">
        <v>131</v>
      </c>
      <c r="B84" s="342"/>
      <c r="C84" s="576" t="s">
        <v>132</v>
      </c>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8"/>
      <c r="AD84" s="692" t="s">
        <v>592</v>
      </c>
      <c r="AE84" s="693"/>
      <c r="AF84" s="693"/>
      <c r="AG84" s="670" t="s">
        <v>660</v>
      </c>
      <c r="AH84" s="671"/>
      <c r="AI84" s="671"/>
      <c r="AJ84" s="671"/>
      <c r="AK84" s="671"/>
      <c r="AL84" s="671"/>
      <c r="AM84" s="671"/>
      <c r="AN84" s="671"/>
      <c r="AO84" s="671"/>
      <c r="AP84" s="671"/>
      <c r="AQ84" s="671"/>
      <c r="AR84" s="671"/>
      <c r="AS84" s="671"/>
      <c r="AT84" s="671"/>
      <c r="AU84" s="671"/>
      <c r="AV84" s="671"/>
      <c r="AW84" s="671"/>
      <c r="AX84" s="672"/>
    </row>
    <row r="85" spans="1:51" ht="60" customHeight="1" x14ac:dyDescent="0.15">
      <c r="A85" s="343"/>
      <c r="B85" s="344"/>
      <c r="C85" s="460" t="s">
        <v>32</v>
      </c>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50"/>
      <c r="AD85" s="157" t="s">
        <v>592</v>
      </c>
      <c r="AE85" s="158"/>
      <c r="AF85" s="158"/>
      <c r="AG85" s="500" t="s">
        <v>661</v>
      </c>
      <c r="AH85" s="501"/>
      <c r="AI85" s="501"/>
      <c r="AJ85" s="501"/>
      <c r="AK85" s="501"/>
      <c r="AL85" s="501"/>
      <c r="AM85" s="501"/>
      <c r="AN85" s="501"/>
      <c r="AO85" s="501"/>
      <c r="AP85" s="501"/>
      <c r="AQ85" s="501"/>
      <c r="AR85" s="501"/>
      <c r="AS85" s="501"/>
      <c r="AT85" s="501"/>
      <c r="AU85" s="501"/>
      <c r="AV85" s="501"/>
      <c r="AW85" s="501"/>
      <c r="AX85" s="502"/>
    </row>
    <row r="86" spans="1:51" ht="32.25" customHeight="1" x14ac:dyDescent="0.15">
      <c r="A86" s="345"/>
      <c r="B86" s="346"/>
      <c r="C86" s="462" t="s">
        <v>133</v>
      </c>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4"/>
      <c r="AD86" s="428" t="s">
        <v>592</v>
      </c>
      <c r="AE86" s="429"/>
      <c r="AF86" s="429"/>
      <c r="AG86" s="407" t="s">
        <v>662</v>
      </c>
      <c r="AH86" s="178"/>
      <c r="AI86" s="178"/>
      <c r="AJ86" s="178"/>
      <c r="AK86" s="178"/>
      <c r="AL86" s="178"/>
      <c r="AM86" s="178"/>
      <c r="AN86" s="178"/>
      <c r="AO86" s="178"/>
      <c r="AP86" s="178"/>
      <c r="AQ86" s="178"/>
      <c r="AR86" s="178"/>
      <c r="AS86" s="178"/>
      <c r="AT86" s="178"/>
      <c r="AU86" s="178"/>
      <c r="AV86" s="178"/>
      <c r="AW86" s="178"/>
      <c r="AX86" s="408"/>
    </row>
    <row r="87" spans="1:51" ht="37.5" customHeight="1" x14ac:dyDescent="0.15">
      <c r="A87" s="440" t="s">
        <v>34</v>
      </c>
      <c r="B87" s="614"/>
      <c r="C87" s="678" t="s">
        <v>36</v>
      </c>
      <c r="D87" s="679"/>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80"/>
      <c r="AD87" s="579" t="s">
        <v>698</v>
      </c>
      <c r="AE87" s="580"/>
      <c r="AF87" s="580"/>
      <c r="AG87" s="223" t="s">
        <v>699</v>
      </c>
      <c r="AH87" s="175"/>
      <c r="AI87" s="175"/>
      <c r="AJ87" s="175"/>
      <c r="AK87" s="175"/>
      <c r="AL87" s="175"/>
      <c r="AM87" s="175"/>
      <c r="AN87" s="175"/>
      <c r="AO87" s="175"/>
      <c r="AP87" s="175"/>
      <c r="AQ87" s="175"/>
      <c r="AR87" s="175"/>
      <c r="AS87" s="175"/>
      <c r="AT87" s="175"/>
      <c r="AU87" s="175"/>
      <c r="AV87" s="175"/>
      <c r="AW87" s="175"/>
      <c r="AX87" s="224"/>
    </row>
    <row r="88" spans="1:51" ht="30.75" customHeight="1" x14ac:dyDescent="0.15">
      <c r="A88" s="488"/>
      <c r="B88" s="615"/>
      <c r="C88" s="433"/>
      <c r="D88" s="434"/>
      <c r="E88" s="533" t="s">
        <v>267</v>
      </c>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5"/>
      <c r="AD88" s="157" t="s">
        <v>663</v>
      </c>
      <c r="AE88" s="158"/>
      <c r="AF88" s="159"/>
      <c r="AG88" s="407"/>
      <c r="AH88" s="178"/>
      <c r="AI88" s="178"/>
      <c r="AJ88" s="178"/>
      <c r="AK88" s="178"/>
      <c r="AL88" s="178"/>
      <c r="AM88" s="178"/>
      <c r="AN88" s="178"/>
      <c r="AO88" s="178"/>
      <c r="AP88" s="178"/>
      <c r="AQ88" s="178"/>
      <c r="AR88" s="178"/>
      <c r="AS88" s="178"/>
      <c r="AT88" s="178"/>
      <c r="AU88" s="178"/>
      <c r="AV88" s="178"/>
      <c r="AW88" s="178"/>
      <c r="AX88" s="408"/>
    </row>
    <row r="89" spans="1:51" ht="32.25" customHeight="1" x14ac:dyDescent="0.15">
      <c r="A89" s="488"/>
      <c r="B89" s="615"/>
      <c r="C89" s="435"/>
      <c r="D89" s="436"/>
      <c r="E89" s="536" t="s">
        <v>225</v>
      </c>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8"/>
      <c r="AD89" s="426" t="s">
        <v>663</v>
      </c>
      <c r="AE89" s="427"/>
      <c r="AF89" s="427"/>
      <c r="AG89" s="407"/>
      <c r="AH89" s="178"/>
      <c r="AI89" s="178"/>
      <c r="AJ89" s="178"/>
      <c r="AK89" s="178"/>
      <c r="AL89" s="178"/>
      <c r="AM89" s="178"/>
      <c r="AN89" s="178"/>
      <c r="AO89" s="178"/>
      <c r="AP89" s="178"/>
      <c r="AQ89" s="178"/>
      <c r="AR89" s="178"/>
      <c r="AS89" s="178"/>
      <c r="AT89" s="178"/>
      <c r="AU89" s="178"/>
      <c r="AV89" s="178"/>
      <c r="AW89" s="178"/>
      <c r="AX89" s="408"/>
    </row>
    <row r="90" spans="1:51" ht="26.25" customHeight="1" x14ac:dyDescent="0.15">
      <c r="A90" s="488"/>
      <c r="B90" s="489"/>
      <c r="C90" s="458" t="s">
        <v>37</v>
      </c>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503" t="s">
        <v>664</v>
      </c>
      <c r="AE90" s="504"/>
      <c r="AF90" s="504"/>
      <c r="AG90" s="338"/>
      <c r="AH90" s="339"/>
      <c r="AI90" s="339"/>
      <c r="AJ90" s="339"/>
      <c r="AK90" s="339"/>
      <c r="AL90" s="339"/>
      <c r="AM90" s="339"/>
      <c r="AN90" s="339"/>
      <c r="AO90" s="339"/>
      <c r="AP90" s="339"/>
      <c r="AQ90" s="339"/>
      <c r="AR90" s="339"/>
      <c r="AS90" s="339"/>
      <c r="AT90" s="339"/>
      <c r="AU90" s="339"/>
      <c r="AV90" s="339"/>
      <c r="AW90" s="339"/>
      <c r="AX90" s="340"/>
    </row>
    <row r="91" spans="1:51" ht="42.75" customHeight="1" x14ac:dyDescent="0.15">
      <c r="A91" s="488"/>
      <c r="B91" s="489"/>
      <c r="C91" s="449" t="s">
        <v>134</v>
      </c>
      <c r="D91" s="450"/>
      <c r="E91" s="450"/>
      <c r="F91" s="450"/>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157" t="s">
        <v>592</v>
      </c>
      <c r="AE91" s="158"/>
      <c r="AF91" s="158"/>
      <c r="AG91" s="500" t="s">
        <v>665</v>
      </c>
      <c r="AH91" s="501"/>
      <c r="AI91" s="501"/>
      <c r="AJ91" s="501"/>
      <c r="AK91" s="501"/>
      <c r="AL91" s="501"/>
      <c r="AM91" s="501"/>
      <c r="AN91" s="501"/>
      <c r="AO91" s="501"/>
      <c r="AP91" s="501"/>
      <c r="AQ91" s="501"/>
      <c r="AR91" s="501"/>
      <c r="AS91" s="501"/>
      <c r="AT91" s="501"/>
      <c r="AU91" s="501"/>
      <c r="AV91" s="501"/>
      <c r="AW91" s="501"/>
      <c r="AX91" s="502"/>
    </row>
    <row r="92" spans="1:51" ht="50.25" customHeight="1" x14ac:dyDescent="0.15">
      <c r="A92" s="488"/>
      <c r="B92" s="489"/>
      <c r="C92" s="449" t="s">
        <v>33</v>
      </c>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157" t="s">
        <v>592</v>
      </c>
      <c r="AE92" s="158"/>
      <c r="AF92" s="158"/>
      <c r="AG92" s="500" t="s">
        <v>666</v>
      </c>
      <c r="AH92" s="501"/>
      <c r="AI92" s="501"/>
      <c r="AJ92" s="501"/>
      <c r="AK92" s="501"/>
      <c r="AL92" s="501"/>
      <c r="AM92" s="501"/>
      <c r="AN92" s="501"/>
      <c r="AO92" s="501"/>
      <c r="AP92" s="501"/>
      <c r="AQ92" s="501"/>
      <c r="AR92" s="501"/>
      <c r="AS92" s="501"/>
      <c r="AT92" s="501"/>
      <c r="AU92" s="501"/>
      <c r="AV92" s="501"/>
      <c r="AW92" s="501"/>
      <c r="AX92" s="502"/>
    </row>
    <row r="93" spans="1:51" ht="41.25" customHeight="1" x14ac:dyDescent="0.15">
      <c r="A93" s="488"/>
      <c r="B93" s="489"/>
      <c r="C93" s="449" t="s">
        <v>38</v>
      </c>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1"/>
      <c r="AD93" s="157" t="s">
        <v>592</v>
      </c>
      <c r="AE93" s="158"/>
      <c r="AF93" s="158"/>
      <c r="AG93" s="500" t="s">
        <v>677</v>
      </c>
      <c r="AH93" s="501"/>
      <c r="AI93" s="501"/>
      <c r="AJ93" s="501"/>
      <c r="AK93" s="501"/>
      <c r="AL93" s="501"/>
      <c r="AM93" s="501"/>
      <c r="AN93" s="501"/>
      <c r="AO93" s="501"/>
      <c r="AP93" s="501"/>
      <c r="AQ93" s="501"/>
      <c r="AR93" s="501"/>
      <c r="AS93" s="501"/>
      <c r="AT93" s="501"/>
      <c r="AU93" s="501"/>
      <c r="AV93" s="501"/>
      <c r="AW93" s="501"/>
      <c r="AX93" s="502"/>
    </row>
    <row r="94" spans="1:51" ht="26.25" customHeight="1" x14ac:dyDescent="0.15">
      <c r="A94" s="488"/>
      <c r="B94" s="489"/>
      <c r="C94" s="449" t="s">
        <v>244</v>
      </c>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1"/>
      <c r="AD94" s="428" t="s">
        <v>664</v>
      </c>
      <c r="AE94" s="429"/>
      <c r="AF94" s="429"/>
      <c r="AG94" s="455" t="s">
        <v>659</v>
      </c>
      <c r="AH94" s="456"/>
      <c r="AI94" s="456"/>
      <c r="AJ94" s="456"/>
      <c r="AK94" s="456"/>
      <c r="AL94" s="456"/>
      <c r="AM94" s="456"/>
      <c r="AN94" s="456"/>
      <c r="AO94" s="456"/>
      <c r="AP94" s="456"/>
      <c r="AQ94" s="456"/>
      <c r="AR94" s="456"/>
      <c r="AS94" s="456"/>
      <c r="AT94" s="456"/>
      <c r="AU94" s="456"/>
      <c r="AV94" s="456"/>
      <c r="AW94" s="456"/>
      <c r="AX94" s="457"/>
    </row>
    <row r="95" spans="1:51" ht="26.25" customHeight="1" x14ac:dyDescent="0.15">
      <c r="A95" s="488"/>
      <c r="B95" s="489"/>
      <c r="C95" s="154" t="s">
        <v>245</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6"/>
      <c r="AD95" s="157" t="s">
        <v>664</v>
      </c>
      <c r="AE95" s="158"/>
      <c r="AF95" s="159"/>
      <c r="AG95" s="500" t="s">
        <v>659</v>
      </c>
      <c r="AH95" s="501"/>
      <c r="AI95" s="501"/>
      <c r="AJ95" s="501"/>
      <c r="AK95" s="501"/>
      <c r="AL95" s="501"/>
      <c r="AM95" s="501"/>
      <c r="AN95" s="501"/>
      <c r="AO95" s="501"/>
      <c r="AP95" s="501"/>
      <c r="AQ95" s="501"/>
      <c r="AR95" s="501"/>
      <c r="AS95" s="501"/>
      <c r="AT95" s="501"/>
      <c r="AU95" s="501"/>
      <c r="AV95" s="501"/>
      <c r="AW95" s="501"/>
      <c r="AX95" s="502"/>
    </row>
    <row r="96" spans="1:51" ht="52.5" customHeight="1" x14ac:dyDescent="0.15">
      <c r="A96" s="490"/>
      <c r="B96" s="491"/>
      <c r="C96" s="616" t="s">
        <v>229</v>
      </c>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8"/>
      <c r="AD96" s="452" t="s">
        <v>592</v>
      </c>
      <c r="AE96" s="453"/>
      <c r="AF96" s="454"/>
      <c r="AG96" s="539" t="s">
        <v>678</v>
      </c>
      <c r="AH96" s="540"/>
      <c r="AI96" s="540"/>
      <c r="AJ96" s="540"/>
      <c r="AK96" s="540"/>
      <c r="AL96" s="540"/>
      <c r="AM96" s="540"/>
      <c r="AN96" s="540"/>
      <c r="AO96" s="540"/>
      <c r="AP96" s="540"/>
      <c r="AQ96" s="540"/>
      <c r="AR96" s="540"/>
      <c r="AS96" s="540"/>
      <c r="AT96" s="540"/>
      <c r="AU96" s="540"/>
      <c r="AV96" s="540"/>
      <c r="AW96" s="540"/>
      <c r="AX96" s="541"/>
    </row>
    <row r="97" spans="1:50" ht="27" customHeight="1" x14ac:dyDescent="0.15">
      <c r="A97" s="440" t="s">
        <v>35</v>
      </c>
      <c r="B97" s="487"/>
      <c r="C97" s="492" t="s">
        <v>230</v>
      </c>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4"/>
      <c r="AD97" s="503" t="s">
        <v>592</v>
      </c>
      <c r="AE97" s="504"/>
      <c r="AF97" s="677"/>
      <c r="AG97" s="338" t="s">
        <v>668</v>
      </c>
      <c r="AH97" s="339"/>
      <c r="AI97" s="339"/>
      <c r="AJ97" s="339"/>
      <c r="AK97" s="339"/>
      <c r="AL97" s="339"/>
      <c r="AM97" s="339"/>
      <c r="AN97" s="339"/>
      <c r="AO97" s="339"/>
      <c r="AP97" s="339"/>
      <c r="AQ97" s="339"/>
      <c r="AR97" s="339"/>
      <c r="AS97" s="339"/>
      <c r="AT97" s="339"/>
      <c r="AU97" s="339"/>
      <c r="AV97" s="339"/>
      <c r="AW97" s="339"/>
      <c r="AX97" s="340"/>
    </row>
    <row r="98" spans="1:50" ht="63.75" customHeight="1" x14ac:dyDescent="0.15">
      <c r="A98" s="488"/>
      <c r="B98" s="489"/>
      <c r="C98" s="598" t="s">
        <v>40</v>
      </c>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600"/>
      <c r="AD98" s="604" t="s">
        <v>592</v>
      </c>
      <c r="AE98" s="605"/>
      <c r="AF98" s="605"/>
      <c r="AG98" s="500" t="s">
        <v>667</v>
      </c>
      <c r="AH98" s="501"/>
      <c r="AI98" s="501"/>
      <c r="AJ98" s="501"/>
      <c r="AK98" s="501"/>
      <c r="AL98" s="501"/>
      <c r="AM98" s="501"/>
      <c r="AN98" s="501"/>
      <c r="AO98" s="501"/>
      <c r="AP98" s="501"/>
      <c r="AQ98" s="501"/>
      <c r="AR98" s="501"/>
      <c r="AS98" s="501"/>
      <c r="AT98" s="501"/>
      <c r="AU98" s="501"/>
      <c r="AV98" s="501"/>
      <c r="AW98" s="501"/>
      <c r="AX98" s="502"/>
    </row>
    <row r="99" spans="1:50" ht="51.75" customHeight="1" x14ac:dyDescent="0.15">
      <c r="A99" s="488"/>
      <c r="B99" s="489"/>
      <c r="C99" s="449" t="s">
        <v>185</v>
      </c>
      <c r="D99" s="450"/>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157" t="s">
        <v>592</v>
      </c>
      <c r="AE99" s="158"/>
      <c r="AF99" s="158"/>
      <c r="AG99" s="500" t="s">
        <v>669</v>
      </c>
      <c r="AH99" s="501"/>
      <c r="AI99" s="501"/>
      <c r="AJ99" s="501"/>
      <c r="AK99" s="501"/>
      <c r="AL99" s="501"/>
      <c r="AM99" s="501"/>
      <c r="AN99" s="501"/>
      <c r="AO99" s="501"/>
      <c r="AP99" s="501"/>
      <c r="AQ99" s="501"/>
      <c r="AR99" s="501"/>
      <c r="AS99" s="501"/>
      <c r="AT99" s="501"/>
      <c r="AU99" s="501"/>
      <c r="AV99" s="501"/>
      <c r="AW99" s="501"/>
      <c r="AX99" s="502"/>
    </row>
    <row r="100" spans="1:50" ht="48" customHeight="1" x14ac:dyDescent="0.15">
      <c r="A100" s="490"/>
      <c r="B100" s="491"/>
      <c r="C100" s="449" t="s">
        <v>39</v>
      </c>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157" t="s">
        <v>592</v>
      </c>
      <c r="AE100" s="158"/>
      <c r="AF100" s="158"/>
      <c r="AG100" s="225" t="s">
        <v>679</v>
      </c>
      <c r="AH100" s="181"/>
      <c r="AI100" s="181"/>
      <c r="AJ100" s="181"/>
      <c r="AK100" s="181"/>
      <c r="AL100" s="181"/>
      <c r="AM100" s="181"/>
      <c r="AN100" s="181"/>
      <c r="AO100" s="181"/>
      <c r="AP100" s="181"/>
      <c r="AQ100" s="181"/>
      <c r="AR100" s="181"/>
      <c r="AS100" s="181"/>
      <c r="AT100" s="181"/>
      <c r="AU100" s="181"/>
      <c r="AV100" s="181"/>
      <c r="AW100" s="181"/>
      <c r="AX100" s="226"/>
    </row>
    <row r="101" spans="1:50" ht="41.25" customHeight="1" x14ac:dyDescent="0.15">
      <c r="A101" s="473" t="s">
        <v>53</v>
      </c>
      <c r="B101" s="474"/>
      <c r="C101" s="601" t="s">
        <v>135</v>
      </c>
      <c r="D101" s="602"/>
      <c r="E101" s="602"/>
      <c r="F101" s="602"/>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3"/>
      <c r="AD101" s="503" t="s">
        <v>592</v>
      </c>
      <c r="AE101" s="504"/>
      <c r="AF101" s="504"/>
      <c r="AG101" s="223" t="s">
        <v>693</v>
      </c>
      <c r="AH101" s="175"/>
      <c r="AI101" s="175"/>
      <c r="AJ101" s="175"/>
      <c r="AK101" s="175"/>
      <c r="AL101" s="175"/>
      <c r="AM101" s="175"/>
      <c r="AN101" s="175"/>
      <c r="AO101" s="175"/>
      <c r="AP101" s="175"/>
      <c r="AQ101" s="175"/>
      <c r="AR101" s="175"/>
      <c r="AS101" s="175"/>
      <c r="AT101" s="175"/>
      <c r="AU101" s="175"/>
      <c r="AV101" s="175"/>
      <c r="AW101" s="175"/>
      <c r="AX101" s="224"/>
    </row>
    <row r="102" spans="1:50" ht="19.7" customHeight="1" x14ac:dyDescent="0.15">
      <c r="A102" s="475"/>
      <c r="B102" s="476"/>
      <c r="C102" s="737" t="s">
        <v>240</v>
      </c>
      <c r="D102" s="735"/>
      <c r="E102" s="735"/>
      <c r="F102" s="738"/>
      <c r="G102" s="734" t="s">
        <v>241</v>
      </c>
      <c r="H102" s="735"/>
      <c r="I102" s="735"/>
      <c r="J102" s="735"/>
      <c r="K102" s="735"/>
      <c r="L102" s="735"/>
      <c r="M102" s="735"/>
      <c r="N102" s="734" t="s">
        <v>242</v>
      </c>
      <c r="O102" s="735"/>
      <c r="P102" s="735"/>
      <c r="Q102" s="735"/>
      <c r="R102" s="735"/>
      <c r="S102" s="735"/>
      <c r="T102" s="735"/>
      <c r="U102" s="735"/>
      <c r="V102" s="735"/>
      <c r="W102" s="735"/>
      <c r="X102" s="735"/>
      <c r="Y102" s="735"/>
      <c r="Z102" s="735"/>
      <c r="AA102" s="735"/>
      <c r="AB102" s="735"/>
      <c r="AC102" s="735"/>
      <c r="AD102" s="735"/>
      <c r="AE102" s="735"/>
      <c r="AF102" s="736"/>
      <c r="AG102" s="407"/>
      <c r="AH102" s="178"/>
      <c r="AI102" s="178"/>
      <c r="AJ102" s="178"/>
      <c r="AK102" s="178"/>
      <c r="AL102" s="178"/>
      <c r="AM102" s="178"/>
      <c r="AN102" s="178"/>
      <c r="AO102" s="178"/>
      <c r="AP102" s="178"/>
      <c r="AQ102" s="178"/>
      <c r="AR102" s="178"/>
      <c r="AS102" s="178"/>
      <c r="AT102" s="178"/>
      <c r="AU102" s="178"/>
      <c r="AV102" s="178"/>
      <c r="AW102" s="178"/>
      <c r="AX102" s="408"/>
    </row>
    <row r="103" spans="1:50" ht="24.75" customHeight="1" x14ac:dyDescent="0.15">
      <c r="A103" s="475"/>
      <c r="B103" s="476"/>
      <c r="C103" s="731" t="s">
        <v>689</v>
      </c>
      <c r="D103" s="732"/>
      <c r="E103" s="732"/>
      <c r="F103" s="733"/>
      <c r="G103" s="713" t="s">
        <v>552</v>
      </c>
      <c r="H103" s="714"/>
      <c r="I103" s="60" t="str">
        <f>IF(OR(G103="　", G103=""), "", "-")</f>
        <v>-</v>
      </c>
      <c r="J103" s="717">
        <v>4</v>
      </c>
      <c r="K103" s="717"/>
      <c r="L103" s="60" t="str">
        <f>IF(M103="","","-")</f>
        <v/>
      </c>
      <c r="M103" s="61"/>
      <c r="N103" s="719" t="s">
        <v>690</v>
      </c>
      <c r="O103" s="720"/>
      <c r="P103" s="720"/>
      <c r="Q103" s="720"/>
      <c r="R103" s="720"/>
      <c r="S103" s="720"/>
      <c r="T103" s="720"/>
      <c r="U103" s="720"/>
      <c r="V103" s="720"/>
      <c r="W103" s="720"/>
      <c r="X103" s="720"/>
      <c r="Y103" s="720"/>
      <c r="Z103" s="720"/>
      <c r="AA103" s="720"/>
      <c r="AB103" s="720"/>
      <c r="AC103" s="720"/>
      <c r="AD103" s="720"/>
      <c r="AE103" s="720"/>
      <c r="AF103" s="721"/>
      <c r="AG103" s="407"/>
      <c r="AH103" s="178"/>
      <c r="AI103" s="178"/>
      <c r="AJ103" s="178"/>
      <c r="AK103" s="178"/>
      <c r="AL103" s="178"/>
      <c r="AM103" s="178"/>
      <c r="AN103" s="178"/>
      <c r="AO103" s="178"/>
      <c r="AP103" s="178"/>
      <c r="AQ103" s="178"/>
      <c r="AR103" s="178"/>
      <c r="AS103" s="178"/>
      <c r="AT103" s="178"/>
      <c r="AU103" s="178"/>
      <c r="AV103" s="178"/>
      <c r="AW103" s="178"/>
      <c r="AX103" s="408"/>
    </row>
    <row r="104" spans="1:50" ht="24.75" customHeight="1" x14ac:dyDescent="0.15">
      <c r="A104" s="475"/>
      <c r="B104" s="476"/>
      <c r="C104" s="731"/>
      <c r="D104" s="732"/>
      <c r="E104" s="732"/>
      <c r="F104" s="733"/>
      <c r="G104" s="713"/>
      <c r="H104" s="714"/>
      <c r="I104" s="60" t="str">
        <f t="shared" ref="I104:I107" si="10">IF(OR(G104="　", G104=""), "", "-")</f>
        <v/>
      </c>
      <c r="J104" s="717"/>
      <c r="K104" s="717"/>
      <c r="L104" s="60" t="str">
        <f t="shared" ref="L104:L107" si="11">IF(M104="","","-")</f>
        <v/>
      </c>
      <c r="M104" s="61"/>
      <c r="N104" s="719"/>
      <c r="O104" s="720"/>
      <c r="P104" s="720"/>
      <c r="Q104" s="720"/>
      <c r="R104" s="720"/>
      <c r="S104" s="720"/>
      <c r="T104" s="720"/>
      <c r="U104" s="720"/>
      <c r="V104" s="720"/>
      <c r="W104" s="720"/>
      <c r="X104" s="720"/>
      <c r="Y104" s="720"/>
      <c r="Z104" s="720"/>
      <c r="AA104" s="720"/>
      <c r="AB104" s="720"/>
      <c r="AC104" s="720"/>
      <c r="AD104" s="720"/>
      <c r="AE104" s="720"/>
      <c r="AF104" s="721"/>
      <c r="AG104" s="407"/>
      <c r="AH104" s="178"/>
      <c r="AI104" s="178"/>
      <c r="AJ104" s="178"/>
      <c r="AK104" s="178"/>
      <c r="AL104" s="178"/>
      <c r="AM104" s="178"/>
      <c r="AN104" s="178"/>
      <c r="AO104" s="178"/>
      <c r="AP104" s="178"/>
      <c r="AQ104" s="178"/>
      <c r="AR104" s="178"/>
      <c r="AS104" s="178"/>
      <c r="AT104" s="178"/>
      <c r="AU104" s="178"/>
      <c r="AV104" s="178"/>
      <c r="AW104" s="178"/>
      <c r="AX104" s="408"/>
    </row>
    <row r="105" spans="1:50" ht="24.75" customHeight="1" x14ac:dyDescent="0.15">
      <c r="A105" s="475"/>
      <c r="B105" s="476"/>
      <c r="C105" s="731"/>
      <c r="D105" s="732"/>
      <c r="E105" s="732"/>
      <c r="F105" s="733"/>
      <c r="G105" s="713"/>
      <c r="H105" s="714"/>
      <c r="I105" s="60" t="str">
        <f t="shared" si="10"/>
        <v/>
      </c>
      <c r="J105" s="717"/>
      <c r="K105" s="717"/>
      <c r="L105" s="60" t="str">
        <f t="shared" si="11"/>
        <v/>
      </c>
      <c r="M105" s="61"/>
      <c r="N105" s="719"/>
      <c r="O105" s="720"/>
      <c r="P105" s="720"/>
      <c r="Q105" s="720"/>
      <c r="R105" s="720"/>
      <c r="S105" s="720"/>
      <c r="T105" s="720"/>
      <c r="U105" s="720"/>
      <c r="V105" s="720"/>
      <c r="W105" s="720"/>
      <c r="X105" s="720"/>
      <c r="Y105" s="720"/>
      <c r="Z105" s="720"/>
      <c r="AA105" s="720"/>
      <c r="AB105" s="720"/>
      <c r="AC105" s="720"/>
      <c r="AD105" s="720"/>
      <c r="AE105" s="720"/>
      <c r="AF105" s="721"/>
      <c r="AG105" s="407"/>
      <c r="AH105" s="178"/>
      <c r="AI105" s="178"/>
      <c r="AJ105" s="178"/>
      <c r="AK105" s="178"/>
      <c r="AL105" s="178"/>
      <c r="AM105" s="178"/>
      <c r="AN105" s="178"/>
      <c r="AO105" s="178"/>
      <c r="AP105" s="178"/>
      <c r="AQ105" s="178"/>
      <c r="AR105" s="178"/>
      <c r="AS105" s="178"/>
      <c r="AT105" s="178"/>
      <c r="AU105" s="178"/>
      <c r="AV105" s="178"/>
      <c r="AW105" s="178"/>
      <c r="AX105" s="408"/>
    </row>
    <row r="106" spans="1:50" ht="24.75" customHeight="1" x14ac:dyDescent="0.15">
      <c r="A106" s="475"/>
      <c r="B106" s="476"/>
      <c r="C106" s="731"/>
      <c r="D106" s="732"/>
      <c r="E106" s="732"/>
      <c r="F106" s="733"/>
      <c r="G106" s="713"/>
      <c r="H106" s="714"/>
      <c r="I106" s="60" t="str">
        <f t="shared" si="10"/>
        <v/>
      </c>
      <c r="J106" s="717"/>
      <c r="K106" s="717"/>
      <c r="L106" s="60" t="str">
        <f t="shared" si="11"/>
        <v/>
      </c>
      <c r="M106" s="61"/>
      <c r="N106" s="719"/>
      <c r="O106" s="720"/>
      <c r="P106" s="720"/>
      <c r="Q106" s="720"/>
      <c r="R106" s="720"/>
      <c r="S106" s="720"/>
      <c r="T106" s="720"/>
      <c r="U106" s="720"/>
      <c r="V106" s="720"/>
      <c r="W106" s="720"/>
      <c r="X106" s="720"/>
      <c r="Y106" s="720"/>
      <c r="Z106" s="720"/>
      <c r="AA106" s="720"/>
      <c r="AB106" s="720"/>
      <c r="AC106" s="720"/>
      <c r="AD106" s="720"/>
      <c r="AE106" s="720"/>
      <c r="AF106" s="721"/>
      <c r="AG106" s="407"/>
      <c r="AH106" s="178"/>
      <c r="AI106" s="178"/>
      <c r="AJ106" s="178"/>
      <c r="AK106" s="178"/>
      <c r="AL106" s="178"/>
      <c r="AM106" s="178"/>
      <c r="AN106" s="178"/>
      <c r="AO106" s="178"/>
      <c r="AP106" s="178"/>
      <c r="AQ106" s="178"/>
      <c r="AR106" s="178"/>
      <c r="AS106" s="178"/>
      <c r="AT106" s="178"/>
      <c r="AU106" s="178"/>
      <c r="AV106" s="178"/>
      <c r="AW106" s="178"/>
      <c r="AX106" s="408"/>
    </row>
    <row r="107" spans="1:50" ht="24.75" customHeight="1" x14ac:dyDescent="0.15">
      <c r="A107" s="477"/>
      <c r="B107" s="478"/>
      <c r="C107" s="731"/>
      <c r="D107" s="732"/>
      <c r="E107" s="732"/>
      <c r="F107" s="733"/>
      <c r="G107" s="715"/>
      <c r="H107" s="716"/>
      <c r="I107" s="62" t="str">
        <f t="shared" si="10"/>
        <v/>
      </c>
      <c r="J107" s="718"/>
      <c r="K107" s="718"/>
      <c r="L107" s="62" t="str">
        <f t="shared" si="11"/>
        <v/>
      </c>
      <c r="M107" s="63"/>
      <c r="N107" s="726"/>
      <c r="O107" s="727"/>
      <c r="P107" s="727"/>
      <c r="Q107" s="727"/>
      <c r="R107" s="727"/>
      <c r="S107" s="727"/>
      <c r="T107" s="727"/>
      <c r="U107" s="727"/>
      <c r="V107" s="727"/>
      <c r="W107" s="727"/>
      <c r="X107" s="727"/>
      <c r="Y107" s="727"/>
      <c r="Z107" s="727"/>
      <c r="AA107" s="727"/>
      <c r="AB107" s="727"/>
      <c r="AC107" s="727"/>
      <c r="AD107" s="727"/>
      <c r="AE107" s="727"/>
      <c r="AF107" s="728"/>
      <c r="AG107" s="225"/>
      <c r="AH107" s="181"/>
      <c r="AI107" s="181"/>
      <c r="AJ107" s="181"/>
      <c r="AK107" s="181"/>
      <c r="AL107" s="181"/>
      <c r="AM107" s="181"/>
      <c r="AN107" s="181"/>
      <c r="AO107" s="181"/>
      <c r="AP107" s="181"/>
      <c r="AQ107" s="181"/>
      <c r="AR107" s="181"/>
      <c r="AS107" s="181"/>
      <c r="AT107" s="181"/>
      <c r="AU107" s="181"/>
      <c r="AV107" s="181"/>
      <c r="AW107" s="181"/>
      <c r="AX107" s="226"/>
    </row>
    <row r="108" spans="1:50" ht="67.5" customHeight="1" x14ac:dyDescent="0.15">
      <c r="A108" s="440" t="s">
        <v>43</v>
      </c>
      <c r="B108" s="441"/>
      <c r="C108" s="305" t="s">
        <v>48</v>
      </c>
      <c r="D108" s="414"/>
      <c r="E108" s="414"/>
      <c r="F108" s="415"/>
      <c r="G108" s="675" t="s">
        <v>680</v>
      </c>
      <c r="H108" s="675"/>
      <c r="I108" s="675"/>
      <c r="J108" s="675"/>
      <c r="K108" s="675"/>
      <c r="L108" s="675"/>
      <c r="M108" s="675"/>
      <c r="N108" s="675"/>
      <c r="O108" s="675"/>
      <c r="P108" s="675"/>
      <c r="Q108" s="675"/>
      <c r="R108" s="675"/>
      <c r="S108" s="675"/>
      <c r="T108" s="675"/>
      <c r="U108" s="675"/>
      <c r="V108" s="675"/>
      <c r="W108" s="675"/>
      <c r="X108" s="675"/>
      <c r="Y108" s="675"/>
      <c r="Z108" s="675"/>
      <c r="AA108" s="675"/>
      <c r="AB108" s="675"/>
      <c r="AC108" s="675"/>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row>
    <row r="109" spans="1:50" ht="67.5" customHeight="1" thickBot="1" x14ac:dyDescent="0.2">
      <c r="A109" s="442"/>
      <c r="B109" s="443"/>
      <c r="C109" s="545" t="s">
        <v>52</v>
      </c>
      <c r="D109" s="546"/>
      <c r="E109" s="546"/>
      <c r="F109" s="547"/>
      <c r="G109" s="673" t="s">
        <v>670</v>
      </c>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4"/>
    </row>
    <row r="110" spans="1:50" ht="24" customHeight="1" x14ac:dyDescent="0.15">
      <c r="A110" s="542" t="s">
        <v>28</v>
      </c>
      <c r="B110" s="543"/>
      <c r="C110" s="543"/>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4"/>
    </row>
    <row r="111" spans="1:50" ht="67.5" customHeight="1" thickBot="1" x14ac:dyDescent="0.2">
      <c r="A111" s="612"/>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531"/>
      <c r="AJ111" s="531"/>
      <c r="AK111" s="531"/>
      <c r="AL111" s="531"/>
      <c r="AM111" s="531"/>
      <c r="AN111" s="531"/>
      <c r="AO111" s="531"/>
      <c r="AP111" s="531"/>
      <c r="AQ111" s="531"/>
      <c r="AR111" s="531"/>
      <c r="AS111" s="531"/>
      <c r="AT111" s="531"/>
      <c r="AU111" s="531"/>
      <c r="AV111" s="531"/>
      <c r="AW111" s="531"/>
      <c r="AX111" s="532"/>
    </row>
    <row r="112" spans="1:50" ht="24.75" customHeight="1" x14ac:dyDescent="0.15">
      <c r="A112" s="444" t="s">
        <v>29</v>
      </c>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row>
    <row r="113" spans="1:52" ht="67.5" customHeight="1" thickBot="1" x14ac:dyDescent="0.2">
      <c r="A113" s="437" t="s">
        <v>130</v>
      </c>
      <c r="B113" s="438"/>
      <c r="C113" s="438"/>
      <c r="D113" s="438"/>
      <c r="E113" s="439"/>
      <c r="F113" s="530" t="s">
        <v>703</v>
      </c>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c r="AI113" s="531"/>
      <c r="AJ113" s="531"/>
      <c r="AK113" s="531"/>
      <c r="AL113" s="531"/>
      <c r="AM113" s="531"/>
      <c r="AN113" s="531"/>
      <c r="AO113" s="531"/>
      <c r="AP113" s="531"/>
      <c r="AQ113" s="531"/>
      <c r="AR113" s="531"/>
      <c r="AS113" s="531"/>
      <c r="AT113" s="531"/>
      <c r="AU113" s="531"/>
      <c r="AV113" s="531"/>
      <c r="AW113" s="531"/>
      <c r="AX113" s="532"/>
    </row>
    <row r="114" spans="1:52" ht="24.75" customHeight="1" x14ac:dyDescent="0.15">
      <c r="A114" s="444" t="s">
        <v>41</v>
      </c>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6"/>
    </row>
    <row r="115" spans="1:52" ht="66" customHeight="1" thickBot="1" x14ac:dyDescent="0.2">
      <c r="A115" s="437" t="s">
        <v>130</v>
      </c>
      <c r="B115" s="438"/>
      <c r="C115" s="438"/>
      <c r="D115" s="438"/>
      <c r="E115" s="439"/>
      <c r="F115" s="613" t="s">
        <v>704</v>
      </c>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2"/>
    </row>
    <row r="116" spans="1:52" ht="24.75" customHeight="1" x14ac:dyDescent="0.15">
      <c r="A116" s="588" t="s">
        <v>30</v>
      </c>
      <c r="B116" s="589"/>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0"/>
    </row>
    <row r="117" spans="1:52" ht="67.5" customHeight="1" thickBot="1" x14ac:dyDescent="0.2">
      <c r="A117" s="430" t="s">
        <v>691</v>
      </c>
      <c r="B117" s="431"/>
      <c r="C117" s="431"/>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2"/>
    </row>
    <row r="118" spans="1:52" ht="24.75" customHeight="1" x14ac:dyDescent="0.15">
      <c r="A118" s="619" t="s">
        <v>248</v>
      </c>
      <c r="B118" s="620"/>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1"/>
      <c r="AZ118" s="64"/>
    </row>
    <row r="119" spans="1:52" ht="24.75" customHeight="1" x14ac:dyDescent="0.15">
      <c r="A119" s="135" t="s">
        <v>551</v>
      </c>
      <c r="B119" s="136"/>
      <c r="C119" s="136"/>
      <c r="D119" s="137"/>
      <c r="E119" s="91" t="s">
        <v>659</v>
      </c>
      <c r="F119" s="92"/>
      <c r="G119" s="92"/>
      <c r="H119" s="92"/>
      <c r="I119" s="92"/>
      <c r="J119" s="92"/>
      <c r="K119" s="92"/>
      <c r="L119" s="92"/>
      <c r="M119" s="92"/>
      <c r="N119" s="92"/>
      <c r="O119" s="92"/>
      <c r="P119" s="94"/>
      <c r="Q119" s="91"/>
      <c r="R119" s="92"/>
      <c r="S119" s="92"/>
      <c r="T119" s="92"/>
      <c r="U119" s="92"/>
      <c r="V119" s="92"/>
      <c r="W119" s="92"/>
      <c r="X119" s="92"/>
      <c r="Y119" s="92"/>
      <c r="Z119" s="92"/>
      <c r="AA119" s="92"/>
      <c r="AB119" s="94"/>
      <c r="AC119" s="91"/>
      <c r="AD119" s="92"/>
      <c r="AE119" s="92"/>
      <c r="AF119" s="92"/>
      <c r="AG119" s="92"/>
      <c r="AH119" s="92"/>
      <c r="AI119" s="92"/>
      <c r="AJ119" s="92"/>
      <c r="AK119" s="92"/>
      <c r="AL119" s="92"/>
      <c r="AM119" s="92"/>
      <c r="AN119" s="94"/>
      <c r="AO119" s="91"/>
      <c r="AP119" s="92"/>
      <c r="AQ119" s="92"/>
      <c r="AR119" s="92"/>
      <c r="AS119" s="92"/>
      <c r="AT119" s="92"/>
      <c r="AU119" s="92"/>
      <c r="AV119" s="92"/>
      <c r="AW119" s="92"/>
      <c r="AX119" s="93"/>
      <c r="AY119" s="65"/>
    </row>
    <row r="120" spans="1:52" ht="24.75" customHeight="1" x14ac:dyDescent="0.15">
      <c r="A120" s="95" t="s">
        <v>280</v>
      </c>
      <c r="B120" s="95"/>
      <c r="C120" s="95"/>
      <c r="D120" s="95"/>
      <c r="E120" s="91" t="s">
        <v>659</v>
      </c>
      <c r="F120" s="92"/>
      <c r="G120" s="92"/>
      <c r="H120" s="92"/>
      <c r="I120" s="92"/>
      <c r="J120" s="92"/>
      <c r="K120" s="92"/>
      <c r="L120" s="92"/>
      <c r="M120" s="92"/>
      <c r="N120" s="92"/>
      <c r="O120" s="92"/>
      <c r="P120" s="94"/>
      <c r="Q120" s="91"/>
      <c r="R120" s="92"/>
      <c r="S120" s="92"/>
      <c r="T120" s="92"/>
      <c r="U120" s="92"/>
      <c r="V120" s="92"/>
      <c r="W120" s="92"/>
      <c r="X120" s="92"/>
      <c r="Y120" s="92"/>
      <c r="Z120" s="92"/>
      <c r="AA120" s="92"/>
      <c r="AB120" s="94"/>
      <c r="AC120" s="91"/>
      <c r="AD120" s="92"/>
      <c r="AE120" s="92"/>
      <c r="AF120" s="92"/>
      <c r="AG120" s="92"/>
      <c r="AH120" s="92"/>
      <c r="AI120" s="92"/>
      <c r="AJ120" s="92"/>
      <c r="AK120" s="92"/>
      <c r="AL120" s="92"/>
      <c r="AM120" s="92"/>
      <c r="AN120" s="94"/>
      <c r="AO120" s="91"/>
      <c r="AP120" s="92"/>
      <c r="AQ120" s="92"/>
      <c r="AR120" s="92"/>
      <c r="AS120" s="92"/>
      <c r="AT120" s="92"/>
      <c r="AU120" s="92"/>
      <c r="AV120" s="92"/>
      <c r="AW120" s="92"/>
      <c r="AX120" s="93"/>
    </row>
    <row r="121" spans="1:52" ht="24.75" customHeight="1" x14ac:dyDescent="0.15">
      <c r="A121" s="95" t="s">
        <v>279</v>
      </c>
      <c r="B121" s="95"/>
      <c r="C121" s="95"/>
      <c r="D121" s="95"/>
      <c r="E121" s="91" t="s">
        <v>673</v>
      </c>
      <c r="F121" s="92"/>
      <c r="G121" s="92"/>
      <c r="H121" s="92"/>
      <c r="I121" s="92"/>
      <c r="J121" s="92"/>
      <c r="K121" s="92"/>
      <c r="L121" s="92"/>
      <c r="M121" s="92"/>
      <c r="N121" s="92"/>
      <c r="O121" s="92"/>
      <c r="P121" s="94"/>
      <c r="Q121" s="91"/>
      <c r="R121" s="92"/>
      <c r="S121" s="92"/>
      <c r="T121" s="92"/>
      <c r="U121" s="92"/>
      <c r="V121" s="92"/>
      <c r="W121" s="92"/>
      <c r="X121" s="92"/>
      <c r="Y121" s="92"/>
      <c r="Z121" s="92"/>
      <c r="AA121" s="92"/>
      <c r="AB121" s="94"/>
      <c r="AC121" s="91"/>
      <c r="AD121" s="92"/>
      <c r="AE121" s="92"/>
      <c r="AF121" s="92"/>
      <c r="AG121" s="92"/>
      <c r="AH121" s="92"/>
      <c r="AI121" s="92"/>
      <c r="AJ121" s="92"/>
      <c r="AK121" s="92"/>
      <c r="AL121" s="92"/>
      <c r="AM121" s="92"/>
      <c r="AN121" s="94"/>
      <c r="AO121" s="91"/>
      <c r="AP121" s="92"/>
      <c r="AQ121" s="92"/>
      <c r="AR121" s="92"/>
      <c r="AS121" s="92"/>
      <c r="AT121" s="92"/>
      <c r="AU121" s="92"/>
      <c r="AV121" s="92"/>
      <c r="AW121" s="92"/>
      <c r="AX121" s="93"/>
    </row>
    <row r="122" spans="1:52" ht="24.75" customHeight="1" x14ac:dyDescent="0.15">
      <c r="A122" s="95" t="s">
        <v>278</v>
      </c>
      <c r="B122" s="95"/>
      <c r="C122" s="95"/>
      <c r="D122" s="95"/>
      <c r="E122" s="91" t="s">
        <v>674</v>
      </c>
      <c r="F122" s="92"/>
      <c r="G122" s="92"/>
      <c r="H122" s="92"/>
      <c r="I122" s="92"/>
      <c r="J122" s="92"/>
      <c r="K122" s="92"/>
      <c r="L122" s="92"/>
      <c r="M122" s="92"/>
      <c r="N122" s="92"/>
      <c r="O122" s="92"/>
      <c r="P122" s="94"/>
      <c r="Q122" s="91"/>
      <c r="R122" s="92"/>
      <c r="S122" s="92"/>
      <c r="T122" s="92"/>
      <c r="U122" s="92"/>
      <c r="V122" s="92"/>
      <c r="W122" s="92"/>
      <c r="X122" s="92"/>
      <c r="Y122" s="92"/>
      <c r="Z122" s="92"/>
      <c r="AA122" s="92"/>
      <c r="AB122" s="94"/>
      <c r="AC122" s="91"/>
      <c r="AD122" s="92"/>
      <c r="AE122" s="92"/>
      <c r="AF122" s="92"/>
      <c r="AG122" s="92"/>
      <c r="AH122" s="92"/>
      <c r="AI122" s="92"/>
      <c r="AJ122" s="92"/>
      <c r="AK122" s="92"/>
      <c r="AL122" s="92"/>
      <c r="AM122" s="92"/>
      <c r="AN122" s="94"/>
      <c r="AO122" s="91"/>
      <c r="AP122" s="92"/>
      <c r="AQ122" s="92"/>
      <c r="AR122" s="92"/>
      <c r="AS122" s="92"/>
      <c r="AT122" s="92"/>
      <c r="AU122" s="92"/>
      <c r="AV122" s="92"/>
      <c r="AW122" s="92"/>
      <c r="AX122" s="93"/>
    </row>
    <row r="123" spans="1:52" ht="24.75" customHeight="1" x14ac:dyDescent="0.15">
      <c r="A123" s="95" t="s">
        <v>277</v>
      </c>
      <c r="B123" s="95"/>
      <c r="C123" s="95"/>
      <c r="D123" s="95"/>
      <c r="E123" s="91" t="s">
        <v>675</v>
      </c>
      <c r="F123" s="92"/>
      <c r="G123" s="92"/>
      <c r="H123" s="92"/>
      <c r="I123" s="92"/>
      <c r="J123" s="92"/>
      <c r="K123" s="92"/>
      <c r="L123" s="92"/>
      <c r="M123" s="92"/>
      <c r="N123" s="92"/>
      <c r="O123" s="92"/>
      <c r="P123" s="94"/>
      <c r="Q123" s="91"/>
      <c r="R123" s="92"/>
      <c r="S123" s="92"/>
      <c r="T123" s="92"/>
      <c r="U123" s="92"/>
      <c r="V123" s="92"/>
      <c r="W123" s="92"/>
      <c r="X123" s="92"/>
      <c r="Y123" s="92"/>
      <c r="Z123" s="92"/>
      <c r="AA123" s="92"/>
      <c r="AB123" s="94"/>
      <c r="AC123" s="91"/>
      <c r="AD123" s="92"/>
      <c r="AE123" s="92"/>
      <c r="AF123" s="92"/>
      <c r="AG123" s="92"/>
      <c r="AH123" s="92"/>
      <c r="AI123" s="92"/>
      <c r="AJ123" s="92"/>
      <c r="AK123" s="92"/>
      <c r="AL123" s="92"/>
      <c r="AM123" s="92"/>
      <c r="AN123" s="94"/>
      <c r="AO123" s="91"/>
      <c r="AP123" s="92"/>
      <c r="AQ123" s="92"/>
      <c r="AR123" s="92"/>
      <c r="AS123" s="92"/>
      <c r="AT123" s="92"/>
      <c r="AU123" s="92"/>
      <c r="AV123" s="92"/>
      <c r="AW123" s="92"/>
      <c r="AX123" s="93"/>
    </row>
    <row r="124" spans="1:52" ht="24.75" customHeight="1" x14ac:dyDescent="0.15">
      <c r="A124" s="95" t="s">
        <v>276</v>
      </c>
      <c r="B124" s="95"/>
      <c r="C124" s="95"/>
      <c r="D124" s="95"/>
      <c r="E124" s="91" t="s">
        <v>676</v>
      </c>
      <c r="F124" s="92"/>
      <c r="G124" s="92"/>
      <c r="H124" s="92"/>
      <c r="I124" s="92"/>
      <c r="J124" s="92"/>
      <c r="K124" s="92"/>
      <c r="L124" s="92"/>
      <c r="M124" s="92"/>
      <c r="N124" s="92"/>
      <c r="O124" s="92"/>
      <c r="P124" s="94"/>
      <c r="Q124" s="91"/>
      <c r="R124" s="92"/>
      <c r="S124" s="92"/>
      <c r="T124" s="92"/>
      <c r="U124" s="92"/>
      <c r="V124" s="92"/>
      <c r="W124" s="92"/>
      <c r="X124" s="92"/>
      <c r="Y124" s="92"/>
      <c r="Z124" s="92"/>
      <c r="AA124" s="92"/>
      <c r="AB124" s="94"/>
      <c r="AC124" s="91"/>
      <c r="AD124" s="92"/>
      <c r="AE124" s="92"/>
      <c r="AF124" s="92"/>
      <c r="AG124" s="92"/>
      <c r="AH124" s="92"/>
      <c r="AI124" s="92"/>
      <c r="AJ124" s="92"/>
      <c r="AK124" s="92"/>
      <c r="AL124" s="92"/>
      <c r="AM124" s="92"/>
      <c r="AN124" s="94"/>
      <c r="AO124" s="91"/>
      <c r="AP124" s="92"/>
      <c r="AQ124" s="92"/>
      <c r="AR124" s="92"/>
      <c r="AS124" s="92"/>
      <c r="AT124" s="92"/>
      <c r="AU124" s="92"/>
      <c r="AV124" s="92"/>
      <c r="AW124" s="92"/>
      <c r="AX124" s="93"/>
    </row>
    <row r="125" spans="1:52" ht="24.75" customHeight="1" x14ac:dyDescent="0.15">
      <c r="A125" s="95" t="s">
        <v>275</v>
      </c>
      <c r="B125" s="95"/>
      <c r="C125" s="95"/>
      <c r="D125" s="95"/>
      <c r="E125" s="91" t="s">
        <v>676</v>
      </c>
      <c r="F125" s="92"/>
      <c r="G125" s="92"/>
      <c r="H125" s="92"/>
      <c r="I125" s="92"/>
      <c r="J125" s="92"/>
      <c r="K125" s="92"/>
      <c r="L125" s="92"/>
      <c r="M125" s="92"/>
      <c r="N125" s="92"/>
      <c r="O125" s="92"/>
      <c r="P125" s="94"/>
      <c r="Q125" s="91"/>
      <c r="R125" s="92"/>
      <c r="S125" s="92"/>
      <c r="T125" s="92"/>
      <c r="U125" s="92"/>
      <c r="V125" s="92"/>
      <c r="W125" s="92"/>
      <c r="X125" s="92"/>
      <c r="Y125" s="92"/>
      <c r="Z125" s="92"/>
      <c r="AA125" s="92"/>
      <c r="AB125" s="94"/>
      <c r="AC125" s="91"/>
      <c r="AD125" s="92"/>
      <c r="AE125" s="92"/>
      <c r="AF125" s="92"/>
      <c r="AG125" s="92"/>
      <c r="AH125" s="92"/>
      <c r="AI125" s="92"/>
      <c r="AJ125" s="92"/>
      <c r="AK125" s="92"/>
      <c r="AL125" s="92"/>
      <c r="AM125" s="92"/>
      <c r="AN125" s="94"/>
      <c r="AO125" s="91"/>
      <c r="AP125" s="92"/>
      <c r="AQ125" s="92"/>
      <c r="AR125" s="92"/>
      <c r="AS125" s="92"/>
      <c r="AT125" s="92"/>
      <c r="AU125" s="92"/>
      <c r="AV125" s="92"/>
      <c r="AW125" s="92"/>
      <c r="AX125" s="93"/>
    </row>
    <row r="126" spans="1:52" ht="24.75" customHeight="1" x14ac:dyDescent="0.15">
      <c r="A126" s="95" t="s">
        <v>274</v>
      </c>
      <c r="B126" s="95"/>
      <c r="C126" s="95"/>
      <c r="D126" s="95"/>
      <c r="E126" s="91" t="s">
        <v>676</v>
      </c>
      <c r="F126" s="92"/>
      <c r="G126" s="92"/>
      <c r="H126" s="92"/>
      <c r="I126" s="92"/>
      <c r="J126" s="92"/>
      <c r="K126" s="92"/>
      <c r="L126" s="92"/>
      <c r="M126" s="92"/>
      <c r="N126" s="92"/>
      <c r="O126" s="92"/>
      <c r="P126" s="94"/>
      <c r="Q126" s="91"/>
      <c r="R126" s="92"/>
      <c r="S126" s="92"/>
      <c r="T126" s="92"/>
      <c r="U126" s="92"/>
      <c r="V126" s="92"/>
      <c r="W126" s="92"/>
      <c r="X126" s="92"/>
      <c r="Y126" s="92"/>
      <c r="Z126" s="92"/>
      <c r="AA126" s="92"/>
      <c r="AB126" s="94"/>
      <c r="AC126" s="91"/>
      <c r="AD126" s="92"/>
      <c r="AE126" s="92"/>
      <c r="AF126" s="92"/>
      <c r="AG126" s="92"/>
      <c r="AH126" s="92"/>
      <c r="AI126" s="92"/>
      <c r="AJ126" s="92"/>
      <c r="AK126" s="92"/>
      <c r="AL126" s="92"/>
      <c r="AM126" s="92"/>
      <c r="AN126" s="94"/>
      <c r="AO126" s="91"/>
      <c r="AP126" s="92"/>
      <c r="AQ126" s="92"/>
      <c r="AR126" s="92"/>
      <c r="AS126" s="92"/>
      <c r="AT126" s="92"/>
      <c r="AU126" s="92"/>
      <c r="AV126" s="92"/>
      <c r="AW126" s="92"/>
      <c r="AX126" s="93"/>
    </row>
    <row r="127" spans="1:52" ht="24.75" customHeight="1" x14ac:dyDescent="0.15">
      <c r="A127" s="95" t="s">
        <v>273</v>
      </c>
      <c r="B127" s="95"/>
      <c r="C127" s="95"/>
      <c r="D127" s="95"/>
      <c r="E127" s="101" t="s">
        <v>674</v>
      </c>
      <c r="F127" s="102"/>
      <c r="G127" s="102"/>
      <c r="H127" s="102"/>
      <c r="I127" s="102"/>
      <c r="J127" s="102"/>
      <c r="K127" s="102"/>
      <c r="L127" s="102"/>
      <c r="M127" s="102"/>
      <c r="N127" s="102"/>
      <c r="O127" s="102"/>
      <c r="P127" s="103"/>
      <c r="Q127" s="101"/>
      <c r="R127" s="102"/>
      <c r="S127" s="102"/>
      <c r="T127" s="102"/>
      <c r="U127" s="102"/>
      <c r="V127" s="102"/>
      <c r="W127" s="102"/>
      <c r="X127" s="102"/>
      <c r="Y127" s="102"/>
      <c r="Z127" s="102"/>
      <c r="AA127" s="102"/>
      <c r="AB127" s="103"/>
      <c r="AC127" s="101"/>
      <c r="AD127" s="102"/>
      <c r="AE127" s="102"/>
      <c r="AF127" s="102"/>
      <c r="AG127" s="102"/>
      <c r="AH127" s="102"/>
      <c r="AI127" s="102"/>
      <c r="AJ127" s="102"/>
      <c r="AK127" s="102"/>
      <c r="AL127" s="102"/>
      <c r="AM127" s="102"/>
      <c r="AN127" s="103"/>
      <c r="AO127" s="91"/>
      <c r="AP127" s="92"/>
      <c r="AQ127" s="92"/>
      <c r="AR127" s="92"/>
      <c r="AS127" s="92"/>
      <c r="AT127" s="92"/>
      <c r="AU127" s="92"/>
      <c r="AV127" s="92"/>
      <c r="AW127" s="92"/>
      <c r="AX127" s="93"/>
    </row>
    <row r="128" spans="1:52" ht="24.75" customHeight="1" x14ac:dyDescent="0.15">
      <c r="A128" s="95" t="s">
        <v>424</v>
      </c>
      <c r="B128" s="95"/>
      <c r="C128" s="95"/>
      <c r="D128" s="95"/>
      <c r="E128" s="98" t="s">
        <v>138</v>
      </c>
      <c r="F128" s="99"/>
      <c r="G128" s="99"/>
      <c r="H128" s="66" t="str">
        <f>IF(E128="","","-")</f>
        <v>-</v>
      </c>
      <c r="I128" s="99"/>
      <c r="J128" s="99"/>
      <c r="K128" s="66" t="str">
        <f>IF(I128="","","-")</f>
        <v/>
      </c>
      <c r="L128" s="100">
        <v>7</v>
      </c>
      <c r="M128" s="100"/>
      <c r="N128" s="66" t="str">
        <f>IF(O128="","","-")</f>
        <v/>
      </c>
      <c r="O128" s="96"/>
      <c r="P128" s="97"/>
      <c r="Q128" s="98"/>
      <c r="R128" s="99"/>
      <c r="S128" s="99"/>
      <c r="T128" s="66" t="str">
        <f>IF(Q128="","","-")</f>
        <v/>
      </c>
      <c r="U128" s="99"/>
      <c r="V128" s="99"/>
      <c r="W128" s="66" t="str">
        <f>IF(U128="","","-")</f>
        <v/>
      </c>
      <c r="X128" s="100"/>
      <c r="Y128" s="100"/>
      <c r="Z128" s="66" t="str">
        <f>IF(AA128="","","-")</f>
        <v/>
      </c>
      <c r="AA128" s="96"/>
      <c r="AB128" s="97"/>
      <c r="AC128" s="98"/>
      <c r="AD128" s="99"/>
      <c r="AE128" s="99"/>
      <c r="AF128" s="66" t="str">
        <f>IF(AC128="","","-")</f>
        <v/>
      </c>
      <c r="AG128" s="99"/>
      <c r="AH128" s="99"/>
      <c r="AI128" s="66" t="str">
        <f>IF(AG128="","","-")</f>
        <v/>
      </c>
      <c r="AJ128" s="100"/>
      <c r="AK128" s="100"/>
      <c r="AL128" s="66" t="str">
        <f>IF(AM128="","","-")</f>
        <v/>
      </c>
      <c r="AM128" s="96"/>
      <c r="AN128" s="97"/>
      <c r="AO128" s="98"/>
      <c r="AP128" s="99"/>
      <c r="AQ128" s="66" t="str">
        <f>IF(AO128="","","-")</f>
        <v/>
      </c>
      <c r="AR128" s="99"/>
      <c r="AS128" s="99"/>
      <c r="AT128" s="66" t="str">
        <f>IF(AR128="","","-")</f>
        <v/>
      </c>
      <c r="AU128" s="100"/>
      <c r="AV128" s="100"/>
      <c r="AW128" s="66" t="str">
        <f>IF(AX128="","","-")</f>
        <v/>
      </c>
      <c r="AX128" s="67"/>
    </row>
    <row r="129" spans="1:50" ht="24.75" customHeight="1" x14ac:dyDescent="0.15">
      <c r="A129" s="95" t="s">
        <v>388</v>
      </c>
      <c r="B129" s="95"/>
      <c r="C129" s="95"/>
      <c r="D129" s="95"/>
      <c r="E129" s="98" t="s">
        <v>138</v>
      </c>
      <c r="F129" s="99"/>
      <c r="G129" s="99"/>
      <c r="H129" s="66" t="str">
        <f>IF(E129="","","-")</f>
        <v>-</v>
      </c>
      <c r="I129" s="99"/>
      <c r="J129" s="99"/>
      <c r="K129" s="66" t="str">
        <f>IF(I129="","","-")</f>
        <v/>
      </c>
      <c r="L129" s="100">
        <v>7</v>
      </c>
      <c r="M129" s="100"/>
      <c r="N129" s="66" t="str">
        <f>IF(O129="","","-")</f>
        <v/>
      </c>
      <c r="O129" s="96"/>
      <c r="P129" s="97"/>
      <c r="Q129" s="98"/>
      <c r="R129" s="99"/>
      <c r="S129" s="99"/>
      <c r="T129" s="66" t="str">
        <f>IF(Q129="","","-")</f>
        <v/>
      </c>
      <c r="U129" s="99"/>
      <c r="V129" s="99"/>
      <c r="W129" s="66" t="str">
        <f>IF(U129="","","-")</f>
        <v/>
      </c>
      <c r="X129" s="100"/>
      <c r="Y129" s="100"/>
      <c r="Z129" s="66" t="str">
        <f>IF(AA129="","","-")</f>
        <v/>
      </c>
      <c r="AA129" s="96"/>
      <c r="AB129" s="97"/>
      <c r="AC129" s="98"/>
      <c r="AD129" s="99"/>
      <c r="AE129" s="99"/>
      <c r="AF129" s="66" t="str">
        <f>IF(AC129="","","-")</f>
        <v/>
      </c>
      <c r="AG129" s="99"/>
      <c r="AH129" s="99"/>
      <c r="AI129" s="66" t="str">
        <f>IF(AG129="","","-")</f>
        <v/>
      </c>
      <c r="AJ129" s="100"/>
      <c r="AK129" s="100"/>
      <c r="AL129" s="66" t="str">
        <f>IF(AM129="","","-")</f>
        <v/>
      </c>
      <c r="AM129" s="96"/>
      <c r="AN129" s="97"/>
      <c r="AO129" s="98"/>
      <c r="AP129" s="99"/>
      <c r="AQ129" s="66" t="str">
        <f>IF(AO129="","","-")</f>
        <v/>
      </c>
      <c r="AR129" s="99"/>
      <c r="AS129" s="99"/>
      <c r="AT129" s="66" t="str">
        <f>IF(AR129="","","-")</f>
        <v/>
      </c>
      <c r="AU129" s="100"/>
      <c r="AV129" s="100"/>
      <c r="AW129" s="66" t="str">
        <f>IF(AX129="","","-")</f>
        <v/>
      </c>
      <c r="AX129" s="67"/>
    </row>
    <row r="130" spans="1:50" ht="28.35" customHeight="1" x14ac:dyDescent="0.15">
      <c r="A130" s="107" t="s">
        <v>713</v>
      </c>
      <c r="B130" s="108"/>
      <c r="C130" s="108"/>
      <c r="D130" s="108"/>
      <c r="E130" s="108"/>
      <c r="F130" s="109"/>
      <c r="G130" s="68" t="s">
        <v>586</v>
      </c>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70"/>
    </row>
    <row r="131" spans="1:50" ht="28.35" customHeight="1" x14ac:dyDescent="0.15">
      <c r="A131" s="107"/>
      <c r="B131" s="108"/>
      <c r="C131" s="108"/>
      <c r="D131" s="108"/>
      <c r="E131" s="108"/>
      <c r="F131" s="109"/>
      <c r="G131" s="71"/>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70"/>
    </row>
    <row r="132" spans="1:50" ht="28.35" customHeight="1" x14ac:dyDescent="0.15">
      <c r="A132" s="107"/>
      <c r="B132" s="108"/>
      <c r="C132" s="108"/>
      <c r="D132" s="108"/>
      <c r="E132" s="108"/>
      <c r="F132" s="109"/>
      <c r="G132" s="71"/>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70"/>
    </row>
    <row r="133" spans="1:50" ht="28.35" customHeight="1" x14ac:dyDescent="0.15">
      <c r="A133" s="107"/>
      <c r="B133" s="108"/>
      <c r="C133" s="108"/>
      <c r="D133" s="108"/>
      <c r="E133" s="108"/>
      <c r="F133" s="109"/>
      <c r="G133" s="71"/>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70"/>
    </row>
    <row r="134" spans="1:50" ht="27.75" customHeight="1" x14ac:dyDescent="0.15">
      <c r="A134" s="107"/>
      <c r="B134" s="108"/>
      <c r="C134" s="108"/>
      <c r="D134" s="108"/>
      <c r="E134" s="108"/>
      <c r="F134" s="109"/>
      <c r="G134" s="71"/>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row>
    <row r="135" spans="1:50" ht="28.35" customHeight="1" x14ac:dyDescent="0.15">
      <c r="A135" s="107"/>
      <c r="B135" s="108"/>
      <c r="C135" s="108"/>
      <c r="D135" s="108"/>
      <c r="E135" s="108"/>
      <c r="F135" s="109"/>
      <c r="G135" s="71"/>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70"/>
    </row>
    <row r="136" spans="1:50" ht="28.35" customHeight="1" x14ac:dyDescent="0.15">
      <c r="A136" s="107"/>
      <c r="B136" s="108"/>
      <c r="C136" s="108"/>
      <c r="D136" s="108"/>
      <c r="E136" s="108"/>
      <c r="F136" s="109"/>
      <c r="G136" s="71"/>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70"/>
    </row>
    <row r="137" spans="1:50" ht="27.75" customHeight="1" x14ac:dyDescent="0.15">
      <c r="A137" s="107"/>
      <c r="B137" s="108"/>
      <c r="C137" s="108"/>
      <c r="D137" s="108"/>
      <c r="E137" s="108"/>
      <c r="F137" s="109"/>
      <c r="G137" s="71"/>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70"/>
    </row>
    <row r="138" spans="1:50" ht="28.35" customHeight="1" x14ac:dyDescent="0.15">
      <c r="A138" s="107"/>
      <c r="B138" s="108"/>
      <c r="C138" s="108"/>
      <c r="D138" s="108"/>
      <c r="E138" s="108"/>
      <c r="F138" s="109"/>
      <c r="G138" s="71"/>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70"/>
    </row>
    <row r="139" spans="1:50" ht="28.35" customHeight="1" x14ac:dyDescent="0.15">
      <c r="A139" s="107"/>
      <c r="B139" s="108"/>
      <c r="C139" s="108"/>
      <c r="D139" s="108"/>
      <c r="E139" s="108"/>
      <c r="F139" s="109"/>
      <c r="G139" s="71"/>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18.600000000000001" customHeight="1" x14ac:dyDescent="0.15">
      <c r="A140" s="107"/>
      <c r="B140" s="108"/>
      <c r="C140" s="108"/>
      <c r="D140" s="108"/>
      <c r="E140" s="108"/>
      <c r="F140" s="109"/>
      <c r="G140" s="71"/>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70"/>
    </row>
    <row r="141" spans="1:50" ht="28.35" customHeight="1" x14ac:dyDescent="0.15">
      <c r="A141" s="107"/>
      <c r="B141" s="108"/>
      <c r="C141" s="108"/>
      <c r="D141" s="108"/>
      <c r="E141" s="108"/>
      <c r="F141" s="109"/>
      <c r="G141" s="71"/>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70"/>
    </row>
    <row r="142" spans="1:50" ht="28.35" customHeight="1" x14ac:dyDescent="0.15">
      <c r="A142" s="107"/>
      <c r="B142" s="108"/>
      <c r="C142" s="108"/>
      <c r="D142" s="108"/>
      <c r="E142" s="108"/>
      <c r="F142" s="109"/>
      <c r="G142" s="71"/>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70"/>
    </row>
    <row r="143" spans="1:50" ht="27.75" customHeight="1" x14ac:dyDescent="0.15">
      <c r="A143" s="107"/>
      <c r="B143" s="108"/>
      <c r="C143" s="108"/>
      <c r="D143" s="108"/>
      <c r="E143" s="108"/>
      <c r="F143" s="109"/>
      <c r="G143" s="71"/>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70"/>
    </row>
    <row r="144" spans="1:50" ht="28.35" customHeight="1" x14ac:dyDescent="0.15">
      <c r="A144" s="107"/>
      <c r="B144" s="108"/>
      <c r="C144" s="108"/>
      <c r="D144" s="108"/>
      <c r="E144" s="108"/>
      <c r="F144" s="109"/>
      <c r="G144" s="71"/>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70"/>
    </row>
    <row r="145" spans="1:50" ht="28.35" customHeight="1" x14ac:dyDescent="0.15">
      <c r="A145" s="107"/>
      <c r="B145" s="108"/>
      <c r="C145" s="108"/>
      <c r="D145" s="108"/>
      <c r="E145" s="108"/>
      <c r="F145" s="109"/>
      <c r="G145" s="71"/>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row>
    <row r="146" spans="1:50" ht="28.35" customHeight="1" x14ac:dyDescent="0.15">
      <c r="A146" s="107"/>
      <c r="B146" s="108"/>
      <c r="C146" s="108"/>
      <c r="D146" s="108"/>
      <c r="E146" s="108"/>
      <c r="F146" s="109"/>
      <c r="G146" s="71"/>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70"/>
    </row>
    <row r="147" spans="1:50" ht="52.5" customHeight="1" x14ac:dyDescent="0.15">
      <c r="A147" s="107"/>
      <c r="B147" s="108"/>
      <c r="C147" s="108"/>
      <c r="D147" s="108"/>
      <c r="E147" s="108"/>
      <c r="F147" s="109"/>
      <c r="G147" s="71"/>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70"/>
    </row>
    <row r="148" spans="1:50" ht="52.5" customHeight="1" x14ac:dyDescent="0.15">
      <c r="A148" s="107"/>
      <c r="B148" s="108"/>
      <c r="C148" s="108"/>
      <c r="D148" s="108"/>
      <c r="E148" s="108"/>
      <c r="F148" s="109"/>
      <c r="G148" s="71"/>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70"/>
    </row>
    <row r="149" spans="1:50" ht="52.5" customHeight="1" x14ac:dyDescent="0.15">
      <c r="A149" s="107"/>
      <c r="B149" s="108"/>
      <c r="C149" s="108"/>
      <c r="D149" s="108"/>
      <c r="E149" s="108"/>
      <c r="F149" s="109"/>
      <c r="G149" s="71"/>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70"/>
    </row>
    <row r="150" spans="1:50" ht="29.25" customHeight="1" x14ac:dyDescent="0.15">
      <c r="A150" s="107"/>
      <c r="B150" s="108"/>
      <c r="C150" s="108"/>
      <c r="D150" s="108"/>
      <c r="E150" s="108"/>
      <c r="F150" s="109"/>
      <c r="G150" s="71"/>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70"/>
    </row>
    <row r="151" spans="1:50" ht="18.399999999999999" customHeight="1" x14ac:dyDescent="0.15">
      <c r="A151" s="107"/>
      <c r="B151" s="108"/>
      <c r="C151" s="108"/>
      <c r="D151" s="108"/>
      <c r="E151" s="108"/>
      <c r="F151" s="109"/>
      <c r="G151" s="71"/>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70"/>
    </row>
    <row r="152" spans="1:50" ht="35.25" customHeight="1" x14ac:dyDescent="0.15">
      <c r="A152" s="107"/>
      <c r="B152" s="108"/>
      <c r="C152" s="108"/>
      <c r="D152" s="108"/>
      <c r="E152" s="108"/>
      <c r="F152" s="109"/>
      <c r="G152" s="71"/>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70"/>
    </row>
    <row r="153" spans="1:50" ht="120" customHeight="1" x14ac:dyDescent="0.15">
      <c r="A153" s="107"/>
      <c r="B153" s="108"/>
      <c r="C153" s="108"/>
      <c r="D153" s="108"/>
      <c r="E153" s="108"/>
      <c r="F153" s="109"/>
      <c r="G153" s="71"/>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70"/>
    </row>
    <row r="154" spans="1:50" ht="169.15" customHeight="1" x14ac:dyDescent="0.15">
      <c r="A154" s="107"/>
      <c r="B154" s="108"/>
      <c r="C154" s="108"/>
      <c r="D154" s="108"/>
      <c r="E154" s="108"/>
      <c r="F154" s="109"/>
      <c r="G154" s="71"/>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70"/>
    </row>
    <row r="155" spans="1:50" ht="184.5" customHeight="1" x14ac:dyDescent="0.15">
      <c r="A155" s="107"/>
      <c r="B155" s="108"/>
      <c r="C155" s="108"/>
      <c r="D155" s="108"/>
      <c r="E155" s="108"/>
      <c r="F155" s="109"/>
      <c r="G155" s="71"/>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70"/>
    </row>
    <row r="156" spans="1:50" ht="177" customHeight="1" x14ac:dyDescent="0.15">
      <c r="A156" s="107"/>
      <c r="B156" s="108"/>
      <c r="C156" s="108"/>
      <c r="D156" s="108"/>
      <c r="E156" s="108"/>
      <c r="F156" s="109"/>
      <c r="G156" s="71"/>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70"/>
    </row>
    <row r="157" spans="1:50" ht="150" customHeight="1" x14ac:dyDescent="0.15">
      <c r="A157" s="107"/>
      <c r="B157" s="108"/>
      <c r="C157" s="108"/>
      <c r="D157" s="108"/>
      <c r="E157" s="108"/>
      <c r="F157" s="109"/>
      <c r="G157" s="71"/>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70"/>
    </row>
    <row r="158" spans="1:50" ht="60" customHeight="1" x14ac:dyDescent="0.15">
      <c r="A158" s="107"/>
      <c r="B158" s="108"/>
      <c r="C158" s="108"/>
      <c r="D158" s="108"/>
      <c r="E158" s="108"/>
      <c r="F158" s="109"/>
      <c r="G158" s="71"/>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70"/>
    </row>
    <row r="159" spans="1:50" ht="6" customHeight="1" x14ac:dyDescent="0.15">
      <c r="A159" s="107"/>
      <c r="B159" s="108"/>
      <c r="C159" s="108"/>
      <c r="D159" s="108"/>
      <c r="E159" s="108"/>
      <c r="F159" s="109"/>
      <c r="G159" s="71"/>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row>
    <row r="160" spans="1:50" ht="15" customHeight="1" thickBot="1" x14ac:dyDescent="0.2">
      <c r="A160" s="595"/>
      <c r="B160" s="596"/>
      <c r="C160" s="596"/>
      <c r="D160" s="596"/>
      <c r="E160" s="596"/>
      <c r="F160" s="597"/>
      <c r="G160" s="72"/>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4"/>
    </row>
    <row r="161" spans="1:51" ht="24.75" customHeight="1" x14ac:dyDescent="0.15">
      <c r="A161" s="606" t="s">
        <v>714</v>
      </c>
      <c r="B161" s="607"/>
      <c r="C161" s="607"/>
      <c r="D161" s="607"/>
      <c r="E161" s="607"/>
      <c r="F161" s="608"/>
      <c r="G161" s="301" t="s">
        <v>618</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616</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1" ht="24.75" customHeight="1" x14ac:dyDescent="0.15">
      <c r="A162" s="609"/>
      <c r="B162" s="610"/>
      <c r="C162" s="610"/>
      <c r="D162" s="610"/>
      <c r="E162" s="610"/>
      <c r="F162" s="611"/>
      <c r="G162" s="305" t="s">
        <v>17</v>
      </c>
      <c r="H162" s="306"/>
      <c r="I162" s="306"/>
      <c r="J162" s="306"/>
      <c r="K162" s="306"/>
      <c r="L162" s="307" t="s">
        <v>18</v>
      </c>
      <c r="M162" s="306"/>
      <c r="N162" s="306"/>
      <c r="O162" s="306"/>
      <c r="P162" s="306"/>
      <c r="Q162" s="306"/>
      <c r="R162" s="306"/>
      <c r="S162" s="306"/>
      <c r="T162" s="306"/>
      <c r="U162" s="306"/>
      <c r="V162" s="306"/>
      <c r="W162" s="306"/>
      <c r="X162" s="308"/>
      <c r="Y162" s="298" t="s">
        <v>19</v>
      </c>
      <c r="Z162" s="299"/>
      <c r="AA162" s="299"/>
      <c r="AB162" s="309"/>
      <c r="AC162" s="305" t="s">
        <v>17</v>
      </c>
      <c r="AD162" s="306"/>
      <c r="AE162" s="306"/>
      <c r="AF162" s="306"/>
      <c r="AG162" s="306"/>
      <c r="AH162" s="307" t="s">
        <v>18</v>
      </c>
      <c r="AI162" s="306"/>
      <c r="AJ162" s="306"/>
      <c r="AK162" s="306"/>
      <c r="AL162" s="306"/>
      <c r="AM162" s="306"/>
      <c r="AN162" s="306"/>
      <c r="AO162" s="306"/>
      <c r="AP162" s="306"/>
      <c r="AQ162" s="306"/>
      <c r="AR162" s="306"/>
      <c r="AS162" s="306"/>
      <c r="AT162" s="308"/>
      <c r="AU162" s="298" t="s">
        <v>19</v>
      </c>
      <c r="AV162" s="299"/>
      <c r="AW162" s="299"/>
      <c r="AX162" s="300"/>
    </row>
    <row r="163" spans="1:51" ht="24.75" customHeight="1" x14ac:dyDescent="0.15">
      <c r="A163" s="609"/>
      <c r="B163" s="610"/>
      <c r="C163" s="610"/>
      <c r="D163" s="610"/>
      <c r="E163" s="610"/>
      <c r="F163" s="611"/>
      <c r="G163" s="326" t="s">
        <v>608</v>
      </c>
      <c r="H163" s="327"/>
      <c r="I163" s="327"/>
      <c r="J163" s="327"/>
      <c r="K163" s="328"/>
      <c r="L163" s="329" t="s">
        <v>607</v>
      </c>
      <c r="M163" s="330"/>
      <c r="N163" s="330"/>
      <c r="O163" s="330"/>
      <c r="P163" s="330"/>
      <c r="Q163" s="330"/>
      <c r="R163" s="330"/>
      <c r="S163" s="330"/>
      <c r="T163" s="330"/>
      <c r="U163" s="330"/>
      <c r="V163" s="330"/>
      <c r="W163" s="330"/>
      <c r="X163" s="331"/>
      <c r="Y163" s="313">
        <v>44</v>
      </c>
      <c r="Z163" s="314"/>
      <c r="AA163" s="314"/>
      <c r="AB163" s="413"/>
      <c r="AC163" s="326" t="s">
        <v>602</v>
      </c>
      <c r="AD163" s="327"/>
      <c r="AE163" s="327"/>
      <c r="AF163" s="327"/>
      <c r="AG163" s="328"/>
      <c r="AH163" s="329" t="s">
        <v>607</v>
      </c>
      <c r="AI163" s="330"/>
      <c r="AJ163" s="330"/>
      <c r="AK163" s="330"/>
      <c r="AL163" s="330"/>
      <c r="AM163" s="330"/>
      <c r="AN163" s="330"/>
      <c r="AO163" s="330"/>
      <c r="AP163" s="330"/>
      <c r="AQ163" s="330"/>
      <c r="AR163" s="330"/>
      <c r="AS163" s="330"/>
      <c r="AT163" s="331"/>
      <c r="AU163" s="313">
        <v>39.6</v>
      </c>
      <c r="AV163" s="314"/>
      <c r="AW163" s="314"/>
      <c r="AX163" s="315"/>
    </row>
    <row r="164" spans="1:51" ht="24.75" customHeight="1" thickBot="1" x14ac:dyDescent="0.2">
      <c r="A164" s="609"/>
      <c r="B164" s="610"/>
      <c r="C164" s="610"/>
      <c r="D164" s="610"/>
      <c r="E164" s="610"/>
      <c r="F164" s="611"/>
      <c r="G164" s="271" t="s">
        <v>20</v>
      </c>
      <c r="H164" s="272"/>
      <c r="I164" s="272"/>
      <c r="J164" s="272"/>
      <c r="K164" s="272"/>
      <c r="L164" s="273"/>
      <c r="M164" s="274"/>
      <c r="N164" s="274"/>
      <c r="O164" s="274"/>
      <c r="P164" s="274"/>
      <c r="Q164" s="274"/>
      <c r="R164" s="274"/>
      <c r="S164" s="274"/>
      <c r="T164" s="274"/>
      <c r="U164" s="274"/>
      <c r="V164" s="274"/>
      <c r="W164" s="274"/>
      <c r="X164" s="275"/>
      <c r="Y164" s="276">
        <f>SUM(Y163:AB163)</f>
        <v>44</v>
      </c>
      <c r="Z164" s="277"/>
      <c r="AA164" s="277"/>
      <c r="AB164" s="278"/>
      <c r="AC164" s="271" t="s">
        <v>20</v>
      </c>
      <c r="AD164" s="272"/>
      <c r="AE164" s="272"/>
      <c r="AF164" s="272"/>
      <c r="AG164" s="272"/>
      <c r="AH164" s="273"/>
      <c r="AI164" s="274"/>
      <c r="AJ164" s="274"/>
      <c r="AK164" s="274"/>
      <c r="AL164" s="274"/>
      <c r="AM164" s="274"/>
      <c r="AN164" s="274"/>
      <c r="AO164" s="274"/>
      <c r="AP164" s="274"/>
      <c r="AQ164" s="274"/>
      <c r="AR164" s="274"/>
      <c r="AS164" s="274"/>
      <c r="AT164" s="275"/>
      <c r="AU164" s="276">
        <f>SUM(AU163:AX163)</f>
        <v>39.6</v>
      </c>
      <c r="AV164" s="277"/>
      <c r="AW164" s="277"/>
      <c r="AX164" s="279"/>
    </row>
    <row r="165" spans="1:51" ht="24.75" customHeight="1" x14ac:dyDescent="0.15">
      <c r="A165" s="609"/>
      <c r="B165" s="610"/>
      <c r="C165" s="610"/>
      <c r="D165" s="610"/>
      <c r="E165" s="610"/>
      <c r="F165" s="611"/>
      <c r="G165" s="301" t="s">
        <v>623</v>
      </c>
      <c r="H165" s="302"/>
      <c r="I165" s="302"/>
      <c r="J165" s="302"/>
      <c r="K165" s="302"/>
      <c r="L165" s="302"/>
      <c r="M165" s="302"/>
      <c r="N165" s="302"/>
      <c r="O165" s="302"/>
      <c r="P165" s="302"/>
      <c r="Q165" s="302"/>
      <c r="R165" s="302"/>
      <c r="S165" s="302"/>
      <c r="T165" s="302"/>
      <c r="U165" s="302"/>
      <c r="V165" s="302"/>
      <c r="W165" s="302"/>
      <c r="X165" s="302"/>
      <c r="Y165" s="302"/>
      <c r="Z165" s="302"/>
      <c r="AA165" s="302"/>
      <c r="AB165" s="303"/>
      <c r="AC165" s="301" t="s">
        <v>624</v>
      </c>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4"/>
      <c r="AY165" s="42">
        <f>COUNTA($G$167,$AC$167)</f>
        <v>2</v>
      </c>
    </row>
    <row r="166" spans="1:51" ht="24.75" customHeight="1" x14ac:dyDescent="0.15">
      <c r="A166" s="609"/>
      <c r="B166" s="610"/>
      <c r="C166" s="610"/>
      <c r="D166" s="610"/>
      <c r="E166" s="610"/>
      <c r="F166" s="611"/>
      <c r="G166" s="305" t="s">
        <v>17</v>
      </c>
      <c r="H166" s="306"/>
      <c r="I166" s="306"/>
      <c r="J166" s="306"/>
      <c r="K166" s="306"/>
      <c r="L166" s="307" t="s">
        <v>18</v>
      </c>
      <c r="M166" s="306"/>
      <c r="N166" s="306"/>
      <c r="O166" s="306"/>
      <c r="P166" s="306"/>
      <c r="Q166" s="306"/>
      <c r="R166" s="306"/>
      <c r="S166" s="306"/>
      <c r="T166" s="306"/>
      <c r="U166" s="306"/>
      <c r="V166" s="306"/>
      <c r="W166" s="306"/>
      <c r="X166" s="308"/>
      <c r="Y166" s="298" t="s">
        <v>19</v>
      </c>
      <c r="Z166" s="299"/>
      <c r="AA166" s="299"/>
      <c r="AB166" s="309"/>
      <c r="AC166" s="305" t="s">
        <v>17</v>
      </c>
      <c r="AD166" s="306"/>
      <c r="AE166" s="306"/>
      <c r="AF166" s="306"/>
      <c r="AG166" s="306"/>
      <c r="AH166" s="307" t="s">
        <v>18</v>
      </c>
      <c r="AI166" s="306"/>
      <c r="AJ166" s="306"/>
      <c r="AK166" s="306"/>
      <c r="AL166" s="306"/>
      <c r="AM166" s="306"/>
      <c r="AN166" s="306"/>
      <c r="AO166" s="306"/>
      <c r="AP166" s="306"/>
      <c r="AQ166" s="306"/>
      <c r="AR166" s="306"/>
      <c r="AS166" s="306"/>
      <c r="AT166" s="308"/>
      <c r="AU166" s="298" t="s">
        <v>19</v>
      </c>
      <c r="AV166" s="299"/>
      <c r="AW166" s="299"/>
      <c r="AX166" s="300"/>
      <c r="AY166" s="42">
        <f>$AY$165</f>
        <v>2</v>
      </c>
    </row>
    <row r="167" spans="1:51" ht="24.75" customHeight="1" x14ac:dyDescent="0.15">
      <c r="A167" s="609"/>
      <c r="B167" s="610"/>
      <c r="C167" s="610"/>
      <c r="D167" s="610"/>
      <c r="E167" s="610"/>
      <c r="F167" s="611"/>
      <c r="G167" s="326" t="s">
        <v>608</v>
      </c>
      <c r="H167" s="327"/>
      <c r="I167" s="327"/>
      <c r="J167" s="327"/>
      <c r="K167" s="328"/>
      <c r="L167" s="329" t="s">
        <v>607</v>
      </c>
      <c r="M167" s="330"/>
      <c r="N167" s="330"/>
      <c r="O167" s="330"/>
      <c r="P167" s="330"/>
      <c r="Q167" s="330"/>
      <c r="R167" s="330"/>
      <c r="S167" s="330"/>
      <c r="T167" s="330"/>
      <c r="U167" s="330"/>
      <c r="V167" s="330"/>
      <c r="W167" s="330"/>
      <c r="X167" s="331"/>
      <c r="Y167" s="313">
        <v>32.799999999999997</v>
      </c>
      <c r="Z167" s="314"/>
      <c r="AA167" s="314"/>
      <c r="AB167" s="413"/>
      <c r="AC167" s="326" t="s">
        <v>621</v>
      </c>
      <c r="AD167" s="327"/>
      <c r="AE167" s="327"/>
      <c r="AF167" s="327"/>
      <c r="AG167" s="328"/>
      <c r="AH167" s="329" t="s">
        <v>622</v>
      </c>
      <c r="AI167" s="330"/>
      <c r="AJ167" s="330"/>
      <c r="AK167" s="330"/>
      <c r="AL167" s="330"/>
      <c r="AM167" s="330"/>
      <c r="AN167" s="330"/>
      <c r="AO167" s="330"/>
      <c r="AP167" s="330"/>
      <c r="AQ167" s="330"/>
      <c r="AR167" s="330"/>
      <c r="AS167" s="330"/>
      <c r="AT167" s="331"/>
      <c r="AU167" s="313">
        <v>1.5</v>
      </c>
      <c r="AV167" s="314"/>
      <c r="AW167" s="314"/>
      <c r="AX167" s="315"/>
      <c r="AY167" s="42">
        <f>$AY$165</f>
        <v>2</v>
      </c>
    </row>
    <row r="168" spans="1:51" ht="24.75" customHeight="1" x14ac:dyDescent="0.15">
      <c r="A168" s="609"/>
      <c r="B168" s="610"/>
      <c r="C168" s="610"/>
      <c r="D168" s="610"/>
      <c r="E168" s="610"/>
      <c r="F168" s="611"/>
      <c r="G168" s="416" t="s">
        <v>620</v>
      </c>
      <c r="H168" s="417"/>
      <c r="I168" s="417"/>
      <c r="J168" s="417"/>
      <c r="K168" s="418"/>
      <c r="L168" s="419" t="s">
        <v>620</v>
      </c>
      <c r="M168" s="420"/>
      <c r="N168" s="420"/>
      <c r="O168" s="420"/>
      <c r="P168" s="420"/>
      <c r="Q168" s="420"/>
      <c r="R168" s="420"/>
      <c r="S168" s="420"/>
      <c r="T168" s="420"/>
      <c r="U168" s="420"/>
      <c r="V168" s="420"/>
      <c r="W168" s="420"/>
      <c r="X168" s="421"/>
      <c r="Y168" s="422">
        <v>3.5</v>
      </c>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42">
        <f>$AY$165</f>
        <v>2</v>
      </c>
    </row>
    <row r="169" spans="1:51" ht="24.75" customHeight="1" thickBot="1" x14ac:dyDescent="0.2">
      <c r="A169" s="609"/>
      <c r="B169" s="610"/>
      <c r="C169" s="610"/>
      <c r="D169" s="610"/>
      <c r="E169" s="610"/>
      <c r="F169" s="611"/>
      <c r="G169" s="271" t="s">
        <v>20</v>
      </c>
      <c r="H169" s="272"/>
      <c r="I169" s="272"/>
      <c r="J169" s="272"/>
      <c r="K169" s="272"/>
      <c r="L169" s="273"/>
      <c r="M169" s="274"/>
      <c r="N169" s="274"/>
      <c r="O169" s="274"/>
      <c r="P169" s="274"/>
      <c r="Q169" s="274"/>
      <c r="R169" s="274"/>
      <c r="S169" s="274"/>
      <c r="T169" s="274"/>
      <c r="U169" s="274"/>
      <c r="V169" s="274"/>
      <c r="W169" s="274"/>
      <c r="X169" s="275"/>
      <c r="Y169" s="276">
        <f>SUM(Y167:AB168)</f>
        <v>36.299999999999997</v>
      </c>
      <c r="Z169" s="277"/>
      <c r="AA169" s="277"/>
      <c r="AB169" s="278"/>
      <c r="AC169" s="271" t="s">
        <v>20</v>
      </c>
      <c r="AD169" s="272"/>
      <c r="AE169" s="272"/>
      <c r="AF169" s="272"/>
      <c r="AG169" s="272"/>
      <c r="AH169" s="273"/>
      <c r="AI169" s="274"/>
      <c r="AJ169" s="274"/>
      <c r="AK169" s="274"/>
      <c r="AL169" s="274"/>
      <c r="AM169" s="274"/>
      <c r="AN169" s="274"/>
      <c r="AO169" s="274"/>
      <c r="AP169" s="274"/>
      <c r="AQ169" s="274"/>
      <c r="AR169" s="274"/>
      <c r="AS169" s="274"/>
      <c r="AT169" s="275"/>
      <c r="AU169" s="276">
        <f>SUM(AU167:AX168)</f>
        <v>1.5</v>
      </c>
      <c r="AV169" s="277"/>
      <c r="AW169" s="277"/>
      <c r="AX169" s="279"/>
      <c r="AY169" s="42">
        <f>$AY$165</f>
        <v>2</v>
      </c>
    </row>
    <row r="170" spans="1:51" ht="24.75" customHeight="1" x14ac:dyDescent="0.15">
      <c r="A170" s="609"/>
      <c r="B170" s="610"/>
      <c r="C170" s="610"/>
      <c r="D170" s="610"/>
      <c r="E170" s="610"/>
      <c r="F170" s="611"/>
      <c r="G170" s="301" t="s">
        <v>625</v>
      </c>
      <c r="H170" s="302"/>
      <c r="I170" s="302"/>
      <c r="J170" s="302"/>
      <c r="K170" s="302"/>
      <c r="L170" s="302"/>
      <c r="M170" s="302"/>
      <c r="N170" s="302"/>
      <c r="O170" s="302"/>
      <c r="P170" s="302"/>
      <c r="Q170" s="302"/>
      <c r="R170" s="302"/>
      <c r="S170" s="302"/>
      <c r="T170" s="302"/>
      <c r="U170" s="302"/>
      <c r="V170" s="302"/>
      <c r="W170" s="302"/>
      <c r="X170" s="302"/>
      <c r="Y170" s="302"/>
      <c r="Z170" s="302"/>
      <c r="AA170" s="302"/>
      <c r="AB170" s="303"/>
      <c r="AC170" s="301" t="s">
        <v>604</v>
      </c>
      <c r="AD170" s="302"/>
      <c r="AE170" s="302"/>
      <c r="AF170" s="302"/>
      <c r="AG170" s="302"/>
      <c r="AH170" s="302"/>
      <c r="AI170" s="302"/>
      <c r="AJ170" s="302"/>
      <c r="AK170" s="302"/>
      <c r="AL170" s="302"/>
      <c r="AM170" s="302"/>
      <c r="AN170" s="302"/>
      <c r="AO170" s="302"/>
      <c r="AP170" s="302"/>
      <c r="AQ170" s="302"/>
      <c r="AR170" s="302"/>
      <c r="AS170" s="302"/>
      <c r="AT170" s="302"/>
      <c r="AU170" s="302"/>
      <c r="AV170" s="302"/>
      <c r="AW170" s="302"/>
      <c r="AX170" s="304"/>
      <c r="AY170" s="42">
        <f>COUNTA($G$172,$AC$172)</f>
        <v>2</v>
      </c>
    </row>
    <row r="171" spans="1:51" ht="24.75" customHeight="1" x14ac:dyDescent="0.15">
      <c r="A171" s="609"/>
      <c r="B171" s="610"/>
      <c r="C171" s="610"/>
      <c r="D171" s="610"/>
      <c r="E171" s="610"/>
      <c r="F171" s="611"/>
      <c r="G171" s="305" t="s">
        <v>17</v>
      </c>
      <c r="H171" s="306"/>
      <c r="I171" s="306"/>
      <c r="J171" s="306"/>
      <c r="K171" s="306"/>
      <c r="L171" s="307" t="s">
        <v>18</v>
      </c>
      <c r="M171" s="306"/>
      <c r="N171" s="306"/>
      <c r="O171" s="306"/>
      <c r="P171" s="306"/>
      <c r="Q171" s="306"/>
      <c r="R171" s="306"/>
      <c r="S171" s="306"/>
      <c r="T171" s="306"/>
      <c r="U171" s="306"/>
      <c r="V171" s="306"/>
      <c r="W171" s="306"/>
      <c r="X171" s="308"/>
      <c r="Y171" s="298" t="s">
        <v>19</v>
      </c>
      <c r="Z171" s="299"/>
      <c r="AA171" s="299"/>
      <c r="AB171" s="309"/>
      <c r="AC171" s="305" t="s">
        <v>17</v>
      </c>
      <c r="AD171" s="306"/>
      <c r="AE171" s="306"/>
      <c r="AF171" s="306"/>
      <c r="AG171" s="306"/>
      <c r="AH171" s="307" t="s">
        <v>18</v>
      </c>
      <c r="AI171" s="306"/>
      <c r="AJ171" s="306"/>
      <c r="AK171" s="306"/>
      <c r="AL171" s="306"/>
      <c r="AM171" s="306"/>
      <c r="AN171" s="306"/>
      <c r="AO171" s="306"/>
      <c r="AP171" s="306"/>
      <c r="AQ171" s="306"/>
      <c r="AR171" s="306"/>
      <c r="AS171" s="306"/>
      <c r="AT171" s="308"/>
      <c r="AU171" s="298" t="s">
        <v>19</v>
      </c>
      <c r="AV171" s="299"/>
      <c r="AW171" s="299"/>
      <c r="AX171" s="300"/>
      <c r="AY171" s="42">
        <f>$AY$170</f>
        <v>2</v>
      </c>
    </row>
    <row r="172" spans="1:51" ht="24.75" customHeight="1" x14ac:dyDescent="0.15">
      <c r="A172" s="609"/>
      <c r="B172" s="610"/>
      <c r="C172" s="610"/>
      <c r="D172" s="610"/>
      <c r="E172" s="610"/>
      <c r="F172" s="611"/>
      <c r="G172" s="326" t="s">
        <v>608</v>
      </c>
      <c r="H172" s="327"/>
      <c r="I172" s="327"/>
      <c r="J172" s="327"/>
      <c r="K172" s="328"/>
      <c r="L172" s="329" t="s">
        <v>607</v>
      </c>
      <c r="M172" s="411"/>
      <c r="N172" s="411"/>
      <c r="O172" s="411"/>
      <c r="P172" s="411"/>
      <c r="Q172" s="411"/>
      <c r="R172" s="411"/>
      <c r="S172" s="411"/>
      <c r="T172" s="411"/>
      <c r="U172" s="411"/>
      <c r="V172" s="411"/>
      <c r="W172" s="411"/>
      <c r="X172" s="412"/>
      <c r="Y172" s="313">
        <v>30.8</v>
      </c>
      <c r="Z172" s="314"/>
      <c r="AA172" s="314"/>
      <c r="AB172" s="413"/>
      <c r="AC172" s="326" t="s">
        <v>603</v>
      </c>
      <c r="AD172" s="327"/>
      <c r="AE172" s="327"/>
      <c r="AF172" s="327"/>
      <c r="AG172" s="328"/>
      <c r="AH172" s="329" t="s">
        <v>601</v>
      </c>
      <c r="AI172" s="330"/>
      <c r="AJ172" s="330"/>
      <c r="AK172" s="330"/>
      <c r="AL172" s="330"/>
      <c r="AM172" s="330"/>
      <c r="AN172" s="330"/>
      <c r="AO172" s="330"/>
      <c r="AP172" s="330"/>
      <c r="AQ172" s="330"/>
      <c r="AR172" s="330"/>
      <c r="AS172" s="330"/>
      <c r="AT172" s="331"/>
      <c r="AU172" s="313">
        <v>28.1</v>
      </c>
      <c r="AV172" s="314"/>
      <c r="AW172" s="314"/>
      <c r="AX172" s="315"/>
      <c r="AY172" s="42">
        <f>$AY$170</f>
        <v>2</v>
      </c>
    </row>
    <row r="173" spans="1:51" ht="24.75" customHeight="1" thickBot="1" x14ac:dyDescent="0.2">
      <c r="A173" s="609"/>
      <c r="B173" s="610"/>
      <c r="C173" s="610"/>
      <c r="D173" s="610"/>
      <c r="E173" s="610"/>
      <c r="F173" s="611"/>
      <c r="G173" s="271" t="s">
        <v>20</v>
      </c>
      <c r="H173" s="272"/>
      <c r="I173" s="272"/>
      <c r="J173" s="272"/>
      <c r="K173" s="272"/>
      <c r="L173" s="273"/>
      <c r="M173" s="274"/>
      <c r="N173" s="274"/>
      <c r="O173" s="274"/>
      <c r="P173" s="274"/>
      <c r="Q173" s="274"/>
      <c r="R173" s="274"/>
      <c r="S173" s="274"/>
      <c r="T173" s="274"/>
      <c r="U173" s="274"/>
      <c r="V173" s="274"/>
      <c r="W173" s="274"/>
      <c r="X173" s="275"/>
      <c r="Y173" s="276">
        <f>SUM(Y172:AB172)</f>
        <v>30.8</v>
      </c>
      <c r="Z173" s="277"/>
      <c r="AA173" s="277"/>
      <c r="AB173" s="278"/>
      <c r="AC173" s="271" t="s">
        <v>20</v>
      </c>
      <c r="AD173" s="272"/>
      <c r="AE173" s="272"/>
      <c r="AF173" s="272"/>
      <c r="AG173" s="272"/>
      <c r="AH173" s="273"/>
      <c r="AI173" s="274"/>
      <c r="AJ173" s="274"/>
      <c r="AK173" s="274"/>
      <c r="AL173" s="274"/>
      <c r="AM173" s="274"/>
      <c r="AN173" s="274"/>
      <c r="AO173" s="274"/>
      <c r="AP173" s="274"/>
      <c r="AQ173" s="274"/>
      <c r="AR173" s="274"/>
      <c r="AS173" s="274"/>
      <c r="AT173" s="275"/>
      <c r="AU173" s="276">
        <f>SUM(AU172:AX172)</f>
        <v>28.1</v>
      </c>
      <c r="AV173" s="277"/>
      <c r="AW173" s="277"/>
      <c r="AX173" s="279"/>
      <c r="AY173" s="42">
        <f>$AY$170</f>
        <v>2</v>
      </c>
    </row>
    <row r="174" spans="1:51" ht="37.5" customHeight="1" x14ac:dyDescent="0.15">
      <c r="A174" s="609"/>
      <c r="B174" s="610"/>
      <c r="C174" s="610"/>
      <c r="D174" s="610"/>
      <c r="E174" s="610"/>
      <c r="F174" s="611"/>
      <c r="G174" s="301" t="s">
        <v>694</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619</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c r="AY174" s="42">
        <f>COUNTA($G$176,$AC$176)</f>
        <v>2</v>
      </c>
    </row>
    <row r="175" spans="1:51" ht="24.75" customHeight="1" x14ac:dyDescent="0.15">
      <c r="A175" s="609"/>
      <c r="B175" s="610"/>
      <c r="C175" s="610"/>
      <c r="D175" s="610"/>
      <c r="E175" s="610"/>
      <c r="F175" s="611"/>
      <c r="G175" s="305" t="s">
        <v>17</v>
      </c>
      <c r="H175" s="306"/>
      <c r="I175" s="306"/>
      <c r="J175" s="306"/>
      <c r="K175" s="306"/>
      <c r="L175" s="307" t="s">
        <v>18</v>
      </c>
      <c r="M175" s="306"/>
      <c r="N175" s="306"/>
      <c r="O175" s="306"/>
      <c r="P175" s="306"/>
      <c r="Q175" s="306"/>
      <c r="R175" s="306"/>
      <c r="S175" s="306"/>
      <c r="T175" s="306"/>
      <c r="U175" s="306"/>
      <c r="V175" s="306"/>
      <c r="W175" s="306"/>
      <c r="X175" s="308"/>
      <c r="Y175" s="298" t="s">
        <v>19</v>
      </c>
      <c r="Z175" s="299"/>
      <c r="AA175" s="299"/>
      <c r="AB175" s="309"/>
      <c r="AC175" s="305" t="s">
        <v>17</v>
      </c>
      <c r="AD175" s="306"/>
      <c r="AE175" s="306"/>
      <c r="AF175" s="306"/>
      <c r="AG175" s="306"/>
      <c r="AH175" s="307" t="s">
        <v>18</v>
      </c>
      <c r="AI175" s="306"/>
      <c r="AJ175" s="306"/>
      <c r="AK175" s="306"/>
      <c r="AL175" s="306"/>
      <c r="AM175" s="306"/>
      <c r="AN175" s="306"/>
      <c r="AO175" s="306"/>
      <c r="AP175" s="306"/>
      <c r="AQ175" s="306"/>
      <c r="AR175" s="306"/>
      <c r="AS175" s="306"/>
      <c r="AT175" s="308"/>
      <c r="AU175" s="298" t="s">
        <v>19</v>
      </c>
      <c r="AV175" s="299"/>
      <c r="AW175" s="299"/>
      <c r="AX175" s="300"/>
      <c r="AY175" s="42">
        <f>$AY$174</f>
        <v>2</v>
      </c>
    </row>
    <row r="176" spans="1:51" s="75" customFormat="1" ht="24.75" customHeight="1" x14ac:dyDescent="0.15">
      <c r="A176" s="609"/>
      <c r="B176" s="610"/>
      <c r="C176" s="610"/>
      <c r="D176" s="610"/>
      <c r="E176" s="610"/>
      <c r="F176" s="611"/>
      <c r="G176" s="326" t="s">
        <v>615</v>
      </c>
      <c r="H176" s="327"/>
      <c r="I176" s="327"/>
      <c r="J176" s="327"/>
      <c r="K176" s="328"/>
      <c r="L176" s="329" t="s">
        <v>614</v>
      </c>
      <c r="M176" s="330"/>
      <c r="N176" s="330"/>
      <c r="O176" s="330"/>
      <c r="P176" s="330"/>
      <c r="Q176" s="330"/>
      <c r="R176" s="330"/>
      <c r="S176" s="330"/>
      <c r="T176" s="330"/>
      <c r="U176" s="330"/>
      <c r="V176" s="330"/>
      <c r="W176" s="330"/>
      <c r="X176" s="331"/>
      <c r="Y176" s="313">
        <v>21.7</v>
      </c>
      <c r="Z176" s="314"/>
      <c r="AA176" s="314"/>
      <c r="AB176" s="315"/>
      <c r="AC176" s="326" t="s">
        <v>700</v>
      </c>
      <c r="AD176" s="327"/>
      <c r="AE176" s="327"/>
      <c r="AF176" s="327"/>
      <c r="AG176" s="328"/>
      <c r="AH176" s="329" t="s">
        <v>614</v>
      </c>
      <c r="AI176" s="330"/>
      <c r="AJ176" s="330"/>
      <c r="AK176" s="330"/>
      <c r="AL176" s="330"/>
      <c r="AM176" s="330"/>
      <c r="AN176" s="330"/>
      <c r="AO176" s="330"/>
      <c r="AP176" s="330"/>
      <c r="AQ176" s="330"/>
      <c r="AR176" s="330"/>
      <c r="AS176" s="330"/>
      <c r="AT176" s="331"/>
      <c r="AU176" s="313">
        <v>16</v>
      </c>
      <c r="AV176" s="314"/>
      <c r="AW176" s="314"/>
      <c r="AX176" s="315"/>
      <c r="AY176" s="42">
        <f t="shared" ref="AY176:AY177" si="12">$AY$174</f>
        <v>2</v>
      </c>
    </row>
    <row r="177" spans="1:51" ht="24.75" customHeight="1" x14ac:dyDescent="0.15">
      <c r="A177" s="609"/>
      <c r="B177" s="610"/>
      <c r="C177" s="610"/>
      <c r="D177" s="610"/>
      <c r="E177" s="610"/>
      <c r="F177" s="611"/>
      <c r="G177" s="271" t="s">
        <v>20</v>
      </c>
      <c r="H177" s="272"/>
      <c r="I177" s="272"/>
      <c r="J177" s="272"/>
      <c r="K177" s="272"/>
      <c r="L177" s="273"/>
      <c r="M177" s="274"/>
      <c r="N177" s="274"/>
      <c r="O177" s="274"/>
      <c r="P177" s="274"/>
      <c r="Q177" s="274"/>
      <c r="R177" s="274"/>
      <c r="S177" s="274"/>
      <c r="T177" s="274"/>
      <c r="U177" s="274"/>
      <c r="V177" s="274"/>
      <c r="W177" s="274"/>
      <c r="X177" s="275"/>
      <c r="Y177" s="276">
        <f>SUM(Y176:AB176)</f>
        <v>21.7</v>
      </c>
      <c r="Z177" s="277"/>
      <c r="AA177" s="277"/>
      <c r="AB177" s="278"/>
      <c r="AC177" s="271" t="s">
        <v>20</v>
      </c>
      <c r="AD177" s="272"/>
      <c r="AE177" s="272"/>
      <c r="AF177" s="272"/>
      <c r="AG177" s="272"/>
      <c r="AH177" s="273"/>
      <c r="AI177" s="274"/>
      <c r="AJ177" s="274"/>
      <c r="AK177" s="274"/>
      <c r="AL177" s="274"/>
      <c r="AM177" s="274"/>
      <c r="AN177" s="274"/>
      <c r="AO177" s="274"/>
      <c r="AP177" s="274"/>
      <c r="AQ177" s="274"/>
      <c r="AR177" s="274"/>
      <c r="AS177" s="274"/>
      <c r="AT177" s="275"/>
      <c r="AU177" s="276">
        <f>SUM(AU176:AX176)</f>
        <v>16</v>
      </c>
      <c r="AV177" s="277"/>
      <c r="AW177" s="277"/>
      <c r="AX177" s="279"/>
      <c r="AY177" s="42">
        <f t="shared" si="12"/>
        <v>2</v>
      </c>
    </row>
    <row r="178" spans="1:51" ht="24.75" customHeight="1" thickBot="1" x14ac:dyDescent="0.2">
      <c r="A178" s="332" t="s">
        <v>137</v>
      </c>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4"/>
      <c r="AL178" s="729" t="s">
        <v>243</v>
      </c>
      <c r="AM178" s="730"/>
      <c r="AN178" s="730"/>
      <c r="AO178" s="76" t="s">
        <v>605</v>
      </c>
      <c r="AP178" s="77"/>
      <c r="AQ178" s="77"/>
      <c r="AR178" s="77"/>
      <c r="AS178" s="77"/>
      <c r="AT178" s="77"/>
      <c r="AU178" s="77"/>
      <c r="AV178" s="77"/>
      <c r="AW178" s="77"/>
      <c r="AX178" s="78"/>
      <c r="AY178" s="42">
        <f>COUNTIF($AO$178,"☑")</f>
        <v>1</v>
      </c>
    </row>
    <row r="179" spans="1:51" ht="24.75" customHeight="1" x14ac:dyDescent="0.15">
      <c r="A179" s="79"/>
      <c r="B179" s="79"/>
      <c r="C179" s="79"/>
      <c r="D179" s="79"/>
      <c r="E179" s="79"/>
      <c r="F179" s="79"/>
      <c r="G179" s="80"/>
      <c r="H179" s="80"/>
      <c r="I179" s="80"/>
      <c r="J179" s="80"/>
      <c r="K179" s="80"/>
      <c r="L179" s="81"/>
      <c r="M179" s="80"/>
      <c r="N179" s="80"/>
      <c r="O179" s="80"/>
      <c r="P179" s="80"/>
      <c r="Q179" s="80"/>
      <c r="R179" s="80"/>
      <c r="S179" s="80"/>
      <c r="T179" s="80"/>
      <c r="U179" s="80"/>
      <c r="V179" s="80"/>
      <c r="W179" s="80"/>
      <c r="X179" s="80"/>
      <c r="Y179" s="82"/>
      <c r="Z179" s="82"/>
      <c r="AA179" s="82"/>
      <c r="AB179" s="82"/>
      <c r="AC179" s="80"/>
      <c r="AD179" s="80"/>
      <c r="AE179" s="80"/>
      <c r="AF179" s="80"/>
      <c r="AG179" s="80"/>
      <c r="AH179" s="81"/>
      <c r="AI179" s="80"/>
      <c r="AJ179" s="80"/>
      <c r="AK179" s="80"/>
      <c r="AL179" s="80"/>
      <c r="AM179" s="80"/>
      <c r="AN179" s="80"/>
      <c r="AO179" s="80"/>
      <c r="AP179" s="80"/>
      <c r="AQ179" s="80"/>
      <c r="AR179" s="80"/>
      <c r="AS179" s="80"/>
      <c r="AT179" s="80"/>
      <c r="AU179" s="82"/>
      <c r="AV179" s="82"/>
      <c r="AW179" s="82"/>
      <c r="AX179" s="82"/>
    </row>
    <row r="180" spans="1:51" ht="24.75" customHeight="1" x14ac:dyDescent="0.15"/>
    <row r="181" spans="1:51" ht="24.75" customHeight="1" x14ac:dyDescent="0.15">
      <c r="B181" s="83" t="s">
        <v>25</v>
      </c>
    </row>
    <row r="182" spans="1:51" ht="24.75" customHeight="1" x14ac:dyDescent="0.15">
      <c r="B182" s="43" t="s">
        <v>253</v>
      </c>
    </row>
    <row r="183" spans="1:51" ht="59.25" customHeight="1" x14ac:dyDescent="0.15">
      <c r="A183" s="214"/>
      <c r="B183" s="214"/>
      <c r="C183" s="214" t="s">
        <v>23</v>
      </c>
      <c r="D183" s="214"/>
      <c r="E183" s="214"/>
      <c r="F183" s="214"/>
      <c r="G183" s="214"/>
      <c r="H183" s="214"/>
      <c r="I183" s="214"/>
      <c r="J183" s="294" t="s">
        <v>208</v>
      </c>
      <c r="K183" s="95"/>
      <c r="L183" s="95"/>
      <c r="M183" s="95"/>
      <c r="N183" s="95"/>
      <c r="O183" s="95"/>
      <c r="P183" s="214" t="s">
        <v>186</v>
      </c>
      <c r="Q183" s="214"/>
      <c r="R183" s="214"/>
      <c r="S183" s="214"/>
      <c r="T183" s="214"/>
      <c r="U183" s="214"/>
      <c r="V183" s="214"/>
      <c r="W183" s="214"/>
      <c r="X183" s="214"/>
      <c r="Y183" s="215" t="s">
        <v>206</v>
      </c>
      <c r="Z183" s="215"/>
      <c r="AA183" s="215"/>
      <c r="AB183" s="215"/>
      <c r="AC183" s="294" t="s">
        <v>239</v>
      </c>
      <c r="AD183" s="294"/>
      <c r="AE183" s="294"/>
      <c r="AF183" s="294"/>
      <c r="AG183" s="294"/>
      <c r="AH183" s="215" t="s">
        <v>715</v>
      </c>
      <c r="AI183" s="214"/>
      <c r="AJ183" s="214"/>
      <c r="AK183" s="214"/>
      <c r="AL183" s="214" t="s">
        <v>21</v>
      </c>
      <c r="AM183" s="214"/>
      <c r="AN183" s="214"/>
      <c r="AO183" s="293"/>
      <c r="AP183" s="294" t="s">
        <v>209</v>
      </c>
      <c r="AQ183" s="294"/>
      <c r="AR183" s="294"/>
      <c r="AS183" s="294"/>
      <c r="AT183" s="294"/>
      <c r="AU183" s="294"/>
      <c r="AV183" s="294"/>
      <c r="AW183" s="294"/>
      <c r="AX183" s="294"/>
    </row>
    <row r="184" spans="1:51" ht="71.25" customHeight="1" x14ac:dyDescent="0.15">
      <c r="A184" s="270">
        <v>1</v>
      </c>
      <c r="B184" s="270">
        <v>1</v>
      </c>
      <c r="C184" s="281" t="s">
        <v>651</v>
      </c>
      <c r="D184" s="281"/>
      <c r="E184" s="281"/>
      <c r="F184" s="281"/>
      <c r="G184" s="281"/>
      <c r="H184" s="281"/>
      <c r="I184" s="281"/>
      <c r="J184" s="282">
        <v>1010401000530</v>
      </c>
      <c r="K184" s="282"/>
      <c r="L184" s="282"/>
      <c r="M184" s="282"/>
      <c r="N184" s="282"/>
      <c r="O184" s="282"/>
      <c r="P184" s="283" t="s">
        <v>652</v>
      </c>
      <c r="Q184" s="283"/>
      <c r="R184" s="283"/>
      <c r="S184" s="283"/>
      <c r="T184" s="283"/>
      <c r="U184" s="283"/>
      <c r="V184" s="283"/>
      <c r="W184" s="283"/>
      <c r="X184" s="283"/>
      <c r="Y184" s="284">
        <v>44</v>
      </c>
      <c r="Z184" s="285"/>
      <c r="AA184" s="285"/>
      <c r="AB184" s="286"/>
      <c r="AC184" s="287" t="s">
        <v>259</v>
      </c>
      <c r="AD184" s="288"/>
      <c r="AE184" s="288"/>
      <c r="AF184" s="288"/>
      <c r="AG184" s="288"/>
      <c r="AH184" s="289">
        <v>3</v>
      </c>
      <c r="AI184" s="289"/>
      <c r="AJ184" s="289"/>
      <c r="AK184" s="289"/>
      <c r="AL184" s="290" t="s">
        <v>630</v>
      </c>
      <c r="AM184" s="291"/>
      <c r="AN184" s="291"/>
      <c r="AO184" s="292"/>
      <c r="AP184" s="221" t="s">
        <v>630</v>
      </c>
      <c r="AQ184" s="221"/>
      <c r="AR184" s="221"/>
      <c r="AS184" s="221"/>
      <c r="AT184" s="221"/>
      <c r="AU184" s="221"/>
      <c r="AV184" s="221"/>
      <c r="AW184" s="221"/>
      <c r="AX184" s="221"/>
    </row>
    <row r="185" spans="1:51" ht="24.75" customHeight="1" x14ac:dyDescent="0.15">
      <c r="A185" s="44"/>
      <c r="B185" s="44"/>
      <c r="C185" s="44"/>
      <c r="D185" s="44"/>
      <c r="E185" s="44"/>
      <c r="F185" s="44"/>
      <c r="G185" s="44"/>
      <c r="H185" s="44"/>
      <c r="I185" s="44"/>
      <c r="J185" s="84"/>
      <c r="K185" s="84"/>
      <c r="L185" s="84"/>
      <c r="M185" s="84"/>
      <c r="N185" s="84"/>
      <c r="O185" s="84"/>
      <c r="P185" s="85"/>
      <c r="Q185" s="85"/>
      <c r="R185" s="85"/>
      <c r="S185" s="85"/>
      <c r="T185" s="85"/>
      <c r="U185" s="85"/>
      <c r="V185" s="85"/>
      <c r="W185" s="85"/>
      <c r="X185" s="85"/>
      <c r="Y185" s="86"/>
      <c r="Z185" s="86"/>
      <c r="AA185" s="86"/>
      <c r="AB185" s="86"/>
      <c r="AC185" s="86"/>
      <c r="AD185" s="86"/>
      <c r="AE185" s="86"/>
      <c r="AF185" s="86"/>
      <c r="AG185" s="86"/>
      <c r="AH185" s="86"/>
      <c r="AI185" s="86"/>
      <c r="AJ185" s="86"/>
      <c r="AK185" s="86"/>
      <c r="AL185" s="86"/>
      <c r="AM185" s="86"/>
      <c r="AN185" s="86"/>
      <c r="AO185" s="86"/>
      <c r="AP185" s="85"/>
      <c r="AQ185" s="85"/>
      <c r="AR185" s="85"/>
      <c r="AS185" s="85"/>
      <c r="AT185" s="85"/>
      <c r="AU185" s="85"/>
      <c r="AV185" s="85"/>
      <c r="AW185" s="85"/>
      <c r="AX185" s="85"/>
      <c r="AY185" s="42">
        <f>COUNTA($C$188)</f>
        <v>1</v>
      </c>
    </row>
    <row r="186" spans="1:51" ht="24.75" customHeight="1" x14ac:dyDescent="0.15">
      <c r="A186" s="44"/>
      <c r="B186" s="87" t="s">
        <v>166</v>
      </c>
      <c r="C186" s="44"/>
      <c r="D186" s="44"/>
      <c r="E186" s="44"/>
      <c r="F186" s="44"/>
      <c r="G186" s="44"/>
      <c r="H186" s="44"/>
      <c r="I186" s="44"/>
      <c r="J186" s="44"/>
      <c r="K186" s="44"/>
      <c r="L186" s="44"/>
      <c r="M186" s="44"/>
      <c r="N186" s="44"/>
      <c r="O186" s="44"/>
      <c r="P186" s="45"/>
      <c r="Q186" s="45"/>
      <c r="R186" s="45"/>
      <c r="S186" s="45"/>
      <c r="T186" s="45"/>
      <c r="U186" s="45"/>
      <c r="V186" s="45"/>
      <c r="W186" s="45"/>
      <c r="X186" s="45"/>
      <c r="Y186" s="46"/>
      <c r="Z186" s="46"/>
      <c r="AA186" s="46"/>
      <c r="AB186" s="46"/>
      <c r="AC186" s="46"/>
      <c r="AD186" s="46"/>
      <c r="AE186" s="46"/>
      <c r="AF186" s="46"/>
      <c r="AG186" s="46"/>
      <c r="AH186" s="46"/>
      <c r="AI186" s="46"/>
      <c r="AJ186" s="46"/>
      <c r="AK186" s="46"/>
      <c r="AL186" s="46"/>
      <c r="AM186" s="46"/>
      <c r="AN186" s="46"/>
      <c r="AO186" s="46"/>
      <c r="AP186" s="45"/>
      <c r="AQ186" s="45"/>
      <c r="AR186" s="45"/>
      <c r="AS186" s="45"/>
      <c r="AT186" s="45"/>
      <c r="AU186" s="45"/>
      <c r="AV186" s="45"/>
      <c r="AW186" s="45"/>
      <c r="AX186" s="45"/>
      <c r="AY186" s="42">
        <f>$AY$185</f>
        <v>1</v>
      </c>
    </row>
    <row r="187" spans="1:51" ht="59.25" customHeight="1" x14ac:dyDescent="0.15">
      <c r="A187" s="214"/>
      <c r="B187" s="214"/>
      <c r="C187" s="214" t="s">
        <v>23</v>
      </c>
      <c r="D187" s="214"/>
      <c r="E187" s="214"/>
      <c r="F187" s="214"/>
      <c r="G187" s="214"/>
      <c r="H187" s="214"/>
      <c r="I187" s="214"/>
      <c r="J187" s="294" t="s">
        <v>208</v>
      </c>
      <c r="K187" s="95"/>
      <c r="L187" s="95"/>
      <c r="M187" s="95"/>
      <c r="N187" s="95"/>
      <c r="O187" s="95"/>
      <c r="P187" s="214" t="s">
        <v>186</v>
      </c>
      <c r="Q187" s="214"/>
      <c r="R187" s="214"/>
      <c r="S187" s="214"/>
      <c r="T187" s="214"/>
      <c r="U187" s="214"/>
      <c r="V187" s="214"/>
      <c r="W187" s="214"/>
      <c r="X187" s="214"/>
      <c r="Y187" s="215" t="s">
        <v>206</v>
      </c>
      <c r="Z187" s="215"/>
      <c r="AA187" s="215"/>
      <c r="AB187" s="215"/>
      <c r="AC187" s="294" t="s">
        <v>239</v>
      </c>
      <c r="AD187" s="294"/>
      <c r="AE187" s="294"/>
      <c r="AF187" s="294"/>
      <c r="AG187" s="294"/>
      <c r="AH187" s="215" t="s">
        <v>715</v>
      </c>
      <c r="AI187" s="214"/>
      <c r="AJ187" s="214"/>
      <c r="AK187" s="214"/>
      <c r="AL187" s="214" t="s">
        <v>21</v>
      </c>
      <c r="AM187" s="214"/>
      <c r="AN187" s="214"/>
      <c r="AO187" s="293"/>
      <c r="AP187" s="294" t="s">
        <v>209</v>
      </c>
      <c r="AQ187" s="294"/>
      <c r="AR187" s="294"/>
      <c r="AS187" s="294"/>
      <c r="AT187" s="294"/>
      <c r="AU187" s="294"/>
      <c r="AV187" s="294"/>
      <c r="AW187" s="294"/>
      <c r="AX187" s="294"/>
      <c r="AY187" s="42">
        <f t="shared" ref="AY187:AY188" si="13">$AY$185</f>
        <v>1</v>
      </c>
    </row>
    <row r="188" spans="1:51" ht="72.75" customHeight="1" x14ac:dyDescent="0.15">
      <c r="A188" s="270">
        <v>1</v>
      </c>
      <c r="B188" s="270">
        <v>1</v>
      </c>
      <c r="C188" s="281" t="s">
        <v>631</v>
      </c>
      <c r="D188" s="281"/>
      <c r="E188" s="281"/>
      <c r="F188" s="281"/>
      <c r="G188" s="281"/>
      <c r="H188" s="281"/>
      <c r="I188" s="281"/>
      <c r="J188" s="282">
        <v>5010405001703</v>
      </c>
      <c r="K188" s="282"/>
      <c r="L188" s="282"/>
      <c r="M188" s="282"/>
      <c r="N188" s="282"/>
      <c r="O188" s="282"/>
      <c r="P188" s="283" t="s">
        <v>633</v>
      </c>
      <c r="Q188" s="283"/>
      <c r="R188" s="283"/>
      <c r="S188" s="283"/>
      <c r="T188" s="283"/>
      <c r="U188" s="283"/>
      <c r="V188" s="283"/>
      <c r="W188" s="283"/>
      <c r="X188" s="283"/>
      <c r="Y188" s="284">
        <v>39.6</v>
      </c>
      <c r="Z188" s="285"/>
      <c r="AA188" s="285"/>
      <c r="AB188" s="286"/>
      <c r="AC188" s="287" t="s">
        <v>259</v>
      </c>
      <c r="AD188" s="288"/>
      <c r="AE188" s="288"/>
      <c r="AF188" s="288"/>
      <c r="AG188" s="288"/>
      <c r="AH188" s="289">
        <v>4</v>
      </c>
      <c r="AI188" s="289"/>
      <c r="AJ188" s="289"/>
      <c r="AK188" s="289"/>
      <c r="AL188" s="290" t="s">
        <v>630</v>
      </c>
      <c r="AM188" s="291"/>
      <c r="AN188" s="291"/>
      <c r="AO188" s="292"/>
      <c r="AP188" s="221" t="s">
        <v>630</v>
      </c>
      <c r="AQ188" s="221"/>
      <c r="AR188" s="221"/>
      <c r="AS188" s="221"/>
      <c r="AT188" s="221"/>
      <c r="AU188" s="221"/>
      <c r="AV188" s="221"/>
      <c r="AW188" s="221"/>
      <c r="AX188" s="221"/>
      <c r="AY188" s="42">
        <f t="shared" si="13"/>
        <v>1</v>
      </c>
    </row>
    <row r="189" spans="1:51" ht="24.75" customHeight="1" x14ac:dyDescent="0.15">
      <c r="A189" s="44"/>
      <c r="B189" s="44"/>
      <c r="C189" s="44"/>
      <c r="D189" s="44"/>
      <c r="E189" s="44"/>
      <c r="F189" s="44"/>
      <c r="G189" s="44"/>
      <c r="H189" s="44"/>
      <c r="I189" s="44"/>
      <c r="J189" s="44"/>
      <c r="K189" s="44"/>
      <c r="L189" s="44"/>
      <c r="M189" s="44"/>
      <c r="N189" s="44"/>
      <c r="O189" s="44"/>
      <c r="P189" s="45"/>
      <c r="Q189" s="45"/>
      <c r="R189" s="45"/>
      <c r="S189" s="45"/>
      <c r="T189" s="45"/>
      <c r="U189" s="45"/>
      <c r="V189" s="45"/>
      <c r="W189" s="45"/>
      <c r="X189" s="45"/>
      <c r="Y189" s="46"/>
      <c r="Z189" s="46"/>
      <c r="AA189" s="46"/>
      <c r="AB189" s="46"/>
      <c r="AC189" s="46"/>
      <c r="AD189" s="46"/>
      <c r="AE189" s="46"/>
      <c r="AF189" s="46"/>
      <c r="AG189" s="46"/>
      <c r="AH189" s="46"/>
      <c r="AI189" s="46"/>
      <c r="AJ189" s="46"/>
      <c r="AK189" s="46"/>
      <c r="AL189" s="46"/>
      <c r="AM189" s="46"/>
      <c r="AN189" s="46"/>
      <c r="AO189" s="46"/>
      <c r="AP189" s="45"/>
      <c r="AQ189" s="45"/>
      <c r="AR189" s="45"/>
      <c r="AS189" s="45"/>
      <c r="AT189" s="45"/>
      <c r="AU189" s="45"/>
      <c r="AV189" s="45"/>
      <c r="AW189" s="45"/>
      <c r="AX189" s="45"/>
      <c r="AY189" s="42">
        <f>COUNTA($C$192)</f>
        <v>1</v>
      </c>
    </row>
    <row r="190" spans="1:51" ht="24.75" customHeight="1" x14ac:dyDescent="0.15">
      <c r="A190" s="44"/>
      <c r="B190" s="87" t="s">
        <v>226</v>
      </c>
      <c r="C190" s="44"/>
      <c r="D190" s="44"/>
      <c r="E190" s="44"/>
      <c r="F190" s="44"/>
      <c r="G190" s="44"/>
      <c r="H190" s="44"/>
      <c r="I190" s="44"/>
      <c r="J190" s="44"/>
      <c r="K190" s="44"/>
      <c r="L190" s="44"/>
      <c r="M190" s="44"/>
      <c r="N190" s="44"/>
      <c r="O190" s="44"/>
      <c r="P190" s="45"/>
      <c r="Q190" s="45"/>
      <c r="R190" s="45"/>
      <c r="S190" s="45"/>
      <c r="T190" s="45"/>
      <c r="U190" s="45"/>
      <c r="V190" s="45"/>
      <c r="W190" s="45"/>
      <c r="X190" s="45"/>
      <c r="Y190" s="46"/>
      <c r="Z190" s="46"/>
      <c r="AA190" s="46"/>
      <c r="AB190" s="46"/>
      <c r="AC190" s="46"/>
      <c r="AD190" s="46"/>
      <c r="AE190" s="46"/>
      <c r="AF190" s="46"/>
      <c r="AG190" s="46"/>
      <c r="AH190" s="46"/>
      <c r="AI190" s="46"/>
      <c r="AJ190" s="46"/>
      <c r="AK190" s="46"/>
      <c r="AL190" s="46"/>
      <c r="AM190" s="46"/>
      <c r="AN190" s="46"/>
      <c r="AO190" s="46"/>
      <c r="AP190" s="45"/>
      <c r="AQ190" s="45"/>
      <c r="AR190" s="45"/>
      <c r="AS190" s="45"/>
      <c r="AT190" s="45"/>
      <c r="AU190" s="45"/>
      <c r="AV190" s="45"/>
      <c r="AW190" s="45"/>
      <c r="AX190" s="45"/>
      <c r="AY190" s="42">
        <f>$AY$189</f>
        <v>1</v>
      </c>
    </row>
    <row r="191" spans="1:51" ht="59.25" customHeight="1" x14ac:dyDescent="0.15">
      <c r="A191" s="214"/>
      <c r="B191" s="214"/>
      <c r="C191" s="214" t="s">
        <v>23</v>
      </c>
      <c r="D191" s="214"/>
      <c r="E191" s="214"/>
      <c r="F191" s="214"/>
      <c r="G191" s="214"/>
      <c r="H191" s="214"/>
      <c r="I191" s="214"/>
      <c r="J191" s="294" t="s">
        <v>208</v>
      </c>
      <c r="K191" s="95"/>
      <c r="L191" s="95"/>
      <c r="M191" s="95"/>
      <c r="N191" s="95"/>
      <c r="O191" s="95"/>
      <c r="P191" s="214" t="s">
        <v>186</v>
      </c>
      <c r="Q191" s="214"/>
      <c r="R191" s="214"/>
      <c r="S191" s="214"/>
      <c r="T191" s="214"/>
      <c r="U191" s="214"/>
      <c r="V191" s="214"/>
      <c r="W191" s="214"/>
      <c r="X191" s="214"/>
      <c r="Y191" s="215" t="s">
        <v>206</v>
      </c>
      <c r="Z191" s="215"/>
      <c r="AA191" s="215"/>
      <c r="AB191" s="215"/>
      <c r="AC191" s="294" t="s">
        <v>239</v>
      </c>
      <c r="AD191" s="294"/>
      <c r="AE191" s="294"/>
      <c r="AF191" s="294"/>
      <c r="AG191" s="294"/>
      <c r="AH191" s="215" t="s">
        <v>715</v>
      </c>
      <c r="AI191" s="214"/>
      <c r="AJ191" s="214"/>
      <c r="AK191" s="214"/>
      <c r="AL191" s="214" t="s">
        <v>21</v>
      </c>
      <c r="AM191" s="214"/>
      <c r="AN191" s="214"/>
      <c r="AO191" s="293"/>
      <c r="AP191" s="294" t="s">
        <v>209</v>
      </c>
      <c r="AQ191" s="294"/>
      <c r="AR191" s="294"/>
      <c r="AS191" s="294"/>
      <c r="AT191" s="294"/>
      <c r="AU191" s="294"/>
      <c r="AV191" s="294"/>
      <c r="AW191" s="294"/>
      <c r="AX191" s="294"/>
      <c r="AY191" s="42">
        <f t="shared" ref="AY191:AY192" si="14">$AY$189</f>
        <v>1</v>
      </c>
    </row>
    <row r="192" spans="1:51" ht="89.25" customHeight="1" x14ac:dyDescent="0.15">
      <c r="A192" s="270">
        <v>1</v>
      </c>
      <c r="B192" s="270">
        <v>1</v>
      </c>
      <c r="C192" s="281" t="s">
        <v>634</v>
      </c>
      <c r="D192" s="281"/>
      <c r="E192" s="281"/>
      <c r="F192" s="281"/>
      <c r="G192" s="281"/>
      <c r="H192" s="281"/>
      <c r="I192" s="281"/>
      <c r="J192" s="282">
        <v>4010001054032</v>
      </c>
      <c r="K192" s="282"/>
      <c r="L192" s="282"/>
      <c r="M192" s="282"/>
      <c r="N192" s="282"/>
      <c r="O192" s="282"/>
      <c r="P192" s="283" t="s">
        <v>681</v>
      </c>
      <c r="Q192" s="283"/>
      <c r="R192" s="283"/>
      <c r="S192" s="283"/>
      <c r="T192" s="283"/>
      <c r="U192" s="283"/>
      <c r="V192" s="283"/>
      <c r="W192" s="283"/>
      <c r="X192" s="283"/>
      <c r="Y192" s="284">
        <v>36.299999999999997</v>
      </c>
      <c r="Z192" s="285"/>
      <c r="AA192" s="285"/>
      <c r="AB192" s="286"/>
      <c r="AC192" s="287" t="s">
        <v>259</v>
      </c>
      <c r="AD192" s="288"/>
      <c r="AE192" s="288"/>
      <c r="AF192" s="288"/>
      <c r="AG192" s="288"/>
      <c r="AH192" s="289">
        <v>1</v>
      </c>
      <c r="AI192" s="289"/>
      <c r="AJ192" s="289"/>
      <c r="AK192" s="289"/>
      <c r="AL192" s="290" t="s">
        <v>630</v>
      </c>
      <c r="AM192" s="291"/>
      <c r="AN192" s="291"/>
      <c r="AO192" s="292"/>
      <c r="AP192" s="221" t="s">
        <v>287</v>
      </c>
      <c r="AQ192" s="221"/>
      <c r="AR192" s="221"/>
      <c r="AS192" s="221"/>
      <c r="AT192" s="221"/>
      <c r="AU192" s="221"/>
      <c r="AV192" s="221"/>
      <c r="AW192" s="221"/>
      <c r="AX192" s="221"/>
      <c r="AY192" s="42">
        <f t="shared" si="14"/>
        <v>1</v>
      </c>
    </row>
    <row r="193" spans="1:51" ht="24.75" customHeight="1" x14ac:dyDescent="0.15">
      <c r="A193" s="44"/>
      <c r="B193" s="44"/>
      <c r="C193" s="44"/>
      <c r="D193" s="44"/>
      <c r="E193" s="44"/>
      <c r="F193" s="44"/>
      <c r="G193" s="44"/>
      <c r="H193" s="44"/>
      <c r="I193" s="44"/>
      <c r="J193" s="44"/>
      <c r="K193" s="44"/>
      <c r="L193" s="44"/>
      <c r="M193" s="44"/>
      <c r="N193" s="44"/>
      <c r="O193" s="44"/>
      <c r="P193" s="45"/>
      <c r="Q193" s="45"/>
      <c r="R193" s="45"/>
      <c r="S193" s="45"/>
      <c r="T193" s="45"/>
      <c r="U193" s="45"/>
      <c r="V193" s="45"/>
      <c r="W193" s="45"/>
      <c r="X193" s="45"/>
      <c r="Y193" s="46"/>
      <c r="Z193" s="46"/>
      <c r="AA193" s="46"/>
      <c r="AB193" s="46"/>
      <c r="AC193" s="46"/>
      <c r="AD193" s="46"/>
      <c r="AE193" s="46"/>
      <c r="AF193" s="46"/>
      <c r="AG193" s="46"/>
      <c r="AH193" s="46"/>
      <c r="AI193" s="46"/>
      <c r="AJ193" s="46"/>
      <c r="AK193" s="46"/>
      <c r="AL193" s="46"/>
      <c r="AM193" s="46"/>
      <c r="AN193" s="46"/>
      <c r="AO193" s="46"/>
      <c r="AP193" s="45"/>
      <c r="AQ193" s="45"/>
      <c r="AR193" s="45"/>
      <c r="AS193" s="45"/>
      <c r="AT193" s="45"/>
      <c r="AU193" s="45"/>
      <c r="AV193" s="45"/>
      <c r="AW193" s="45"/>
      <c r="AX193" s="45"/>
      <c r="AY193" s="42">
        <f>COUNTA($C$196)</f>
        <v>1</v>
      </c>
    </row>
    <row r="194" spans="1:51" ht="24.75" customHeight="1" x14ac:dyDescent="0.15">
      <c r="A194" s="44"/>
      <c r="B194" s="87" t="s">
        <v>167</v>
      </c>
      <c r="C194" s="44"/>
      <c r="D194" s="44"/>
      <c r="E194" s="44"/>
      <c r="F194" s="44"/>
      <c r="G194" s="44"/>
      <c r="H194" s="44"/>
      <c r="I194" s="44"/>
      <c r="J194" s="44"/>
      <c r="K194" s="44"/>
      <c r="L194" s="44"/>
      <c r="M194" s="44"/>
      <c r="N194" s="44"/>
      <c r="O194" s="44"/>
      <c r="P194" s="45"/>
      <c r="Q194" s="45"/>
      <c r="R194" s="45"/>
      <c r="S194" s="45"/>
      <c r="T194" s="45"/>
      <c r="U194" s="45"/>
      <c r="V194" s="45"/>
      <c r="W194" s="45"/>
      <c r="X194" s="45"/>
      <c r="Y194" s="46"/>
      <c r="Z194" s="46"/>
      <c r="AA194" s="46"/>
      <c r="AB194" s="46"/>
      <c r="AC194" s="46"/>
      <c r="AD194" s="46"/>
      <c r="AE194" s="46"/>
      <c r="AF194" s="46"/>
      <c r="AG194" s="46"/>
      <c r="AH194" s="46"/>
      <c r="AI194" s="46"/>
      <c r="AJ194" s="46"/>
      <c r="AK194" s="46"/>
      <c r="AL194" s="46"/>
      <c r="AM194" s="46"/>
      <c r="AN194" s="46"/>
      <c r="AO194" s="46"/>
      <c r="AP194" s="45"/>
      <c r="AQ194" s="45"/>
      <c r="AR194" s="45"/>
      <c r="AS194" s="45"/>
      <c r="AT194" s="45"/>
      <c r="AU194" s="45"/>
      <c r="AV194" s="45"/>
      <c r="AW194" s="45"/>
      <c r="AX194" s="45"/>
      <c r="AY194" s="42">
        <f>$AY$193</f>
        <v>1</v>
      </c>
    </row>
    <row r="195" spans="1:51" ht="59.25" customHeight="1" x14ac:dyDescent="0.15">
      <c r="A195" s="214"/>
      <c r="B195" s="214"/>
      <c r="C195" s="214" t="s">
        <v>23</v>
      </c>
      <c r="D195" s="214"/>
      <c r="E195" s="214"/>
      <c r="F195" s="214"/>
      <c r="G195" s="214"/>
      <c r="H195" s="214"/>
      <c r="I195" s="214"/>
      <c r="J195" s="294" t="s">
        <v>208</v>
      </c>
      <c r="K195" s="95"/>
      <c r="L195" s="95"/>
      <c r="M195" s="95"/>
      <c r="N195" s="95"/>
      <c r="O195" s="95"/>
      <c r="P195" s="214" t="s">
        <v>186</v>
      </c>
      <c r="Q195" s="214"/>
      <c r="R195" s="214"/>
      <c r="S195" s="214"/>
      <c r="T195" s="214"/>
      <c r="U195" s="214"/>
      <c r="V195" s="214"/>
      <c r="W195" s="214"/>
      <c r="X195" s="214"/>
      <c r="Y195" s="215" t="s">
        <v>206</v>
      </c>
      <c r="Z195" s="215"/>
      <c r="AA195" s="215"/>
      <c r="AB195" s="215"/>
      <c r="AC195" s="294" t="s">
        <v>239</v>
      </c>
      <c r="AD195" s="294"/>
      <c r="AE195" s="294"/>
      <c r="AF195" s="294"/>
      <c r="AG195" s="294"/>
      <c r="AH195" s="215" t="s">
        <v>715</v>
      </c>
      <c r="AI195" s="214"/>
      <c r="AJ195" s="214"/>
      <c r="AK195" s="214"/>
      <c r="AL195" s="214" t="s">
        <v>21</v>
      </c>
      <c r="AM195" s="214"/>
      <c r="AN195" s="214"/>
      <c r="AO195" s="293"/>
      <c r="AP195" s="294" t="s">
        <v>209</v>
      </c>
      <c r="AQ195" s="294"/>
      <c r="AR195" s="294"/>
      <c r="AS195" s="294"/>
      <c r="AT195" s="294"/>
      <c r="AU195" s="294"/>
      <c r="AV195" s="294"/>
      <c r="AW195" s="294"/>
      <c r="AX195" s="294"/>
      <c r="AY195" s="42">
        <f t="shared" ref="AY195:AY196" si="15">$AY$193</f>
        <v>1</v>
      </c>
    </row>
    <row r="196" spans="1:51" ht="69" customHeight="1" x14ac:dyDescent="0.15">
      <c r="A196" s="270">
        <v>1</v>
      </c>
      <c r="B196" s="270">
        <v>1</v>
      </c>
      <c r="C196" s="281" t="s">
        <v>635</v>
      </c>
      <c r="D196" s="281"/>
      <c r="E196" s="281"/>
      <c r="F196" s="281"/>
      <c r="G196" s="281"/>
      <c r="H196" s="281"/>
      <c r="I196" s="281"/>
      <c r="J196" s="282">
        <v>6011105002577</v>
      </c>
      <c r="K196" s="282"/>
      <c r="L196" s="282"/>
      <c r="M196" s="282"/>
      <c r="N196" s="282"/>
      <c r="O196" s="282"/>
      <c r="P196" s="283" t="s">
        <v>636</v>
      </c>
      <c r="Q196" s="283"/>
      <c r="R196" s="283"/>
      <c r="S196" s="283"/>
      <c r="T196" s="283"/>
      <c r="U196" s="283"/>
      <c r="V196" s="283"/>
      <c r="W196" s="283"/>
      <c r="X196" s="283"/>
      <c r="Y196" s="284">
        <v>1.5</v>
      </c>
      <c r="Z196" s="285"/>
      <c r="AA196" s="285"/>
      <c r="AB196" s="286"/>
      <c r="AC196" s="287" t="s">
        <v>72</v>
      </c>
      <c r="AD196" s="288"/>
      <c r="AE196" s="288"/>
      <c r="AF196" s="288"/>
      <c r="AG196" s="288"/>
      <c r="AH196" s="289" t="s">
        <v>630</v>
      </c>
      <c r="AI196" s="289"/>
      <c r="AJ196" s="289"/>
      <c r="AK196" s="289"/>
      <c r="AL196" s="290" t="s">
        <v>630</v>
      </c>
      <c r="AM196" s="291"/>
      <c r="AN196" s="291"/>
      <c r="AO196" s="292"/>
      <c r="AP196" s="221" t="s">
        <v>630</v>
      </c>
      <c r="AQ196" s="221"/>
      <c r="AR196" s="221"/>
      <c r="AS196" s="221"/>
      <c r="AT196" s="221"/>
      <c r="AU196" s="221"/>
      <c r="AV196" s="221"/>
      <c r="AW196" s="221"/>
      <c r="AX196" s="221"/>
      <c r="AY196" s="42">
        <f t="shared" si="15"/>
        <v>1</v>
      </c>
    </row>
    <row r="197" spans="1:51" ht="69" customHeight="1" x14ac:dyDescent="0.15">
      <c r="A197" s="270">
        <v>2</v>
      </c>
      <c r="B197" s="270">
        <v>1</v>
      </c>
      <c r="C197" s="281" t="s">
        <v>637</v>
      </c>
      <c r="D197" s="281"/>
      <c r="E197" s="281"/>
      <c r="F197" s="281"/>
      <c r="G197" s="281"/>
      <c r="H197" s="281"/>
      <c r="I197" s="281"/>
      <c r="J197" s="282">
        <v>5010001145747</v>
      </c>
      <c r="K197" s="282"/>
      <c r="L197" s="282"/>
      <c r="M197" s="282"/>
      <c r="N197" s="282"/>
      <c r="O197" s="282"/>
      <c r="P197" s="283" t="s">
        <v>636</v>
      </c>
      <c r="Q197" s="283"/>
      <c r="R197" s="283"/>
      <c r="S197" s="283"/>
      <c r="T197" s="283"/>
      <c r="U197" s="283"/>
      <c r="V197" s="283"/>
      <c r="W197" s="283"/>
      <c r="X197" s="283"/>
      <c r="Y197" s="284">
        <v>0.4</v>
      </c>
      <c r="Z197" s="285"/>
      <c r="AA197" s="285"/>
      <c r="AB197" s="286"/>
      <c r="AC197" s="287" t="s">
        <v>72</v>
      </c>
      <c r="AD197" s="288"/>
      <c r="AE197" s="288"/>
      <c r="AF197" s="288"/>
      <c r="AG197" s="288"/>
      <c r="AH197" s="289" t="s">
        <v>630</v>
      </c>
      <c r="AI197" s="289"/>
      <c r="AJ197" s="289"/>
      <c r="AK197" s="289"/>
      <c r="AL197" s="290" t="s">
        <v>630</v>
      </c>
      <c r="AM197" s="291"/>
      <c r="AN197" s="291"/>
      <c r="AO197" s="292"/>
      <c r="AP197" s="221" t="s">
        <v>630</v>
      </c>
      <c r="AQ197" s="221"/>
      <c r="AR197" s="221"/>
      <c r="AS197" s="221"/>
      <c r="AT197" s="221"/>
      <c r="AU197" s="221"/>
      <c r="AV197" s="221"/>
      <c r="AW197" s="221"/>
      <c r="AX197" s="221"/>
      <c r="AY197" s="42">
        <f>COUNTA($C$197)</f>
        <v>1</v>
      </c>
    </row>
    <row r="198" spans="1:51" ht="69" customHeight="1" x14ac:dyDescent="0.15">
      <c r="A198" s="270">
        <v>3</v>
      </c>
      <c r="B198" s="270">
        <v>1</v>
      </c>
      <c r="C198" s="281" t="s">
        <v>638</v>
      </c>
      <c r="D198" s="281"/>
      <c r="E198" s="281"/>
      <c r="F198" s="281"/>
      <c r="G198" s="281"/>
      <c r="H198" s="281"/>
      <c r="I198" s="281"/>
      <c r="J198" s="282">
        <v>7010001135903</v>
      </c>
      <c r="K198" s="282"/>
      <c r="L198" s="282"/>
      <c r="M198" s="282"/>
      <c r="N198" s="282"/>
      <c r="O198" s="282"/>
      <c r="P198" s="283" t="s">
        <v>636</v>
      </c>
      <c r="Q198" s="283"/>
      <c r="R198" s="283"/>
      <c r="S198" s="283"/>
      <c r="T198" s="283"/>
      <c r="U198" s="283"/>
      <c r="V198" s="283"/>
      <c r="W198" s="283"/>
      <c r="X198" s="283"/>
      <c r="Y198" s="284">
        <v>0.4</v>
      </c>
      <c r="Z198" s="285"/>
      <c r="AA198" s="285"/>
      <c r="AB198" s="286"/>
      <c r="AC198" s="287" t="s">
        <v>72</v>
      </c>
      <c r="AD198" s="288"/>
      <c r="AE198" s="288"/>
      <c r="AF198" s="288"/>
      <c r="AG198" s="288"/>
      <c r="AH198" s="289" t="s">
        <v>630</v>
      </c>
      <c r="AI198" s="289"/>
      <c r="AJ198" s="289"/>
      <c r="AK198" s="289"/>
      <c r="AL198" s="290" t="s">
        <v>630</v>
      </c>
      <c r="AM198" s="291"/>
      <c r="AN198" s="291"/>
      <c r="AO198" s="292"/>
      <c r="AP198" s="221" t="s">
        <v>630</v>
      </c>
      <c r="AQ198" s="221"/>
      <c r="AR198" s="221"/>
      <c r="AS198" s="221"/>
      <c r="AT198" s="221"/>
      <c r="AU198" s="221"/>
      <c r="AV198" s="221"/>
      <c r="AW198" s="221"/>
      <c r="AX198" s="221"/>
      <c r="AY198" s="42">
        <f>COUNTA($C$198)</f>
        <v>1</v>
      </c>
    </row>
    <row r="199" spans="1:51" ht="69" customHeight="1" x14ac:dyDescent="0.15">
      <c r="A199" s="270">
        <v>4</v>
      </c>
      <c r="B199" s="270">
        <v>1</v>
      </c>
      <c r="C199" s="281" t="s">
        <v>639</v>
      </c>
      <c r="D199" s="281"/>
      <c r="E199" s="281"/>
      <c r="F199" s="281"/>
      <c r="G199" s="281"/>
      <c r="H199" s="281"/>
      <c r="I199" s="281"/>
      <c r="J199" s="282">
        <v>9011001114358</v>
      </c>
      <c r="K199" s="282"/>
      <c r="L199" s="282"/>
      <c r="M199" s="282"/>
      <c r="N199" s="282"/>
      <c r="O199" s="282"/>
      <c r="P199" s="283" t="s">
        <v>636</v>
      </c>
      <c r="Q199" s="283"/>
      <c r="R199" s="283"/>
      <c r="S199" s="283"/>
      <c r="T199" s="283"/>
      <c r="U199" s="283"/>
      <c r="V199" s="283"/>
      <c r="W199" s="283"/>
      <c r="X199" s="283"/>
      <c r="Y199" s="284">
        <v>0.4</v>
      </c>
      <c r="Z199" s="285"/>
      <c r="AA199" s="285"/>
      <c r="AB199" s="286"/>
      <c r="AC199" s="287" t="s">
        <v>72</v>
      </c>
      <c r="AD199" s="288"/>
      <c r="AE199" s="288"/>
      <c r="AF199" s="288"/>
      <c r="AG199" s="288"/>
      <c r="AH199" s="289" t="s">
        <v>630</v>
      </c>
      <c r="AI199" s="289"/>
      <c r="AJ199" s="289"/>
      <c r="AK199" s="289"/>
      <c r="AL199" s="290" t="s">
        <v>630</v>
      </c>
      <c r="AM199" s="291"/>
      <c r="AN199" s="291"/>
      <c r="AO199" s="292"/>
      <c r="AP199" s="221" t="s">
        <v>630</v>
      </c>
      <c r="AQ199" s="221"/>
      <c r="AR199" s="221"/>
      <c r="AS199" s="221"/>
      <c r="AT199" s="221"/>
      <c r="AU199" s="221"/>
      <c r="AV199" s="221"/>
      <c r="AW199" s="221"/>
      <c r="AX199" s="221"/>
      <c r="AY199" s="42">
        <f>COUNTA($C$199)</f>
        <v>1</v>
      </c>
    </row>
    <row r="200" spans="1:51" ht="69" customHeight="1" x14ac:dyDescent="0.15">
      <c r="A200" s="270">
        <v>5</v>
      </c>
      <c r="B200" s="270">
        <v>1</v>
      </c>
      <c r="C200" s="281" t="s">
        <v>640</v>
      </c>
      <c r="D200" s="281"/>
      <c r="E200" s="281"/>
      <c r="F200" s="281"/>
      <c r="G200" s="281"/>
      <c r="H200" s="281"/>
      <c r="I200" s="281"/>
      <c r="J200" s="282">
        <v>6011301022866</v>
      </c>
      <c r="K200" s="282"/>
      <c r="L200" s="282"/>
      <c r="M200" s="282"/>
      <c r="N200" s="282"/>
      <c r="O200" s="282"/>
      <c r="P200" s="283" t="s">
        <v>636</v>
      </c>
      <c r="Q200" s="283"/>
      <c r="R200" s="283"/>
      <c r="S200" s="283"/>
      <c r="T200" s="283"/>
      <c r="U200" s="283"/>
      <c r="V200" s="283"/>
      <c r="W200" s="283"/>
      <c r="X200" s="283"/>
      <c r="Y200" s="284">
        <v>0.4</v>
      </c>
      <c r="Z200" s="285"/>
      <c r="AA200" s="285"/>
      <c r="AB200" s="286"/>
      <c r="AC200" s="287" t="s">
        <v>72</v>
      </c>
      <c r="AD200" s="288"/>
      <c r="AE200" s="288"/>
      <c r="AF200" s="288"/>
      <c r="AG200" s="288"/>
      <c r="AH200" s="289" t="s">
        <v>630</v>
      </c>
      <c r="AI200" s="289"/>
      <c r="AJ200" s="289"/>
      <c r="AK200" s="289"/>
      <c r="AL200" s="290" t="s">
        <v>630</v>
      </c>
      <c r="AM200" s="291"/>
      <c r="AN200" s="291"/>
      <c r="AO200" s="292"/>
      <c r="AP200" s="221" t="s">
        <v>630</v>
      </c>
      <c r="AQ200" s="221"/>
      <c r="AR200" s="221"/>
      <c r="AS200" s="221"/>
      <c r="AT200" s="221"/>
      <c r="AU200" s="221"/>
      <c r="AV200" s="221"/>
      <c r="AW200" s="221"/>
      <c r="AX200" s="221"/>
      <c r="AY200" s="42">
        <f>COUNTA($C$200)</f>
        <v>1</v>
      </c>
    </row>
    <row r="201" spans="1:51" ht="69" customHeight="1" x14ac:dyDescent="0.15">
      <c r="A201" s="270">
        <v>6</v>
      </c>
      <c r="B201" s="270">
        <v>1</v>
      </c>
      <c r="C201" s="281" t="s">
        <v>641</v>
      </c>
      <c r="D201" s="281"/>
      <c r="E201" s="281"/>
      <c r="F201" s="281"/>
      <c r="G201" s="281"/>
      <c r="H201" s="281"/>
      <c r="I201" s="281"/>
      <c r="J201" s="282">
        <v>3010401137189</v>
      </c>
      <c r="K201" s="282"/>
      <c r="L201" s="282"/>
      <c r="M201" s="282"/>
      <c r="N201" s="282"/>
      <c r="O201" s="282"/>
      <c r="P201" s="283" t="s">
        <v>636</v>
      </c>
      <c r="Q201" s="283"/>
      <c r="R201" s="283"/>
      <c r="S201" s="283"/>
      <c r="T201" s="283"/>
      <c r="U201" s="283"/>
      <c r="V201" s="283"/>
      <c r="W201" s="283"/>
      <c r="X201" s="283"/>
      <c r="Y201" s="284">
        <v>0.4</v>
      </c>
      <c r="Z201" s="285"/>
      <c r="AA201" s="285"/>
      <c r="AB201" s="286"/>
      <c r="AC201" s="287" t="s">
        <v>72</v>
      </c>
      <c r="AD201" s="288"/>
      <c r="AE201" s="288"/>
      <c r="AF201" s="288"/>
      <c r="AG201" s="288"/>
      <c r="AH201" s="289" t="s">
        <v>630</v>
      </c>
      <c r="AI201" s="289"/>
      <c r="AJ201" s="289"/>
      <c r="AK201" s="289"/>
      <c r="AL201" s="290" t="s">
        <v>630</v>
      </c>
      <c r="AM201" s="291"/>
      <c r="AN201" s="291"/>
      <c r="AO201" s="292"/>
      <c r="AP201" s="221" t="s">
        <v>630</v>
      </c>
      <c r="AQ201" s="221"/>
      <c r="AR201" s="221"/>
      <c r="AS201" s="221"/>
      <c r="AT201" s="221"/>
      <c r="AU201" s="221"/>
      <c r="AV201" s="221"/>
      <c r="AW201" s="221"/>
      <c r="AX201" s="221"/>
      <c r="AY201" s="42">
        <f>COUNTA($C$201)</f>
        <v>1</v>
      </c>
    </row>
    <row r="202" spans="1:51" ht="24.75" customHeight="1" x14ac:dyDescent="0.15">
      <c r="A202" s="44"/>
      <c r="B202" s="44"/>
      <c r="C202" s="44"/>
      <c r="D202" s="44"/>
      <c r="E202" s="44"/>
      <c r="F202" s="44"/>
      <c r="G202" s="44"/>
      <c r="H202" s="44"/>
      <c r="I202" s="44"/>
      <c r="J202" s="44"/>
      <c r="K202" s="44"/>
      <c r="L202" s="44"/>
      <c r="M202" s="44"/>
      <c r="N202" s="44"/>
      <c r="O202" s="44"/>
      <c r="P202" s="45"/>
      <c r="Q202" s="45"/>
      <c r="R202" s="45"/>
      <c r="S202" s="45"/>
      <c r="T202" s="45"/>
      <c r="U202" s="45"/>
      <c r="V202" s="45"/>
      <c r="W202" s="45"/>
      <c r="X202" s="45"/>
      <c r="Y202" s="46"/>
      <c r="Z202" s="46"/>
      <c r="AA202" s="46"/>
      <c r="AB202" s="46"/>
      <c r="AC202" s="46"/>
      <c r="AD202" s="46"/>
      <c r="AE202" s="46"/>
      <c r="AF202" s="46"/>
      <c r="AG202" s="46"/>
      <c r="AH202" s="46"/>
      <c r="AI202" s="46"/>
      <c r="AJ202" s="46"/>
      <c r="AK202" s="46"/>
      <c r="AL202" s="46"/>
      <c r="AM202" s="46"/>
      <c r="AN202" s="46"/>
      <c r="AO202" s="46"/>
      <c r="AP202" s="45"/>
      <c r="AQ202" s="45"/>
      <c r="AR202" s="45"/>
      <c r="AS202" s="45"/>
      <c r="AT202" s="45"/>
      <c r="AU202" s="45"/>
      <c r="AV202" s="45"/>
      <c r="AW202" s="45"/>
      <c r="AX202" s="45"/>
      <c r="AY202" s="42">
        <f>COUNTA($C$205)</f>
        <v>1</v>
      </c>
    </row>
    <row r="203" spans="1:51" ht="24.75" customHeight="1" x14ac:dyDescent="0.15">
      <c r="A203" s="44"/>
      <c r="B203" s="87" t="s">
        <v>168</v>
      </c>
      <c r="C203" s="44"/>
      <c r="D203" s="44"/>
      <c r="E203" s="44"/>
      <c r="F203" s="44"/>
      <c r="G203" s="44"/>
      <c r="H203" s="44"/>
      <c r="I203" s="44"/>
      <c r="J203" s="44"/>
      <c r="K203" s="44"/>
      <c r="L203" s="44"/>
      <c r="M203" s="44"/>
      <c r="N203" s="44"/>
      <c r="O203" s="44"/>
      <c r="P203" s="45"/>
      <c r="Q203" s="45"/>
      <c r="R203" s="45"/>
      <c r="S203" s="45"/>
      <c r="T203" s="45"/>
      <c r="U203" s="45"/>
      <c r="V203" s="45"/>
      <c r="W203" s="45"/>
      <c r="X203" s="45"/>
      <c r="Y203" s="46"/>
      <c r="Z203" s="46"/>
      <c r="AA203" s="46"/>
      <c r="AB203" s="46"/>
      <c r="AC203" s="46"/>
      <c r="AD203" s="46"/>
      <c r="AE203" s="46"/>
      <c r="AF203" s="46"/>
      <c r="AG203" s="46"/>
      <c r="AH203" s="46"/>
      <c r="AI203" s="46"/>
      <c r="AJ203" s="46"/>
      <c r="AK203" s="46"/>
      <c r="AL203" s="46"/>
      <c r="AM203" s="46"/>
      <c r="AN203" s="46"/>
      <c r="AO203" s="46"/>
      <c r="AP203" s="45"/>
      <c r="AQ203" s="45"/>
      <c r="AR203" s="45"/>
      <c r="AS203" s="45"/>
      <c r="AT203" s="45"/>
      <c r="AU203" s="45"/>
      <c r="AV203" s="45"/>
      <c r="AW203" s="45"/>
      <c r="AX203" s="45"/>
      <c r="AY203" s="42">
        <f>$AY$202</f>
        <v>1</v>
      </c>
    </row>
    <row r="204" spans="1:51" ht="59.25" customHeight="1" x14ac:dyDescent="0.15">
      <c r="A204" s="214"/>
      <c r="B204" s="214"/>
      <c r="C204" s="214" t="s">
        <v>23</v>
      </c>
      <c r="D204" s="214"/>
      <c r="E204" s="214"/>
      <c r="F204" s="214"/>
      <c r="G204" s="214"/>
      <c r="H204" s="214"/>
      <c r="I204" s="214"/>
      <c r="J204" s="294" t="s">
        <v>208</v>
      </c>
      <c r="K204" s="95"/>
      <c r="L204" s="95"/>
      <c r="M204" s="95"/>
      <c r="N204" s="95"/>
      <c r="O204" s="95"/>
      <c r="P204" s="214" t="s">
        <v>186</v>
      </c>
      <c r="Q204" s="214"/>
      <c r="R204" s="214"/>
      <c r="S204" s="214"/>
      <c r="T204" s="214"/>
      <c r="U204" s="214"/>
      <c r="V204" s="214"/>
      <c r="W204" s="214"/>
      <c r="X204" s="214"/>
      <c r="Y204" s="215" t="s">
        <v>206</v>
      </c>
      <c r="Z204" s="215"/>
      <c r="AA204" s="215"/>
      <c r="AB204" s="215"/>
      <c r="AC204" s="294" t="s">
        <v>239</v>
      </c>
      <c r="AD204" s="294"/>
      <c r="AE204" s="294"/>
      <c r="AF204" s="294"/>
      <c r="AG204" s="294"/>
      <c r="AH204" s="215" t="s">
        <v>715</v>
      </c>
      <c r="AI204" s="214"/>
      <c r="AJ204" s="214"/>
      <c r="AK204" s="214"/>
      <c r="AL204" s="214" t="s">
        <v>21</v>
      </c>
      <c r="AM204" s="214"/>
      <c r="AN204" s="214"/>
      <c r="AO204" s="293"/>
      <c r="AP204" s="294" t="s">
        <v>209</v>
      </c>
      <c r="AQ204" s="294"/>
      <c r="AR204" s="294"/>
      <c r="AS204" s="294"/>
      <c r="AT204" s="294"/>
      <c r="AU204" s="294"/>
      <c r="AV204" s="294"/>
      <c r="AW204" s="294"/>
      <c r="AX204" s="294"/>
      <c r="AY204" s="42">
        <f t="shared" ref="AY204:AY205" si="16">$AY$202</f>
        <v>1</v>
      </c>
    </row>
    <row r="205" spans="1:51" ht="68.25" customHeight="1" x14ac:dyDescent="0.15">
      <c r="A205" s="270">
        <v>1</v>
      </c>
      <c r="B205" s="270">
        <v>1</v>
      </c>
      <c r="C205" s="281" t="s">
        <v>642</v>
      </c>
      <c r="D205" s="281"/>
      <c r="E205" s="281"/>
      <c r="F205" s="281"/>
      <c r="G205" s="281"/>
      <c r="H205" s="281"/>
      <c r="I205" s="281"/>
      <c r="J205" s="282">
        <v>7010001088960</v>
      </c>
      <c r="K205" s="282"/>
      <c r="L205" s="282"/>
      <c r="M205" s="282"/>
      <c r="N205" s="282"/>
      <c r="O205" s="282"/>
      <c r="P205" s="283" t="s">
        <v>643</v>
      </c>
      <c r="Q205" s="283"/>
      <c r="R205" s="283"/>
      <c r="S205" s="283"/>
      <c r="T205" s="283"/>
      <c r="U205" s="283"/>
      <c r="V205" s="283"/>
      <c r="W205" s="283"/>
      <c r="X205" s="283"/>
      <c r="Y205" s="284">
        <v>30.8</v>
      </c>
      <c r="Z205" s="285"/>
      <c r="AA205" s="285"/>
      <c r="AB205" s="286"/>
      <c r="AC205" s="287" t="s">
        <v>259</v>
      </c>
      <c r="AD205" s="288"/>
      <c r="AE205" s="288"/>
      <c r="AF205" s="288"/>
      <c r="AG205" s="288"/>
      <c r="AH205" s="289">
        <v>3</v>
      </c>
      <c r="AI205" s="289"/>
      <c r="AJ205" s="289"/>
      <c r="AK205" s="289"/>
      <c r="AL205" s="290" t="s">
        <v>630</v>
      </c>
      <c r="AM205" s="291"/>
      <c r="AN205" s="291"/>
      <c r="AO205" s="292"/>
      <c r="AP205" s="221" t="s">
        <v>630</v>
      </c>
      <c r="AQ205" s="221"/>
      <c r="AR205" s="221"/>
      <c r="AS205" s="221"/>
      <c r="AT205" s="221"/>
      <c r="AU205" s="221"/>
      <c r="AV205" s="221"/>
      <c r="AW205" s="221"/>
      <c r="AX205" s="221"/>
      <c r="AY205" s="42">
        <f t="shared" si="16"/>
        <v>1</v>
      </c>
    </row>
    <row r="206" spans="1:51" ht="24.75" customHeight="1" x14ac:dyDescent="0.15">
      <c r="A206" s="44"/>
      <c r="B206" s="44"/>
      <c r="C206" s="44"/>
      <c r="D206" s="44"/>
      <c r="E206" s="44"/>
      <c r="F206" s="44"/>
      <c r="G206" s="44"/>
      <c r="H206" s="44"/>
      <c r="I206" s="44"/>
      <c r="J206" s="44"/>
      <c r="K206" s="44"/>
      <c r="L206" s="44"/>
      <c r="M206" s="44"/>
      <c r="N206" s="44"/>
      <c r="O206" s="44"/>
      <c r="P206" s="45"/>
      <c r="Q206" s="45"/>
      <c r="R206" s="45"/>
      <c r="S206" s="45"/>
      <c r="T206" s="45"/>
      <c r="U206" s="45"/>
      <c r="V206" s="45"/>
      <c r="W206" s="45"/>
      <c r="X206" s="45"/>
      <c r="Y206" s="46"/>
      <c r="Z206" s="46"/>
      <c r="AA206" s="46"/>
      <c r="AB206" s="46"/>
      <c r="AC206" s="46"/>
      <c r="AD206" s="46"/>
      <c r="AE206" s="46"/>
      <c r="AF206" s="46"/>
      <c r="AG206" s="46"/>
      <c r="AH206" s="46"/>
      <c r="AI206" s="46"/>
      <c r="AJ206" s="46"/>
      <c r="AK206" s="46"/>
      <c r="AL206" s="46"/>
      <c r="AM206" s="46"/>
      <c r="AN206" s="46"/>
      <c r="AO206" s="46"/>
      <c r="AP206" s="45"/>
      <c r="AQ206" s="45"/>
      <c r="AR206" s="45"/>
      <c r="AS206" s="45"/>
      <c r="AT206" s="45"/>
      <c r="AU206" s="45"/>
      <c r="AV206" s="45"/>
      <c r="AW206" s="45"/>
      <c r="AX206" s="45"/>
      <c r="AY206" s="42">
        <f>COUNTA($C$209)</f>
        <v>1</v>
      </c>
    </row>
    <row r="207" spans="1:51" ht="24.75" customHeight="1" x14ac:dyDescent="0.15">
      <c r="A207" s="44"/>
      <c r="B207" s="87" t="s">
        <v>169</v>
      </c>
      <c r="C207" s="44"/>
      <c r="D207" s="44"/>
      <c r="E207" s="44"/>
      <c r="F207" s="44"/>
      <c r="G207" s="44"/>
      <c r="H207" s="44"/>
      <c r="I207" s="44"/>
      <c r="J207" s="44"/>
      <c r="K207" s="44"/>
      <c r="L207" s="44"/>
      <c r="M207" s="44"/>
      <c r="N207" s="44"/>
      <c r="O207" s="44"/>
      <c r="P207" s="45"/>
      <c r="Q207" s="45"/>
      <c r="R207" s="45"/>
      <c r="S207" s="45"/>
      <c r="T207" s="45"/>
      <c r="U207" s="45"/>
      <c r="V207" s="45"/>
      <c r="W207" s="45"/>
      <c r="X207" s="45"/>
      <c r="Y207" s="46"/>
      <c r="Z207" s="46"/>
      <c r="AA207" s="46"/>
      <c r="AB207" s="46"/>
      <c r="AC207" s="46"/>
      <c r="AD207" s="46"/>
      <c r="AE207" s="46"/>
      <c r="AF207" s="46"/>
      <c r="AG207" s="46"/>
      <c r="AH207" s="46"/>
      <c r="AI207" s="46"/>
      <c r="AJ207" s="46"/>
      <c r="AK207" s="46"/>
      <c r="AL207" s="46"/>
      <c r="AM207" s="46"/>
      <c r="AN207" s="46"/>
      <c r="AO207" s="46"/>
      <c r="AP207" s="45"/>
      <c r="AQ207" s="45"/>
      <c r="AR207" s="45"/>
      <c r="AS207" s="45"/>
      <c r="AT207" s="45"/>
      <c r="AU207" s="45"/>
      <c r="AV207" s="45"/>
      <c r="AW207" s="45"/>
      <c r="AX207" s="45"/>
      <c r="AY207" s="42">
        <f>$AY$206</f>
        <v>1</v>
      </c>
    </row>
    <row r="208" spans="1:51" ht="59.25" customHeight="1" x14ac:dyDescent="0.15">
      <c r="A208" s="214"/>
      <c r="B208" s="214"/>
      <c r="C208" s="214" t="s">
        <v>23</v>
      </c>
      <c r="D208" s="214"/>
      <c r="E208" s="214"/>
      <c r="F208" s="214"/>
      <c r="G208" s="214"/>
      <c r="H208" s="214"/>
      <c r="I208" s="214"/>
      <c r="J208" s="294" t="s">
        <v>208</v>
      </c>
      <c r="K208" s="95"/>
      <c r="L208" s="95"/>
      <c r="M208" s="95"/>
      <c r="N208" s="95"/>
      <c r="O208" s="95"/>
      <c r="P208" s="214" t="s">
        <v>186</v>
      </c>
      <c r="Q208" s="214"/>
      <c r="R208" s="214"/>
      <c r="S208" s="214"/>
      <c r="T208" s="214"/>
      <c r="U208" s="214"/>
      <c r="V208" s="214"/>
      <c r="W208" s="214"/>
      <c r="X208" s="214"/>
      <c r="Y208" s="215" t="s">
        <v>206</v>
      </c>
      <c r="Z208" s="215"/>
      <c r="AA208" s="215"/>
      <c r="AB208" s="215"/>
      <c r="AC208" s="294" t="s">
        <v>239</v>
      </c>
      <c r="AD208" s="294"/>
      <c r="AE208" s="294"/>
      <c r="AF208" s="294"/>
      <c r="AG208" s="294"/>
      <c r="AH208" s="215" t="s">
        <v>715</v>
      </c>
      <c r="AI208" s="214"/>
      <c r="AJ208" s="214"/>
      <c r="AK208" s="214"/>
      <c r="AL208" s="214" t="s">
        <v>21</v>
      </c>
      <c r="AM208" s="214"/>
      <c r="AN208" s="214"/>
      <c r="AO208" s="293"/>
      <c r="AP208" s="294" t="s">
        <v>209</v>
      </c>
      <c r="AQ208" s="294"/>
      <c r="AR208" s="294"/>
      <c r="AS208" s="294"/>
      <c r="AT208" s="294"/>
      <c r="AU208" s="294"/>
      <c r="AV208" s="294"/>
      <c r="AW208" s="294"/>
      <c r="AX208" s="294"/>
      <c r="AY208" s="42">
        <f t="shared" ref="AY208:AY209" si="17">$AY$206</f>
        <v>1</v>
      </c>
    </row>
    <row r="209" spans="1:51" ht="68.25" customHeight="1" x14ac:dyDescent="0.15">
      <c r="A209" s="270">
        <v>1</v>
      </c>
      <c r="B209" s="270">
        <v>1</v>
      </c>
      <c r="C209" s="281" t="s">
        <v>644</v>
      </c>
      <c r="D209" s="281"/>
      <c r="E209" s="281"/>
      <c r="F209" s="281"/>
      <c r="G209" s="281"/>
      <c r="H209" s="281"/>
      <c r="I209" s="281"/>
      <c r="J209" s="282">
        <v>1010401023102</v>
      </c>
      <c r="K209" s="282"/>
      <c r="L209" s="282"/>
      <c r="M209" s="282"/>
      <c r="N209" s="282"/>
      <c r="O209" s="282"/>
      <c r="P209" s="283" t="s">
        <v>645</v>
      </c>
      <c r="Q209" s="283"/>
      <c r="R209" s="283"/>
      <c r="S209" s="283"/>
      <c r="T209" s="283"/>
      <c r="U209" s="283"/>
      <c r="V209" s="283"/>
      <c r="W209" s="283"/>
      <c r="X209" s="283"/>
      <c r="Y209" s="284">
        <v>28.1</v>
      </c>
      <c r="Z209" s="285"/>
      <c r="AA209" s="285"/>
      <c r="AB209" s="286"/>
      <c r="AC209" s="287" t="s">
        <v>259</v>
      </c>
      <c r="AD209" s="288"/>
      <c r="AE209" s="288"/>
      <c r="AF209" s="288"/>
      <c r="AG209" s="288"/>
      <c r="AH209" s="289">
        <v>2</v>
      </c>
      <c r="AI209" s="289"/>
      <c r="AJ209" s="289"/>
      <c r="AK209" s="289"/>
      <c r="AL209" s="290" t="s">
        <v>630</v>
      </c>
      <c r="AM209" s="291"/>
      <c r="AN209" s="291"/>
      <c r="AO209" s="292"/>
      <c r="AP209" s="221" t="s">
        <v>630</v>
      </c>
      <c r="AQ209" s="221"/>
      <c r="AR209" s="221"/>
      <c r="AS209" s="221"/>
      <c r="AT209" s="221"/>
      <c r="AU209" s="221"/>
      <c r="AV209" s="221"/>
      <c r="AW209" s="221"/>
      <c r="AX209" s="221"/>
      <c r="AY209" s="42">
        <f t="shared" si="17"/>
        <v>1</v>
      </c>
    </row>
    <row r="210" spans="1:51" ht="24.75" customHeight="1" x14ac:dyDescent="0.15">
      <c r="A210" s="44"/>
      <c r="B210" s="44"/>
      <c r="C210" s="44"/>
      <c r="D210" s="44"/>
      <c r="E210" s="44"/>
      <c r="F210" s="44"/>
      <c r="G210" s="44"/>
      <c r="H210" s="44"/>
      <c r="I210" s="44"/>
      <c r="J210" s="44"/>
      <c r="K210" s="44"/>
      <c r="L210" s="44"/>
      <c r="M210" s="44"/>
      <c r="N210" s="44"/>
      <c r="O210" s="44"/>
      <c r="P210" s="45"/>
      <c r="Q210" s="45"/>
      <c r="R210" s="45"/>
      <c r="S210" s="45"/>
      <c r="T210" s="45"/>
      <c r="U210" s="45"/>
      <c r="V210" s="45"/>
      <c r="W210" s="45"/>
      <c r="X210" s="45"/>
      <c r="Y210" s="46"/>
      <c r="Z210" s="46"/>
      <c r="AA210" s="46"/>
      <c r="AB210" s="46"/>
      <c r="AC210" s="46"/>
      <c r="AD210" s="46"/>
      <c r="AE210" s="46"/>
      <c r="AF210" s="46"/>
      <c r="AG210" s="46"/>
      <c r="AH210" s="46"/>
      <c r="AI210" s="46"/>
      <c r="AJ210" s="46"/>
      <c r="AK210" s="46"/>
      <c r="AL210" s="46"/>
      <c r="AM210" s="46"/>
      <c r="AN210" s="46"/>
      <c r="AO210" s="46"/>
      <c r="AP210" s="45"/>
      <c r="AQ210" s="45"/>
      <c r="AR210" s="45"/>
      <c r="AS210" s="45"/>
      <c r="AT210" s="45"/>
      <c r="AU210" s="45"/>
      <c r="AV210" s="45"/>
      <c r="AW210" s="45"/>
      <c r="AX210" s="45"/>
      <c r="AY210" s="42">
        <f>COUNTA($C$213)</f>
        <v>1</v>
      </c>
    </row>
    <row r="211" spans="1:51" ht="24.75" customHeight="1" x14ac:dyDescent="0.15">
      <c r="A211" s="44"/>
      <c r="B211" s="87" t="s">
        <v>170</v>
      </c>
      <c r="C211" s="44"/>
      <c r="D211" s="44"/>
      <c r="E211" s="44"/>
      <c r="F211" s="44"/>
      <c r="G211" s="44"/>
      <c r="H211" s="44"/>
      <c r="I211" s="44"/>
      <c r="J211" s="44"/>
      <c r="K211" s="44"/>
      <c r="L211" s="44"/>
      <c r="M211" s="44"/>
      <c r="N211" s="44"/>
      <c r="O211" s="44"/>
      <c r="P211" s="45"/>
      <c r="Q211" s="45"/>
      <c r="R211" s="45"/>
      <c r="S211" s="45"/>
      <c r="T211" s="45"/>
      <c r="U211" s="45"/>
      <c r="V211" s="45"/>
      <c r="W211" s="45"/>
      <c r="X211" s="45"/>
      <c r="Y211" s="46"/>
      <c r="Z211" s="46"/>
      <c r="AA211" s="46"/>
      <c r="AB211" s="46"/>
      <c r="AC211" s="46"/>
      <c r="AD211" s="46"/>
      <c r="AE211" s="46"/>
      <c r="AF211" s="46"/>
      <c r="AG211" s="46"/>
      <c r="AH211" s="46"/>
      <c r="AI211" s="46"/>
      <c r="AJ211" s="46"/>
      <c r="AK211" s="46"/>
      <c r="AL211" s="46"/>
      <c r="AM211" s="46"/>
      <c r="AN211" s="46"/>
      <c r="AO211" s="46"/>
      <c r="AP211" s="45"/>
      <c r="AQ211" s="45"/>
      <c r="AR211" s="45"/>
      <c r="AS211" s="45"/>
      <c r="AT211" s="45"/>
      <c r="AU211" s="45"/>
      <c r="AV211" s="45"/>
      <c r="AW211" s="45"/>
      <c r="AX211" s="45"/>
      <c r="AY211" s="42">
        <f>$AY$210</f>
        <v>1</v>
      </c>
    </row>
    <row r="212" spans="1:51" ht="59.25" customHeight="1" x14ac:dyDescent="0.15">
      <c r="A212" s="214"/>
      <c r="B212" s="214"/>
      <c r="C212" s="214" t="s">
        <v>23</v>
      </c>
      <c r="D212" s="214"/>
      <c r="E212" s="214"/>
      <c r="F212" s="214"/>
      <c r="G212" s="214"/>
      <c r="H212" s="214"/>
      <c r="I212" s="214"/>
      <c r="J212" s="294" t="s">
        <v>208</v>
      </c>
      <c r="K212" s="95"/>
      <c r="L212" s="95"/>
      <c r="M212" s="95"/>
      <c r="N212" s="95"/>
      <c r="O212" s="95"/>
      <c r="P212" s="214" t="s">
        <v>186</v>
      </c>
      <c r="Q212" s="214"/>
      <c r="R212" s="214"/>
      <c r="S212" s="214"/>
      <c r="T212" s="214"/>
      <c r="U212" s="214"/>
      <c r="V212" s="214"/>
      <c r="W212" s="214"/>
      <c r="X212" s="214"/>
      <c r="Y212" s="215" t="s">
        <v>206</v>
      </c>
      <c r="Z212" s="215"/>
      <c r="AA212" s="215"/>
      <c r="AB212" s="215"/>
      <c r="AC212" s="294" t="s">
        <v>239</v>
      </c>
      <c r="AD212" s="294"/>
      <c r="AE212" s="294"/>
      <c r="AF212" s="294"/>
      <c r="AG212" s="294"/>
      <c r="AH212" s="215" t="s">
        <v>715</v>
      </c>
      <c r="AI212" s="214"/>
      <c r="AJ212" s="214"/>
      <c r="AK212" s="214"/>
      <c r="AL212" s="214" t="s">
        <v>21</v>
      </c>
      <c r="AM212" s="214"/>
      <c r="AN212" s="214"/>
      <c r="AO212" s="293"/>
      <c r="AP212" s="294" t="s">
        <v>209</v>
      </c>
      <c r="AQ212" s="294"/>
      <c r="AR212" s="294"/>
      <c r="AS212" s="294"/>
      <c r="AT212" s="294"/>
      <c r="AU212" s="294"/>
      <c r="AV212" s="294"/>
      <c r="AW212" s="294"/>
      <c r="AX212" s="294"/>
      <c r="AY212" s="42">
        <f t="shared" ref="AY212:AY213" si="18">$AY$210</f>
        <v>1</v>
      </c>
    </row>
    <row r="213" spans="1:51" ht="79.5" customHeight="1" x14ac:dyDescent="0.15">
      <c r="A213" s="270">
        <v>1</v>
      </c>
      <c r="B213" s="270">
        <v>1</v>
      </c>
      <c r="C213" s="281" t="s">
        <v>646</v>
      </c>
      <c r="D213" s="281"/>
      <c r="E213" s="281"/>
      <c r="F213" s="281"/>
      <c r="G213" s="281"/>
      <c r="H213" s="281"/>
      <c r="I213" s="281"/>
      <c r="J213" s="282">
        <v>3010001076738</v>
      </c>
      <c r="K213" s="282"/>
      <c r="L213" s="282"/>
      <c r="M213" s="282"/>
      <c r="N213" s="282"/>
      <c r="O213" s="282"/>
      <c r="P213" s="283" t="s">
        <v>647</v>
      </c>
      <c r="Q213" s="283"/>
      <c r="R213" s="283"/>
      <c r="S213" s="283"/>
      <c r="T213" s="283"/>
      <c r="U213" s="283"/>
      <c r="V213" s="283"/>
      <c r="W213" s="283"/>
      <c r="X213" s="283"/>
      <c r="Y213" s="284">
        <v>21.7</v>
      </c>
      <c r="Z213" s="285"/>
      <c r="AA213" s="285"/>
      <c r="AB213" s="286"/>
      <c r="AC213" s="287" t="s">
        <v>259</v>
      </c>
      <c r="AD213" s="288"/>
      <c r="AE213" s="288"/>
      <c r="AF213" s="288"/>
      <c r="AG213" s="288"/>
      <c r="AH213" s="289">
        <v>3</v>
      </c>
      <c r="AI213" s="289"/>
      <c r="AJ213" s="289"/>
      <c r="AK213" s="289"/>
      <c r="AL213" s="290" t="s">
        <v>630</v>
      </c>
      <c r="AM213" s="291"/>
      <c r="AN213" s="291"/>
      <c r="AO213" s="292"/>
      <c r="AP213" s="221" t="s">
        <v>630</v>
      </c>
      <c r="AQ213" s="221"/>
      <c r="AR213" s="221"/>
      <c r="AS213" s="221"/>
      <c r="AT213" s="221"/>
      <c r="AU213" s="221"/>
      <c r="AV213" s="221"/>
      <c r="AW213" s="221"/>
      <c r="AX213" s="221"/>
      <c r="AY213" s="42">
        <f t="shared" si="18"/>
        <v>1</v>
      </c>
    </row>
    <row r="214" spans="1:51" ht="24.75" customHeight="1" x14ac:dyDescent="0.15">
      <c r="A214" s="44"/>
      <c r="B214" s="44"/>
      <c r="C214" s="44"/>
      <c r="D214" s="44"/>
      <c r="E214" s="44"/>
      <c r="F214" s="44"/>
      <c r="G214" s="44"/>
      <c r="H214" s="44"/>
      <c r="I214" s="44"/>
      <c r="J214" s="44"/>
      <c r="K214" s="44"/>
      <c r="L214" s="44"/>
      <c r="M214" s="44"/>
      <c r="N214" s="44"/>
      <c r="O214" s="44"/>
      <c r="P214" s="45"/>
      <c r="Q214" s="45"/>
      <c r="R214" s="45"/>
      <c r="S214" s="45"/>
      <c r="T214" s="45"/>
      <c r="U214" s="45"/>
      <c r="V214" s="45"/>
      <c r="W214" s="45"/>
      <c r="X214" s="45"/>
      <c r="Y214" s="46"/>
      <c r="Z214" s="46"/>
      <c r="AA214" s="46"/>
      <c r="AB214" s="46"/>
      <c r="AC214" s="46"/>
      <c r="AD214" s="46"/>
      <c r="AE214" s="46"/>
      <c r="AF214" s="46"/>
      <c r="AG214" s="46"/>
      <c r="AH214" s="46"/>
      <c r="AI214" s="46"/>
      <c r="AJ214" s="46"/>
      <c r="AK214" s="46"/>
      <c r="AL214" s="46"/>
      <c r="AM214" s="46"/>
      <c r="AN214" s="46"/>
      <c r="AO214" s="46"/>
      <c r="AP214" s="45"/>
      <c r="AQ214" s="45"/>
      <c r="AR214" s="45"/>
      <c r="AS214" s="45"/>
      <c r="AT214" s="45"/>
      <c r="AU214" s="45"/>
      <c r="AV214" s="45"/>
      <c r="AW214" s="45"/>
      <c r="AX214" s="45"/>
      <c r="AY214" s="42">
        <f>COUNTA($C$217)</f>
        <v>1</v>
      </c>
    </row>
    <row r="215" spans="1:51" ht="24.75" customHeight="1" x14ac:dyDescent="0.15">
      <c r="A215" s="44"/>
      <c r="B215" s="87" t="s">
        <v>171</v>
      </c>
      <c r="C215" s="44"/>
      <c r="D215" s="44"/>
      <c r="E215" s="44"/>
      <c r="F215" s="44"/>
      <c r="G215" s="44"/>
      <c r="H215" s="44"/>
      <c r="I215" s="44"/>
      <c r="J215" s="44"/>
      <c r="K215" s="44"/>
      <c r="L215" s="44"/>
      <c r="M215" s="44"/>
      <c r="N215" s="44"/>
      <c r="O215" s="44"/>
      <c r="P215" s="45"/>
      <c r="Q215" s="45"/>
      <c r="R215" s="45"/>
      <c r="S215" s="45"/>
      <c r="T215" s="45"/>
      <c r="U215" s="45"/>
      <c r="V215" s="45"/>
      <c r="W215" s="45"/>
      <c r="X215" s="45"/>
      <c r="Y215" s="46"/>
      <c r="Z215" s="46"/>
      <c r="AA215" s="46"/>
      <c r="AB215" s="46"/>
      <c r="AC215" s="46"/>
      <c r="AD215" s="46"/>
      <c r="AE215" s="46"/>
      <c r="AF215" s="46"/>
      <c r="AG215" s="46"/>
      <c r="AH215" s="46"/>
      <c r="AI215" s="46"/>
      <c r="AJ215" s="46"/>
      <c r="AK215" s="46"/>
      <c r="AL215" s="46"/>
      <c r="AM215" s="46"/>
      <c r="AN215" s="46"/>
      <c r="AO215" s="46"/>
      <c r="AP215" s="45"/>
      <c r="AQ215" s="45"/>
      <c r="AR215" s="45"/>
      <c r="AS215" s="45"/>
      <c r="AT215" s="45"/>
      <c r="AU215" s="45"/>
      <c r="AV215" s="45"/>
      <c r="AW215" s="45"/>
      <c r="AX215" s="45"/>
      <c r="AY215" s="42">
        <f>$AY$214</f>
        <v>1</v>
      </c>
    </row>
    <row r="216" spans="1:51" ht="59.25" customHeight="1" x14ac:dyDescent="0.15">
      <c r="A216" s="214"/>
      <c r="B216" s="214"/>
      <c r="C216" s="214" t="s">
        <v>23</v>
      </c>
      <c r="D216" s="214"/>
      <c r="E216" s="214"/>
      <c r="F216" s="214"/>
      <c r="G216" s="214"/>
      <c r="H216" s="214"/>
      <c r="I216" s="214"/>
      <c r="J216" s="294" t="s">
        <v>208</v>
      </c>
      <c r="K216" s="95"/>
      <c r="L216" s="95"/>
      <c r="M216" s="95"/>
      <c r="N216" s="95"/>
      <c r="O216" s="95"/>
      <c r="P216" s="214" t="s">
        <v>186</v>
      </c>
      <c r="Q216" s="214"/>
      <c r="R216" s="214"/>
      <c r="S216" s="214"/>
      <c r="T216" s="214"/>
      <c r="U216" s="214"/>
      <c r="V216" s="214"/>
      <c r="W216" s="214"/>
      <c r="X216" s="214"/>
      <c r="Y216" s="215" t="s">
        <v>206</v>
      </c>
      <c r="Z216" s="215"/>
      <c r="AA216" s="215"/>
      <c r="AB216" s="215"/>
      <c r="AC216" s="294" t="s">
        <v>239</v>
      </c>
      <c r="AD216" s="294"/>
      <c r="AE216" s="294"/>
      <c r="AF216" s="294"/>
      <c r="AG216" s="294"/>
      <c r="AH216" s="215" t="s">
        <v>715</v>
      </c>
      <c r="AI216" s="214"/>
      <c r="AJ216" s="214"/>
      <c r="AK216" s="214"/>
      <c r="AL216" s="214" t="s">
        <v>21</v>
      </c>
      <c r="AM216" s="214"/>
      <c r="AN216" s="214"/>
      <c r="AO216" s="293"/>
      <c r="AP216" s="294" t="s">
        <v>209</v>
      </c>
      <c r="AQ216" s="294"/>
      <c r="AR216" s="294"/>
      <c r="AS216" s="294"/>
      <c r="AT216" s="294"/>
      <c r="AU216" s="294"/>
      <c r="AV216" s="294"/>
      <c r="AW216" s="294"/>
      <c r="AX216" s="294"/>
      <c r="AY216" s="42">
        <f t="shared" ref="AY216:AY217" si="19">$AY$214</f>
        <v>1</v>
      </c>
    </row>
    <row r="217" spans="1:51" ht="51" customHeight="1" x14ac:dyDescent="0.15">
      <c r="A217" s="270">
        <v>1</v>
      </c>
      <c r="B217" s="270">
        <v>1</v>
      </c>
      <c r="C217" s="281" t="s">
        <v>648</v>
      </c>
      <c r="D217" s="281"/>
      <c r="E217" s="281"/>
      <c r="F217" s="281"/>
      <c r="G217" s="281"/>
      <c r="H217" s="281"/>
      <c r="I217" s="281"/>
      <c r="J217" s="282">
        <v>2010701024476</v>
      </c>
      <c r="K217" s="282"/>
      <c r="L217" s="282"/>
      <c r="M217" s="282"/>
      <c r="N217" s="282"/>
      <c r="O217" s="282"/>
      <c r="P217" s="283" t="s">
        <v>649</v>
      </c>
      <c r="Q217" s="283"/>
      <c r="R217" s="283"/>
      <c r="S217" s="283"/>
      <c r="T217" s="283"/>
      <c r="U217" s="283"/>
      <c r="V217" s="283"/>
      <c r="W217" s="283"/>
      <c r="X217" s="283"/>
      <c r="Y217" s="284">
        <v>16</v>
      </c>
      <c r="Z217" s="285"/>
      <c r="AA217" s="285"/>
      <c r="AB217" s="286"/>
      <c r="AC217" s="287" t="s">
        <v>259</v>
      </c>
      <c r="AD217" s="288"/>
      <c r="AE217" s="288"/>
      <c r="AF217" s="288"/>
      <c r="AG217" s="288"/>
      <c r="AH217" s="289">
        <v>2</v>
      </c>
      <c r="AI217" s="289"/>
      <c r="AJ217" s="289"/>
      <c r="AK217" s="289"/>
      <c r="AL217" s="290" t="s">
        <v>630</v>
      </c>
      <c r="AM217" s="291"/>
      <c r="AN217" s="291"/>
      <c r="AO217" s="292"/>
      <c r="AP217" s="221" t="s">
        <v>630</v>
      </c>
      <c r="AQ217" s="221"/>
      <c r="AR217" s="221"/>
      <c r="AS217" s="221"/>
      <c r="AT217" s="221"/>
      <c r="AU217" s="221"/>
      <c r="AV217" s="221"/>
      <c r="AW217" s="221"/>
      <c r="AX217" s="221"/>
      <c r="AY217" s="42">
        <f t="shared" si="19"/>
        <v>1</v>
      </c>
    </row>
    <row r="218" spans="1:51" ht="24.75" customHeight="1" x14ac:dyDescent="0.15">
      <c r="A218" s="664" t="s">
        <v>232</v>
      </c>
      <c r="B218" s="665"/>
      <c r="C218" s="665"/>
      <c r="D218" s="665"/>
      <c r="E218" s="665"/>
      <c r="F218" s="665"/>
      <c r="G218" s="665"/>
      <c r="H218" s="665"/>
      <c r="I218" s="665"/>
      <c r="J218" s="665"/>
      <c r="K218" s="665"/>
      <c r="L218" s="665"/>
      <c r="M218" s="665"/>
      <c r="N218" s="665"/>
      <c r="O218" s="665"/>
      <c r="P218" s="665"/>
      <c r="Q218" s="665"/>
      <c r="R218" s="665"/>
      <c r="S218" s="665"/>
      <c r="T218" s="665"/>
      <c r="U218" s="665"/>
      <c r="V218" s="665"/>
      <c r="W218" s="665"/>
      <c r="X218" s="665"/>
      <c r="Y218" s="665"/>
      <c r="Z218" s="665"/>
      <c r="AA218" s="665"/>
      <c r="AB218" s="665"/>
      <c r="AC218" s="665"/>
      <c r="AD218" s="665"/>
      <c r="AE218" s="665"/>
      <c r="AF218" s="665"/>
      <c r="AG218" s="665"/>
      <c r="AH218" s="665"/>
      <c r="AI218" s="665"/>
      <c r="AJ218" s="665"/>
      <c r="AK218" s="666"/>
      <c r="AL218" s="711" t="s">
        <v>243</v>
      </c>
      <c r="AM218" s="712"/>
      <c r="AN218" s="712"/>
      <c r="AO218" s="88" t="s">
        <v>605</v>
      </c>
      <c r="AP218" s="89"/>
      <c r="AQ218" s="89"/>
      <c r="AR218" s="89"/>
      <c r="AS218" s="89"/>
      <c r="AT218" s="89"/>
      <c r="AU218" s="89"/>
      <c r="AV218" s="89"/>
      <c r="AW218" s="89"/>
      <c r="AX218" s="90"/>
      <c r="AY218" s="42">
        <f>COUNTIF($AO$218,"☑")</f>
        <v>1</v>
      </c>
    </row>
  </sheetData>
  <sheetProtection formatRows="0"/>
  <dataConsolidate/>
  <mergeCells count="856">
    <mergeCell ref="A37:F38"/>
    <mergeCell ref="G37:AX38"/>
    <mergeCell ref="A44:F45"/>
    <mergeCell ref="G44:AX45"/>
    <mergeCell ref="N107:AF107"/>
    <mergeCell ref="AL178:AN178"/>
    <mergeCell ref="C103:F103"/>
    <mergeCell ref="G102:M102"/>
    <mergeCell ref="N102:AF102"/>
    <mergeCell ref="C102:F102"/>
    <mergeCell ref="G103:H103"/>
    <mergeCell ref="N103:AF103"/>
    <mergeCell ref="J103:K103"/>
    <mergeCell ref="C104:F104"/>
    <mergeCell ref="C105:F105"/>
    <mergeCell ref="C106:F106"/>
    <mergeCell ref="C107:F107"/>
    <mergeCell ref="AD93:AF93"/>
    <mergeCell ref="AG92:AX92"/>
    <mergeCell ref="G60:P64"/>
    <mergeCell ref="Q60:AA64"/>
    <mergeCell ref="AL218:AN218"/>
    <mergeCell ref="G104:H104"/>
    <mergeCell ref="G105:H105"/>
    <mergeCell ref="G106:H106"/>
    <mergeCell ref="G107:H107"/>
    <mergeCell ref="J104:K104"/>
    <mergeCell ref="J105:K105"/>
    <mergeCell ref="J106:K106"/>
    <mergeCell ref="J107:K107"/>
    <mergeCell ref="N104:AF104"/>
    <mergeCell ref="N105:AF105"/>
    <mergeCell ref="N106:AF106"/>
    <mergeCell ref="C217:I217"/>
    <mergeCell ref="J217:O217"/>
    <mergeCell ref="P217:X217"/>
    <mergeCell ref="Y217:AB217"/>
    <mergeCell ref="AC217:AG217"/>
    <mergeCell ref="AH217:AK217"/>
    <mergeCell ref="AL217:AO217"/>
    <mergeCell ref="J205:O205"/>
    <mergeCell ref="P205:X205"/>
    <mergeCell ref="Y205:AB205"/>
    <mergeCell ref="AC205:AG205"/>
    <mergeCell ref="AH205:AK205"/>
    <mergeCell ref="G21:O21"/>
    <mergeCell ref="P21:V21"/>
    <mergeCell ref="W21:AC21"/>
    <mergeCell ref="AD21:AJ21"/>
    <mergeCell ref="AQ46:AT46"/>
    <mergeCell ref="AU46:AX46"/>
    <mergeCell ref="AQ47:AT47"/>
    <mergeCell ref="AQ48:AT48"/>
    <mergeCell ref="AU47:AX47"/>
    <mergeCell ref="AU48:AX48"/>
    <mergeCell ref="AK21:AQ21"/>
    <mergeCell ref="AR21:AX21"/>
    <mergeCell ref="Y47:AA47"/>
    <mergeCell ref="Y36:AA36"/>
    <mergeCell ref="AB36:AD36"/>
    <mergeCell ref="Y39:AA40"/>
    <mergeCell ref="P39:X40"/>
    <mergeCell ref="AI39:AL40"/>
    <mergeCell ref="AB35:AD35"/>
    <mergeCell ref="P32:X33"/>
    <mergeCell ref="Y32:AA33"/>
    <mergeCell ref="AB32:AD33"/>
    <mergeCell ref="AQ25:AT25"/>
    <mergeCell ref="AE39:AH40"/>
    <mergeCell ref="A30:F31"/>
    <mergeCell ref="G30:AX31"/>
    <mergeCell ref="E80:AX81"/>
    <mergeCell ref="AG85:AX85"/>
    <mergeCell ref="AD84:AF84"/>
    <mergeCell ref="C216:I216"/>
    <mergeCell ref="J216:O216"/>
    <mergeCell ref="P216:X216"/>
    <mergeCell ref="Y216:AB216"/>
    <mergeCell ref="AC216:AG216"/>
    <mergeCell ref="AH216:AK216"/>
    <mergeCell ref="AL216:AO216"/>
    <mergeCell ref="AP216:AX216"/>
    <mergeCell ref="C204:I204"/>
    <mergeCell ref="J204:O204"/>
    <mergeCell ref="P204:X204"/>
    <mergeCell ref="Y204:AB204"/>
    <mergeCell ref="AC204:AG204"/>
    <mergeCell ref="AH204:AK204"/>
    <mergeCell ref="AL204:AO204"/>
    <mergeCell ref="AP204:AX204"/>
    <mergeCell ref="C205:I205"/>
    <mergeCell ref="AG95:AX95"/>
    <mergeCell ref="C52:D67"/>
    <mergeCell ref="AP217:AX217"/>
    <mergeCell ref="C212:I212"/>
    <mergeCell ref="J212:O212"/>
    <mergeCell ref="P212:X212"/>
    <mergeCell ref="Y212:AB212"/>
    <mergeCell ref="AC212:AG212"/>
    <mergeCell ref="AH212:AK212"/>
    <mergeCell ref="AL212:AO212"/>
    <mergeCell ref="AP212:AX212"/>
    <mergeCell ref="AP213:AX213"/>
    <mergeCell ref="AL205:AO205"/>
    <mergeCell ref="AP205:AX205"/>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AL199:AO199"/>
    <mergeCell ref="AP199:AX199"/>
    <mergeCell ref="C200:I200"/>
    <mergeCell ref="J200:O200"/>
    <mergeCell ref="P200:X200"/>
    <mergeCell ref="Y200:AB200"/>
    <mergeCell ref="AC200:AG200"/>
    <mergeCell ref="AH200:AK200"/>
    <mergeCell ref="AP191:AX191"/>
    <mergeCell ref="C184:I184"/>
    <mergeCell ref="AL200:AO200"/>
    <mergeCell ref="AP200:AX200"/>
    <mergeCell ref="C196:I196"/>
    <mergeCell ref="J196:O196"/>
    <mergeCell ref="P196:X196"/>
    <mergeCell ref="Y196:AB196"/>
    <mergeCell ref="AC196:AG196"/>
    <mergeCell ref="AH196:AK196"/>
    <mergeCell ref="AL196:AO196"/>
    <mergeCell ref="AP196:AX196"/>
    <mergeCell ref="A218:AK218"/>
    <mergeCell ref="Y69:AA70"/>
    <mergeCell ref="AD83:AF83"/>
    <mergeCell ref="C83:AC83"/>
    <mergeCell ref="AG84:AX84"/>
    <mergeCell ref="AU57:AX57"/>
    <mergeCell ref="AU69:AX69"/>
    <mergeCell ref="AU163:AX163"/>
    <mergeCell ref="AM57:AP57"/>
    <mergeCell ref="AQ57:AT57"/>
    <mergeCell ref="C99:AC99"/>
    <mergeCell ref="AE57:AH57"/>
    <mergeCell ref="AI57:AL57"/>
    <mergeCell ref="G109:AX109"/>
    <mergeCell ref="G108:AX108"/>
    <mergeCell ref="AD91:AF91"/>
    <mergeCell ref="AQ70:AR70"/>
    <mergeCell ref="AU167:AX167"/>
    <mergeCell ref="C92:AC92"/>
    <mergeCell ref="AU162:AX162"/>
    <mergeCell ref="AD97:AF97"/>
    <mergeCell ref="C87:AC87"/>
    <mergeCell ref="AG83:AX83"/>
    <mergeCell ref="AU72:AX72"/>
    <mergeCell ref="G6:AX6"/>
    <mergeCell ref="AQ73:AT73"/>
    <mergeCell ref="AU71:AX71"/>
    <mergeCell ref="Y72:AA72"/>
    <mergeCell ref="G39:O40"/>
    <mergeCell ref="AQ69:AT69"/>
    <mergeCell ref="A49:F51"/>
    <mergeCell ref="G49:X49"/>
    <mergeCell ref="Y48:AA48"/>
    <mergeCell ref="AB47:AD47"/>
    <mergeCell ref="Y51:AA51"/>
    <mergeCell ref="AB51:AD51"/>
    <mergeCell ref="AB46:AD46"/>
    <mergeCell ref="A7:F7"/>
    <mergeCell ref="G7:X7"/>
    <mergeCell ref="A8:F8"/>
    <mergeCell ref="A46:F48"/>
    <mergeCell ref="G46:X46"/>
    <mergeCell ref="AE47:AH47"/>
    <mergeCell ref="AI47:AL47"/>
    <mergeCell ref="AM47:AP47"/>
    <mergeCell ref="AE46:AH46"/>
    <mergeCell ref="AI46:AL46"/>
    <mergeCell ref="AM46:AP46"/>
    <mergeCell ref="AM49:AP49"/>
    <mergeCell ref="AB50:AD50"/>
    <mergeCell ref="AB43:AD43"/>
    <mergeCell ref="AE69:AH69"/>
    <mergeCell ref="G47:X48"/>
    <mergeCell ref="AI69:AL70"/>
    <mergeCell ref="AM69:AP70"/>
    <mergeCell ref="G41:O43"/>
    <mergeCell ref="AM50:AP50"/>
    <mergeCell ref="AB48:AD48"/>
    <mergeCell ref="AI51:AL51"/>
    <mergeCell ref="AB41:AD41"/>
    <mergeCell ref="Y42:AA42"/>
    <mergeCell ref="P41:X43"/>
    <mergeCell ref="Y41:AA41"/>
    <mergeCell ref="AI56:AL56"/>
    <mergeCell ref="AB58:AD59"/>
    <mergeCell ref="Q58:AA59"/>
    <mergeCell ref="G58:P59"/>
    <mergeCell ref="C98:AC98"/>
    <mergeCell ref="AG98:AX98"/>
    <mergeCell ref="C101:AC101"/>
    <mergeCell ref="AD99:AF99"/>
    <mergeCell ref="AE72:AH72"/>
    <mergeCell ref="AD98:AF98"/>
    <mergeCell ref="A161:F177"/>
    <mergeCell ref="A111:AX111"/>
    <mergeCell ref="F115:AX115"/>
    <mergeCell ref="A87:B96"/>
    <mergeCell ref="C96:AC96"/>
    <mergeCell ref="A118:AX118"/>
    <mergeCell ref="AD100:AF100"/>
    <mergeCell ref="AG87:AX89"/>
    <mergeCell ref="A52:B81"/>
    <mergeCell ref="A11:F11"/>
    <mergeCell ref="AD88:AF88"/>
    <mergeCell ref="AH163:AT163"/>
    <mergeCell ref="AH162:AT162"/>
    <mergeCell ref="G163:K163"/>
    <mergeCell ref="A115:E115"/>
    <mergeCell ref="G32:O33"/>
    <mergeCell ref="AS70:AT70"/>
    <mergeCell ref="AM56:AP56"/>
    <mergeCell ref="AQ56:AT56"/>
    <mergeCell ref="Y57:AA57"/>
    <mergeCell ref="AB57:AD57"/>
    <mergeCell ref="AM73:AP73"/>
    <mergeCell ref="P12:V12"/>
    <mergeCell ref="E79:AX79"/>
    <mergeCell ref="AB29:AD29"/>
    <mergeCell ref="AI54:AL55"/>
    <mergeCell ref="AM54:AP55"/>
    <mergeCell ref="A116:AX116"/>
    <mergeCell ref="AD92:AF92"/>
    <mergeCell ref="C100:AC100"/>
    <mergeCell ref="P27:X29"/>
    <mergeCell ref="AQ51:AX51"/>
    <mergeCell ref="AQ49:AX49"/>
    <mergeCell ref="G4:X4"/>
    <mergeCell ref="Y4:AD4"/>
    <mergeCell ref="AE4:AP4"/>
    <mergeCell ref="AQ4:AX4"/>
    <mergeCell ref="A5:F5"/>
    <mergeCell ref="C91:AC91"/>
    <mergeCell ref="G11:AX11"/>
    <mergeCell ref="Y5:AD5"/>
    <mergeCell ref="AE5:AP5"/>
    <mergeCell ref="AQ5:AX5"/>
    <mergeCell ref="A4:F4"/>
    <mergeCell ref="A6:F6"/>
    <mergeCell ref="AK12:AQ12"/>
    <mergeCell ref="W14:AC14"/>
    <mergeCell ref="AG86:AX86"/>
    <mergeCell ref="AG91:AX91"/>
    <mergeCell ref="AI71:AL71"/>
    <mergeCell ref="AM71:AP71"/>
    <mergeCell ref="C84:AC84"/>
    <mergeCell ref="I16:O16"/>
    <mergeCell ref="P16:V16"/>
    <mergeCell ref="AD87:AF87"/>
    <mergeCell ref="I18:O18"/>
    <mergeCell ref="AD12:AJ12"/>
    <mergeCell ref="A10:F10"/>
    <mergeCell ref="AB42:AD42"/>
    <mergeCell ref="AR12:AX12"/>
    <mergeCell ref="G13:H18"/>
    <mergeCell ref="E69:F73"/>
    <mergeCell ref="AI73:AL73"/>
    <mergeCell ref="F113:AX113"/>
    <mergeCell ref="E88:AC88"/>
    <mergeCell ref="E89:AC89"/>
    <mergeCell ref="Y71:AA71"/>
    <mergeCell ref="AG96:AX96"/>
    <mergeCell ref="A112:AX112"/>
    <mergeCell ref="AG97:AX97"/>
    <mergeCell ref="AI72:AL72"/>
    <mergeCell ref="AM72:AP72"/>
    <mergeCell ref="AD85:AF85"/>
    <mergeCell ref="AG93:AX93"/>
    <mergeCell ref="AB69:AD70"/>
    <mergeCell ref="A110:AX110"/>
    <mergeCell ref="C109:F109"/>
    <mergeCell ref="W12:AC12"/>
    <mergeCell ref="AR20:AX20"/>
    <mergeCell ref="W13:AC13"/>
    <mergeCell ref="G27:O29"/>
    <mergeCell ref="P13:V13"/>
    <mergeCell ref="P17:V17"/>
    <mergeCell ref="W17:AC17"/>
    <mergeCell ref="AD16:AJ16"/>
    <mergeCell ref="AR16:AX16"/>
    <mergeCell ref="AK16:AQ16"/>
    <mergeCell ref="G12:O12"/>
    <mergeCell ref="P14:V14"/>
    <mergeCell ref="I14:O14"/>
    <mergeCell ref="I17:O17"/>
    <mergeCell ref="I13:O13"/>
    <mergeCell ref="AR15:AX15"/>
    <mergeCell ref="W16:AC16"/>
    <mergeCell ref="A32:F36"/>
    <mergeCell ref="A39:F43"/>
    <mergeCell ref="G25:O26"/>
    <mergeCell ref="AU40:AV40"/>
    <mergeCell ref="AD13:AJ13"/>
    <mergeCell ref="A101:B107"/>
    <mergeCell ref="AD94:AF94"/>
    <mergeCell ref="AB72:AD72"/>
    <mergeCell ref="Y49:AA49"/>
    <mergeCell ref="AB49:AD49"/>
    <mergeCell ref="G50:X51"/>
    <mergeCell ref="Y50:AA50"/>
    <mergeCell ref="A97:B100"/>
    <mergeCell ref="C97:AC97"/>
    <mergeCell ref="AM39:AP40"/>
    <mergeCell ref="AQ39:AT39"/>
    <mergeCell ref="AM43:AP43"/>
    <mergeCell ref="AR14:AX14"/>
    <mergeCell ref="AI43:AL43"/>
    <mergeCell ref="AB39:AD40"/>
    <mergeCell ref="AK15:AQ15"/>
    <mergeCell ref="AG99:AX99"/>
    <mergeCell ref="AD90:AF90"/>
    <mergeCell ref="AD15:AJ15"/>
    <mergeCell ref="A117:AX117"/>
    <mergeCell ref="AC161:AX161"/>
    <mergeCell ref="AE71:AH71"/>
    <mergeCell ref="C88:D89"/>
    <mergeCell ref="Y162:AB162"/>
    <mergeCell ref="A113:E113"/>
    <mergeCell ref="A108:B109"/>
    <mergeCell ref="Y163:AB163"/>
    <mergeCell ref="A114:AX114"/>
    <mergeCell ref="C93:AC93"/>
    <mergeCell ref="AD96:AF96"/>
    <mergeCell ref="AG94:AX94"/>
    <mergeCell ref="C90:AC90"/>
    <mergeCell ref="G162:K162"/>
    <mergeCell ref="L162:X162"/>
    <mergeCell ref="AB71:AD71"/>
    <mergeCell ref="C85:AC85"/>
    <mergeCell ref="C86:AC86"/>
    <mergeCell ref="G161:AB161"/>
    <mergeCell ref="AD101:AF101"/>
    <mergeCell ref="AG100:AX100"/>
    <mergeCell ref="C94:AC94"/>
    <mergeCell ref="A130:F160"/>
    <mergeCell ref="AG101:AX107"/>
    <mergeCell ref="G164:K164"/>
    <mergeCell ref="L164:X164"/>
    <mergeCell ref="Y164:AB164"/>
    <mergeCell ref="AC164:AG164"/>
    <mergeCell ref="AH164:AT164"/>
    <mergeCell ref="AU164:AX164"/>
    <mergeCell ref="AU70:AV70"/>
    <mergeCell ref="G167:K167"/>
    <mergeCell ref="L167:X167"/>
    <mergeCell ref="Y167:AB167"/>
    <mergeCell ref="AC167:AG167"/>
    <mergeCell ref="AH167:AT167"/>
    <mergeCell ref="Y166:AB166"/>
    <mergeCell ref="AC166:AG166"/>
    <mergeCell ref="AH166:AT166"/>
    <mergeCell ref="AU166:AX166"/>
    <mergeCell ref="AD89:AF89"/>
    <mergeCell ref="AD86:AF86"/>
    <mergeCell ref="AC163:AG163"/>
    <mergeCell ref="L163:X163"/>
    <mergeCell ref="AC162:AG162"/>
    <mergeCell ref="G165:AB165"/>
    <mergeCell ref="AC165:AX165"/>
    <mergeCell ref="G166:K166"/>
    <mergeCell ref="L166:X166"/>
    <mergeCell ref="C108:F108"/>
    <mergeCell ref="G168:K168"/>
    <mergeCell ref="L168:X168"/>
    <mergeCell ref="Y168:AB168"/>
    <mergeCell ref="AC168:AG168"/>
    <mergeCell ref="AH168:AT168"/>
    <mergeCell ref="AU168:AX168"/>
    <mergeCell ref="Y171:AB171"/>
    <mergeCell ref="AC171:AG171"/>
    <mergeCell ref="AH171:AT171"/>
    <mergeCell ref="AU171:AX171"/>
    <mergeCell ref="AO119:AX119"/>
    <mergeCell ref="A120:D120"/>
    <mergeCell ref="E120:P120"/>
    <mergeCell ref="Q120:AB120"/>
    <mergeCell ref="AC120:AN120"/>
    <mergeCell ref="AO120:AX120"/>
    <mergeCell ref="A121:D121"/>
    <mergeCell ref="E121:P121"/>
    <mergeCell ref="Q121:AB121"/>
    <mergeCell ref="AC121:AN121"/>
    <mergeCell ref="AO121:AX121"/>
    <mergeCell ref="AG129:AH129"/>
    <mergeCell ref="L172:X172"/>
    <mergeCell ref="Y172:AB172"/>
    <mergeCell ref="AC172:AG172"/>
    <mergeCell ref="AH172:AT172"/>
    <mergeCell ref="AU172:AX172"/>
    <mergeCell ref="G169:K169"/>
    <mergeCell ref="L169:X169"/>
    <mergeCell ref="Y169:AB169"/>
    <mergeCell ref="AC169:AG169"/>
    <mergeCell ref="AH169:AT169"/>
    <mergeCell ref="AU169:AX169"/>
    <mergeCell ref="L171:X171"/>
    <mergeCell ref="AC175:AG175"/>
    <mergeCell ref="AH175:AT175"/>
    <mergeCell ref="G176:K176"/>
    <mergeCell ref="L176:X176"/>
    <mergeCell ref="Y176:AB176"/>
    <mergeCell ref="G5:L5"/>
    <mergeCell ref="M5:R5"/>
    <mergeCell ref="S5:X5"/>
    <mergeCell ref="Y8:AD8"/>
    <mergeCell ref="Y43:AA43"/>
    <mergeCell ref="G173:K173"/>
    <mergeCell ref="L173:X173"/>
    <mergeCell ref="Y173:AB173"/>
    <mergeCell ref="AE48:AH48"/>
    <mergeCell ref="AI48:AL48"/>
    <mergeCell ref="AM48:AP48"/>
    <mergeCell ref="AQ71:AT71"/>
    <mergeCell ref="E65:AX65"/>
    <mergeCell ref="E66:AX67"/>
    <mergeCell ref="AU73:AX73"/>
    <mergeCell ref="AQ55:AR55"/>
    <mergeCell ref="AU55:AV55"/>
    <mergeCell ref="G54:X55"/>
    <mergeCell ref="G172:K172"/>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Q28:AT28"/>
    <mergeCell ref="AQ27:AT27"/>
    <mergeCell ref="AD17:AJ17"/>
    <mergeCell ref="AK17:AQ17"/>
    <mergeCell ref="AR17:AX17"/>
    <mergeCell ref="AK13:AQ13"/>
    <mergeCell ref="AR13:AX13"/>
    <mergeCell ref="P19:V19"/>
    <mergeCell ref="G10:AX10"/>
    <mergeCell ref="AD14:AJ14"/>
    <mergeCell ref="AK14:AQ14"/>
    <mergeCell ref="A3:AH3"/>
    <mergeCell ref="AJ3:AW3"/>
    <mergeCell ref="AG90:AX90"/>
    <mergeCell ref="A84:B8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P184:X184"/>
    <mergeCell ref="A184:B184"/>
    <mergeCell ref="A183:B183"/>
    <mergeCell ref="Y46:AA46"/>
    <mergeCell ref="AH173:AT173"/>
    <mergeCell ref="AU176:AX176"/>
    <mergeCell ref="AE51:AH51"/>
    <mergeCell ref="AI49:AL49"/>
    <mergeCell ref="AM51:AP51"/>
    <mergeCell ref="G170:AB170"/>
    <mergeCell ref="AC170:AX170"/>
    <mergeCell ref="G171:K171"/>
    <mergeCell ref="E68:F68"/>
    <mergeCell ref="G68:I68"/>
    <mergeCell ref="J68:T68"/>
    <mergeCell ref="U68:AX68"/>
    <mergeCell ref="AE62:AX62"/>
    <mergeCell ref="AH183:AK183"/>
    <mergeCell ref="AL183:AO183"/>
    <mergeCell ref="AC176:AG176"/>
    <mergeCell ref="AH176:AT176"/>
    <mergeCell ref="AC183:AG183"/>
    <mergeCell ref="AC184:AG184"/>
    <mergeCell ref="A178:AK178"/>
    <mergeCell ref="AP187:AX187"/>
    <mergeCell ref="C188:I188"/>
    <mergeCell ref="J188:O188"/>
    <mergeCell ref="P188:X188"/>
    <mergeCell ref="Y188:AB188"/>
    <mergeCell ref="AC188:AG188"/>
    <mergeCell ref="AH188:AK188"/>
    <mergeCell ref="AP188:AX188"/>
    <mergeCell ref="AQ72:AT72"/>
    <mergeCell ref="Y73:AA73"/>
    <mergeCell ref="AB73:AD73"/>
    <mergeCell ref="AU175:AX175"/>
    <mergeCell ref="G174:AB174"/>
    <mergeCell ref="AC174:AX174"/>
    <mergeCell ref="G175:K175"/>
    <mergeCell ref="L175:X175"/>
    <mergeCell ref="Y175:AB175"/>
    <mergeCell ref="AH184:AK184"/>
    <mergeCell ref="AL184:AO184"/>
    <mergeCell ref="J183:O183"/>
    <mergeCell ref="J184:O184"/>
    <mergeCell ref="Y184:AB184"/>
    <mergeCell ref="AP183:AX183"/>
    <mergeCell ref="AP184:AX184"/>
    <mergeCell ref="AL188:AO188"/>
    <mergeCell ref="A187:B187"/>
    <mergeCell ref="A188:B188"/>
    <mergeCell ref="C187:I187"/>
    <mergeCell ref="J187:O187"/>
    <mergeCell ref="P187:X187"/>
    <mergeCell ref="Y187:AB187"/>
    <mergeCell ref="AC187:AG187"/>
    <mergeCell ref="AH187:AK187"/>
    <mergeCell ref="AL187:AO187"/>
    <mergeCell ref="A191:B191"/>
    <mergeCell ref="A192:B192"/>
    <mergeCell ref="C192:I192"/>
    <mergeCell ref="J192:O192"/>
    <mergeCell ref="P192:X192"/>
    <mergeCell ref="Y192:AB192"/>
    <mergeCell ref="AC192:AG192"/>
    <mergeCell ref="AH192:AK192"/>
    <mergeCell ref="AL192:AO192"/>
    <mergeCell ref="C191:I191"/>
    <mergeCell ref="J191:O191"/>
    <mergeCell ref="P191:X191"/>
    <mergeCell ref="Y191:AB191"/>
    <mergeCell ref="AC191:AG191"/>
    <mergeCell ref="AH191:AK191"/>
    <mergeCell ref="AL191:AO191"/>
    <mergeCell ref="AP192:AX192"/>
    <mergeCell ref="A195:B195"/>
    <mergeCell ref="A196:B196"/>
    <mergeCell ref="A199:B199"/>
    <mergeCell ref="A200:B200"/>
    <mergeCell ref="A197:B197"/>
    <mergeCell ref="A198:B198"/>
    <mergeCell ref="C197:I197"/>
    <mergeCell ref="J197:O197"/>
    <mergeCell ref="P197:X197"/>
    <mergeCell ref="Y197:AB197"/>
    <mergeCell ref="AC197:AG197"/>
    <mergeCell ref="AH197:AK197"/>
    <mergeCell ref="AL197:AO197"/>
    <mergeCell ref="AP197:AX197"/>
    <mergeCell ref="C195:I195"/>
    <mergeCell ref="J195:O195"/>
    <mergeCell ref="P195:X195"/>
    <mergeCell ref="Y195:AB195"/>
    <mergeCell ref="AC195:AG195"/>
    <mergeCell ref="AH195:AK195"/>
    <mergeCell ref="AL195:AO195"/>
    <mergeCell ref="AP195:AX195"/>
    <mergeCell ref="A201:B201"/>
    <mergeCell ref="C201:I201"/>
    <mergeCell ref="J201:O201"/>
    <mergeCell ref="P201:X201"/>
    <mergeCell ref="Y201:AB201"/>
    <mergeCell ref="AC201:AG201"/>
    <mergeCell ref="AH201:AK201"/>
    <mergeCell ref="AL201:AO201"/>
    <mergeCell ref="AP201:AX201"/>
    <mergeCell ref="A205:B205"/>
    <mergeCell ref="A204:B204"/>
    <mergeCell ref="A208:B208"/>
    <mergeCell ref="A209:B209"/>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A212:B212"/>
    <mergeCell ref="A213:B213"/>
    <mergeCell ref="C213:I213"/>
    <mergeCell ref="J213:O213"/>
    <mergeCell ref="P213:X213"/>
    <mergeCell ref="Y213:AB213"/>
    <mergeCell ref="AC213:AG213"/>
    <mergeCell ref="AH213:AK213"/>
    <mergeCell ref="AL213:AO213"/>
    <mergeCell ref="A216:B216"/>
    <mergeCell ref="A217:B217"/>
    <mergeCell ref="AU39:AX39"/>
    <mergeCell ref="AE42:AH42"/>
    <mergeCell ref="AI42:AL42"/>
    <mergeCell ref="AM42:AP42"/>
    <mergeCell ref="AQ42:AT42"/>
    <mergeCell ref="AU42:AX42"/>
    <mergeCell ref="G177:K177"/>
    <mergeCell ref="L177:X177"/>
    <mergeCell ref="Y177:AB177"/>
    <mergeCell ref="AC177:AG177"/>
    <mergeCell ref="AH177:AT177"/>
    <mergeCell ref="AU177:AX177"/>
    <mergeCell ref="AW40:AX40"/>
    <mergeCell ref="AS40:AT40"/>
    <mergeCell ref="AE41:AH41"/>
    <mergeCell ref="AI41:AL41"/>
    <mergeCell ref="AM41:AP41"/>
    <mergeCell ref="AQ41:AT41"/>
    <mergeCell ref="AU41:AX41"/>
    <mergeCell ref="AU43:AX43"/>
    <mergeCell ref="AQ43:AT43"/>
    <mergeCell ref="AE43:AH43"/>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AE8:AX8"/>
    <mergeCell ref="AE34:AH34"/>
    <mergeCell ref="AI34:AL34"/>
    <mergeCell ref="AM34:AP34"/>
    <mergeCell ref="AQ34:AT34"/>
    <mergeCell ref="AU34:AX34"/>
    <mergeCell ref="AE35:AH35"/>
    <mergeCell ref="AI35:AL35"/>
    <mergeCell ref="AQ35:AT35"/>
    <mergeCell ref="AQ40:AR40"/>
    <mergeCell ref="AE49:AH49"/>
    <mergeCell ref="AE54:AH55"/>
    <mergeCell ref="Y183:AB183"/>
    <mergeCell ref="C183:I183"/>
    <mergeCell ref="P183:X183"/>
    <mergeCell ref="Y56:AA56"/>
    <mergeCell ref="AB56:AD56"/>
    <mergeCell ref="AE56:AH56"/>
    <mergeCell ref="Y54:AA55"/>
    <mergeCell ref="AB54:AD55"/>
    <mergeCell ref="AE60:AX61"/>
    <mergeCell ref="AE63:AX64"/>
    <mergeCell ref="G56:X57"/>
    <mergeCell ref="E53:F53"/>
    <mergeCell ref="G53:AX53"/>
    <mergeCell ref="E52:F52"/>
    <mergeCell ref="G52:AX52"/>
    <mergeCell ref="E54:F64"/>
    <mergeCell ref="AB60:AD64"/>
    <mergeCell ref="A82:AX82"/>
    <mergeCell ref="G69:X70"/>
    <mergeCell ref="G71:X73"/>
    <mergeCell ref="AU173:AX173"/>
    <mergeCell ref="AC173:AG173"/>
    <mergeCell ref="AM74:AP75"/>
    <mergeCell ref="AQ74:AT74"/>
    <mergeCell ref="AE78:AH78"/>
    <mergeCell ref="AI78:AL78"/>
    <mergeCell ref="AM78:AP78"/>
    <mergeCell ref="AQ78:AT78"/>
    <mergeCell ref="AW55:AX55"/>
    <mergeCell ref="AS55:AT55"/>
    <mergeCell ref="AQ50:AX50"/>
    <mergeCell ref="AQ54:AT54"/>
    <mergeCell ref="AU54:AX54"/>
    <mergeCell ref="AE70:AF70"/>
    <mergeCell ref="AU56:AX56"/>
    <mergeCell ref="AG70:AH70"/>
    <mergeCell ref="AE58:AX59"/>
    <mergeCell ref="AW70:AX70"/>
    <mergeCell ref="AE50:AH50"/>
    <mergeCell ref="AI50:AL50"/>
    <mergeCell ref="Y78:AA78"/>
    <mergeCell ref="AB78:AD78"/>
    <mergeCell ref="AE73:AH73"/>
    <mergeCell ref="E74:F78"/>
    <mergeCell ref="G74:X75"/>
    <mergeCell ref="Y74:AA75"/>
    <mergeCell ref="AB74:AD75"/>
    <mergeCell ref="AE74:AH74"/>
    <mergeCell ref="AI74:AL75"/>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U78:AX78"/>
    <mergeCell ref="C68:D81"/>
    <mergeCell ref="P22:V22"/>
    <mergeCell ref="P23:V23"/>
    <mergeCell ref="G24:O24"/>
    <mergeCell ref="AD2:AH2"/>
    <mergeCell ref="AJ2:AM2"/>
    <mergeCell ref="G8:X8"/>
    <mergeCell ref="C95:AC95"/>
    <mergeCell ref="AD95:AF95"/>
    <mergeCell ref="AO2:AQ2"/>
    <mergeCell ref="AS2:AU2"/>
    <mergeCell ref="P24:V24"/>
    <mergeCell ref="W24:AC24"/>
    <mergeCell ref="W23:AC23"/>
    <mergeCell ref="AU74:AX74"/>
    <mergeCell ref="AE75:AF75"/>
    <mergeCell ref="AG75:AH75"/>
    <mergeCell ref="AQ75:AR75"/>
    <mergeCell ref="AS75:AT75"/>
    <mergeCell ref="AU75:AV75"/>
    <mergeCell ref="AW75:AX75"/>
    <mergeCell ref="G76:X78"/>
    <mergeCell ref="Y76:AA76"/>
    <mergeCell ref="AJ129:AK129"/>
    <mergeCell ref="A124:D124"/>
    <mergeCell ref="A123:D123"/>
    <mergeCell ref="A129:D129"/>
    <mergeCell ref="E129:G129"/>
    <mergeCell ref="I129:J129"/>
    <mergeCell ref="L129:M129"/>
    <mergeCell ref="Q129:S129"/>
    <mergeCell ref="U129:V129"/>
    <mergeCell ref="X129:Y129"/>
    <mergeCell ref="AC129:AE129"/>
    <mergeCell ref="U128:V128"/>
    <mergeCell ref="X128:Y128"/>
    <mergeCell ref="AA128:AB128"/>
    <mergeCell ref="AC128:AE128"/>
    <mergeCell ref="AG128:AH128"/>
    <mergeCell ref="AJ128:AK128"/>
    <mergeCell ref="E124:P124"/>
    <mergeCell ref="Q124:AB124"/>
    <mergeCell ref="AC124:AN124"/>
    <mergeCell ref="I128:J128"/>
    <mergeCell ref="L128:M128"/>
    <mergeCell ref="O128:P128"/>
    <mergeCell ref="Q128:S128"/>
    <mergeCell ref="AM128:AN128"/>
    <mergeCell ref="AO128:AP128"/>
    <mergeCell ref="AR128:AS128"/>
    <mergeCell ref="A12:F21"/>
    <mergeCell ref="G22:O22"/>
    <mergeCell ref="G23:O23"/>
    <mergeCell ref="A22:F24"/>
    <mergeCell ref="AD22:AX22"/>
    <mergeCell ref="AD23:AX24"/>
    <mergeCell ref="W22:AC22"/>
    <mergeCell ref="A122:D122"/>
    <mergeCell ref="E122:P122"/>
    <mergeCell ref="Q122:AB122"/>
    <mergeCell ref="AC122:AN122"/>
    <mergeCell ref="AO122:AX122"/>
    <mergeCell ref="E123:P123"/>
    <mergeCell ref="Q123:AB123"/>
    <mergeCell ref="AC123:AN123"/>
    <mergeCell ref="AO123:AX123"/>
    <mergeCell ref="A119:D119"/>
    <mergeCell ref="E119:P119"/>
    <mergeCell ref="Q119:AB119"/>
    <mergeCell ref="AC119:AN119"/>
    <mergeCell ref="AU128:AV128"/>
    <mergeCell ref="AO124:AX124"/>
    <mergeCell ref="E125:P125"/>
    <mergeCell ref="Q125:AB125"/>
    <mergeCell ref="AC125:AN125"/>
    <mergeCell ref="AO125:AX125"/>
    <mergeCell ref="A125:D125"/>
    <mergeCell ref="O129:P129"/>
    <mergeCell ref="AA129:AB129"/>
    <mergeCell ref="AM129:AN129"/>
    <mergeCell ref="AO129:AP129"/>
    <mergeCell ref="AR129:AS129"/>
    <mergeCell ref="AU129:AV129"/>
    <mergeCell ref="A126:D126"/>
    <mergeCell ref="E126:P126"/>
    <mergeCell ref="Q126:AB126"/>
    <mergeCell ref="AC126:AN126"/>
    <mergeCell ref="AO126:AX126"/>
    <mergeCell ref="A127:D127"/>
    <mergeCell ref="E127:P127"/>
    <mergeCell ref="Q127:AB127"/>
    <mergeCell ref="AC127:AN127"/>
    <mergeCell ref="AO127:AX127"/>
    <mergeCell ref="A128:D128"/>
    <mergeCell ref="E128:G128"/>
  </mergeCells>
  <phoneticPr fontId="5"/>
  <conditionalFormatting sqref="P14:AQ14">
    <cfRule type="expression" dxfId="265" priority="14091">
      <formula>IF(RIGHT(TEXT(P14,"0.#"),1)=".",FALSE,TRUE)</formula>
    </cfRule>
    <cfRule type="expression" dxfId="264" priority="14092">
      <formula>IF(RIGHT(TEXT(P14,"0.#"),1)=".",TRUE,FALSE)</formula>
    </cfRule>
  </conditionalFormatting>
  <conditionalFormatting sqref="AE27">
    <cfRule type="expression" dxfId="263" priority="14081">
      <formula>IF(RIGHT(TEXT(AE27,"0.#"),1)=".",FALSE,TRUE)</formula>
    </cfRule>
    <cfRule type="expression" dxfId="262" priority="14082">
      <formula>IF(RIGHT(TEXT(AE27,"0.#"),1)=".",TRUE,FALSE)</formula>
    </cfRule>
  </conditionalFormatting>
  <conditionalFormatting sqref="P18:AX18">
    <cfRule type="expression" dxfId="261" priority="13967">
      <formula>IF(RIGHT(TEXT(P18,"0.#"),1)=".",FALSE,TRUE)</formula>
    </cfRule>
    <cfRule type="expression" dxfId="260" priority="13968">
      <formula>IF(RIGHT(TEXT(P18,"0.#"),1)=".",TRUE,FALSE)</formula>
    </cfRule>
  </conditionalFormatting>
  <conditionalFormatting sqref="Y164">
    <cfRule type="expression" dxfId="259" priority="13959">
      <formula>IF(RIGHT(TEXT(Y164,"0.#"),1)=".",FALSE,TRUE)</formula>
    </cfRule>
    <cfRule type="expression" dxfId="258" priority="13960">
      <formula>IF(RIGHT(TEXT(Y164,"0.#"),1)=".",TRUE,FALSE)</formula>
    </cfRule>
  </conditionalFormatting>
  <conditionalFormatting sqref="Y172 Y167">
    <cfRule type="expression" dxfId="257" priority="13741">
      <formula>IF(RIGHT(TEXT(Y167,"0.#"),1)=".",FALSE,TRUE)</formula>
    </cfRule>
    <cfRule type="expression" dxfId="256" priority="13742">
      <formula>IF(RIGHT(TEXT(Y167,"0.#"),1)=".",TRUE,FALSE)</formula>
    </cfRule>
  </conditionalFormatting>
  <conditionalFormatting sqref="P16:AQ17 P15:AX15 P13:AX13">
    <cfRule type="expression" dxfId="255" priority="13789">
      <formula>IF(RIGHT(TEXT(P13,"0.#"),1)=".",FALSE,TRUE)</formula>
    </cfRule>
    <cfRule type="expression" dxfId="254" priority="13790">
      <formula>IF(RIGHT(TEXT(P13,"0.#"),1)=".",TRUE,FALSE)</formula>
    </cfRule>
  </conditionalFormatting>
  <conditionalFormatting sqref="P19:AJ19">
    <cfRule type="expression" dxfId="253" priority="13787">
      <formula>IF(RIGHT(TEXT(P19,"0.#"),1)=".",FALSE,TRUE)</formula>
    </cfRule>
    <cfRule type="expression" dxfId="252" priority="13788">
      <formula>IF(RIGHT(TEXT(P19,"0.#"),1)=".",TRUE,FALSE)</formula>
    </cfRule>
  </conditionalFormatting>
  <conditionalFormatting sqref="AE47 AQ47">
    <cfRule type="expression" dxfId="251" priority="13779">
      <formula>IF(RIGHT(TEXT(AE47,"0.#"),1)=".",FALSE,TRUE)</formula>
    </cfRule>
    <cfRule type="expression" dxfId="250" priority="13780">
      <formula>IF(RIGHT(TEXT(AE47,"0.#"),1)=".",TRUE,FALSE)</formula>
    </cfRule>
  </conditionalFormatting>
  <conditionalFormatting sqref="Y163">
    <cfRule type="expression" dxfId="249" priority="13765">
      <formula>IF(RIGHT(TEXT(Y163,"0.#"),1)=".",FALSE,TRUE)</formula>
    </cfRule>
    <cfRule type="expression" dxfId="248" priority="13766">
      <formula>IF(RIGHT(TEXT(Y163,"0.#"),1)=".",TRUE,FALSE)</formula>
    </cfRule>
  </conditionalFormatting>
  <conditionalFormatting sqref="AU164">
    <cfRule type="expression" dxfId="247" priority="13761">
      <formula>IF(RIGHT(TEXT(AU164,"0.#"),1)=".",FALSE,TRUE)</formula>
    </cfRule>
    <cfRule type="expression" dxfId="246" priority="13762">
      <formula>IF(RIGHT(TEXT(AU164,"0.#"),1)=".",TRUE,FALSE)</formula>
    </cfRule>
  </conditionalFormatting>
  <conditionalFormatting sqref="AU163">
    <cfRule type="expression" dxfId="245" priority="13759">
      <formula>IF(RIGHT(TEXT(AU163,"0.#"),1)=".",FALSE,TRUE)</formula>
    </cfRule>
    <cfRule type="expression" dxfId="244" priority="13760">
      <formula>IF(RIGHT(TEXT(AU163,"0.#"),1)=".",TRUE,FALSE)</formula>
    </cfRule>
  </conditionalFormatting>
  <conditionalFormatting sqref="Y168">
    <cfRule type="expression" dxfId="243" priority="13745">
      <formula>IF(RIGHT(TEXT(Y168,"0.#"),1)=".",FALSE,TRUE)</formula>
    </cfRule>
    <cfRule type="expression" dxfId="242" priority="13746">
      <formula>IF(RIGHT(TEXT(Y168,"0.#"),1)=".",TRUE,FALSE)</formula>
    </cfRule>
  </conditionalFormatting>
  <conditionalFormatting sqref="Y177 Y173 Y169">
    <cfRule type="expression" dxfId="241" priority="13743">
      <formula>IF(RIGHT(TEXT(Y169,"0.#"),1)=".",FALSE,TRUE)</formula>
    </cfRule>
    <cfRule type="expression" dxfId="240" priority="13744">
      <formula>IF(RIGHT(TEXT(Y169,"0.#"),1)=".",TRUE,FALSE)</formula>
    </cfRule>
  </conditionalFormatting>
  <conditionalFormatting sqref="AU168">
    <cfRule type="expression" dxfId="239" priority="13739">
      <formula>IF(RIGHT(TEXT(AU168,"0.#"),1)=".",FALSE,TRUE)</formula>
    </cfRule>
    <cfRule type="expression" dxfId="238" priority="13740">
      <formula>IF(RIGHT(TEXT(AU168,"0.#"),1)=".",TRUE,FALSE)</formula>
    </cfRule>
  </conditionalFormatting>
  <conditionalFormatting sqref="AU177 AU173 AU169">
    <cfRule type="expression" dxfId="237" priority="13737">
      <formula>IF(RIGHT(TEXT(AU169,"0.#"),1)=".",FALSE,TRUE)</formula>
    </cfRule>
    <cfRule type="expression" dxfId="236" priority="13738">
      <formula>IF(RIGHT(TEXT(AU169,"0.#"),1)=".",TRUE,FALSE)</formula>
    </cfRule>
  </conditionalFormatting>
  <conditionalFormatting sqref="AU176 AU172 AU167">
    <cfRule type="expression" dxfId="235" priority="13735">
      <formula>IF(RIGHT(TEXT(AU167,"0.#"),1)=".",FALSE,TRUE)</formula>
    </cfRule>
    <cfRule type="expression" dxfId="234" priority="13736">
      <formula>IF(RIGHT(TEXT(AU167,"0.#"),1)=".",TRUE,FALSE)</formula>
    </cfRule>
  </conditionalFormatting>
  <conditionalFormatting sqref="AE28">
    <cfRule type="expression" dxfId="233" priority="13549">
      <formula>IF(RIGHT(TEXT(AE28,"0.#"),1)=".",FALSE,TRUE)</formula>
    </cfRule>
    <cfRule type="expression" dxfId="232" priority="13550">
      <formula>IF(RIGHT(TEXT(AE28,"0.#"),1)=".",TRUE,FALSE)</formula>
    </cfRule>
  </conditionalFormatting>
  <conditionalFormatting sqref="AE29">
    <cfRule type="expression" dxfId="231" priority="13547">
      <formula>IF(RIGHT(TEXT(AE29,"0.#"),1)=".",FALSE,TRUE)</formula>
    </cfRule>
    <cfRule type="expression" dxfId="230" priority="13548">
      <formula>IF(RIGHT(TEXT(AE29,"0.#"),1)=".",TRUE,FALSE)</formula>
    </cfRule>
  </conditionalFormatting>
  <conditionalFormatting sqref="AI27">
    <cfRule type="expression" dxfId="229" priority="13541">
      <formula>IF(RIGHT(TEXT(AI27,"0.#"),1)=".",FALSE,TRUE)</formula>
    </cfRule>
    <cfRule type="expression" dxfId="228" priority="13542">
      <formula>IF(RIGHT(TEXT(AI27,"0.#"),1)=".",TRUE,FALSE)</formula>
    </cfRule>
  </conditionalFormatting>
  <conditionalFormatting sqref="AM27">
    <cfRule type="expression" dxfId="227" priority="13539">
      <formula>IF(RIGHT(TEXT(AM27,"0.#"),1)=".",FALSE,TRUE)</formula>
    </cfRule>
    <cfRule type="expression" dxfId="226" priority="13540">
      <formula>IF(RIGHT(TEXT(AM27,"0.#"),1)=".",TRUE,FALSE)</formula>
    </cfRule>
  </conditionalFormatting>
  <conditionalFormatting sqref="AQ27">
    <cfRule type="expression" dxfId="225" priority="13529">
      <formula>IF(RIGHT(TEXT(AQ27,"0.#"),1)=".",FALSE,TRUE)</formula>
    </cfRule>
    <cfRule type="expression" dxfId="224" priority="13530">
      <formula>IF(RIGHT(TEXT(AQ27,"0.#"),1)=".",TRUE,FALSE)</formula>
    </cfRule>
  </conditionalFormatting>
  <conditionalFormatting sqref="AU27">
    <cfRule type="expression" dxfId="223" priority="13527">
      <formula>IF(RIGHT(TEXT(AU27,"0.#"),1)=".",FALSE,TRUE)</formula>
    </cfRule>
    <cfRule type="expression" dxfId="222" priority="13528">
      <formula>IF(RIGHT(TEXT(AU27,"0.#"),1)=".",TRUE,FALSE)</formula>
    </cfRule>
  </conditionalFormatting>
  <conditionalFormatting sqref="AI47">
    <cfRule type="expression" dxfId="221" priority="13311">
      <formula>IF(RIGHT(TEXT(AI47,"0.#"),1)=".",FALSE,TRUE)</formula>
    </cfRule>
    <cfRule type="expression" dxfId="220" priority="13312">
      <formula>IF(RIGHT(TEXT(AI47,"0.#"),1)=".",TRUE,FALSE)</formula>
    </cfRule>
  </conditionalFormatting>
  <conditionalFormatting sqref="AM47">
    <cfRule type="expression" dxfId="219" priority="13309">
      <formula>IF(RIGHT(TEXT(AM47,"0.#"),1)=".",FALSE,TRUE)</formula>
    </cfRule>
    <cfRule type="expression" dxfId="218" priority="13310">
      <formula>IF(RIGHT(TEXT(AM47,"0.#"),1)=".",TRUE,FALSE)</formula>
    </cfRule>
  </conditionalFormatting>
  <conditionalFormatting sqref="AE48">
    <cfRule type="expression" dxfId="217" priority="13307">
      <formula>IF(RIGHT(TEXT(AE48,"0.#"),1)=".",FALSE,TRUE)</formula>
    </cfRule>
    <cfRule type="expression" dxfId="216" priority="13308">
      <formula>IF(RIGHT(TEXT(AE48,"0.#"),1)=".",TRUE,FALSE)</formula>
    </cfRule>
  </conditionalFormatting>
  <conditionalFormatting sqref="AI48">
    <cfRule type="expression" dxfId="215" priority="13305">
      <formula>IF(RIGHT(TEXT(AI48,"0.#"),1)=".",FALSE,TRUE)</formula>
    </cfRule>
    <cfRule type="expression" dxfId="214" priority="13306">
      <formula>IF(RIGHT(TEXT(AI48,"0.#"),1)=".",TRUE,FALSE)</formula>
    </cfRule>
  </conditionalFormatting>
  <conditionalFormatting sqref="AM48">
    <cfRule type="expression" dxfId="213" priority="13303">
      <formula>IF(RIGHT(TEXT(AM48,"0.#"),1)=".",FALSE,TRUE)</formula>
    </cfRule>
    <cfRule type="expression" dxfId="212" priority="13304">
      <formula>IF(RIGHT(TEXT(AM48,"0.#"),1)=".",TRUE,FALSE)</formula>
    </cfRule>
  </conditionalFormatting>
  <conditionalFormatting sqref="AQ48">
    <cfRule type="expression" dxfId="211" priority="13301">
      <formula>IF(RIGHT(TEXT(AQ48,"0.#"),1)=".",FALSE,TRUE)</formula>
    </cfRule>
    <cfRule type="expression" dxfId="210" priority="13302">
      <formula>IF(RIGHT(TEXT(AQ48,"0.#"),1)=".",TRUE,FALSE)</formula>
    </cfRule>
  </conditionalFormatting>
  <conditionalFormatting sqref="AE50 AQ50">
    <cfRule type="expression" dxfId="209" priority="13243">
      <formula>IF(RIGHT(TEXT(AE50,"0.#"),1)=".",FALSE,TRUE)</formula>
    </cfRule>
    <cfRule type="expression" dxfId="208" priority="13244">
      <formula>IF(RIGHT(TEXT(AE50,"0.#"),1)=".",TRUE,FALSE)</formula>
    </cfRule>
  </conditionalFormatting>
  <conditionalFormatting sqref="AI50">
    <cfRule type="expression" dxfId="207" priority="13241">
      <formula>IF(RIGHT(TEXT(AI50,"0.#"),1)=".",FALSE,TRUE)</formula>
    </cfRule>
    <cfRule type="expression" dxfId="206" priority="13242">
      <formula>IF(RIGHT(TEXT(AI50,"0.#"),1)=".",TRUE,FALSE)</formula>
    </cfRule>
  </conditionalFormatting>
  <conditionalFormatting sqref="AM50">
    <cfRule type="expression" dxfId="205" priority="13239">
      <formula>IF(RIGHT(TEXT(AM50,"0.#"),1)=".",FALSE,TRUE)</formula>
    </cfRule>
    <cfRule type="expression" dxfId="204" priority="13240">
      <formula>IF(RIGHT(TEXT(AM50,"0.#"),1)=".",TRUE,FALSE)</formula>
    </cfRule>
  </conditionalFormatting>
  <conditionalFormatting sqref="AE51 AM51">
    <cfRule type="expression" dxfId="203" priority="13237">
      <formula>IF(RIGHT(TEXT(AE51,"0.#"),1)=".",FALSE,TRUE)</formula>
    </cfRule>
    <cfRule type="expression" dxfId="202" priority="13238">
      <formula>IF(RIGHT(TEXT(AE51,"0.#"),1)=".",TRUE,FALSE)</formula>
    </cfRule>
  </conditionalFormatting>
  <conditionalFormatting sqref="AI51">
    <cfRule type="expression" dxfId="201" priority="13235">
      <formula>IF(RIGHT(TEXT(AI51,"0.#"),1)=".",FALSE,TRUE)</formula>
    </cfRule>
    <cfRule type="expression" dxfId="200" priority="13236">
      <formula>IF(RIGHT(TEXT(AI51,"0.#"),1)=".",TRUE,FALSE)</formula>
    </cfRule>
  </conditionalFormatting>
  <conditionalFormatting sqref="AQ51">
    <cfRule type="expression" dxfId="199" priority="13231">
      <formula>IF(RIGHT(TEXT(AQ51,"0.#"),1)=".",FALSE,TRUE)</formula>
    </cfRule>
    <cfRule type="expression" dxfId="198" priority="13232">
      <formula>IF(RIGHT(TEXT(AQ51,"0.#"),1)=".",TRUE,FALSE)</formula>
    </cfRule>
  </conditionalFormatting>
  <conditionalFormatting sqref="AE56 AI56 AM56 AQ56 AU56">
    <cfRule type="expression" dxfId="197" priority="13143">
      <formula>IF(RIGHT(TEXT(AE56,"0.#"),1)=".",FALSE,TRUE)</formula>
    </cfRule>
    <cfRule type="expression" dxfId="196" priority="13144">
      <formula>IF(RIGHT(TEXT(AE56,"0.#"),1)=".",TRUE,FALSE)</formula>
    </cfRule>
  </conditionalFormatting>
  <conditionalFormatting sqref="AE71">
    <cfRule type="expression" dxfId="195" priority="13113">
      <formula>IF(RIGHT(TEXT(AE71,"0.#"),1)=".",FALSE,TRUE)</formula>
    </cfRule>
    <cfRule type="expression" dxfId="194" priority="13114">
      <formula>IF(RIGHT(TEXT(AE71,"0.#"),1)=".",TRUE,FALSE)</formula>
    </cfRule>
  </conditionalFormatting>
  <conditionalFormatting sqref="AL184:AO184">
    <cfRule type="expression" dxfId="193" priority="2899">
      <formula>IF(AND(AL184&gt;=0, RIGHT(TEXT(AL184,"0.#"),1)&lt;&gt;"."),TRUE,FALSE)</formula>
    </cfRule>
    <cfRule type="expression" dxfId="192" priority="2900">
      <formula>IF(AND(AL184&gt;=0, RIGHT(TEXT(AL184,"0.#"),1)="."),TRUE,FALSE)</formula>
    </cfRule>
    <cfRule type="expression" dxfId="191" priority="2901">
      <formula>IF(AND(AL184&lt;0, RIGHT(TEXT(AL184,"0.#"),1)&lt;&gt;"."),TRUE,FALSE)</formula>
    </cfRule>
    <cfRule type="expression" dxfId="190" priority="2902">
      <formula>IF(AND(AL184&lt;0, RIGHT(TEXT(AL184,"0.#"),1)="."),TRUE,FALSE)</formula>
    </cfRule>
  </conditionalFormatting>
  <conditionalFormatting sqref="Y184">
    <cfRule type="expression" dxfId="189" priority="2897">
      <formula>IF(RIGHT(TEXT(Y184,"0.#"),1)=".",FALSE,TRUE)</formula>
    </cfRule>
    <cfRule type="expression" dxfId="188" priority="2898">
      <formula>IF(RIGHT(TEXT(Y184,"0.#"),1)=".",TRUE,FALSE)</formula>
    </cfRule>
  </conditionalFormatting>
  <conditionalFormatting sqref="AI41">
    <cfRule type="expression" dxfId="187" priority="2045">
      <formula>IF(RIGHT(TEXT(AI41,"0.#"),1)=".",FALSE,TRUE)</formula>
    </cfRule>
    <cfRule type="expression" dxfId="186" priority="2046">
      <formula>IF(RIGHT(TEXT(AI41,"0.#"),1)=".",TRUE,FALSE)</formula>
    </cfRule>
  </conditionalFormatting>
  <conditionalFormatting sqref="AM41">
    <cfRule type="expression" dxfId="185" priority="2043">
      <formula>IF(RIGHT(TEXT(AM41,"0.#"),1)=".",FALSE,TRUE)</formula>
    </cfRule>
    <cfRule type="expression" dxfId="184" priority="2044">
      <formula>IF(RIGHT(TEXT(AM41,"0.#"),1)=".",TRUE,FALSE)</formula>
    </cfRule>
  </conditionalFormatting>
  <conditionalFormatting sqref="Y188">
    <cfRule type="expression" dxfId="183" priority="2151">
      <formula>IF(RIGHT(TEXT(Y188,"0.#"),1)=".",FALSE,TRUE)</formula>
    </cfRule>
    <cfRule type="expression" dxfId="182" priority="2152">
      <formula>IF(RIGHT(TEXT(Y188,"0.#"),1)=".",TRUE,FALSE)</formula>
    </cfRule>
  </conditionalFormatting>
  <conditionalFormatting sqref="Y192">
    <cfRule type="expression" dxfId="181" priority="2139">
      <formula>IF(RIGHT(TEXT(Y192,"0.#"),1)=".",FALSE,TRUE)</formula>
    </cfRule>
    <cfRule type="expression" dxfId="180" priority="2140">
      <formula>IF(RIGHT(TEXT(Y192,"0.#"),1)=".",TRUE,FALSE)</formula>
    </cfRule>
  </conditionalFormatting>
  <conditionalFormatting sqref="Y205">
    <cfRule type="expression" dxfId="179" priority="2115">
      <formula>IF(RIGHT(TEXT(Y205,"0.#"),1)=".",FALSE,TRUE)</formula>
    </cfRule>
    <cfRule type="expression" dxfId="178" priority="2116">
      <formula>IF(RIGHT(TEXT(Y205,"0.#"),1)=".",TRUE,FALSE)</formula>
    </cfRule>
  </conditionalFormatting>
  <conditionalFormatting sqref="W23">
    <cfRule type="expression" dxfId="177" priority="2393">
      <formula>IF(RIGHT(TEXT(W23,"0.#"),1)=".",FALSE,TRUE)</formula>
    </cfRule>
    <cfRule type="expression" dxfId="176" priority="2394">
      <formula>IF(RIGHT(TEXT(W23,"0.#"),1)=".",TRUE,FALSE)</formula>
    </cfRule>
  </conditionalFormatting>
  <conditionalFormatting sqref="P23">
    <cfRule type="expression" dxfId="175" priority="2381">
      <formula>IF(RIGHT(TEXT(P23,"0.#"),1)=".",FALSE,TRUE)</formula>
    </cfRule>
    <cfRule type="expression" dxfId="174" priority="2382">
      <formula>IF(RIGHT(TEXT(P23,"0.#"),1)=".",TRUE,FALSE)</formula>
    </cfRule>
  </conditionalFormatting>
  <conditionalFormatting sqref="AL188:AO188">
    <cfRule type="expression" dxfId="173" priority="2153">
      <formula>IF(AND(AL188&gt;=0, RIGHT(TEXT(AL188,"0.#"),1)&lt;&gt;"."),TRUE,FALSE)</formula>
    </cfRule>
    <cfRule type="expression" dxfId="172" priority="2154">
      <formula>IF(AND(AL188&gt;=0, RIGHT(TEXT(AL188,"0.#"),1)="."),TRUE,FALSE)</formula>
    </cfRule>
    <cfRule type="expression" dxfId="171" priority="2155">
      <formula>IF(AND(AL188&lt;0, RIGHT(TEXT(AL188,"0.#"),1)&lt;&gt;"."),TRUE,FALSE)</formula>
    </cfRule>
    <cfRule type="expression" dxfId="170" priority="2156">
      <formula>IF(AND(AL188&lt;0, RIGHT(TEXT(AL188,"0.#"),1)="."),TRUE,FALSE)</formula>
    </cfRule>
  </conditionalFormatting>
  <conditionalFormatting sqref="AL192:AO192">
    <cfRule type="expression" dxfId="169" priority="2141">
      <formula>IF(AND(AL192&gt;=0, RIGHT(TEXT(AL192,"0.#"),1)&lt;&gt;"."),TRUE,FALSE)</formula>
    </cfRule>
    <cfRule type="expression" dxfId="168" priority="2142">
      <formula>IF(AND(AL192&gt;=0, RIGHT(TEXT(AL192,"0.#"),1)="."),TRUE,FALSE)</formula>
    </cfRule>
    <cfRule type="expression" dxfId="167" priority="2143">
      <formula>IF(AND(AL192&lt;0, RIGHT(TEXT(AL192,"0.#"),1)&lt;&gt;"."),TRUE,FALSE)</formula>
    </cfRule>
    <cfRule type="expression" dxfId="166" priority="2144">
      <formula>IF(AND(AL192&lt;0, RIGHT(TEXT(AL192,"0.#"),1)="."),TRUE,FALSE)</formula>
    </cfRule>
  </conditionalFormatting>
  <conditionalFormatting sqref="AL196:AO196">
    <cfRule type="expression" dxfId="165" priority="2129">
      <formula>IF(AND(AL196&gt;=0, RIGHT(TEXT(AL196,"0.#"),1)&lt;&gt;"."),TRUE,FALSE)</formula>
    </cfRule>
    <cfRule type="expression" dxfId="164" priority="2130">
      <formula>IF(AND(AL196&gt;=0, RIGHT(TEXT(AL196,"0.#"),1)="."),TRUE,FALSE)</formula>
    </cfRule>
    <cfRule type="expression" dxfId="163" priority="2131">
      <formula>IF(AND(AL196&lt;0, RIGHT(TEXT(AL196,"0.#"),1)&lt;&gt;"."),TRUE,FALSE)</formula>
    </cfRule>
    <cfRule type="expression" dxfId="162" priority="2132">
      <formula>IF(AND(AL196&lt;0, RIGHT(TEXT(AL196,"0.#"),1)="."),TRUE,FALSE)</formula>
    </cfRule>
  </conditionalFormatting>
  <conditionalFormatting sqref="AL205:AO205">
    <cfRule type="expression" dxfId="161" priority="2117">
      <formula>IF(AND(AL205&gt;=0, RIGHT(TEXT(AL205,"0.#"),1)&lt;&gt;"."),TRUE,FALSE)</formula>
    </cfRule>
    <cfRule type="expression" dxfId="160" priority="2118">
      <formula>IF(AND(AL205&gt;=0, RIGHT(TEXT(AL205,"0.#"),1)="."),TRUE,FALSE)</formula>
    </cfRule>
    <cfRule type="expression" dxfId="159" priority="2119">
      <formula>IF(AND(AL205&lt;0, RIGHT(TEXT(AL205,"0.#"),1)&lt;&gt;"."),TRUE,FALSE)</formula>
    </cfRule>
    <cfRule type="expression" dxfId="158" priority="2120">
      <formula>IF(AND(AL205&lt;0, RIGHT(TEXT(AL205,"0.#"),1)="."),TRUE,FALSE)</formula>
    </cfRule>
  </conditionalFormatting>
  <conditionalFormatting sqref="AL209:AO209">
    <cfRule type="expression" dxfId="157" priority="2105">
      <formula>IF(AND(AL209&gt;=0, RIGHT(TEXT(AL209,"0.#"),1)&lt;&gt;"."),TRUE,FALSE)</formula>
    </cfRule>
    <cfRule type="expression" dxfId="156" priority="2106">
      <formula>IF(AND(AL209&gt;=0, RIGHT(TEXT(AL209,"0.#"),1)="."),TRUE,FALSE)</formula>
    </cfRule>
    <cfRule type="expression" dxfId="155" priority="2107">
      <formula>IF(AND(AL209&lt;0, RIGHT(TEXT(AL209,"0.#"),1)&lt;&gt;"."),TRUE,FALSE)</formula>
    </cfRule>
    <cfRule type="expression" dxfId="154" priority="2108">
      <formula>IF(AND(AL209&lt;0, RIGHT(TEXT(AL209,"0.#"),1)="."),TRUE,FALSE)</formula>
    </cfRule>
  </conditionalFormatting>
  <conditionalFormatting sqref="Y209">
    <cfRule type="expression" dxfId="153" priority="2103">
      <formula>IF(RIGHT(TEXT(Y209,"0.#"),1)=".",FALSE,TRUE)</formula>
    </cfRule>
    <cfRule type="expression" dxfId="152" priority="2104">
      <formula>IF(RIGHT(TEXT(Y209,"0.#"),1)=".",TRUE,FALSE)</formula>
    </cfRule>
  </conditionalFormatting>
  <conditionalFormatting sqref="AL213:AO213">
    <cfRule type="expression" dxfId="151" priority="2093">
      <formula>IF(AND(AL213&gt;=0, RIGHT(TEXT(AL213,"0.#"),1)&lt;&gt;"."),TRUE,FALSE)</formula>
    </cfRule>
    <cfRule type="expression" dxfId="150" priority="2094">
      <formula>IF(AND(AL213&gt;=0, RIGHT(TEXT(AL213,"0.#"),1)="."),TRUE,FALSE)</formula>
    </cfRule>
    <cfRule type="expression" dxfId="149" priority="2095">
      <formula>IF(AND(AL213&lt;0, RIGHT(TEXT(AL213,"0.#"),1)&lt;&gt;"."),TRUE,FALSE)</formula>
    </cfRule>
    <cfRule type="expression" dxfId="148" priority="2096">
      <formula>IF(AND(AL213&lt;0, RIGHT(TEXT(AL213,"0.#"),1)="."),TRUE,FALSE)</formula>
    </cfRule>
  </conditionalFormatting>
  <conditionalFormatting sqref="Y213">
    <cfRule type="expression" dxfId="147" priority="2091">
      <formula>IF(RIGHT(TEXT(Y213,"0.#"),1)=".",FALSE,TRUE)</formula>
    </cfRule>
    <cfRule type="expression" dxfId="146" priority="2092">
      <formula>IF(RIGHT(TEXT(Y213,"0.#"),1)=".",TRUE,FALSE)</formula>
    </cfRule>
  </conditionalFormatting>
  <conditionalFormatting sqref="AL217:AO217">
    <cfRule type="expression" dxfId="145" priority="2081">
      <formula>IF(AND(AL217&gt;=0, RIGHT(TEXT(AL217,"0.#"),1)&lt;&gt;"."),TRUE,FALSE)</formula>
    </cfRule>
    <cfRule type="expression" dxfId="144" priority="2082">
      <formula>IF(AND(AL217&gt;=0, RIGHT(TEXT(AL217,"0.#"),1)="."),TRUE,FALSE)</formula>
    </cfRule>
    <cfRule type="expression" dxfId="143" priority="2083">
      <formula>IF(AND(AL217&lt;0, RIGHT(TEXT(AL217,"0.#"),1)&lt;&gt;"."),TRUE,FALSE)</formula>
    </cfRule>
    <cfRule type="expression" dxfId="142" priority="2084">
      <formula>IF(AND(AL217&lt;0, RIGHT(TEXT(AL217,"0.#"),1)="."),TRUE,FALSE)</formula>
    </cfRule>
  </conditionalFormatting>
  <conditionalFormatting sqref="Y217">
    <cfRule type="expression" dxfId="141" priority="2079">
      <formula>IF(RIGHT(TEXT(Y217,"0.#"),1)=".",FALSE,TRUE)</formula>
    </cfRule>
    <cfRule type="expression" dxfId="140" priority="2080">
      <formula>IF(RIGHT(TEXT(Y217,"0.#"),1)=".",TRUE,FALSE)</formula>
    </cfRule>
  </conditionalFormatting>
  <conditionalFormatting sqref="AE34">
    <cfRule type="expression" dxfId="139" priority="2077">
      <formula>IF(RIGHT(TEXT(AE34,"0.#"),1)=".",FALSE,TRUE)</formula>
    </cfRule>
    <cfRule type="expression" dxfId="138" priority="2078">
      <formula>IF(RIGHT(TEXT(AE34,"0.#"),1)=".",TRUE,FALSE)</formula>
    </cfRule>
  </conditionalFormatting>
  <conditionalFormatting sqref="AI34">
    <cfRule type="expression" dxfId="137" priority="2067">
      <formula>IF(RIGHT(TEXT(AI34,"0.#"),1)=".",FALSE,TRUE)</formula>
    </cfRule>
    <cfRule type="expression" dxfId="136" priority="2068">
      <formula>IF(RIGHT(TEXT(AI34,"0.#"),1)=".",TRUE,FALSE)</formula>
    </cfRule>
  </conditionalFormatting>
  <conditionalFormatting sqref="AM34">
    <cfRule type="expression" dxfId="135" priority="2065">
      <formula>IF(RIGHT(TEXT(AM34,"0.#"),1)=".",FALSE,TRUE)</formula>
    </cfRule>
    <cfRule type="expression" dxfId="134" priority="2066">
      <formula>IF(RIGHT(TEXT(AM34,"0.#"),1)=".",TRUE,FALSE)</formula>
    </cfRule>
  </conditionalFormatting>
  <conditionalFormatting sqref="AE41">
    <cfRule type="expression" dxfId="133" priority="2055">
      <formula>IF(RIGHT(TEXT(AE41,"0.#"),1)=".",FALSE,TRUE)</formula>
    </cfRule>
    <cfRule type="expression" dxfId="132" priority="2056">
      <formula>IF(RIGHT(TEXT(AE41,"0.#"),1)=".",TRUE,FALSE)</formula>
    </cfRule>
  </conditionalFormatting>
  <conditionalFormatting sqref="AU47">
    <cfRule type="expression" dxfId="131" priority="545">
      <formula>IF(RIGHT(TEXT(AU47,"0.#"),1)=".",FALSE,TRUE)</formula>
    </cfRule>
    <cfRule type="expression" dxfId="130" priority="546">
      <formula>IF(RIGHT(TEXT(AU47,"0.#"),1)=".",TRUE,FALSE)</formula>
    </cfRule>
  </conditionalFormatting>
  <conditionalFormatting sqref="AU48">
    <cfRule type="expression" dxfId="129" priority="543">
      <formula>IF(RIGHT(TEXT(AU48,"0.#"),1)=".",FALSE,TRUE)</formula>
    </cfRule>
    <cfRule type="expression" dxfId="128" priority="544">
      <formula>IF(RIGHT(TEXT(AU48,"0.#"),1)=".",TRUE,FALSE)</formula>
    </cfRule>
  </conditionalFormatting>
  <conditionalFormatting sqref="P24:AC24">
    <cfRule type="expression" dxfId="127" priority="89">
      <formula>IF(RIGHT(TEXT(P24,"0.#"),1)=".",FALSE,TRUE)</formula>
    </cfRule>
    <cfRule type="expression" dxfId="126" priority="90">
      <formula>IF(RIGHT(TEXT(P24,"0.#"),1)=".",TRUE,FALSE)</formula>
    </cfRule>
  </conditionalFormatting>
  <conditionalFormatting sqref="Y176">
    <cfRule type="expression" dxfId="125" priority="69">
      <formula>IF(RIGHT(TEXT(Y176,"0.#"),1)=".",FALSE,TRUE)</formula>
    </cfRule>
    <cfRule type="expression" dxfId="124" priority="70">
      <formula>IF(RIGHT(TEXT(Y176,"0.#"),1)=".",TRUE,FALSE)</formula>
    </cfRule>
  </conditionalFormatting>
  <conditionalFormatting sqref="Y198:Y201">
    <cfRule type="expression" dxfId="123" priority="63">
      <formula>IF(RIGHT(TEXT(Y198,"0.#"),1)=".",FALSE,TRUE)</formula>
    </cfRule>
    <cfRule type="expression" dxfId="122" priority="64">
      <formula>IF(RIGHT(TEXT(Y198,"0.#"),1)=".",TRUE,FALSE)</formula>
    </cfRule>
  </conditionalFormatting>
  <conditionalFormatting sqref="Y196:Y197">
    <cfRule type="expression" dxfId="121" priority="61">
      <formula>IF(RIGHT(TEXT(Y196,"0.#"),1)=".",FALSE,TRUE)</formula>
    </cfRule>
    <cfRule type="expression" dxfId="120" priority="62">
      <formula>IF(RIGHT(TEXT(Y196,"0.#"),1)=".",TRUE,FALSE)</formula>
    </cfRule>
  </conditionalFormatting>
  <conditionalFormatting sqref="AL197:AO201">
    <cfRule type="expression" dxfId="119" priority="57">
      <formula>IF(AND(AL197&gt;=0, RIGHT(TEXT(AL197,"0.#"),1)&lt;&gt;"."),TRUE,FALSE)</formula>
    </cfRule>
    <cfRule type="expression" dxfId="118" priority="58">
      <formula>IF(AND(AL197&gt;=0, RIGHT(TEXT(AL197,"0.#"),1)="."),TRUE,FALSE)</formula>
    </cfRule>
    <cfRule type="expression" dxfId="117" priority="59">
      <formula>IF(AND(AL197&lt;0, RIGHT(TEXT(AL197,"0.#"),1)&lt;&gt;"."),TRUE,FALSE)</formula>
    </cfRule>
    <cfRule type="expression" dxfId="116" priority="60">
      <formula>IF(AND(AL197&lt;0, RIGHT(TEXT(AL197,"0.#"),1)="."),TRUE,FALSE)</formula>
    </cfRule>
  </conditionalFormatting>
  <conditionalFormatting sqref="AE57 AI57 AM57 AQ57 AU57">
    <cfRule type="expression" dxfId="115" priority="55">
      <formula>IF(RIGHT(TEXT(AE57,"0.#"),1)=".",FALSE,TRUE)</formula>
    </cfRule>
    <cfRule type="expression" dxfId="114" priority="56">
      <formula>IF(RIGHT(TEXT(AE57,"0.#"),1)=".",TRUE,FALSE)</formula>
    </cfRule>
  </conditionalFormatting>
  <conditionalFormatting sqref="AI71 AM71 AQ71 AU71">
    <cfRule type="expression" dxfId="113" priority="53">
      <formula>IF(RIGHT(TEXT(AI71,"0.#"),1)=".",FALSE,TRUE)</formula>
    </cfRule>
    <cfRule type="expression" dxfId="112" priority="54">
      <formula>IF(RIGHT(TEXT(AI71,"0.#"),1)=".",TRUE,FALSE)</formula>
    </cfRule>
  </conditionalFormatting>
  <conditionalFormatting sqref="AE72">
    <cfRule type="expression" dxfId="111" priority="51">
      <formula>IF(RIGHT(TEXT(AE72,"0.#"),1)=".",FALSE,TRUE)</formula>
    </cfRule>
    <cfRule type="expression" dxfId="110" priority="52">
      <formula>IF(RIGHT(TEXT(AE72,"0.#"),1)=".",TRUE,FALSE)</formula>
    </cfRule>
  </conditionalFormatting>
  <conditionalFormatting sqref="AI72 AM72 AQ72 AU72">
    <cfRule type="expression" dxfId="109" priority="49">
      <formula>IF(RIGHT(TEXT(AI72,"0.#"),1)=".",FALSE,TRUE)</formula>
    </cfRule>
    <cfRule type="expression" dxfId="108" priority="50">
      <formula>IF(RIGHT(TEXT(AI72,"0.#"),1)=".",TRUE,FALSE)</formula>
    </cfRule>
  </conditionalFormatting>
  <conditionalFormatting sqref="AE73">
    <cfRule type="expression" dxfId="107" priority="47">
      <formula>IF(RIGHT(TEXT(AE73,"0.#"),1)=".",FALSE,TRUE)</formula>
    </cfRule>
    <cfRule type="expression" dxfId="106" priority="48">
      <formula>IF(RIGHT(TEXT(AE73,"0.#"),1)=".",TRUE,FALSE)</formula>
    </cfRule>
  </conditionalFormatting>
  <conditionalFormatting sqref="AI73 AM73 AQ73 AU73">
    <cfRule type="expression" dxfId="105" priority="45">
      <formula>IF(RIGHT(TEXT(AI73,"0.#"),1)=".",FALSE,TRUE)</formula>
    </cfRule>
    <cfRule type="expression" dxfId="104" priority="46">
      <formula>IF(RIGHT(TEXT(AI73,"0.#"),1)=".",TRUE,FALSE)</formula>
    </cfRule>
  </conditionalFormatting>
  <conditionalFormatting sqref="AE76">
    <cfRule type="expression" dxfId="103" priority="43">
      <formula>IF(RIGHT(TEXT(AE76,"0.#"),1)=".",FALSE,TRUE)</formula>
    </cfRule>
    <cfRule type="expression" dxfId="102" priority="44">
      <formula>IF(RIGHT(TEXT(AE76,"0.#"),1)=".",TRUE,FALSE)</formula>
    </cfRule>
  </conditionalFormatting>
  <conditionalFormatting sqref="AI76 AM76 AQ76 AU76">
    <cfRule type="expression" dxfId="101" priority="41">
      <formula>IF(RIGHT(TEXT(AI76,"0.#"),1)=".",FALSE,TRUE)</formula>
    </cfRule>
    <cfRule type="expression" dxfId="100" priority="42">
      <formula>IF(RIGHT(TEXT(AI76,"0.#"),1)=".",TRUE,FALSE)</formula>
    </cfRule>
  </conditionalFormatting>
  <conditionalFormatting sqref="AE77">
    <cfRule type="expression" dxfId="99" priority="39">
      <formula>IF(RIGHT(TEXT(AE77,"0.#"),1)=".",FALSE,TRUE)</formula>
    </cfRule>
    <cfRule type="expression" dxfId="98" priority="40">
      <formula>IF(RIGHT(TEXT(AE77,"0.#"),1)=".",TRUE,FALSE)</formula>
    </cfRule>
  </conditionalFormatting>
  <conditionalFormatting sqref="AI77 AM77 AQ77 AU77">
    <cfRule type="expression" dxfId="97" priority="37">
      <formula>IF(RIGHT(TEXT(AI77,"0.#"),1)=".",FALSE,TRUE)</formula>
    </cfRule>
    <cfRule type="expression" dxfId="96" priority="38">
      <formula>IF(RIGHT(TEXT(AI77,"0.#"),1)=".",TRUE,FALSE)</formula>
    </cfRule>
  </conditionalFormatting>
  <conditionalFormatting sqref="AE78">
    <cfRule type="expression" dxfId="95" priority="35">
      <formula>IF(RIGHT(TEXT(AE78,"0.#"),1)=".",FALSE,TRUE)</formula>
    </cfRule>
    <cfRule type="expression" dxfId="94" priority="36">
      <formula>IF(RIGHT(TEXT(AE78,"0.#"),1)=".",TRUE,FALSE)</formula>
    </cfRule>
  </conditionalFormatting>
  <conditionalFormatting sqref="AI78 AM78 AQ78 AU78">
    <cfRule type="expression" dxfId="93" priority="33">
      <formula>IF(RIGHT(TEXT(AI78,"0.#"),1)=".",FALSE,TRUE)</formula>
    </cfRule>
    <cfRule type="expression" dxfId="92" priority="34">
      <formula>IF(RIGHT(TEXT(AI78,"0.#"),1)=".",TRUE,FALSE)</formula>
    </cfRule>
  </conditionalFormatting>
  <conditionalFormatting sqref="AI28 AM28 AQ28 AU28">
    <cfRule type="expression" dxfId="91" priority="27">
      <formula>IF(RIGHT(TEXT(AI28,"0.#"),1)=".",FALSE,TRUE)</formula>
    </cfRule>
    <cfRule type="expression" dxfId="90" priority="28">
      <formula>IF(RIGHT(TEXT(AI28,"0.#"),1)=".",TRUE,FALSE)</formula>
    </cfRule>
  </conditionalFormatting>
  <conditionalFormatting sqref="AI29 AM29 AQ29 AU29">
    <cfRule type="expression" dxfId="89" priority="25">
      <formula>IF(RIGHT(TEXT(AI29,"0.#"),1)=".",FALSE,TRUE)</formula>
    </cfRule>
    <cfRule type="expression" dxfId="88" priority="26">
      <formula>IF(RIGHT(TEXT(AI29,"0.#"),1)=".",TRUE,FALSE)</formula>
    </cfRule>
  </conditionalFormatting>
  <conditionalFormatting sqref="AE35">
    <cfRule type="expression" dxfId="87" priority="23">
      <formula>IF(RIGHT(TEXT(AE35,"0.#"),1)=".",FALSE,TRUE)</formula>
    </cfRule>
    <cfRule type="expression" dxfId="86" priority="24">
      <formula>IF(RIGHT(TEXT(AE35,"0.#"),1)=".",TRUE,FALSE)</formula>
    </cfRule>
  </conditionalFormatting>
  <conditionalFormatting sqref="AE36">
    <cfRule type="expression" dxfId="85" priority="21">
      <formula>IF(RIGHT(TEXT(AE36,"0.#"),1)=".",FALSE,TRUE)</formula>
    </cfRule>
    <cfRule type="expression" dxfId="84" priority="22">
      <formula>IF(RIGHT(TEXT(AE36,"0.#"),1)=".",TRUE,FALSE)</formula>
    </cfRule>
  </conditionalFormatting>
  <conditionalFormatting sqref="AI35 AM35 AQ35 AU35">
    <cfRule type="expression" dxfId="83" priority="19">
      <formula>IF(RIGHT(TEXT(AI35,"0.#"),1)=".",FALSE,TRUE)</formula>
    </cfRule>
    <cfRule type="expression" dxfId="82" priority="20">
      <formula>IF(RIGHT(TEXT(AI35,"0.#"),1)=".",TRUE,FALSE)</formula>
    </cfRule>
  </conditionalFormatting>
  <conditionalFormatting sqref="AI36 AM36 AQ36 AU36">
    <cfRule type="expression" dxfId="81" priority="17">
      <formula>IF(RIGHT(TEXT(AI36,"0.#"),1)=".",FALSE,TRUE)</formula>
    </cfRule>
    <cfRule type="expression" dxfId="80" priority="18">
      <formula>IF(RIGHT(TEXT(AI36,"0.#"),1)=".",TRUE,FALSE)</formula>
    </cfRule>
  </conditionalFormatting>
  <conditionalFormatting sqref="AQ34">
    <cfRule type="expression" dxfId="79" priority="15">
      <formula>IF(RIGHT(TEXT(AQ34,"0.#"),1)=".",FALSE,TRUE)</formula>
    </cfRule>
    <cfRule type="expression" dxfId="78" priority="16">
      <formula>IF(RIGHT(TEXT(AQ34,"0.#"),1)=".",TRUE,FALSE)</formula>
    </cfRule>
  </conditionalFormatting>
  <conditionalFormatting sqref="AU34">
    <cfRule type="expression" dxfId="77" priority="13">
      <formula>IF(RIGHT(TEXT(AU34,"0.#"),1)=".",FALSE,TRUE)</formula>
    </cfRule>
    <cfRule type="expression" dxfId="76" priority="14">
      <formula>IF(RIGHT(TEXT(AU34,"0.#"),1)=".",TRUE,FALSE)</formula>
    </cfRule>
  </conditionalFormatting>
  <conditionalFormatting sqref="AQ41">
    <cfRule type="expression" dxfId="75" priority="11">
      <formula>IF(RIGHT(TEXT(AQ41,"0.#"),1)=".",FALSE,TRUE)</formula>
    </cfRule>
    <cfRule type="expression" dxfId="74" priority="12">
      <formula>IF(RIGHT(TEXT(AQ41,"0.#"),1)=".",TRUE,FALSE)</formula>
    </cfRule>
  </conditionalFormatting>
  <conditionalFormatting sqref="AU41">
    <cfRule type="expression" dxfId="73" priority="9">
      <formula>IF(RIGHT(TEXT(AU41,"0.#"),1)=".",FALSE,TRUE)</formula>
    </cfRule>
    <cfRule type="expression" dxfId="72" priority="10">
      <formula>IF(RIGHT(TEXT(AU41,"0.#"),1)=".",TRUE,FALSE)</formula>
    </cfRule>
  </conditionalFormatting>
  <conditionalFormatting sqref="AE42">
    <cfRule type="expression" dxfId="71" priority="7">
      <formula>IF(RIGHT(TEXT(AE42,"0.#"),1)=".",FALSE,TRUE)</formula>
    </cfRule>
    <cfRule type="expression" dxfId="70" priority="8">
      <formula>IF(RIGHT(TEXT(AE42,"0.#"),1)=".",TRUE,FALSE)</formula>
    </cfRule>
  </conditionalFormatting>
  <conditionalFormatting sqref="AE43">
    <cfRule type="expression" dxfId="69" priority="5">
      <formula>IF(RIGHT(TEXT(AE43,"0.#"),1)=".",FALSE,TRUE)</formula>
    </cfRule>
    <cfRule type="expression" dxfId="68" priority="6">
      <formula>IF(RIGHT(TEXT(AE43,"0.#"),1)=".",TRUE,FALSE)</formula>
    </cfRule>
  </conditionalFormatting>
  <conditionalFormatting sqref="AI42 AM42 AQ42 AU42">
    <cfRule type="expression" dxfId="67" priority="3">
      <formula>IF(RIGHT(TEXT(AI42,"0.#"),1)=".",FALSE,TRUE)</formula>
    </cfRule>
    <cfRule type="expression" dxfId="66" priority="4">
      <formula>IF(RIGHT(TEXT(AI42,"0.#"),1)=".",TRUE,FALSE)</formula>
    </cfRule>
  </conditionalFormatting>
  <conditionalFormatting sqref="AI43 AM43 AQ43 AU43">
    <cfRule type="expression" dxfId="65" priority="1">
      <formula>IF(RIGHT(TEXT(AI43,"0.#"),1)=".",FALSE,TRUE)</formula>
    </cfRule>
    <cfRule type="expression" dxfId="64" priority="2">
      <formula>IF(RIGHT(TEXT(AI43,"0.#"),1)=".",TRUE,FALSE)</formula>
    </cfRule>
  </conditionalFormatting>
  <dataValidations count="18">
    <dataValidation type="custom" imeMode="disabled" allowBlank="1" showInputMessage="1" showErrorMessage="1" sqref="AY23 AY55:AY57 J103:K107 P13:AX13 AR15:AX15 P14:AQ18 AR18:AX18 P19:AJ19 AQ26:AR26 AU26:AX26 AE27:AX29 AQ33:AR33 AU33:AX33 AE34:AX36 AQ40:AR40 AU40:AX40 AE41:AX43 AE47:AX48 AE50:AX50 AQ55:AR55 AU55:AX55 AE56:AX57 AY67 AY69 AE70:AF70 AQ70:AR70 AU70:AX70 AE71:AX73 AY74 AE75:AF75 AQ75:AR75 AU75:AX75 AE76:AX78 Y163:AB163 AU163:AX163 Y167:AB168 AU167:AX168 Y172:AB172 AU172:AX172 Y176:AB176 AU176:AX176 Y184:AB184 AL184:AO184 Y188:AB188 AL188:AO188 Y192:AB192 AL192:AO192 Y196:AB201 AL196:AO201 Y205:AB205 AL205:AO205 Y209:AB209 AL209:AO209 Y213:AB213 AL213:AO213 Y217:AB217 AL217:AO217 P23:AC24">
      <formula1>OR(ISNUMBER(J13), J13="-")</formula1>
    </dataValidation>
    <dataValidation type="list" allowBlank="1" showInputMessage="1" showErrorMessage="1" sqref="G103:H107">
      <formula1>T事業番号</formula1>
    </dataValidation>
    <dataValidation type="list" allowBlank="1" showInputMessage="1" showErrorMessage="1" sqref="S5:X5">
      <formula1>T終了年度</formula1>
    </dataValidation>
    <dataValidation type="list" allowBlank="1" showInputMessage="1" showErrorMessage="1" sqref="AO178 AO218">
      <formula1>"　, ☑"</formula1>
    </dataValidation>
    <dataValidation type="list" allowBlank="1" showInputMessage="1" showErrorMessage="1" error="プルダウンリストから選択してください。" sqref="AD84:AF87 AD90:AD101 AE90:AF94 AE96:AF101">
      <formula1>"○,△,×,‐"</formula1>
    </dataValidation>
    <dataValidation type="list" allowBlank="1" showInputMessage="1" showErrorMessage="1" error="プルダウンリストから選択してください。" sqref="AD88:AF89">
      <formula1>"有,無"</formula1>
    </dataValidation>
    <dataValidation type="list" allowBlank="1" showInputMessage="1" showErrorMessage="1" sqref="A115:E115">
      <formula1>T所見を踏まえた改善点</formula1>
    </dataValidation>
    <dataValidation imeMode="disabled" allowBlank="1" showInputMessage="1" showErrorMessage="1" sqref="L103:L107"/>
    <dataValidation type="whole" imeMode="disabled" allowBlank="1" showInputMessage="1" showErrorMessage="1" sqref="M103:M107 AW2:AX2">
      <formula1>0</formula1>
      <formula2>99</formula2>
    </dataValidation>
    <dataValidation type="custom" imeMode="off" allowBlank="1" showInputMessage="1" showErrorMessage="1" sqref="J184:O184 J188:O188 J192:O192 J196:O201 J205:O205 J209:O209 J213:O213 J217:O217">
      <formula1>OR(ISNUMBER(J184), J184="-")</formula1>
    </dataValidation>
    <dataValidation type="custom" imeMode="disabled" allowBlank="1" showInputMessage="1" showErrorMessage="1" sqref="AH184:AK184 AH188:AK188 AH192:AK192 AH196:AK201 AH205:AK205 AH209:AK209 AH213:AK213 AH217:AK217">
      <formula1>OR(AND(MOD(IF(ISNUMBER(AH184), AH184, 0.5),1)=0, 0&lt;=AH184), AH184="-")</formula1>
    </dataValidation>
    <dataValidation type="list" allowBlank="1" showInputMessage="1" showErrorMessage="1" sqref="A113:E11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3:F107">
      <formula1>T省庁</formula1>
    </dataValidation>
    <dataValidation type="whole" imeMode="disabled" allowBlank="1" showInputMessage="1" showErrorMessage="1" sqref="AS2:AU2">
      <formula1>0</formula1>
      <formula2>9999</formula2>
    </dataValidation>
    <dataValidation type="whole" allowBlank="1" showInputMessage="1" showErrorMessage="1" sqref="L128:M128 L129:M129 X128:Y128 X129:Y129 AJ128:AK128 AJ129:AK129 AU128:AV128 AU129:AV129">
      <formula1>0</formula1>
      <formula2>9999</formula2>
    </dataValidation>
    <dataValidation type="whole" allowBlank="1" showInputMessage="1" showErrorMessage="1" sqref="O128:P128 O129:P129 AA128:AB128 AA129:AB129 AM128:AN128 AM129:AN129 AX128 AX12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1" max="50" man="1"/>
    <brk id="109" max="50" man="1"/>
    <brk id="117" max="50" man="1"/>
    <brk id="178" max="50" man="1"/>
    <brk id="202" max="50"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AO129 E128:G129 Q128:S129 AC128:AE129 AO128:AP128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入力規則等!$AG$2:$AG$13</xm:f>
          </x14:formula1>
          <xm:sqref>AC184:AG184 AC188:AG188 AC192:AG192 AC196:AG201 AC205:AG205 AC209:AG209 AC213:AG213 AC217:AG217</xm:sqref>
        </x14:dataValidation>
        <x14:dataValidation type="list" allowBlank="1" showInputMessage="1" showErrorMessage="1">
          <x14:formula1>
            <xm:f>入力規則等!$U$37:$U$39</xm:f>
          </x14:formula1>
          <xm:sqref>I128:J128 U128:V128 AG128:AH128 AR128:AS128</xm:sqref>
        </x14:dataValidation>
        <x14:dataValidation type="list" allowBlank="1" showInputMessage="1" showErrorMessage="1">
          <x14:formula1>
            <xm:f>入力規則等!$U$7:$U$9</xm:f>
          </x14:formula1>
          <xm:sqref>I129:J129 U129:V129 AG129:AH129 AR129:AS129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75</v>
      </c>
      <c r="B1" s="10" t="s">
        <v>76</v>
      </c>
      <c r="F1" s="11" t="s">
        <v>4</v>
      </c>
      <c r="G1" s="11" t="s">
        <v>65</v>
      </c>
      <c r="K1" s="12" t="s">
        <v>94</v>
      </c>
      <c r="L1" s="10" t="s">
        <v>76</v>
      </c>
      <c r="O1" s="2"/>
      <c r="P1" s="11" t="s">
        <v>5</v>
      </c>
      <c r="Q1" s="11" t="s">
        <v>65</v>
      </c>
      <c r="T1" s="2"/>
      <c r="U1" s="14" t="s">
        <v>158</v>
      </c>
      <c r="W1" s="14" t="s">
        <v>157</v>
      </c>
      <c r="Y1" s="14" t="s">
        <v>73</v>
      </c>
      <c r="Z1" s="14" t="s">
        <v>425</v>
      </c>
      <c r="AA1" s="14" t="s">
        <v>74</v>
      </c>
      <c r="AB1" s="14" t="s">
        <v>426</v>
      </c>
      <c r="AC1" s="14" t="s">
        <v>29</v>
      </c>
      <c r="AD1" s="13"/>
      <c r="AE1" s="14" t="s">
        <v>41</v>
      </c>
      <c r="AF1" s="15"/>
      <c r="AG1" s="21" t="s">
        <v>187</v>
      </c>
      <c r="AI1" s="21" t="s">
        <v>196</v>
      </c>
      <c r="AK1" s="21" t="s">
        <v>201</v>
      </c>
      <c r="AM1" s="25"/>
      <c r="AN1" s="25"/>
      <c r="AP1" s="13" t="s">
        <v>251</v>
      </c>
    </row>
    <row r="2" spans="1:42" ht="13.5" customHeight="1" x14ac:dyDescent="0.15">
      <c r="A2" s="3" t="s">
        <v>77</v>
      </c>
      <c r="B2" s="4"/>
      <c r="C2" s="2" t="str">
        <f>IF(B2="","",A2)</f>
        <v/>
      </c>
      <c r="D2" s="2" t="str">
        <f>IF(C2="","",IF(D1&lt;&gt;"",CONCATENATE(D1,"、",C2),C2))</f>
        <v/>
      </c>
      <c r="F2" s="1" t="s">
        <v>64</v>
      </c>
      <c r="G2" s="6" t="s">
        <v>592</v>
      </c>
      <c r="H2" s="2" t="str">
        <f>IF(G2="","",F2)</f>
        <v>一般会計</v>
      </c>
      <c r="I2" s="2" t="str">
        <f>IF(H2="","",IF(I1&lt;&gt;"",CONCATENATE(I1,"、",H2),H2))</f>
        <v>一般会計</v>
      </c>
      <c r="K2" s="3" t="s">
        <v>95</v>
      </c>
      <c r="L2" s="4"/>
      <c r="M2" s="2" t="str">
        <f>IF(L2="","",K2)</f>
        <v/>
      </c>
      <c r="N2" s="2" t="str">
        <f>IF(M2="","",IF(N1&lt;&gt;"",CONCATENATE(N1,"、",M2),M2))</f>
        <v/>
      </c>
      <c r="O2" s="2"/>
      <c r="P2" s="1" t="s">
        <v>66</v>
      </c>
      <c r="Q2" s="6"/>
      <c r="R2" s="2" t="str">
        <f>IF(Q2="","",P2)</f>
        <v/>
      </c>
      <c r="S2" s="2" t="str">
        <f>IF(R2="","",IF(S1&lt;&gt;"",CONCATENATE(S1,"、",R2),R2))</f>
        <v/>
      </c>
      <c r="T2" s="2"/>
      <c r="U2" s="34">
        <v>20</v>
      </c>
      <c r="W2" s="17" t="s">
        <v>163</v>
      </c>
      <c r="Y2" s="17" t="s">
        <v>60</v>
      </c>
      <c r="Z2" s="17" t="s">
        <v>60</v>
      </c>
      <c r="AA2" s="32" t="s">
        <v>290</v>
      </c>
      <c r="AB2" s="32" t="s">
        <v>520</v>
      </c>
      <c r="AC2" s="33" t="s">
        <v>127</v>
      </c>
      <c r="AD2" s="13"/>
      <c r="AE2" s="20" t="s">
        <v>159</v>
      </c>
      <c r="AF2" s="15"/>
      <c r="AG2" s="22" t="s">
        <v>258</v>
      </c>
      <c r="AI2" s="21" t="s">
        <v>287</v>
      </c>
      <c r="AK2" s="21" t="s">
        <v>202</v>
      </c>
      <c r="AM2" s="25"/>
      <c r="AN2" s="25"/>
      <c r="AP2" s="22" t="s">
        <v>258</v>
      </c>
    </row>
    <row r="3" spans="1:42" ht="13.5" customHeight="1" x14ac:dyDescent="0.15">
      <c r="A3" s="3" t="s">
        <v>78</v>
      </c>
      <c r="B3" s="4"/>
      <c r="C3" s="2" t="str">
        <f t="shared" ref="C3:C11" si="0">IF(B3="","",A3)</f>
        <v/>
      </c>
      <c r="D3" s="2" t="str">
        <f>IF(C3="",D2,IF(D2&lt;&gt;"",CONCATENATE(D2,"、",C3),C3))</f>
        <v/>
      </c>
      <c r="F3" s="7" t="s">
        <v>104</v>
      </c>
      <c r="G3" s="6"/>
      <c r="H3" s="2" t="str">
        <f t="shared" ref="H3:H37" si="1">IF(G3="","",F3)</f>
        <v/>
      </c>
      <c r="I3" s="2" t="str">
        <f>IF(H3="",I2,IF(I2&lt;&gt;"",CONCATENATE(I2,"、",H3),H3))</f>
        <v>一般会計</v>
      </c>
      <c r="K3" s="3" t="s">
        <v>96</v>
      </c>
      <c r="L3" s="4"/>
      <c r="M3" s="2" t="str">
        <f t="shared" ref="M3:M11" si="2">IF(L3="","",K3)</f>
        <v/>
      </c>
      <c r="N3" s="2" t="str">
        <f>IF(M3="",N2,IF(N2&lt;&gt;"",CONCATENATE(N2,"、",M3),M3))</f>
        <v/>
      </c>
      <c r="O3" s="2"/>
      <c r="P3" s="1" t="s">
        <v>67</v>
      </c>
      <c r="Q3" s="6" t="s">
        <v>592</v>
      </c>
      <c r="R3" s="2" t="str">
        <f t="shared" ref="R3:R8" si="3">IF(Q3="","",P3)</f>
        <v>委託・請負</v>
      </c>
      <c r="S3" s="2" t="str">
        <f t="shared" ref="S3:S8" si="4">IF(R3="",S2,IF(S2&lt;&gt;"",CONCATENATE(S2,"、",R3),R3))</f>
        <v>委託・請負</v>
      </c>
      <c r="T3" s="2"/>
      <c r="U3" s="17" t="s">
        <v>552</v>
      </c>
      <c r="W3" s="17" t="s">
        <v>138</v>
      </c>
      <c r="Y3" s="17" t="s">
        <v>61</v>
      </c>
      <c r="Z3" s="17" t="s">
        <v>427</v>
      </c>
      <c r="AA3" s="32" t="s">
        <v>390</v>
      </c>
      <c r="AB3" s="32" t="s">
        <v>521</v>
      </c>
      <c r="AC3" s="33" t="s">
        <v>128</v>
      </c>
      <c r="AD3" s="13"/>
      <c r="AE3" s="20" t="s">
        <v>160</v>
      </c>
      <c r="AF3" s="15"/>
      <c r="AG3" s="22" t="s">
        <v>259</v>
      </c>
      <c r="AI3" s="21" t="s">
        <v>195</v>
      </c>
      <c r="AK3" s="21" t="str">
        <f>CHAR(CODE(AK2)+1)</f>
        <v>B</v>
      </c>
      <c r="AM3" s="25"/>
      <c r="AN3" s="25"/>
      <c r="AP3" s="22" t="s">
        <v>259</v>
      </c>
    </row>
    <row r="4" spans="1:42" ht="13.5" customHeight="1" x14ac:dyDescent="0.15">
      <c r="A4" s="3" t="s">
        <v>79</v>
      </c>
      <c r="B4" s="4"/>
      <c r="C4" s="2" t="str">
        <f t="shared" si="0"/>
        <v/>
      </c>
      <c r="D4" s="2" t="str">
        <f>IF(C4="",D3,IF(D3&lt;&gt;"",CONCATENATE(D3,"、",C4),C4))</f>
        <v/>
      </c>
      <c r="F4" s="7" t="s">
        <v>105</v>
      </c>
      <c r="G4" s="6"/>
      <c r="H4" s="2" t="str">
        <f t="shared" si="1"/>
        <v/>
      </c>
      <c r="I4" s="2" t="str">
        <f t="shared" ref="I4:I37" si="5">IF(H4="",I3,IF(I3&lt;&gt;"",CONCATENATE(I3,"、",H4),H4))</f>
        <v>一般会計</v>
      </c>
      <c r="K4" s="3" t="s">
        <v>97</v>
      </c>
      <c r="L4" s="4"/>
      <c r="M4" s="2" t="str">
        <f t="shared" si="2"/>
        <v/>
      </c>
      <c r="N4" s="2" t="str">
        <f t="shared" ref="N4:N11" si="6">IF(M4="",N3,IF(N3&lt;&gt;"",CONCATENATE(N3,"、",M4),M4))</f>
        <v/>
      </c>
      <c r="O4" s="2"/>
      <c r="P4" s="1" t="s">
        <v>68</v>
      </c>
      <c r="Q4" s="6"/>
      <c r="R4" s="2" t="str">
        <f t="shared" si="3"/>
        <v/>
      </c>
      <c r="S4" s="2" t="str">
        <f t="shared" si="4"/>
        <v>委託・請負</v>
      </c>
      <c r="T4" s="2"/>
      <c r="U4" s="17" t="s">
        <v>553</v>
      </c>
      <c r="W4" s="17" t="s">
        <v>139</v>
      </c>
      <c r="Y4" s="17" t="s">
        <v>297</v>
      </c>
      <c r="Z4" s="17" t="s">
        <v>428</v>
      </c>
      <c r="AA4" s="32" t="s">
        <v>391</v>
      </c>
      <c r="AB4" s="32" t="s">
        <v>522</v>
      </c>
      <c r="AC4" s="32" t="s">
        <v>129</v>
      </c>
      <c r="AD4" s="13"/>
      <c r="AE4" s="20" t="s">
        <v>161</v>
      </c>
      <c r="AF4" s="15"/>
      <c r="AG4" s="22" t="s">
        <v>260</v>
      </c>
      <c r="AI4" s="21" t="s">
        <v>197</v>
      </c>
      <c r="AK4" s="21" t="str">
        <f t="shared" ref="AK4:AK49" si="7">CHAR(CODE(AK3)+1)</f>
        <v>C</v>
      </c>
      <c r="AM4" s="25"/>
      <c r="AN4" s="25"/>
      <c r="AP4" s="22" t="s">
        <v>260</v>
      </c>
    </row>
    <row r="5" spans="1:42" ht="13.5" customHeight="1" x14ac:dyDescent="0.15">
      <c r="A5" s="3" t="s">
        <v>80</v>
      </c>
      <c r="B5" s="4"/>
      <c r="C5" s="2" t="str">
        <f t="shared" si="0"/>
        <v/>
      </c>
      <c r="D5" s="2" t="str">
        <f>IF(C5="",D4,IF(D4&lt;&gt;"",CONCATENATE(D4,"、",C5),C5))</f>
        <v/>
      </c>
      <c r="F5" s="7" t="s">
        <v>106</v>
      </c>
      <c r="G5" s="6"/>
      <c r="H5" s="2" t="str">
        <f t="shared" si="1"/>
        <v/>
      </c>
      <c r="I5" s="2" t="str">
        <f t="shared" si="5"/>
        <v>一般会計</v>
      </c>
      <c r="K5" s="3" t="s">
        <v>98</v>
      </c>
      <c r="L5" s="4"/>
      <c r="M5" s="2" t="str">
        <f t="shared" si="2"/>
        <v/>
      </c>
      <c r="N5" s="2" t="str">
        <f t="shared" si="6"/>
        <v/>
      </c>
      <c r="O5" s="2"/>
      <c r="P5" s="1" t="s">
        <v>69</v>
      </c>
      <c r="Q5" s="6"/>
      <c r="R5" s="2" t="str">
        <f t="shared" si="3"/>
        <v/>
      </c>
      <c r="S5" s="2" t="str">
        <f t="shared" si="4"/>
        <v>委託・請負</v>
      </c>
      <c r="T5" s="2"/>
      <c r="W5" s="17" t="s">
        <v>577</v>
      </c>
      <c r="Y5" s="17" t="s">
        <v>298</v>
      </c>
      <c r="Z5" s="17" t="s">
        <v>429</v>
      </c>
      <c r="AA5" s="32" t="s">
        <v>392</v>
      </c>
      <c r="AB5" s="32" t="s">
        <v>523</v>
      </c>
      <c r="AC5" s="32" t="s">
        <v>162</v>
      </c>
      <c r="AD5" s="16"/>
      <c r="AE5" s="20" t="s">
        <v>269</v>
      </c>
      <c r="AF5" s="15"/>
      <c r="AG5" s="22" t="s">
        <v>261</v>
      </c>
      <c r="AI5" s="21" t="s">
        <v>294</v>
      </c>
      <c r="AK5" s="21" t="str">
        <f t="shared" si="7"/>
        <v>D</v>
      </c>
      <c r="AP5" s="22" t="s">
        <v>261</v>
      </c>
    </row>
    <row r="6" spans="1:42" ht="13.5" customHeight="1" x14ac:dyDescent="0.15">
      <c r="A6" s="3" t="s">
        <v>81</v>
      </c>
      <c r="B6" s="4" t="s">
        <v>592</v>
      </c>
      <c r="C6" s="2" t="str">
        <f t="shared" si="0"/>
        <v>科学技術・イノベーション</v>
      </c>
      <c r="D6" s="2" t="str">
        <f t="shared" ref="D6:D21" si="8">IF(C6="",D5,IF(D5&lt;&gt;"",CONCATENATE(D5,"、",C6),C6))</f>
        <v>科学技術・イノベーション</v>
      </c>
      <c r="F6" s="7" t="s">
        <v>107</v>
      </c>
      <c r="G6" s="6"/>
      <c r="H6" s="2" t="str">
        <f t="shared" si="1"/>
        <v/>
      </c>
      <c r="I6" s="2" t="str">
        <f t="shared" si="5"/>
        <v>一般会計</v>
      </c>
      <c r="K6" s="3" t="s">
        <v>99</v>
      </c>
      <c r="L6" s="4"/>
      <c r="M6" s="2" t="str">
        <f t="shared" si="2"/>
        <v/>
      </c>
      <c r="N6" s="2" t="str">
        <f t="shared" si="6"/>
        <v/>
      </c>
      <c r="O6" s="2"/>
      <c r="P6" s="1" t="s">
        <v>70</v>
      </c>
      <c r="Q6" s="6"/>
      <c r="R6" s="2" t="str">
        <f t="shared" si="3"/>
        <v/>
      </c>
      <c r="S6" s="2" t="str">
        <f t="shared" si="4"/>
        <v>委託・請負</v>
      </c>
      <c r="T6" s="2"/>
      <c r="U6" s="17" t="s">
        <v>270</v>
      </c>
      <c r="W6" s="17" t="s">
        <v>140</v>
      </c>
      <c r="Y6" s="17" t="s">
        <v>299</v>
      </c>
      <c r="Z6" s="17" t="s">
        <v>430</v>
      </c>
      <c r="AA6" s="32" t="s">
        <v>393</v>
      </c>
      <c r="AB6" s="32" t="s">
        <v>524</v>
      </c>
      <c r="AC6" s="32" t="s">
        <v>130</v>
      </c>
      <c r="AD6" s="16"/>
      <c r="AE6" s="20" t="s">
        <v>268</v>
      </c>
      <c r="AF6" s="15"/>
      <c r="AG6" s="22" t="s">
        <v>262</v>
      </c>
      <c r="AI6" s="21" t="s">
        <v>295</v>
      </c>
      <c r="AK6" s="21" t="str">
        <f>CHAR(CODE(AK5)+1)</f>
        <v>E</v>
      </c>
      <c r="AP6" s="22" t="s">
        <v>262</v>
      </c>
    </row>
    <row r="7" spans="1:42" ht="13.5" customHeight="1" x14ac:dyDescent="0.15">
      <c r="A7" s="3" t="s">
        <v>82</v>
      </c>
      <c r="B7" s="4"/>
      <c r="C7" s="2" t="str">
        <f t="shared" si="0"/>
        <v/>
      </c>
      <c r="D7" s="2" t="str">
        <f t="shared" si="8"/>
        <v>科学技術・イノベーション</v>
      </c>
      <c r="F7" s="7" t="s">
        <v>210</v>
      </c>
      <c r="G7" s="6"/>
      <c r="H7" s="2" t="str">
        <f t="shared" si="1"/>
        <v/>
      </c>
      <c r="I7" s="2" t="str">
        <f t="shared" si="5"/>
        <v>一般会計</v>
      </c>
      <c r="K7" s="3" t="s">
        <v>100</v>
      </c>
      <c r="L7" s="4"/>
      <c r="M7" s="2" t="str">
        <f t="shared" si="2"/>
        <v/>
      </c>
      <c r="N7" s="2" t="str">
        <f t="shared" si="6"/>
        <v/>
      </c>
      <c r="O7" s="2"/>
      <c r="P7" s="1" t="s">
        <v>71</v>
      </c>
      <c r="Q7" s="6"/>
      <c r="R7" s="2" t="str">
        <f t="shared" si="3"/>
        <v/>
      </c>
      <c r="S7" s="2" t="str">
        <f t="shared" si="4"/>
        <v>委託・請負</v>
      </c>
      <c r="T7" s="2"/>
      <c r="U7" s="17"/>
      <c r="W7" s="17" t="s">
        <v>141</v>
      </c>
      <c r="Y7" s="17" t="s">
        <v>300</v>
      </c>
      <c r="Z7" s="17" t="s">
        <v>431</v>
      </c>
      <c r="AA7" s="32" t="s">
        <v>394</v>
      </c>
      <c r="AB7" s="32" t="s">
        <v>525</v>
      </c>
      <c r="AC7" s="16"/>
      <c r="AD7" s="16"/>
      <c r="AE7" s="17" t="s">
        <v>130</v>
      </c>
      <c r="AF7" s="15"/>
      <c r="AG7" s="22" t="s">
        <v>263</v>
      </c>
      <c r="AH7" s="26"/>
      <c r="AI7" s="22" t="s">
        <v>283</v>
      </c>
      <c r="AK7" s="21" t="str">
        <f>CHAR(CODE(AK6)+1)</f>
        <v>F</v>
      </c>
      <c r="AP7" s="22" t="s">
        <v>263</v>
      </c>
    </row>
    <row r="8" spans="1:42" ht="13.5" customHeight="1" x14ac:dyDescent="0.15">
      <c r="A8" s="3" t="s">
        <v>83</v>
      </c>
      <c r="B8" s="4"/>
      <c r="C8" s="2" t="str">
        <f t="shared" si="0"/>
        <v/>
      </c>
      <c r="D8" s="2" t="str">
        <f t="shared" si="8"/>
        <v>科学技術・イノベーション</v>
      </c>
      <c r="F8" s="7" t="s">
        <v>108</v>
      </c>
      <c r="G8" s="6"/>
      <c r="H8" s="2" t="str">
        <f t="shared" si="1"/>
        <v/>
      </c>
      <c r="I8" s="2" t="str">
        <f t="shared" si="5"/>
        <v>一般会計</v>
      </c>
      <c r="K8" s="3" t="s">
        <v>101</v>
      </c>
      <c r="L8" s="4"/>
      <c r="M8" s="2" t="str">
        <f t="shared" si="2"/>
        <v/>
      </c>
      <c r="N8" s="2" t="str">
        <f t="shared" si="6"/>
        <v/>
      </c>
      <c r="O8" s="2"/>
      <c r="P8" s="1" t="s">
        <v>72</v>
      </c>
      <c r="Q8" s="6"/>
      <c r="R8" s="2" t="str">
        <f t="shared" si="3"/>
        <v/>
      </c>
      <c r="S8" s="2" t="str">
        <f t="shared" si="4"/>
        <v>委託・請負</v>
      </c>
      <c r="T8" s="2"/>
      <c r="U8" s="17" t="s">
        <v>292</v>
      </c>
      <c r="W8" s="17" t="s">
        <v>142</v>
      </c>
      <c r="Y8" s="17" t="s">
        <v>301</v>
      </c>
      <c r="Z8" s="17" t="s">
        <v>432</v>
      </c>
      <c r="AA8" s="32" t="s">
        <v>395</v>
      </c>
      <c r="AB8" s="32" t="s">
        <v>526</v>
      </c>
      <c r="AC8" s="16"/>
      <c r="AD8" s="16"/>
      <c r="AE8" s="16"/>
      <c r="AF8" s="15"/>
      <c r="AG8" s="22" t="s">
        <v>264</v>
      </c>
      <c r="AI8" s="21" t="s">
        <v>284</v>
      </c>
      <c r="AK8" s="21" t="str">
        <f t="shared" si="7"/>
        <v>G</v>
      </c>
      <c r="AP8" s="22" t="s">
        <v>264</v>
      </c>
    </row>
    <row r="9" spans="1:42" ht="13.5" customHeight="1" x14ac:dyDescent="0.15">
      <c r="A9" s="3" t="s">
        <v>84</v>
      </c>
      <c r="B9" s="4"/>
      <c r="C9" s="2" t="str">
        <f t="shared" si="0"/>
        <v/>
      </c>
      <c r="D9" s="2" t="str">
        <f t="shared" si="8"/>
        <v>科学技術・イノベーション</v>
      </c>
      <c r="F9" s="7" t="s">
        <v>211</v>
      </c>
      <c r="G9" s="6"/>
      <c r="H9" s="2" t="str">
        <f t="shared" si="1"/>
        <v/>
      </c>
      <c r="I9" s="2" t="str">
        <f t="shared" si="5"/>
        <v>一般会計</v>
      </c>
      <c r="K9" s="3" t="s">
        <v>102</v>
      </c>
      <c r="L9" s="4"/>
      <c r="M9" s="2" t="str">
        <f t="shared" si="2"/>
        <v/>
      </c>
      <c r="N9" s="2" t="str">
        <f t="shared" si="6"/>
        <v/>
      </c>
      <c r="O9" s="2"/>
      <c r="P9" s="2"/>
      <c r="Q9" s="8"/>
      <c r="T9" s="2"/>
      <c r="U9" s="17" t="s">
        <v>293</v>
      </c>
      <c r="W9" s="17" t="s">
        <v>143</v>
      </c>
      <c r="Y9" s="17" t="s">
        <v>302</v>
      </c>
      <c r="Z9" s="17" t="s">
        <v>433</v>
      </c>
      <c r="AA9" s="32" t="s">
        <v>396</v>
      </c>
      <c r="AB9" s="32" t="s">
        <v>527</v>
      </c>
      <c r="AC9" s="16"/>
      <c r="AD9" s="16"/>
      <c r="AE9" s="16"/>
      <c r="AF9" s="15"/>
      <c r="AG9" s="22" t="s">
        <v>265</v>
      </c>
      <c r="AI9" s="24"/>
      <c r="AK9" s="21" t="str">
        <f t="shared" si="7"/>
        <v>H</v>
      </c>
      <c r="AP9" s="22" t="s">
        <v>265</v>
      </c>
    </row>
    <row r="10" spans="1:42" ht="13.5" customHeight="1" x14ac:dyDescent="0.15">
      <c r="A10" s="3" t="s">
        <v>231</v>
      </c>
      <c r="B10" s="4"/>
      <c r="C10" s="2" t="str">
        <f t="shared" si="0"/>
        <v/>
      </c>
      <c r="D10" s="2" t="str">
        <f t="shared" si="8"/>
        <v>科学技術・イノベーション</v>
      </c>
      <c r="F10" s="7" t="s">
        <v>109</v>
      </c>
      <c r="G10" s="6"/>
      <c r="H10" s="2" t="str">
        <f t="shared" si="1"/>
        <v/>
      </c>
      <c r="I10" s="2" t="str">
        <f t="shared" si="5"/>
        <v>一般会計</v>
      </c>
      <c r="K10" s="3" t="s">
        <v>233</v>
      </c>
      <c r="L10" s="4"/>
      <c r="M10" s="2" t="str">
        <f t="shared" si="2"/>
        <v/>
      </c>
      <c r="N10" s="2" t="str">
        <f t="shared" si="6"/>
        <v/>
      </c>
      <c r="O10" s="2"/>
      <c r="P10" s="2" t="str">
        <f>S8</f>
        <v>委託・請負</v>
      </c>
      <c r="Q10" s="8"/>
      <c r="T10" s="2"/>
      <c r="W10" s="17" t="s">
        <v>144</v>
      </c>
      <c r="Y10" s="17" t="s">
        <v>303</v>
      </c>
      <c r="Z10" s="17" t="s">
        <v>434</v>
      </c>
      <c r="AA10" s="32" t="s">
        <v>397</v>
      </c>
      <c r="AB10" s="32" t="s">
        <v>528</v>
      </c>
      <c r="AC10" s="16"/>
      <c r="AD10" s="16"/>
      <c r="AE10" s="16"/>
      <c r="AF10" s="15"/>
      <c r="AG10" s="22" t="s">
        <v>254</v>
      </c>
      <c r="AK10" s="21" t="str">
        <f t="shared" si="7"/>
        <v>I</v>
      </c>
      <c r="AP10" s="21" t="s">
        <v>252</v>
      </c>
    </row>
    <row r="11" spans="1:42" ht="13.5" customHeight="1" x14ac:dyDescent="0.15">
      <c r="A11" s="3" t="s">
        <v>85</v>
      </c>
      <c r="B11" s="4"/>
      <c r="C11" s="2" t="str">
        <f t="shared" si="0"/>
        <v/>
      </c>
      <c r="D11" s="2" t="str">
        <f t="shared" si="8"/>
        <v>科学技術・イノベーション</v>
      </c>
      <c r="F11" s="7" t="s">
        <v>110</v>
      </c>
      <c r="G11" s="6"/>
      <c r="H11" s="2" t="str">
        <f t="shared" si="1"/>
        <v/>
      </c>
      <c r="I11" s="2" t="str">
        <f t="shared" si="5"/>
        <v>一般会計</v>
      </c>
      <c r="K11" s="3" t="s">
        <v>103</v>
      </c>
      <c r="L11" s="4" t="s">
        <v>592</v>
      </c>
      <c r="M11" s="2" t="str">
        <f t="shared" si="2"/>
        <v>その他の事項経費</v>
      </c>
      <c r="N11" s="2" t="str">
        <f t="shared" si="6"/>
        <v>その他の事項経費</v>
      </c>
      <c r="O11" s="2"/>
      <c r="P11" s="2"/>
      <c r="Q11" s="8"/>
      <c r="T11" s="2"/>
      <c r="W11" s="17" t="s">
        <v>145</v>
      </c>
      <c r="Y11" s="17" t="s">
        <v>304</v>
      </c>
      <c r="Z11" s="17" t="s">
        <v>435</v>
      </c>
      <c r="AA11" s="32" t="s">
        <v>398</v>
      </c>
      <c r="AB11" s="32" t="s">
        <v>529</v>
      </c>
      <c r="AC11" s="16"/>
      <c r="AD11" s="16"/>
      <c r="AE11" s="16"/>
      <c r="AF11" s="15"/>
      <c r="AG11" s="21" t="s">
        <v>257</v>
      </c>
      <c r="AK11" s="21" t="str">
        <f t="shared" si="7"/>
        <v>J</v>
      </c>
    </row>
    <row r="12" spans="1:42" ht="13.5" customHeight="1" x14ac:dyDescent="0.15">
      <c r="A12" s="3" t="s">
        <v>86</v>
      </c>
      <c r="B12" s="4"/>
      <c r="C12" s="2" t="str">
        <f t="shared" ref="C12:C24" si="9">IF(B12="","",A12)</f>
        <v/>
      </c>
      <c r="D12" s="2" t="str">
        <f t="shared" si="8"/>
        <v>科学技術・イノベーション</v>
      </c>
      <c r="F12" s="7" t="s">
        <v>111</v>
      </c>
      <c r="G12" s="6"/>
      <c r="H12" s="2" t="str">
        <f t="shared" si="1"/>
        <v/>
      </c>
      <c r="I12" s="2" t="str">
        <f t="shared" si="5"/>
        <v>一般会計</v>
      </c>
      <c r="K12" s="2"/>
      <c r="L12" s="2"/>
      <c r="O12" s="2"/>
      <c r="P12" s="2"/>
      <c r="Q12" s="8"/>
      <c r="T12" s="2"/>
      <c r="U12" s="14" t="s">
        <v>554</v>
      </c>
      <c r="W12" s="17" t="s">
        <v>146</v>
      </c>
      <c r="Y12" s="17" t="s">
        <v>305</v>
      </c>
      <c r="Z12" s="17" t="s">
        <v>436</v>
      </c>
      <c r="AA12" s="32" t="s">
        <v>399</v>
      </c>
      <c r="AB12" s="32" t="s">
        <v>530</v>
      </c>
      <c r="AC12" s="16"/>
      <c r="AD12" s="16"/>
      <c r="AE12" s="16"/>
      <c r="AF12" s="15"/>
      <c r="AG12" s="21" t="s">
        <v>255</v>
      </c>
      <c r="AK12" s="21" t="str">
        <f t="shared" si="7"/>
        <v>K</v>
      </c>
    </row>
    <row r="13" spans="1:42" ht="13.5" customHeight="1" x14ac:dyDescent="0.15">
      <c r="A13" s="3" t="s">
        <v>87</v>
      </c>
      <c r="B13" s="4"/>
      <c r="C13" s="2" t="str">
        <f t="shared" si="9"/>
        <v/>
      </c>
      <c r="D13" s="2" t="str">
        <f t="shared" si="8"/>
        <v>科学技術・イノベーション</v>
      </c>
      <c r="F13" s="7" t="s">
        <v>112</v>
      </c>
      <c r="G13" s="6"/>
      <c r="H13" s="2" t="str">
        <f t="shared" si="1"/>
        <v/>
      </c>
      <c r="I13" s="2" t="str">
        <f t="shared" si="5"/>
        <v>一般会計</v>
      </c>
      <c r="K13" s="2" t="str">
        <f>N11</f>
        <v>その他の事項経費</v>
      </c>
      <c r="L13" s="2"/>
      <c r="O13" s="2"/>
      <c r="P13" s="2"/>
      <c r="Q13" s="8"/>
      <c r="T13" s="2"/>
      <c r="U13" s="17" t="s">
        <v>163</v>
      </c>
      <c r="W13" s="17" t="s">
        <v>147</v>
      </c>
      <c r="Y13" s="17" t="s">
        <v>306</v>
      </c>
      <c r="Z13" s="17" t="s">
        <v>437</v>
      </c>
      <c r="AA13" s="32" t="s">
        <v>400</v>
      </c>
      <c r="AB13" s="32" t="s">
        <v>531</v>
      </c>
      <c r="AC13" s="16"/>
      <c r="AD13" s="16"/>
      <c r="AE13" s="16"/>
      <c r="AF13" s="15"/>
      <c r="AG13" s="21" t="s">
        <v>256</v>
      </c>
      <c r="AK13" s="21" t="str">
        <f t="shared" si="7"/>
        <v>L</v>
      </c>
    </row>
    <row r="14" spans="1:42" ht="13.5" customHeight="1" x14ac:dyDescent="0.15">
      <c r="A14" s="3" t="s">
        <v>88</v>
      </c>
      <c r="B14" s="4"/>
      <c r="C14" s="2" t="str">
        <f t="shared" si="9"/>
        <v/>
      </c>
      <c r="D14" s="2" t="str">
        <f t="shared" si="8"/>
        <v>科学技術・イノベーション</v>
      </c>
      <c r="F14" s="7" t="s">
        <v>113</v>
      </c>
      <c r="G14" s="6"/>
      <c r="H14" s="2" t="str">
        <f t="shared" si="1"/>
        <v/>
      </c>
      <c r="I14" s="2" t="str">
        <f t="shared" si="5"/>
        <v>一般会計</v>
      </c>
      <c r="K14" s="2"/>
      <c r="L14" s="2"/>
      <c r="O14" s="2"/>
      <c r="P14" s="2"/>
      <c r="Q14" s="8"/>
      <c r="T14" s="2"/>
      <c r="U14" s="17" t="s">
        <v>555</v>
      </c>
      <c r="W14" s="17" t="s">
        <v>148</v>
      </c>
      <c r="Y14" s="17" t="s">
        <v>307</v>
      </c>
      <c r="Z14" s="17" t="s">
        <v>438</v>
      </c>
      <c r="AA14" s="32" t="s">
        <v>401</v>
      </c>
      <c r="AB14" s="32" t="s">
        <v>532</v>
      </c>
      <c r="AC14" s="16"/>
      <c r="AD14" s="16"/>
      <c r="AE14" s="16"/>
      <c r="AF14" s="15"/>
      <c r="AG14" s="24"/>
      <c r="AK14" s="21" t="str">
        <f t="shared" si="7"/>
        <v>M</v>
      </c>
    </row>
    <row r="15" spans="1:42" ht="13.5" customHeight="1" x14ac:dyDescent="0.15">
      <c r="A15" s="3" t="s">
        <v>89</v>
      </c>
      <c r="B15" s="4"/>
      <c r="C15" s="2" t="str">
        <f t="shared" si="9"/>
        <v/>
      </c>
      <c r="D15" s="2" t="str">
        <f t="shared" si="8"/>
        <v>科学技術・イノベーション</v>
      </c>
      <c r="F15" s="7" t="s">
        <v>114</v>
      </c>
      <c r="G15" s="6"/>
      <c r="H15" s="2" t="str">
        <f t="shared" si="1"/>
        <v/>
      </c>
      <c r="I15" s="2" t="str">
        <f t="shared" si="5"/>
        <v>一般会計</v>
      </c>
      <c r="K15" s="2"/>
      <c r="L15" s="2"/>
      <c r="O15" s="2"/>
      <c r="P15" s="2"/>
      <c r="Q15" s="8"/>
      <c r="T15" s="2"/>
      <c r="U15" s="17" t="s">
        <v>556</v>
      </c>
      <c r="W15" s="17" t="s">
        <v>149</v>
      </c>
      <c r="Y15" s="17" t="s">
        <v>308</v>
      </c>
      <c r="Z15" s="17" t="s">
        <v>439</v>
      </c>
      <c r="AA15" s="32" t="s">
        <v>402</v>
      </c>
      <c r="AB15" s="32" t="s">
        <v>533</v>
      </c>
      <c r="AC15" s="16"/>
      <c r="AD15" s="16"/>
      <c r="AE15" s="16"/>
      <c r="AF15" s="15"/>
      <c r="AG15" s="25"/>
      <c r="AK15" s="21" t="str">
        <f t="shared" si="7"/>
        <v>N</v>
      </c>
    </row>
    <row r="16" spans="1:42" ht="13.5" customHeight="1" x14ac:dyDescent="0.15">
      <c r="A16" s="3" t="s">
        <v>90</v>
      </c>
      <c r="B16" s="4"/>
      <c r="C16" s="2" t="str">
        <f t="shared" si="9"/>
        <v/>
      </c>
      <c r="D16" s="2" t="str">
        <f t="shared" si="8"/>
        <v>科学技術・イノベーション</v>
      </c>
      <c r="F16" s="7" t="s">
        <v>115</v>
      </c>
      <c r="G16" s="6"/>
      <c r="H16" s="2" t="str">
        <f t="shared" si="1"/>
        <v/>
      </c>
      <c r="I16" s="2" t="str">
        <f t="shared" si="5"/>
        <v>一般会計</v>
      </c>
      <c r="K16" s="2"/>
      <c r="L16" s="2"/>
      <c r="O16" s="2"/>
      <c r="P16" s="2"/>
      <c r="Q16" s="8"/>
      <c r="T16" s="2"/>
      <c r="U16" s="17" t="s">
        <v>557</v>
      </c>
      <c r="W16" s="17" t="s">
        <v>150</v>
      </c>
      <c r="Y16" s="17" t="s">
        <v>309</v>
      </c>
      <c r="Z16" s="17" t="s">
        <v>440</v>
      </c>
      <c r="AA16" s="32" t="s">
        <v>403</v>
      </c>
      <c r="AB16" s="32" t="s">
        <v>534</v>
      </c>
      <c r="AC16" s="16"/>
      <c r="AD16" s="16"/>
      <c r="AE16" s="16"/>
      <c r="AF16" s="15"/>
      <c r="AG16" s="25"/>
      <c r="AK16" s="21" t="str">
        <f t="shared" si="7"/>
        <v>O</v>
      </c>
    </row>
    <row r="17" spans="1:37" ht="13.5" customHeight="1" x14ac:dyDescent="0.15">
      <c r="A17" s="3" t="s">
        <v>91</v>
      </c>
      <c r="B17" s="4"/>
      <c r="C17" s="2" t="str">
        <f t="shared" si="9"/>
        <v/>
      </c>
      <c r="D17" s="2" t="str">
        <f t="shared" si="8"/>
        <v>科学技術・イノベーション</v>
      </c>
      <c r="F17" s="7" t="s">
        <v>116</v>
      </c>
      <c r="G17" s="6"/>
      <c r="H17" s="2" t="str">
        <f t="shared" si="1"/>
        <v/>
      </c>
      <c r="I17" s="2" t="str">
        <f t="shared" si="5"/>
        <v>一般会計</v>
      </c>
      <c r="K17" s="2"/>
      <c r="L17" s="2"/>
      <c r="O17" s="2"/>
      <c r="P17" s="2"/>
      <c r="Q17" s="8"/>
      <c r="T17" s="2"/>
      <c r="U17" s="17" t="s">
        <v>558</v>
      </c>
      <c r="W17" s="17" t="s">
        <v>151</v>
      </c>
      <c r="Y17" s="17" t="s">
        <v>310</v>
      </c>
      <c r="Z17" s="17" t="s">
        <v>441</v>
      </c>
      <c r="AA17" s="32" t="s">
        <v>404</v>
      </c>
      <c r="AB17" s="32" t="s">
        <v>535</v>
      </c>
      <c r="AC17" s="16"/>
      <c r="AD17" s="16"/>
      <c r="AE17" s="16"/>
      <c r="AF17" s="15"/>
      <c r="AG17" s="25"/>
      <c r="AK17" s="21" t="str">
        <f t="shared" si="7"/>
        <v>P</v>
      </c>
    </row>
    <row r="18" spans="1:37" ht="13.5" customHeight="1" x14ac:dyDescent="0.15">
      <c r="A18" s="3" t="s">
        <v>92</v>
      </c>
      <c r="B18" s="4"/>
      <c r="C18" s="2" t="str">
        <f t="shared" si="9"/>
        <v/>
      </c>
      <c r="D18" s="2" t="str">
        <f t="shared" si="8"/>
        <v>科学技術・イノベーション</v>
      </c>
      <c r="F18" s="7" t="s">
        <v>117</v>
      </c>
      <c r="G18" s="6"/>
      <c r="H18" s="2" t="str">
        <f t="shared" si="1"/>
        <v/>
      </c>
      <c r="I18" s="2" t="str">
        <f t="shared" si="5"/>
        <v>一般会計</v>
      </c>
      <c r="K18" s="2"/>
      <c r="L18" s="2"/>
      <c r="O18" s="2"/>
      <c r="P18" s="2"/>
      <c r="Q18" s="8"/>
      <c r="T18" s="2"/>
      <c r="U18" s="17" t="s">
        <v>559</v>
      </c>
      <c r="W18" s="17" t="s">
        <v>152</v>
      </c>
      <c r="Y18" s="17" t="s">
        <v>311</v>
      </c>
      <c r="Z18" s="17" t="s">
        <v>442</v>
      </c>
      <c r="AA18" s="32" t="s">
        <v>405</v>
      </c>
      <c r="AB18" s="32" t="s">
        <v>536</v>
      </c>
      <c r="AC18" s="16"/>
      <c r="AD18" s="16"/>
      <c r="AE18" s="16"/>
      <c r="AF18" s="15"/>
      <c r="AK18" s="21" t="str">
        <f t="shared" si="7"/>
        <v>Q</v>
      </c>
    </row>
    <row r="19" spans="1:37" ht="13.5" customHeight="1" x14ac:dyDescent="0.15">
      <c r="A19" s="3" t="s">
        <v>93</v>
      </c>
      <c r="B19" s="4"/>
      <c r="C19" s="2" t="str">
        <f t="shared" si="9"/>
        <v/>
      </c>
      <c r="D19" s="2" t="str">
        <f t="shared" si="8"/>
        <v>科学技術・イノベーション</v>
      </c>
      <c r="F19" s="7" t="s">
        <v>118</v>
      </c>
      <c r="G19" s="6"/>
      <c r="H19" s="2" t="str">
        <f t="shared" si="1"/>
        <v/>
      </c>
      <c r="I19" s="2" t="str">
        <f t="shared" si="5"/>
        <v>一般会計</v>
      </c>
      <c r="K19" s="2"/>
      <c r="L19" s="2"/>
      <c r="O19" s="2"/>
      <c r="P19" s="2"/>
      <c r="Q19" s="8"/>
      <c r="T19" s="2"/>
      <c r="U19" s="17" t="s">
        <v>560</v>
      </c>
      <c r="W19" s="17" t="s">
        <v>153</v>
      </c>
      <c r="Y19" s="17" t="s">
        <v>312</v>
      </c>
      <c r="Z19" s="17" t="s">
        <v>443</v>
      </c>
      <c r="AA19" s="32" t="s">
        <v>406</v>
      </c>
      <c r="AB19" s="32" t="s">
        <v>537</v>
      </c>
      <c r="AC19" s="16"/>
      <c r="AD19" s="16"/>
      <c r="AE19" s="16"/>
      <c r="AF19" s="15"/>
      <c r="AK19" s="21" t="str">
        <f t="shared" si="7"/>
        <v>R</v>
      </c>
    </row>
    <row r="20" spans="1:37" ht="13.5" customHeight="1" x14ac:dyDescent="0.15">
      <c r="A20" s="3" t="s">
        <v>221</v>
      </c>
      <c r="B20" s="4"/>
      <c r="C20" s="2" t="str">
        <f t="shared" si="9"/>
        <v/>
      </c>
      <c r="D20" s="2" t="str">
        <f t="shared" si="8"/>
        <v>科学技術・イノベーション</v>
      </c>
      <c r="F20" s="7" t="s">
        <v>220</v>
      </c>
      <c r="G20" s="6"/>
      <c r="H20" s="2" t="str">
        <f t="shared" si="1"/>
        <v/>
      </c>
      <c r="I20" s="2" t="str">
        <f t="shared" si="5"/>
        <v>一般会計</v>
      </c>
      <c r="K20" s="2"/>
      <c r="L20" s="2"/>
      <c r="O20" s="2"/>
      <c r="P20" s="2"/>
      <c r="Q20" s="8"/>
      <c r="T20" s="2"/>
      <c r="U20" s="17" t="s">
        <v>561</v>
      </c>
      <c r="W20" s="17" t="s">
        <v>154</v>
      </c>
      <c r="Y20" s="17" t="s">
        <v>313</v>
      </c>
      <c r="Z20" s="17" t="s">
        <v>444</v>
      </c>
      <c r="AA20" s="32" t="s">
        <v>407</v>
      </c>
      <c r="AB20" s="32" t="s">
        <v>538</v>
      </c>
      <c r="AC20" s="16"/>
      <c r="AD20" s="16"/>
      <c r="AE20" s="16"/>
      <c r="AF20" s="15"/>
      <c r="AK20" s="21" t="str">
        <f t="shared" si="7"/>
        <v>S</v>
      </c>
    </row>
    <row r="21" spans="1:37" ht="13.5" customHeight="1" x14ac:dyDescent="0.15">
      <c r="A21" s="3" t="s">
        <v>222</v>
      </c>
      <c r="B21" s="4"/>
      <c r="C21" s="2" t="str">
        <f t="shared" si="9"/>
        <v/>
      </c>
      <c r="D21" s="2" t="str">
        <f t="shared" si="8"/>
        <v>科学技術・イノベーション</v>
      </c>
      <c r="F21" s="7" t="s">
        <v>119</v>
      </c>
      <c r="G21" s="6"/>
      <c r="H21" s="2" t="str">
        <f t="shared" si="1"/>
        <v/>
      </c>
      <c r="I21" s="2" t="str">
        <f t="shared" si="5"/>
        <v>一般会計</v>
      </c>
      <c r="K21" s="2"/>
      <c r="L21" s="2"/>
      <c r="O21" s="2"/>
      <c r="P21" s="2"/>
      <c r="Q21" s="8"/>
      <c r="T21" s="2"/>
      <c r="U21" s="17" t="s">
        <v>562</v>
      </c>
      <c r="W21" s="17" t="s">
        <v>155</v>
      </c>
      <c r="Y21" s="17" t="s">
        <v>314</v>
      </c>
      <c r="Z21" s="17" t="s">
        <v>445</v>
      </c>
      <c r="AA21" s="32" t="s">
        <v>408</v>
      </c>
      <c r="AB21" s="32" t="s">
        <v>539</v>
      </c>
      <c r="AC21" s="16"/>
      <c r="AD21" s="16"/>
      <c r="AE21" s="16"/>
      <c r="AF21" s="15"/>
      <c r="AK21" s="21" t="str">
        <f t="shared" si="7"/>
        <v>T</v>
      </c>
    </row>
    <row r="22" spans="1:37" ht="13.5" customHeight="1" x14ac:dyDescent="0.15">
      <c r="A22" s="3" t="s">
        <v>223</v>
      </c>
      <c r="B22" s="4"/>
      <c r="C22" s="2" t="str">
        <f t="shared" si="9"/>
        <v/>
      </c>
      <c r="D22" s="2" t="str">
        <f>IF(C22="",D21,IF(D21&lt;&gt;"",CONCATENATE(D21,"、",C22),C22))</f>
        <v>科学技術・イノベーション</v>
      </c>
      <c r="F22" s="7" t="s">
        <v>120</v>
      </c>
      <c r="G22" s="6"/>
      <c r="H22" s="2" t="str">
        <f t="shared" si="1"/>
        <v/>
      </c>
      <c r="I22" s="2" t="str">
        <f t="shared" si="5"/>
        <v>一般会計</v>
      </c>
      <c r="K22" s="2"/>
      <c r="L22" s="2"/>
      <c r="O22" s="2"/>
      <c r="P22" s="2"/>
      <c r="Q22" s="8"/>
      <c r="T22" s="2"/>
      <c r="U22" s="17" t="s">
        <v>563</v>
      </c>
      <c r="W22" s="17" t="s">
        <v>156</v>
      </c>
      <c r="Y22" s="17" t="s">
        <v>315</v>
      </c>
      <c r="Z22" s="17" t="s">
        <v>446</v>
      </c>
      <c r="AA22" s="32" t="s">
        <v>409</v>
      </c>
      <c r="AB22" s="32" t="s">
        <v>540</v>
      </c>
      <c r="AC22" s="16"/>
      <c r="AD22" s="16"/>
      <c r="AE22" s="16"/>
      <c r="AF22" s="15"/>
      <c r="AK22" s="21" t="str">
        <f t="shared" si="7"/>
        <v>U</v>
      </c>
    </row>
    <row r="23" spans="1:37" ht="13.5" customHeight="1" x14ac:dyDescent="0.15">
      <c r="A23" s="3" t="s">
        <v>224</v>
      </c>
      <c r="B23" s="4"/>
      <c r="C23" s="2" t="str">
        <f t="shared" si="9"/>
        <v/>
      </c>
      <c r="D23" s="2" t="str">
        <f>IF(C23="",D22,IF(D22&lt;&gt;"",CONCATENATE(D22,"、",C23),C23))</f>
        <v>科学技術・イノベーション</v>
      </c>
      <c r="F23" s="7" t="s">
        <v>121</v>
      </c>
      <c r="G23" s="6"/>
      <c r="H23" s="2" t="str">
        <f t="shared" si="1"/>
        <v/>
      </c>
      <c r="I23" s="2" t="str">
        <f t="shared" si="5"/>
        <v>一般会計</v>
      </c>
      <c r="K23" s="2"/>
      <c r="L23" s="2"/>
      <c r="O23" s="2"/>
      <c r="P23" s="2"/>
      <c r="Q23" s="8"/>
      <c r="T23" s="2"/>
      <c r="U23" s="17" t="s">
        <v>564</v>
      </c>
      <c r="W23" s="17" t="s">
        <v>579</v>
      </c>
      <c r="Y23" s="17" t="s">
        <v>316</v>
      </c>
      <c r="Z23" s="17" t="s">
        <v>447</v>
      </c>
      <c r="AA23" s="32" t="s">
        <v>410</v>
      </c>
      <c r="AB23" s="32" t="s">
        <v>541</v>
      </c>
      <c r="AC23" s="16"/>
      <c r="AD23" s="16"/>
      <c r="AE23" s="16"/>
      <c r="AF23" s="15"/>
      <c r="AK23" s="21" t="str">
        <f t="shared" si="7"/>
        <v>V</v>
      </c>
    </row>
    <row r="24" spans="1:37" ht="13.5" customHeight="1" x14ac:dyDescent="0.15">
      <c r="A24" s="29" t="s">
        <v>285</v>
      </c>
      <c r="B24" s="4"/>
      <c r="C24" s="2" t="str">
        <f t="shared" si="9"/>
        <v/>
      </c>
      <c r="D24" s="2" t="str">
        <f>IF(C24="",D23,IF(D23&lt;&gt;"",CONCATENATE(D23,"、",C24),C24))</f>
        <v>科学技術・イノベーション</v>
      </c>
      <c r="F24" s="7" t="s">
        <v>288</v>
      </c>
      <c r="G24" s="6"/>
      <c r="H24" s="2" t="str">
        <f t="shared" si="1"/>
        <v/>
      </c>
      <c r="I24" s="2" t="str">
        <f t="shared" si="5"/>
        <v>一般会計</v>
      </c>
      <c r="K24" s="2"/>
      <c r="L24" s="2"/>
      <c r="O24" s="2"/>
      <c r="P24" s="2"/>
      <c r="Q24" s="8"/>
      <c r="T24" s="2"/>
      <c r="U24" s="17" t="s">
        <v>565</v>
      </c>
      <c r="Y24" s="17" t="s">
        <v>317</v>
      </c>
      <c r="Z24" s="17" t="s">
        <v>448</v>
      </c>
      <c r="AA24" s="32" t="s">
        <v>411</v>
      </c>
      <c r="AB24" s="32" t="s">
        <v>542</v>
      </c>
      <c r="AC24" s="16"/>
      <c r="AD24" s="16"/>
      <c r="AE24" s="16"/>
      <c r="AF24" s="15"/>
      <c r="AK24" s="21" t="str">
        <f>CHAR(CODE(AK23)+1)</f>
        <v>W</v>
      </c>
    </row>
    <row r="25" spans="1:37" ht="13.5" customHeight="1" x14ac:dyDescent="0.15">
      <c r="A25" s="31"/>
      <c r="B25" s="30"/>
      <c r="F25" s="7" t="s">
        <v>122</v>
      </c>
      <c r="G25" s="6"/>
      <c r="H25" s="2" t="str">
        <f t="shared" si="1"/>
        <v/>
      </c>
      <c r="I25" s="2" t="str">
        <f t="shared" si="5"/>
        <v>一般会計</v>
      </c>
      <c r="K25" s="2"/>
      <c r="L25" s="2"/>
      <c r="O25" s="2"/>
      <c r="P25" s="2"/>
      <c r="Q25" s="8"/>
      <c r="T25" s="2"/>
      <c r="U25" s="17" t="s">
        <v>566</v>
      </c>
      <c r="Y25" s="17" t="s">
        <v>318</v>
      </c>
      <c r="Z25" s="17" t="s">
        <v>449</v>
      </c>
      <c r="AA25" s="32" t="s">
        <v>412</v>
      </c>
      <c r="AB25" s="32" t="s">
        <v>543</v>
      </c>
      <c r="AC25" s="16"/>
      <c r="AD25" s="16"/>
      <c r="AE25" s="16"/>
      <c r="AF25" s="15"/>
      <c r="AK25" s="21" t="str">
        <f t="shared" si="7"/>
        <v>X</v>
      </c>
    </row>
    <row r="26" spans="1:37" ht="13.5" customHeight="1" x14ac:dyDescent="0.15">
      <c r="A26" s="28"/>
      <c r="B26" s="27"/>
      <c r="F26" s="7" t="s">
        <v>123</v>
      </c>
      <c r="G26" s="6"/>
      <c r="H26" s="2" t="str">
        <f t="shared" si="1"/>
        <v/>
      </c>
      <c r="I26" s="2" t="str">
        <f t="shared" si="5"/>
        <v>一般会計</v>
      </c>
      <c r="K26" s="2"/>
      <c r="L26" s="2"/>
      <c r="O26" s="2"/>
      <c r="P26" s="2"/>
      <c r="Q26" s="8"/>
      <c r="T26" s="2"/>
      <c r="U26" s="17" t="s">
        <v>567</v>
      </c>
      <c r="Y26" s="17" t="s">
        <v>319</v>
      </c>
      <c r="Z26" s="17" t="s">
        <v>450</v>
      </c>
      <c r="AA26" s="32" t="s">
        <v>413</v>
      </c>
      <c r="AB26" s="32" t="s">
        <v>544</v>
      </c>
      <c r="AC26" s="16"/>
      <c r="AD26" s="16"/>
      <c r="AE26" s="16"/>
      <c r="AF26" s="15"/>
      <c r="AK26" s="21" t="str">
        <f t="shared" si="7"/>
        <v>Y</v>
      </c>
    </row>
    <row r="27" spans="1:37" ht="13.5" customHeight="1" x14ac:dyDescent="0.15">
      <c r="A27" s="2" t="str">
        <f>IF(D24="", "-", D24)</f>
        <v>科学技術・イノベーション</v>
      </c>
      <c r="B27" s="2"/>
      <c r="F27" s="7" t="s">
        <v>124</v>
      </c>
      <c r="G27" s="6"/>
      <c r="H27" s="2" t="str">
        <f t="shared" si="1"/>
        <v/>
      </c>
      <c r="I27" s="2" t="str">
        <f t="shared" si="5"/>
        <v>一般会計</v>
      </c>
      <c r="K27" s="2"/>
      <c r="L27" s="2"/>
      <c r="O27" s="2"/>
      <c r="P27" s="2"/>
      <c r="Q27" s="8"/>
      <c r="T27" s="2"/>
      <c r="U27" s="17" t="s">
        <v>568</v>
      </c>
      <c r="Y27" s="17" t="s">
        <v>320</v>
      </c>
      <c r="Z27" s="17" t="s">
        <v>451</v>
      </c>
      <c r="AA27" s="32" t="s">
        <v>414</v>
      </c>
      <c r="AB27" s="32" t="s">
        <v>545</v>
      </c>
      <c r="AC27" s="16"/>
      <c r="AD27" s="16"/>
      <c r="AE27" s="16"/>
      <c r="AF27" s="15"/>
      <c r="AK27" s="21" t="str">
        <f>CHAR(CODE(AK26)+1)</f>
        <v>Z</v>
      </c>
    </row>
    <row r="28" spans="1:37" ht="13.5" customHeight="1" x14ac:dyDescent="0.15">
      <c r="B28" s="2"/>
      <c r="F28" s="7" t="s">
        <v>125</v>
      </c>
      <c r="G28" s="6"/>
      <c r="H28" s="2" t="str">
        <f t="shared" si="1"/>
        <v/>
      </c>
      <c r="I28" s="2" t="str">
        <f t="shared" si="5"/>
        <v>一般会計</v>
      </c>
      <c r="K28" s="2"/>
      <c r="L28" s="2"/>
      <c r="O28" s="2"/>
      <c r="P28" s="2"/>
      <c r="Q28" s="8"/>
      <c r="T28" s="2"/>
      <c r="U28" s="17" t="s">
        <v>569</v>
      </c>
      <c r="Y28" s="17" t="s">
        <v>321</v>
      </c>
      <c r="Z28" s="17" t="s">
        <v>452</v>
      </c>
      <c r="AA28" s="32" t="s">
        <v>415</v>
      </c>
      <c r="AB28" s="32" t="s">
        <v>546</v>
      </c>
      <c r="AC28" s="16"/>
      <c r="AD28" s="16"/>
      <c r="AE28" s="16"/>
      <c r="AF28" s="15"/>
      <c r="AK28" s="21" t="s">
        <v>203</v>
      </c>
    </row>
    <row r="29" spans="1:37" ht="13.5" customHeight="1" x14ac:dyDescent="0.15">
      <c r="A29" s="2"/>
      <c r="B29" s="2"/>
      <c r="F29" s="7" t="s">
        <v>212</v>
      </c>
      <c r="G29" s="6"/>
      <c r="H29" s="2" t="str">
        <f t="shared" si="1"/>
        <v/>
      </c>
      <c r="I29" s="2" t="str">
        <f t="shared" si="5"/>
        <v>一般会計</v>
      </c>
      <c r="K29" s="2"/>
      <c r="L29" s="2"/>
      <c r="O29" s="2"/>
      <c r="P29" s="2"/>
      <c r="Q29" s="8"/>
      <c r="T29" s="2"/>
      <c r="U29" s="17" t="s">
        <v>570</v>
      </c>
      <c r="Y29" s="17" t="s">
        <v>322</v>
      </c>
      <c r="Z29" s="17" t="s">
        <v>453</v>
      </c>
      <c r="AA29" s="32" t="s">
        <v>416</v>
      </c>
      <c r="AB29" s="32" t="s">
        <v>547</v>
      </c>
      <c r="AC29" s="16"/>
      <c r="AD29" s="16"/>
      <c r="AE29" s="16"/>
      <c r="AF29" s="15"/>
      <c r="AK29" s="21" t="str">
        <f t="shared" si="7"/>
        <v>b</v>
      </c>
    </row>
    <row r="30" spans="1:37" ht="13.5" customHeight="1" x14ac:dyDescent="0.15">
      <c r="A30" s="2"/>
      <c r="B30" s="2"/>
      <c r="F30" s="7" t="s">
        <v>213</v>
      </c>
      <c r="G30" s="6"/>
      <c r="H30" s="2" t="str">
        <f t="shared" si="1"/>
        <v/>
      </c>
      <c r="I30" s="2" t="str">
        <f t="shared" si="5"/>
        <v>一般会計</v>
      </c>
      <c r="K30" s="2"/>
      <c r="L30" s="2"/>
      <c r="O30" s="2"/>
      <c r="P30" s="2"/>
      <c r="Q30" s="8"/>
      <c r="T30" s="2"/>
      <c r="U30" s="17" t="s">
        <v>571</v>
      </c>
      <c r="Y30" s="17" t="s">
        <v>323</v>
      </c>
      <c r="Z30" s="17" t="s">
        <v>454</v>
      </c>
      <c r="AA30" s="32" t="s">
        <v>417</v>
      </c>
      <c r="AB30" s="32" t="s">
        <v>548</v>
      </c>
      <c r="AC30" s="16"/>
      <c r="AD30" s="16"/>
      <c r="AE30" s="16"/>
      <c r="AF30" s="15"/>
      <c r="AK30" s="21" t="str">
        <f t="shared" si="7"/>
        <v>c</v>
      </c>
    </row>
    <row r="31" spans="1:37" ht="13.5" customHeight="1" x14ac:dyDescent="0.15">
      <c r="A31" s="2"/>
      <c r="B31" s="2"/>
      <c r="F31" s="7" t="s">
        <v>214</v>
      </c>
      <c r="G31" s="6"/>
      <c r="H31" s="2" t="str">
        <f t="shared" si="1"/>
        <v/>
      </c>
      <c r="I31" s="2" t="str">
        <f t="shared" si="5"/>
        <v>一般会計</v>
      </c>
      <c r="K31" s="2"/>
      <c r="L31" s="2"/>
      <c r="O31" s="2"/>
      <c r="P31" s="2"/>
      <c r="Q31" s="8"/>
      <c r="T31" s="2"/>
      <c r="U31" s="17" t="s">
        <v>572</v>
      </c>
      <c r="Y31" s="17" t="s">
        <v>324</v>
      </c>
      <c r="Z31" s="17" t="s">
        <v>455</v>
      </c>
      <c r="AA31" s="32" t="s">
        <v>418</v>
      </c>
      <c r="AB31" s="32" t="s">
        <v>549</v>
      </c>
      <c r="AC31" s="16"/>
      <c r="AD31" s="16"/>
      <c r="AE31" s="16"/>
      <c r="AF31" s="15"/>
      <c r="AK31" s="21" t="str">
        <f t="shared" si="7"/>
        <v>d</v>
      </c>
    </row>
    <row r="32" spans="1:37" ht="13.5" customHeight="1" x14ac:dyDescent="0.15">
      <c r="A32" s="2"/>
      <c r="B32" s="2"/>
      <c r="F32" s="7" t="s">
        <v>215</v>
      </c>
      <c r="G32" s="6"/>
      <c r="H32" s="2" t="str">
        <f t="shared" si="1"/>
        <v/>
      </c>
      <c r="I32" s="2" t="str">
        <f t="shared" si="5"/>
        <v>一般会計</v>
      </c>
      <c r="K32" s="2"/>
      <c r="L32" s="2"/>
      <c r="O32" s="2"/>
      <c r="P32" s="2"/>
      <c r="Q32" s="8"/>
      <c r="T32" s="2"/>
      <c r="U32" s="17" t="s">
        <v>573</v>
      </c>
      <c r="Y32" s="17" t="s">
        <v>325</v>
      </c>
      <c r="Z32" s="17" t="s">
        <v>456</v>
      </c>
      <c r="AA32" s="32" t="s">
        <v>62</v>
      </c>
      <c r="AB32" s="32" t="s">
        <v>62</v>
      </c>
      <c r="AC32" s="16"/>
      <c r="AD32" s="16"/>
      <c r="AE32" s="16"/>
      <c r="AF32" s="15"/>
      <c r="AK32" s="21" t="str">
        <f t="shared" si="7"/>
        <v>e</v>
      </c>
    </row>
    <row r="33" spans="1:37" ht="13.5" customHeight="1" x14ac:dyDescent="0.15">
      <c r="A33" s="2"/>
      <c r="B33" s="2"/>
      <c r="F33" s="7" t="s">
        <v>216</v>
      </c>
      <c r="G33" s="6"/>
      <c r="H33" s="2" t="str">
        <f t="shared" si="1"/>
        <v/>
      </c>
      <c r="I33" s="2" t="str">
        <f t="shared" si="5"/>
        <v>一般会計</v>
      </c>
      <c r="K33" s="2"/>
      <c r="L33" s="2"/>
      <c r="O33" s="2"/>
      <c r="P33" s="2"/>
      <c r="Q33" s="8"/>
      <c r="T33" s="2"/>
      <c r="U33" s="17" t="s">
        <v>574</v>
      </c>
      <c r="Y33" s="17" t="s">
        <v>326</v>
      </c>
      <c r="Z33" s="17" t="s">
        <v>457</v>
      </c>
      <c r="AA33" s="23"/>
      <c r="AB33" s="16"/>
      <c r="AC33" s="16"/>
      <c r="AD33" s="16"/>
      <c r="AE33" s="16"/>
      <c r="AF33" s="15"/>
      <c r="AK33" s="21" t="str">
        <f t="shared" si="7"/>
        <v>f</v>
      </c>
    </row>
    <row r="34" spans="1:37" ht="13.5" customHeight="1" x14ac:dyDescent="0.15">
      <c r="A34" s="2"/>
      <c r="B34" s="2"/>
      <c r="F34" s="7" t="s">
        <v>217</v>
      </c>
      <c r="G34" s="6"/>
      <c r="H34" s="2" t="str">
        <f t="shared" si="1"/>
        <v/>
      </c>
      <c r="I34" s="2" t="str">
        <f t="shared" si="5"/>
        <v>一般会計</v>
      </c>
      <c r="K34" s="2"/>
      <c r="L34" s="2"/>
      <c r="O34" s="2"/>
      <c r="P34" s="2"/>
      <c r="Q34" s="8"/>
      <c r="T34" s="2"/>
      <c r="U34" s="17" t="s">
        <v>575</v>
      </c>
      <c r="Y34" s="17" t="s">
        <v>327</v>
      </c>
      <c r="Z34" s="17" t="s">
        <v>458</v>
      </c>
      <c r="AB34" s="16"/>
      <c r="AC34" s="16"/>
      <c r="AD34" s="16"/>
      <c r="AE34" s="16"/>
      <c r="AF34" s="15"/>
      <c r="AK34" s="21" t="str">
        <f t="shared" si="7"/>
        <v>g</v>
      </c>
    </row>
    <row r="35" spans="1:37" ht="13.5" customHeight="1" x14ac:dyDescent="0.15">
      <c r="A35" s="2"/>
      <c r="B35" s="2"/>
      <c r="F35" s="7" t="s">
        <v>218</v>
      </c>
      <c r="G35" s="6"/>
      <c r="H35" s="2" t="str">
        <f t="shared" si="1"/>
        <v/>
      </c>
      <c r="I35" s="2" t="str">
        <f t="shared" si="5"/>
        <v>一般会計</v>
      </c>
      <c r="K35" s="2"/>
      <c r="L35" s="2"/>
      <c r="O35" s="2"/>
      <c r="P35" s="2"/>
      <c r="Q35" s="8"/>
      <c r="T35" s="2"/>
      <c r="Y35" s="17" t="s">
        <v>328</v>
      </c>
      <c r="Z35" s="17" t="s">
        <v>459</v>
      </c>
      <c r="AC35" s="16"/>
      <c r="AF35" s="15"/>
      <c r="AK35" s="21" t="str">
        <f t="shared" si="7"/>
        <v>h</v>
      </c>
    </row>
    <row r="36" spans="1:37" ht="13.5" customHeight="1" x14ac:dyDescent="0.15">
      <c r="A36" s="2"/>
      <c r="B36" s="2"/>
      <c r="F36" s="7" t="s">
        <v>219</v>
      </c>
      <c r="G36" s="6"/>
      <c r="H36" s="2" t="str">
        <f t="shared" si="1"/>
        <v/>
      </c>
      <c r="I36" s="2" t="str">
        <f t="shared" si="5"/>
        <v>一般会計</v>
      </c>
      <c r="K36" s="2"/>
      <c r="L36" s="2"/>
      <c r="O36" s="2"/>
      <c r="P36" s="2"/>
      <c r="Q36" s="8"/>
      <c r="T36" s="2"/>
      <c r="U36" s="17" t="s">
        <v>576</v>
      </c>
      <c r="Y36" s="17" t="s">
        <v>329</v>
      </c>
      <c r="Z36" s="17" t="s">
        <v>460</v>
      </c>
      <c r="AF36" s="15"/>
      <c r="AK36" s="21"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330</v>
      </c>
      <c r="Z37" s="17" t="s">
        <v>461</v>
      </c>
      <c r="AF37" s="15"/>
      <c r="AK37" s="21" t="str">
        <f t="shared" si="7"/>
        <v>j</v>
      </c>
    </row>
    <row r="38" spans="1:37" x14ac:dyDescent="0.15">
      <c r="A38" s="2"/>
      <c r="B38" s="2"/>
      <c r="F38" s="2"/>
      <c r="G38" s="8"/>
      <c r="K38" s="2"/>
      <c r="L38" s="2"/>
      <c r="O38" s="2"/>
      <c r="P38" s="2"/>
      <c r="Q38" s="8"/>
      <c r="T38" s="2"/>
      <c r="U38" s="17" t="s">
        <v>271</v>
      </c>
      <c r="Y38" s="17" t="s">
        <v>331</v>
      </c>
      <c r="Z38" s="17" t="s">
        <v>462</v>
      </c>
      <c r="AF38" s="15"/>
      <c r="AK38" s="21" t="str">
        <f t="shared" si="7"/>
        <v>k</v>
      </c>
    </row>
    <row r="39" spans="1:37" x14ac:dyDescent="0.15">
      <c r="A39" s="2"/>
      <c r="B39" s="2"/>
      <c r="F39" s="2" t="str">
        <f>I37</f>
        <v>一般会計</v>
      </c>
      <c r="G39" s="8"/>
      <c r="K39" s="2"/>
      <c r="L39" s="2"/>
      <c r="O39" s="2"/>
      <c r="P39" s="2"/>
      <c r="Q39" s="8"/>
      <c r="T39" s="2"/>
      <c r="U39" s="17" t="s">
        <v>281</v>
      </c>
      <c r="Y39" s="17" t="s">
        <v>332</v>
      </c>
      <c r="Z39" s="17" t="s">
        <v>463</v>
      </c>
      <c r="AF39" s="15"/>
      <c r="AK39" s="21" t="str">
        <f t="shared" si="7"/>
        <v>l</v>
      </c>
    </row>
    <row r="40" spans="1:37" x14ac:dyDescent="0.15">
      <c r="A40" s="2"/>
      <c r="B40" s="2"/>
      <c r="F40" s="2"/>
      <c r="G40" s="8"/>
      <c r="K40" s="2"/>
      <c r="L40" s="2"/>
      <c r="O40" s="2"/>
      <c r="P40" s="2"/>
      <c r="Q40" s="8"/>
      <c r="T40" s="2"/>
      <c r="Y40" s="17" t="s">
        <v>333</v>
      </c>
      <c r="Z40" s="17" t="s">
        <v>464</v>
      </c>
      <c r="AF40" s="15"/>
      <c r="AK40" s="21" t="str">
        <f t="shared" si="7"/>
        <v>m</v>
      </c>
    </row>
    <row r="41" spans="1:37" x14ac:dyDescent="0.15">
      <c r="A41" s="2"/>
      <c r="B41" s="2"/>
      <c r="F41" s="2"/>
      <c r="G41" s="8"/>
      <c r="K41" s="2"/>
      <c r="L41" s="2"/>
      <c r="O41" s="2"/>
      <c r="P41" s="2"/>
      <c r="Q41" s="8"/>
      <c r="T41" s="2"/>
      <c r="Y41" s="17" t="s">
        <v>334</v>
      </c>
      <c r="Z41" s="17" t="s">
        <v>465</v>
      </c>
      <c r="AF41" s="15"/>
      <c r="AK41" s="21" t="str">
        <f t="shared" si="7"/>
        <v>n</v>
      </c>
    </row>
    <row r="42" spans="1:37" x14ac:dyDescent="0.15">
      <c r="A42" s="2"/>
      <c r="B42" s="2"/>
      <c r="F42" s="2"/>
      <c r="G42" s="8"/>
      <c r="K42" s="2"/>
      <c r="L42" s="2"/>
      <c r="O42" s="2"/>
      <c r="P42" s="2"/>
      <c r="Q42" s="8"/>
      <c r="T42" s="2"/>
      <c r="Y42" s="17" t="s">
        <v>335</v>
      </c>
      <c r="Z42" s="17" t="s">
        <v>466</v>
      </c>
      <c r="AF42" s="15"/>
      <c r="AK42" s="21" t="str">
        <f t="shared" si="7"/>
        <v>o</v>
      </c>
    </row>
    <row r="43" spans="1:37" x14ac:dyDescent="0.15">
      <c r="A43" s="2"/>
      <c r="B43" s="2"/>
      <c r="F43" s="2"/>
      <c r="G43" s="8"/>
      <c r="K43" s="2"/>
      <c r="L43" s="2"/>
      <c r="O43" s="2"/>
      <c r="P43" s="2"/>
      <c r="Q43" s="8"/>
      <c r="T43" s="2"/>
      <c r="Y43" s="17" t="s">
        <v>336</v>
      </c>
      <c r="Z43" s="17" t="s">
        <v>467</v>
      </c>
      <c r="AF43" s="15"/>
      <c r="AK43" s="21" t="str">
        <f t="shared" si="7"/>
        <v>p</v>
      </c>
    </row>
    <row r="44" spans="1:37" x14ac:dyDescent="0.15">
      <c r="A44" s="2"/>
      <c r="B44" s="2"/>
      <c r="F44" s="2"/>
      <c r="G44" s="8"/>
      <c r="K44" s="2"/>
      <c r="L44" s="2"/>
      <c r="O44" s="2"/>
      <c r="P44" s="2"/>
      <c r="Q44" s="8"/>
      <c r="T44" s="2"/>
      <c r="Y44" s="17" t="s">
        <v>337</v>
      </c>
      <c r="Z44" s="17" t="s">
        <v>468</v>
      </c>
      <c r="AF44" s="15"/>
      <c r="AK44" s="21" t="str">
        <f t="shared" si="7"/>
        <v>q</v>
      </c>
    </row>
    <row r="45" spans="1:37" x14ac:dyDescent="0.15">
      <c r="A45" s="2"/>
      <c r="B45" s="2"/>
      <c r="F45" s="2"/>
      <c r="G45" s="8"/>
      <c r="K45" s="2"/>
      <c r="L45" s="2"/>
      <c r="O45" s="2"/>
      <c r="P45" s="2"/>
      <c r="Q45" s="8"/>
      <c r="T45" s="2"/>
      <c r="Y45" s="17" t="s">
        <v>338</v>
      </c>
      <c r="Z45" s="17" t="s">
        <v>469</v>
      </c>
      <c r="AF45" s="15"/>
      <c r="AK45" s="21" t="str">
        <f t="shared" si="7"/>
        <v>r</v>
      </c>
    </row>
    <row r="46" spans="1:37" x14ac:dyDescent="0.15">
      <c r="A46" s="2"/>
      <c r="B46" s="2"/>
      <c r="F46" s="2"/>
      <c r="G46" s="8"/>
      <c r="K46" s="2"/>
      <c r="L46" s="2"/>
      <c r="O46" s="2"/>
      <c r="P46" s="2"/>
      <c r="Q46" s="8"/>
      <c r="T46" s="2"/>
      <c r="Y46" s="17" t="s">
        <v>339</v>
      </c>
      <c r="Z46" s="17" t="s">
        <v>470</v>
      </c>
      <c r="AF46" s="15"/>
      <c r="AK46" s="21" t="str">
        <f t="shared" si="7"/>
        <v>s</v>
      </c>
    </row>
    <row r="47" spans="1:37" x14ac:dyDescent="0.15">
      <c r="A47" s="2"/>
      <c r="B47" s="2"/>
      <c r="F47" s="2"/>
      <c r="G47" s="8"/>
      <c r="K47" s="2"/>
      <c r="L47" s="2"/>
      <c r="O47" s="2"/>
      <c r="P47" s="2"/>
      <c r="Q47" s="8"/>
      <c r="T47" s="2"/>
      <c r="Y47" s="17" t="s">
        <v>340</v>
      </c>
      <c r="Z47" s="17" t="s">
        <v>471</v>
      </c>
      <c r="AF47" s="15"/>
      <c r="AK47" s="21" t="str">
        <f t="shared" si="7"/>
        <v>t</v>
      </c>
    </row>
    <row r="48" spans="1:37" x14ac:dyDescent="0.15">
      <c r="A48" s="2"/>
      <c r="B48" s="2"/>
      <c r="F48" s="2"/>
      <c r="G48" s="8"/>
      <c r="K48" s="2"/>
      <c r="L48" s="2"/>
      <c r="O48" s="2"/>
      <c r="P48" s="2"/>
      <c r="Q48" s="8"/>
      <c r="T48" s="2"/>
      <c r="Y48" s="17" t="s">
        <v>341</v>
      </c>
      <c r="Z48" s="17" t="s">
        <v>472</v>
      </c>
      <c r="AF48" s="15"/>
      <c r="AK48" s="21" t="str">
        <f t="shared" si="7"/>
        <v>u</v>
      </c>
    </row>
    <row r="49" spans="1:37" x14ac:dyDescent="0.15">
      <c r="A49" s="2"/>
      <c r="B49" s="2"/>
      <c r="F49" s="2"/>
      <c r="G49" s="8"/>
      <c r="K49" s="2"/>
      <c r="L49" s="2"/>
      <c r="O49" s="2"/>
      <c r="P49" s="2"/>
      <c r="Q49" s="8"/>
      <c r="T49" s="2"/>
      <c r="Y49" s="17" t="s">
        <v>342</v>
      </c>
      <c r="Z49" s="17" t="s">
        <v>473</v>
      </c>
      <c r="AF49" s="15"/>
      <c r="AK49" s="21" t="str">
        <f t="shared" si="7"/>
        <v>v</v>
      </c>
    </row>
    <row r="50" spans="1:37" x14ac:dyDescent="0.15">
      <c r="A50" s="2"/>
      <c r="B50" s="2"/>
      <c r="F50" s="2"/>
      <c r="G50" s="8"/>
      <c r="K50" s="2"/>
      <c r="L50" s="2"/>
      <c r="O50" s="2"/>
      <c r="P50" s="2"/>
      <c r="Q50" s="8"/>
      <c r="T50" s="2"/>
      <c r="Y50" s="17" t="s">
        <v>343</v>
      </c>
      <c r="Z50" s="17" t="s">
        <v>474</v>
      </c>
      <c r="AF50" s="15"/>
    </row>
    <row r="51" spans="1:37" x14ac:dyDescent="0.15">
      <c r="A51" s="2"/>
      <c r="B51" s="2"/>
      <c r="F51" s="2"/>
      <c r="G51" s="8"/>
      <c r="K51" s="2"/>
      <c r="L51" s="2"/>
      <c r="O51" s="2"/>
      <c r="P51" s="2"/>
      <c r="Q51" s="8"/>
      <c r="T51" s="2"/>
      <c r="Y51" s="17" t="s">
        <v>344</v>
      </c>
      <c r="Z51" s="17" t="s">
        <v>475</v>
      </c>
      <c r="AF51" s="15"/>
    </row>
    <row r="52" spans="1:37" x14ac:dyDescent="0.15">
      <c r="A52" s="2"/>
      <c r="B52" s="2"/>
      <c r="F52" s="2"/>
      <c r="G52" s="8"/>
      <c r="K52" s="2"/>
      <c r="L52" s="2"/>
      <c r="O52" s="2"/>
      <c r="P52" s="2"/>
      <c r="Q52" s="8"/>
      <c r="T52" s="2"/>
      <c r="Y52" s="17" t="s">
        <v>345</v>
      </c>
      <c r="Z52" s="17" t="s">
        <v>476</v>
      </c>
      <c r="AF52" s="15"/>
    </row>
    <row r="53" spans="1:37" x14ac:dyDescent="0.15">
      <c r="A53" s="2"/>
      <c r="B53" s="2"/>
      <c r="F53" s="2"/>
      <c r="G53" s="8"/>
      <c r="K53" s="2"/>
      <c r="L53" s="2"/>
      <c r="O53" s="2"/>
      <c r="P53" s="2"/>
      <c r="Q53" s="8"/>
      <c r="T53" s="2"/>
      <c r="Y53" s="17" t="s">
        <v>346</v>
      </c>
      <c r="Z53" s="17" t="s">
        <v>477</v>
      </c>
      <c r="AF53" s="15"/>
    </row>
    <row r="54" spans="1:37" x14ac:dyDescent="0.15">
      <c r="A54" s="2"/>
      <c r="B54" s="2"/>
      <c r="F54" s="2"/>
      <c r="G54" s="8"/>
      <c r="K54" s="2"/>
      <c r="L54" s="2"/>
      <c r="O54" s="2"/>
      <c r="P54" s="9"/>
      <c r="Q54" s="8"/>
      <c r="T54" s="2"/>
      <c r="Y54" s="17" t="s">
        <v>347</v>
      </c>
      <c r="Z54" s="17" t="s">
        <v>478</v>
      </c>
      <c r="AF54" s="15"/>
    </row>
    <row r="55" spans="1:37" x14ac:dyDescent="0.15">
      <c r="A55" s="2"/>
      <c r="B55" s="2"/>
      <c r="F55" s="2"/>
      <c r="G55" s="8"/>
      <c r="K55" s="2"/>
      <c r="L55" s="2"/>
      <c r="O55" s="2"/>
      <c r="P55" s="2"/>
      <c r="Q55" s="8"/>
      <c r="T55" s="2"/>
      <c r="Y55" s="17" t="s">
        <v>348</v>
      </c>
      <c r="Z55" s="17" t="s">
        <v>479</v>
      </c>
      <c r="AF55" s="15"/>
    </row>
    <row r="56" spans="1:37" x14ac:dyDescent="0.15">
      <c r="A56" s="2"/>
      <c r="B56" s="2"/>
      <c r="F56" s="2"/>
      <c r="G56" s="8"/>
      <c r="K56" s="2"/>
      <c r="L56" s="2"/>
      <c r="O56" s="2"/>
      <c r="P56" s="2"/>
      <c r="Q56" s="8"/>
      <c r="T56" s="2"/>
      <c r="Y56" s="17" t="s">
        <v>349</v>
      </c>
      <c r="Z56" s="17" t="s">
        <v>480</v>
      </c>
      <c r="AF56" s="15"/>
    </row>
    <row r="57" spans="1:37" x14ac:dyDescent="0.15">
      <c r="A57" s="2"/>
      <c r="B57" s="2"/>
      <c r="F57" s="2"/>
      <c r="G57" s="8"/>
      <c r="K57" s="2"/>
      <c r="L57" s="2"/>
      <c r="O57" s="2"/>
      <c r="P57" s="2"/>
      <c r="Q57" s="8"/>
      <c r="T57" s="2"/>
      <c r="Y57" s="17" t="s">
        <v>350</v>
      </c>
      <c r="Z57" s="17" t="s">
        <v>481</v>
      </c>
      <c r="AF57" s="15"/>
    </row>
    <row r="58" spans="1:37" x14ac:dyDescent="0.15">
      <c r="A58" s="2"/>
      <c r="B58" s="2"/>
      <c r="F58" s="2"/>
      <c r="G58" s="8"/>
      <c r="K58" s="2"/>
      <c r="L58" s="2"/>
      <c r="O58" s="2"/>
      <c r="P58" s="2"/>
      <c r="Q58" s="8"/>
      <c r="T58" s="2"/>
      <c r="Y58" s="17" t="s">
        <v>351</v>
      </c>
      <c r="Z58" s="17" t="s">
        <v>482</v>
      </c>
      <c r="AF58" s="15"/>
    </row>
    <row r="59" spans="1:37" x14ac:dyDescent="0.15">
      <c r="A59" s="2"/>
      <c r="B59" s="2"/>
      <c r="F59" s="2"/>
      <c r="G59" s="8"/>
      <c r="K59" s="2"/>
      <c r="L59" s="2"/>
      <c r="O59" s="2"/>
      <c r="P59" s="2"/>
      <c r="Q59" s="8"/>
      <c r="T59" s="2"/>
      <c r="Y59" s="17" t="s">
        <v>352</v>
      </c>
      <c r="Z59" s="17" t="s">
        <v>483</v>
      </c>
      <c r="AF59" s="15"/>
    </row>
    <row r="60" spans="1:37" x14ac:dyDescent="0.15">
      <c r="A60" s="2"/>
      <c r="B60" s="2"/>
      <c r="F60" s="2"/>
      <c r="G60" s="8"/>
      <c r="K60" s="2"/>
      <c r="L60" s="2"/>
      <c r="O60" s="2"/>
      <c r="P60" s="2"/>
      <c r="Q60" s="8"/>
      <c r="T60" s="2"/>
      <c r="Y60" s="17" t="s">
        <v>353</v>
      </c>
      <c r="Z60" s="17" t="s">
        <v>484</v>
      </c>
      <c r="AF60" s="15"/>
    </row>
    <row r="61" spans="1:37" x14ac:dyDescent="0.15">
      <c r="A61" s="2"/>
      <c r="B61" s="2"/>
      <c r="F61" s="2"/>
      <c r="G61" s="8"/>
      <c r="K61" s="2"/>
      <c r="L61" s="2"/>
      <c r="O61" s="2"/>
      <c r="P61" s="2"/>
      <c r="Q61" s="8"/>
      <c r="T61" s="2"/>
      <c r="Y61" s="17" t="s">
        <v>354</v>
      </c>
      <c r="Z61" s="17" t="s">
        <v>485</v>
      </c>
      <c r="AF61" s="15"/>
    </row>
    <row r="62" spans="1:37" x14ac:dyDescent="0.15">
      <c r="A62" s="2"/>
      <c r="B62" s="2"/>
      <c r="F62" s="2"/>
      <c r="G62" s="8"/>
      <c r="K62" s="2"/>
      <c r="L62" s="2"/>
      <c r="O62" s="2"/>
      <c r="P62" s="2"/>
      <c r="Q62" s="8"/>
      <c r="T62" s="2"/>
      <c r="Y62" s="17" t="s">
        <v>355</v>
      </c>
      <c r="Z62" s="17" t="s">
        <v>486</v>
      </c>
      <c r="AF62" s="15"/>
    </row>
    <row r="63" spans="1:37" x14ac:dyDescent="0.15">
      <c r="A63" s="2"/>
      <c r="B63" s="2"/>
      <c r="F63" s="2"/>
      <c r="G63" s="8"/>
      <c r="K63" s="2"/>
      <c r="L63" s="2"/>
      <c r="O63" s="2"/>
      <c r="P63" s="2"/>
      <c r="Q63" s="8"/>
      <c r="T63" s="2"/>
      <c r="Y63" s="17" t="s">
        <v>356</v>
      </c>
      <c r="Z63" s="17" t="s">
        <v>487</v>
      </c>
      <c r="AF63" s="15"/>
    </row>
    <row r="64" spans="1:37" x14ac:dyDescent="0.15">
      <c r="A64" s="2"/>
      <c r="B64" s="2"/>
      <c r="F64" s="2"/>
      <c r="G64" s="8"/>
      <c r="K64" s="2"/>
      <c r="L64" s="2"/>
      <c r="O64" s="2"/>
      <c r="P64" s="2"/>
      <c r="Q64" s="8"/>
      <c r="T64" s="2"/>
      <c r="Y64" s="17" t="s">
        <v>357</v>
      </c>
      <c r="Z64" s="17" t="s">
        <v>488</v>
      </c>
      <c r="AF64" s="15"/>
    </row>
    <row r="65" spans="1:32" x14ac:dyDescent="0.15">
      <c r="A65" s="2"/>
      <c r="B65" s="2"/>
      <c r="F65" s="2"/>
      <c r="G65" s="8"/>
      <c r="K65" s="2"/>
      <c r="L65" s="2"/>
      <c r="O65" s="2"/>
      <c r="P65" s="2"/>
      <c r="Q65" s="8"/>
      <c r="T65" s="2"/>
      <c r="Y65" s="17" t="s">
        <v>358</v>
      </c>
      <c r="Z65" s="17" t="s">
        <v>489</v>
      </c>
      <c r="AF65" s="15"/>
    </row>
    <row r="66" spans="1:32" x14ac:dyDescent="0.15">
      <c r="A66" s="2"/>
      <c r="B66" s="2"/>
      <c r="F66" s="2"/>
      <c r="G66" s="8"/>
      <c r="K66" s="2"/>
      <c r="L66" s="2"/>
      <c r="O66" s="2"/>
      <c r="P66" s="2"/>
      <c r="Q66" s="8"/>
      <c r="T66" s="2"/>
      <c r="Y66" s="17" t="s">
        <v>63</v>
      </c>
      <c r="Z66" s="17" t="s">
        <v>490</v>
      </c>
      <c r="AF66" s="15"/>
    </row>
    <row r="67" spans="1:32" x14ac:dyDescent="0.15">
      <c r="A67" s="2"/>
      <c r="B67" s="2"/>
      <c r="F67" s="2"/>
      <c r="G67" s="8"/>
      <c r="K67" s="2"/>
      <c r="L67" s="2"/>
      <c r="O67" s="2"/>
      <c r="P67" s="2"/>
      <c r="Q67" s="8"/>
      <c r="T67" s="2"/>
      <c r="Y67" s="17" t="s">
        <v>359</v>
      </c>
      <c r="Z67" s="17" t="s">
        <v>491</v>
      </c>
      <c r="AF67" s="15"/>
    </row>
    <row r="68" spans="1:32" x14ac:dyDescent="0.15">
      <c r="A68" s="2"/>
      <c r="B68" s="2"/>
      <c r="F68" s="2"/>
      <c r="G68" s="8"/>
      <c r="K68" s="2"/>
      <c r="L68" s="2"/>
      <c r="O68" s="2"/>
      <c r="P68" s="2"/>
      <c r="Q68" s="8"/>
      <c r="T68" s="2"/>
      <c r="Y68" s="17" t="s">
        <v>360</v>
      </c>
      <c r="Z68" s="17" t="s">
        <v>492</v>
      </c>
      <c r="AF68" s="15"/>
    </row>
    <row r="69" spans="1:32" x14ac:dyDescent="0.15">
      <c r="A69" s="2"/>
      <c r="B69" s="2"/>
      <c r="F69" s="2"/>
      <c r="G69" s="8"/>
      <c r="K69" s="2"/>
      <c r="L69" s="2"/>
      <c r="O69" s="2"/>
      <c r="P69" s="2"/>
      <c r="Q69" s="8"/>
      <c r="T69" s="2"/>
      <c r="Y69" s="17" t="s">
        <v>361</v>
      </c>
      <c r="Z69" s="17" t="s">
        <v>493</v>
      </c>
      <c r="AF69" s="15"/>
    </row>
    <row r="70" spans="1:32" x14ac:dyDescent="0.15">
      <c r="A70" s="2"/>
      <c r="B70" s="2"/>
      <c r="Y70" s="17" t="s">
        <v>362</v>
      </c>
      <c r="Z70" s="17" t="s">
        <v>494</v>
      </c>
    </row>
    <row r="71" spans="1:32" x14ac:dyDescent="0.15">
      <c r="Y71" s="17" t="s">
        <v>363</v>
      </c>
      <c r="Z71" s="17" t="s">
        <v>495</v>
      </c>
    </row>
    <row r="72" spans="1:32" x14ac:dyDescent="0.15">
      <c r="Y72" s="17" t="s">
        <v>364</v>
      </c>
      <c r="Z72" s="17" t="s">
        <v>496</v>
      </c>
    </row>
    <row r="73" spans="1:32" x14ac:dyDescent="0.15">
      <c r="Y73" s="17" t="s">
        <v>365</v>
      </c>
      <c r="Z73" s="17" t="s">
        <v>497</v>
      </c>
    </row>
    <row r="74" spans="1:32" x14ac:dyDescent="0.15">
      <c r="Y74" s="17" t="s">
        <v>366</v>
      </c>
      <c r="Z74" s="17" t="s">
        <v>498</v>
      </c>
    </row>
    <row r="75" spans="1:32" x14ac:dyDescent="0.15">
      <c r="Y75" s="17" t="s">
        <v>367</v>
      </c>
      <c r="Z75" s="17" t="s">
        <v>499</v>
      </c>
    </row>
    <row r="76" spans="1:32" x14ac:dyDescent="0.15">
      <c r="Y76" s="17" t="s">
        <v>368</v>
      </c>
      <c r="Z76" s="17" t="s">
        <v>500</v>
      </c>
    </row>
    <row r="77" spans="1:32" x14ac:dyDescent="0.15">
      <c r="Y77" s="17" t="s">
        <v>369</v>
      </c>
      <c r="Z77" s="17" t="s">
        <v>501</v>
      </c>
    </row>
    <row r="78" spans="1:32" x14ac:dyDescent="0.15">
      <c r="Y78" s="17" t="s">
        <v>370</v>
      </c>
      <c r="Z78" s="17" t="s">
        <v>502</v>
      </c>
    </row>
    <row r="79" spans="1:32" x14ac:dyDescent="0.15">
      <c r="Y79" s="17" t="s">
        <v>371</v>
      </c>
      <c r="Z79" s="17" t="s">
        <v>503</v>
      </c>
    </row>
    <row r="80" spans="1:32" x14ac:dyDescent="0.15">
      <c r="Y80" s="17" t="s">
        <v>372</v>
      </c>
      <c r="Z80" s="17" t="s">
        <v>504</v>
      </c>
    </row>
    <row r="81" spans="25:26" x14ac:dyDescent="0.15">
      <c r="Y81" s="17" t="s">
        <v>373</v>
      </c>
      <c r="Z81" s="17" t="s">
        <v>505</v>
      </c>
    </row>
    <row r="82" spans="25:26" x14ac:dyDescent="0.15">
      <c r="Y82" s="17" t="s">
        <v>374</v>
      </c>
      <c r="Z82" s="17" t="s">
        <v>506</v>
      </c>
    </row>
    <row r="83" spans="25:26" x14ac:dyDescent="0.15">
      <c r="Y83" s="17" t="s">
        <v>375</v>
      </c>
      <c r="Z83" s="17" t="s">
        <v>507</v>
      </c>
    </row>
    <row r="84" spans="25:26" x14ac:dyDescent="0.15">
      <c r="Y84" s="17" t="s">
        <v>376</v>
      </c>
      <c r="Z84" s="17" t="s">
        <v>508</v>
      </c>
    </row>
    <row r="85" spans="25:26" x14ac:dyDescent="0.15">
      <c r="Y85" s="17" t="s">
        <v>377</v>
      </c>
      <c r="Z85" s="17" t="s">
        <v>509</v>
      </c>
    </row>
    <row r="86" spans="25:26" x14ac:dyDescent="0.15">
      <c r="Y86" s="17" t="s">
        <v>378</v>
      </c>
      <c r="Z86" s="17" t="s">
        <v>510</v>
      </c>
    </row>
    <row r="87" spans="25:26" x14ac:dyDescent="0.15">
      <c r="Y87" s="17" t="s">
        <v>379</v>
      </c>
      <c r="Z87" s="17" t="s">
        <v>511</v>
      </c>
    </row>
    <row r="88" spans="25:26" x14ac:dyDescent="0.15">
      <c r="Y88" s="17" t="s">
        <v>380</v>
      </c>
      <c r="Z88" s="17" t="s">
        <v>512</v>
      </c>
    </row>
    <row r="89" spans="25:26" x14ac:dyDescent="0.15">
      <c r="Y89" s="17" t="s">
        <v>381</v>
      </c>
      <c r="Z89" s="17" t="s">
        <v>513</v>
      </c>
    </row>
    <row r="90" spans="25:26" x14ac:dyDescent="0.15">
      <c r="Y90" s="17" t="s">
        <v>382</v>
      </c>
      <c r="Z90" s="17" t="s">
        <v>514</v>
      </c>
    </row>
    <row r="91" spans="25:26" x14ac:dyDescent="0.15">
      <c r="Y91" s="17" t="s">
        <v>383</v>
      </c>
      <c r="Z91" s="17" t="s">
        <v>515</v>
      </c>
    </row>
    <row r="92" spans="25:26" x14ac:dyDescent="0.15">
      <c r="Y92" s="17" t="s">
        <v>384</v>
      </c>
      <c r="Z92" s="17" t="s">
        <v>516</v>
      </c>
    </row>
    <row r="93" spans="25:26" x14ac:dyDescent="0.15">
      <c r="Y93" s="17" t="s">
        <v>385</v>
      </c>
      <c r="Z93" s="17" t="s">
        <v>517</v>
      </c>
    </row>
    <row r="94" spans="25:26" x14ac:dyDescent="0.15">
      <c r="Y94" s="17" t="s">
        <v>386</v>
      </c>
      <c r="Z94" s="17" t="s">
        <v>518</v>
      </c>
    </row>
    <row r="95" spans="25:26" x14ac:dyDescent="0.15">
      <c r="Y95" s="17" t="s">
        <v>387</v>
      </c>
      <c r="Z95" s="17" t="s">
        <v>519</v>
      </c>
    </row>
    <row r="96" spans="25:26" x14ac:dyDescent="0.15">
      <c r="Y96" s="17" t="s">
        <v>289</v>
      </c>
      <c r="Z96" s="17" t="s">
        <v>520</v>
      </c>
    </row>
    <row r="97" spans="25:26" x14ac:dyDescent="0.15">
      <c r="Y97" s="17" t="s">
        <v>388</v>
      </c>
      <c r="Z97" s="17" t="s">
        <v>521</v>
      </c>
    </row>
    <row r="98" spans="25:26" x14ac:dyDescent="0.15">
      <c r="Y98" s="17" t="s">
        <v>389</v>
      </c>
      <c r="Z98" s="17" t="s">
        <v>522</v>
      </c>
    </row>
    <row r="99" spans="25:26" x14ac:dyDescent="0.15">
      <c r="Y99" s="17" t="s">
        <v>419</v>
      </c>
      <c r="Z99" s="17" t="s">
        <v>523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1" width="8.875" style="19" hidden="1" customWidth="1"/>
    <col min="52" max="57" width="2.25" style="35" customWidth="1"/>
    <col min="58" max="61" width="9" style="35"/>
    <col min="62" max="62" width="27.875" style="35" customWidth="1"/>
    <col min="63" max="63" width="12.25" style="35" customWidth="1"/>
    <col min="64" max="16384" width="9" style="35"/>
  </cols>
  <sheetData>
    <row r="1" spans="1:51" ht="23.25" customHeight="1" thickBo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47"/>
      <c r="AQ1" s="47"/>
      <c r="AR1" s="47"/>
      <c r="AS1" s="47"/>
      <c r="AT1" s="47"/>
      <c r="AU1" s="47"/>
      <c r="AV1" s="47"/>
      <c r="AW1" s="48"/>
      <c r="AX1" s="36"/>
      <c r="AY1" s="36"/>
    </row>
    <row r="2" spans="1:51" ht="30" customHeight="1" x14ac:dyDescent="0.15">
      <c r="A2" s="742" t="s">
        <v>708</v>
      </c>
      <c r="B2" s="743"/>
      <c r="C2" s="743"/>
      <c r="D2" s="743"/>
      <c r="E2" s="743"/>
      <c r="F2" s="744"/>
      <c r="G2" s="301" t="s">
        <v>626</v>
      </c>
      <c r="H2" s="302"/>
      <c r="I2" s="302"/>
      <c r="J2" s="302"/>
      <c r="K2" s="302"/>
      <c r="L2" s="302"/>
      <c r="M2" s="302"/>
      <c r="N2" s="302"/>
      <c r="O2" s="302"/>
      <c r="P2" s="302"/>
      <c r="Q2" s="302"/>
      <c r="R2" s="302"/>
      <c r="S2" s="302"/>
      <c r="T2" s="302"/>
      <c r="U2" s="302"/>
      <c r="V2" s="302"/>
      <c r="W2" s="302"/>
      <c r="X2" s="302"/>
      <c r="Y2" s="302"/>
      <c r="Z2" s="302"/>
      <c r="AA2" s="302"/>
      <c r="AB2" s="303"/>
      <c r="AC2" s="301" t="s">
        <v>617</v>
      </c>
      <c r="AD2" s="748"/>
      <c r="AE2" s="748"/>
      <c r="AF2" s="748"/>
      <c r="AG2" s="748"/>
      <c r="AH2" s="748"/>
      <c r="AI2" s="748"/>
      <c r="AJ2" s="748"/>
      <c r="AK2" s="748"/>
      <c r="AL2" s="748"/>
      <c r="AM2" s="748"/>
      <c r="AN2" s="748"/>
      <c r="AO2" s="748"/>
      <c r="AP2" s="748"/>
      <c r="AQ2" s="748"/>
      <c r="AR2" s="748"/>
      <c r="AS2" s="748"/>
      <c r="AT2" s="748"/>
      <c r="AU2" s="748"/>
      <c r="AV2" s="748"/>
      <c r="AW2" s="748"/>
      <c r="AX2" s="749"/>
      <c r="AY2" s="42">
        <f>COUNTA($G$4,$AC$4)</f>
        <v>2</v>
      </c>
    </row>
    <row r="3" spans="1:51" ht="24.75" customHeight="1" x14ac:dyDescent="0.15">
      <c r="A3" s="745"/>
      <c r="B3" s="746"/>
      <c r="C3" s="746"/>
      <c r="D3" s="746"/>
      <c r="E3" s="746"/>
      <c r="F3" s="747"/>
      <c r="G3" s="305" t="s">
        <v>17</v>
      </c>
      <c r="H3" s="306"/>
      <c r="I3" s="306"/>
      <c r="J3" s="306"/>
      <c r="K3" s="306"/>
      <c r="L3" s="307" t="s">
        <v>18</v>
      </c>
      <c r="M3" s="306"/>
      <c r="N3" s="306"/>
      <c r="O3" s="306"/>
      <c r="P3" s="306"/>
      <c r="Q3" s="306"/>
      <c r="R3" s="306"/>
      <c r="S3" s="306"/>
      <c r="T3" s="306"/>
      <c r="U3" s="306"/>
      <c r="V3" s="306"/>
      <c r="W3" s="306"/>
      <c r="X3" s="308"/>
      <c r="Y3" s="298" t="s">
        <v>19</v>
      </c>
      <c r="Z3" s="299"/>
      <c r="AA3" s="299"/>
      <c r="AB3" s="309"/>
      <c r="AC3" s="305" t="s">
        <v>17</v>
      </c>
      <c r="AD3" s="306"/>
      <c r="AE3" s="306"/>
      <c r="AF3" s="306"/>
      <c r="AG3" s="306"/>
      <c r="AH3" s="307" t="s">
        <v>18</v>
      </c>
      <c r="AI3" s="306"/>
      <c r="AJ3" s="306"/>
      <c r="AK3" s="306"/>
      <c r="AL3" s="306"/>
      <c r="AM3" s="306"/>
      <c r="AN3" s="306"/>
      <c r="AO3" s="306"/>
      <c r="AP3" s="306"/>
      <c r="AQ3" s="306"/>
      <c r="AR3" s="306"/>
      <c r="AS3" s="306"/>
      <c r="AT3" s="308"/>
      <c r="AU3" s="298" t="s">
        <v>19</v>
      </c>
      <c r="AV3" s="299"/>
      <c r="AW3" s="299"/>
      <c r="AX3" s="300"/>
      <c r="AY3" s="36">
        <f>$AY$2</f>
        <v>2</v>
      </c>
    </row>
    <row r="4" spans="1:51" ht="24.75" customHeight="1" x14ac:dyDescent="0.15">
      <c r="A4" s="745"/>
      <c r="B4" s="746"/>
      <c r="C4" s="746"/>
      <c r="D4" s="746"/>
      <c r="E4" s="746"/>
      <c r="F4" s="747"/>
      <c r="G4" s="326" t="s">
        <v>608</v>
      </c>
      <c r="H4" s="327"/>
      <c r="I4" s="327"/>
      <c r="J4" s="327"/>
      <c r="K4" s="328"/>
      <c r="L4" s="329" t="s">
        <v>607</v>
      </c>
      <c r="M4" s="411"/>
      <c r="N4" s="411"/>
      <c r="O4" s="411"/>
      <c r="P4" s="411"/>
      <c r="Q4" s="411"/>
      <c r="R4" s="411"/>
      <c r="S4" s="411"/>
      <c r="T4" s="411"/>
      <c r="U4" s="411"/>
      <c r="V4" s="411"/>
      <c r="W4" s="411"/>
      <c r="X4" s="412"/>
      <c r="Y4" s="313">
        <v>10.3</v>
      </c>
      <c r="Z4" s="314"/>
      <c r="AA4" s="314"/>
      <c r="AB4" s="413"/>
      <c r="AC4" s="326" t="s">
        <v>608</v>
      </c>
      <c r="AD4" s="327"/>
      <c r="AE4" s="327"/>
      <c r="AF4" s="327"/>
      <c r="AG4" s="328"/>
      <c r="AH4" s="329" t="s">
        <v>614</v>
      </c>
      <c r="AI4" s="411"/>
      <c r="AJ4" s="411"/>
      <c r="AK4" s="411"/>
      <c r="AL4" s="411"/>
      <c r="AM4" s="411"/>
      <c r="AN4" s="411"/>
      <c r="AO4" s="411"/>
      <c r="AP4" s="411"/>
      <c r="AQ4" s="411"/>
      <c r="AR4" s="411"/>
      <c r="AS4" s="411"/>
      <c r="AT4" s="412"/>
      <c r="AU4" s="313">
        <v>9.9</v>
      </c>
      <c r="AV4" s="314"/>
      <c r="AW4" s="314"/>
      <c r="AX4" s="315"/>
      <c r="AY4" s="36">
        <f t="shared" ref="AY4:AY5" si="0">$AY$2</f>
        <v>2</v>
      </c>
    </row>
    <row r="5" spans="1:51" ht="24.75" customHeight="1" thickBot="1" x14ac:dyDescent="0.2">
      <c r="A5" s="745"/>
      <c r="B5" s="746"/>
      <c r="C5" s="746"/>
      <c r="D5" s="746"/>
      <c r="E5" s="746"/>
      <c r="F5" s="747"/>
      <c r="G5" s="271" t="s">
        <v>20</v>
      </c>
      <c r="H5" s="272"/>
      <c r="I5" s="272"/>
      <c r="J5" s="272"/>
      <c r="K5" s="272"/>
      <c r="L5" s="273"/>
      <c r="M5" s="274"/>
      <c r="N5" s="274"/>
      <c r="O5" s="274"/>
      <c r="P5" s="274"/>
      <c r="Q5" s="274"/>
      <c r="R5" s="274"/>
      <c r="S5" s="274"/>
      <c r="T5" s="274"/>
      <c r="U5" s="274"/>
      <c r="V5" s="274"/>
      <c r="W5" s="274"/>
      <c r="X5" s="275"/>
      <c r="Y5" s="276">
        <f>SUM(Y4:AB4)</f>
        <v>10.3</v>
      </c>
      <c r="Z5" s="277"/>
      <c r="AA5" s="277"/>
      <c r="AB5" s="278"/>
      <c r="AC5" s="271" t="s">
        <v>20</v>
      </c>
      <c r="AD5" s="272"/>
      <c r="AE5" s="272"/>
      <c r="AF5" s="272"/>
      <c r="AG5" s="272"/>
      <c r="AH5" s="273"/>
      <c r="AI5" s="274"/>
      <c r="AJ5" s="274"/>
      <c r="AK5" s="274"/>
      <c r="AL5" s="274"/>
      <c r="AM5" s="274"/>
      <c r="AN5" s="274"/>
      <c r="AO5" s="274"/>
      <c r="AP5" s="274"/>
      <c r="AQ5" s="274"/>
      <c r="AR5" s="274"/>
      <c r="AS5" s="274"/>
      <c r="AT5" s="275"/>
      <c r="AU5" s="276">
        <f>SUM(AU4:AX4)</f>
        <v>9.9</v>
      </c>
      <c r="AV5" s="277"/>
      <c r="AW5" s="277"/>
      <c r="AX5" s="279"/>
      <c r="AY5" s="36">
        <f t="shared" si="0"/>
        <v>2</v>
      </c>
    </row>
    <row r="6" spans="1:51" ht="30" customHeight="1" x14ac:dyDescent="0.15">
      <c r="A6" s="745"/>
      <c r="B6" s="746"/>
      <c r="C6" s="746"/>
      <c r="D6" s="746"/>
      <c r="E6" s="746"/>
      <c r="F6" s="747"/>
      <c r="G6" s="301" t="s">
        <v>613</v>
      </c>
      <c r="H6" s="302"/>
      <c r="I6" s="302"/>
      <c r="J6" s="302"/>
      <c r="K6" s="302"/>
      <c r="L6" s="302"/>
      <c r="M6" s="302"/>
      <c r="N6" s="302"/>
      <c r="O6" s="302"/>
      <c r="P6" s="302"/>
      <c r="Q6" s="302"/>
      <c r="R6" s="302"/>
      <c r="S6" s="302"/>
      <c r="T6" s="302"/>
      <c r="U6" s="302"/>
      <c r="V6" s="302"/>
      <c r="W6" s="302"/>
      <c r="X6" s="302"/>
      <c r="Y6" s="302"/>
      <c r="Z6" s="302"/>
      <c r="AA6" s="302"/>
      <c r="AB6" s="303"/>
      <c r="AC6" s="301" t="s">
        <v>609</v>
      </c>
      <c r="AD6" s="302"/>
      <c r="AE6" s="302"/>
      <c r="AF6" s="302"/>
      <c r="AG6" s="302"/>
      <c r="AH6" s="302"/>
      <c r="AI6" s="302"/>
      <c r="AJ6" s="302"/>
      <c r="AK6" s="302"/>
      <c r="AL6" s="302"/>
      <c r="AM6" s="302"/>
      <c r="AN6" s="302"/>
      <c r="AO6" s="302"/>
      <c r="AP6" s="302"/>
      <c r="AQ6" s="302"/>
      <c r="AR6" s="302"/>
      <c r="AS6" s="302"/>
      <c r="AT6" s="302"/>
      <c r="AU6" s="302"/>
      <c r="AV6" s="302"/>
      <c r="AW6" s="302"/>
      <c r="AX6" s="304"/>
      <c r="AY6" s="42">
        <f>COUNTA($G$8,$AC$8)</f>
        <v>2</v>
      </c>
    </row>
    <row r="7" spans="1:51" ht="25.5" customHeight="1" x14ac:dyDescent="0.15">
      <c r="A7" s="745"/>
      <c r="B7" s="746"/>
      <c r="C7" s="746"/>
      <c r="D7" s="746"/>
      <c r="E7" s="746"/>
      <c r="F7" s="747"/>
      <c r="G7" s="305" t="s">
        <v>17</v>
      </c>
      <c r="H7" s="306"/>
      <c r="I7" s="306"/>
      <c r="J7" s="306"/>
      <c r="K7" s="306"/>
      <c r="L7" s="307" t="s">
        <v>18</v>
      </c>
      <c r="M7" s="306"/>
      <c r="N7" s="306"/>
      <c r="O7" s="306"/>
      <c r="P7" s="306"/>
      <c r="Q7" s="306"/>
      <c r="R7" s="306"/>
      <c r="S7" s="306"/>
      <c r="T7" s="306"/>
      <c r="U7" s="306"/>
      <c r="V7" s="306"/>
      <c r="W7" s="306"/>
      <c r="X7" s="308"/>
      <c r="Y7" s="298" t="s">
        <v>19</v>
      </c>
      <c r="Z7" s="299"/>
      <c r="AA7" s="299"/>
      <c r="AB7" s="309"/>
      <c r="AC7" s="305" t="s">
        <v>17</v>
      </c>
      <c r="AD7" s="306"/>
      <c r="AE7" s="306"/>
      <c r="AF7" s="306"/>
      <c r="AG7" s="306"/>
      <c r="AH7" s="307" t="s">
        <v>18</v>
      </c>
      <c r="AI7" s="306"/>
      <c r="AJ7" s="306"/>
      <c r="AK7" s="306"/>
      <c r="AL7" s="306"/>
      <c r="AM7" s="306"/>
      <c r="AN7" s="306"/>
      <c r="AO7" s="306"/>
      <c r="AP7" s="306"/>
      <c r="AQ7" s="306"/>
      <c r="AR7" s="306"/>
      <c r="AS7" s="306"/>
      <c r="AT7" s="308"/>
      <c r="AU7" s="298" t="s">
        <v>19</v>
      </c>
      <c r="AV7" s="299"/>
      <c r="AW7" s="299"/>
      <c r="AX7" s="300"/>
      <c r="AY7" s="36">
        <f>$AY$6</f>
        <v>2</v>
      </c>
    </row>
    <row r="8" spans="1:51" ht="24.75" customHeight="1" x14ac:dyDescent="0.15">
      <c r="A8" s="745"/>
      <c r="B8" s="746"/>
      <c r="C8" s="746"/>
      <c r="D8" s="746"/>
      <c r="E8" s="746"/>
      <c r="F8" s="747"/>
      <c r="G8" s="326" t="s">
        <v>615</v>
      </c>
      <c r="H8" s="327"/>
      <c r="I8" s="327"/>
      <c r="J8" s="327"/>
      <c r="K8" s="328"/>
      <c r="L8" s="329" t="s">
        <v>614</v>
      </c>
      <c r="M8" s="411"/>
      <c r="N8" s="411"/>
      <c r="O8" s="411"/>
      <c r="P8" s="411"/>
      <c r="Q8" s="411"/>
      <c r="R8" s="411"/>
      <c r="S8" s="411"/>
      <c r="T8" s="411"/>
      <c r="U8" s="411"/>
      <c r="V8" s="411"/>
      <c r="W8" s="411"/>
      <c r="X8" s="412"/>
      <c r="Y8" s="313">
        <v>9.1999999999999993</v>
      </c>
      <c r="Z8" s="314"/>
      <c r="AA8" s="314"/>
      <c r="AB8" s="413"/>
      <c r="AC8" s="326" t="s">
        <v>610</v>
      </c>
      <c r="AD8" s="327"/>
      <c r="AE8" s="327"/>
      <c r="AF8" s="327"/>
      <c r="AG8" s="328"/>
      <c r="AH8" s="329" t="s">
        <v>611</v>
      </c>
      <c r="AI8" s="411"/>
      <c r="AJ8" s="411"/>
      <c r="AK8" s="411"/>
      <c r="AL8" s="411"/>
      <c r="AM8" s="411"/>
      <c r="AN8" s="411"/>
      <c r="AO8" s="411"/>
      <c r="AP8" s="411"/>
      <c r="AQ8" s="411"/>
      <c r="AR8" s="411"/>
      <c r="AS8" s="411"/>
      <c r="AT8" s="412"/>
      <c r="AU8" s="313">
        <v>3.5</v>
      </c>
      <c r="AV8" s="314"/>
      <c r="AW8" s="314"/>
      <c r="AX8" s="315"/>
      <c r="AY8" s="36">
        <f t="shared" ref="AY8:AY10" si="1">$AY$6</f>
        <v>2</v>
      </c>
    </row>
    <row r="9" spans="1:51" ht="24.75" customHeight="1" x14ac:dyDescent="0.15">
      <c r="A9" s="745"/>
      <c r="B9" s="746"/>
      <c r="C9" s="746"/>
      <c r="D9" s="746"/>
      <c r="E9" s="746"/>
      <c r="F9" s="747"/>
      <c r="G9" s="416"/>
      <c r="H9" s="417"/>
      <c r="I9" s="417"/>
      <c r="J9" s="417"/>
      <c r="K9" s="418"/>
      <c r="L9" s="419"/>
      <c r="M9" s="420"/>
      <c r="N9" s="420"/>
      <c r="O9" s="420"/>
      <c r="P9" s="420"/>
      <c r="Q9" s="420"/>
      <c r="R9" s="420"/>
      <c r="S9" s="420"/>
      <c r="T9" s="420"/>
      <c r="U9" s="420"/>
      <c r="V9" s="420"/>
      <c r="W9" s="420"/>
      <c r="X9" s="421"/>
      <c r="Y9" s="422"/>
      <c r="Z9" s="423"/>
      <c r="AA9" s="423"/>
      <c r="AB9" s="424"/>
      <c r="AC9" s="416" t="s">
        <v>610</v>
      </c>
      <c r="AD9" s="417"/>
      <c r="AE9" s="417"/>
      <c r="AF9" s="417"/>
      <c r="AG9" s="418"/>
      <c r="AH9" s="419" t="s">
        <v>612</v>
      </c>
      <c r="AI9" s="420"/>
      <c r="AJ9" s="420"/>
      <c r="AK9" s="420"/>
      <c r="AL9" s="420"/>
      <c r="AM9" s="420"/>
      <c r="AN9" s="420"/>
      <c r="AO9" s="420"/>
      <c r="AP9" s="420"/>
      <c r="AQ9" s="420"/>
      <c r="AR9" s="420"/>
      <c r="AS9" s="420"/>
      <c r="AT9" s="421"/>
      <c r="AU9" s="422">
        <v>0.5</v>
      </c>
      <c r="AV9" s="423"/>
      <c r="AW9" s="423"/>
      <c r="AX9" s="425"/>
      <c r="AY9" s="36">
        <f t="shared" si="1"/>
        <v>2</v>
      </c>
    </row>
    <row r="10" spans="1:51" ht="24.75" customHeight="1" thickBot="1" x14ac:dyDescent="0.2">
      <c r="A10" s="745"/>
      <c r="B10" s="746"/>
      <c r="C10" s="746"/>
      <c r="D10" s="746"/>
      <c r="E10" s="746"/>
      <c r="F10" s="747"/>
      <c r="G10" s="271" t="s">
        <v>20</v>
      </c>
      <c r="H10" s="272"/>
      <c r="I10" s="272"/>
      <c r="J10" s="272"/>
      <c r="K10" s="272"/>
      <c r="L10" s="273"/>
      <c r="M10" s="274"/>
      <c r="N10" s="274"/>
      <c r="O10" s="274"/>
      <c r="P10" s="274"/>
      <c r="Q10" s="274"/>
      <c r="R10" s="274"/>
      <c r="S10" s="274"/>
      <c r="T10" s="274"/>
      <c r="U10" s="274"/>
      <c r="V10" s="274"/>
      <c r="W10" s="274"/>
      <c r="X10" s="275"/>
      <c r="Y10" s="276">
        <f>SUM(Y8:AB9)</f>
        <v>9.1999999999999993</v>
      </c>
      <c r="Z10" s="277"/>
      <c r="AA10" s="277"/>
      <c r="AB10" s="278"/>
      <c r="AC10" s="271" t="s">
        <v>20</v>
      </c>
      <c r="AD10" s="272"/>
      <c r="AE10" s="272"/>
      <c r="AF10" s="272"/>
      <c r="AG10" s="272"/>
      <c r="AH10" s="273"/>
      <c r="AI10" s="274"/>
      <c r="AJ10" s="274"/>
      <c r="AK10" s="274"/>
      <c r="AL10" s="274"/>
      <c r="AM10" s="274"/>
      <c r="AN10" s="274"/>
      <c r="AO10" s="274"/>
      <c r="AP10" s="274"/>
      <c r="AQ10" s="274"/>
      <c r="AR10" s="274"/>
      <c r="AS10" s="274"/>
      <c r="AT10" s="275"/>
      <c r="AU10" s="276">
        <f>SUM(AU8:AX9)</f>
        <v>4</v>
      </c>
      <c r="AV10" s="277"/>
      <c r="AW10" s="277"/>
      <c r="AX10" s="279"/>
      <c r="AY10" s="36">
        <f t="shared" si="1"/>
        <v>2</v>
      </c>
    </row>
    <row r="11" spans="1:51" ht="30" customHeight="1" x14ac:dyDescent="0.15">
      <c r="A11" s="745"/>
      <c r="B11" s="746"/>
      <c r="C11" s="746"/>
      <c r="D11" s="746"/>
      <c r="E11" s="746"/>
      <c r="F11" s="747"/>
      <c r="G11" s="301" t="s">
        <v>627</v>
      </c>
      <c r="H11" s="302"/>
      <c r="I11" s="302"/>
      <c r="J11" s="302"/>
      <c r="K11" s="302"/>
      <c r="L11" s="302"/>
      <c r="M11" s="302"/>
      <c r="N11" s="302"/>
      <c r="O11" s="302"/>
      <c r="P11" s="302"/>
      <c r="Q11" s="302"/>
      <c r="R11" s="302"/>
      <c r="S11" s="302"/>
      <c r="T11" s="302"/>
      <c r="U11" s="302"/>
      <c r="V11" s="302"/>
      <c r="W11" s="302"/>
      <c r="X11" s="302"/>
      <c r="Y11" s="302"/>
      <c r="Z11" s="302"/>
      <c r="AA11" s="302"/>
      <c r="AB11" s="303"/>
      <c r="AC11" s="301" t="s">
        <v>606</v>
      </c>
      <c r="AD11" s="302"/>
      <c r="AE11" s="302"/>
      <c r="AF11" s="302"/>
      <c r="AG11" s="302"/>
      <c r="AH11" s="302"/>
      <c r="AI11" s="302"/>
      <c r="AJ11" s="302"/>
      <c r="AK11" s="302"/>
      <c r="AL11" s="302"/>
      <c r="AM11" s="302"/>
      <c r="AN11" s="302"/>
      <c r="AO11" s="302"/>
      <c r="AP11" s="302"/>
      <c r="AQ11" s="302"/>
      <c r="AR11" s="302"/>
      <c r="AS11" s="302"/>
      <c r="AT11" s="302"/>
      <c r="AU11" s="302"/>
      <c r="AV11" s="302"/>
      <c r="AW11" s="302"/>
      <c r="AX11" s="304"/>
      <c r="AY11" s="42">
        <f>COUNTA($G$13,$AC$13)</f>
        <v>2</v>
      </c>
    </row>
    <row r="12" spans="1:51" ht="24.75" customHeight="1" x14ac:dyDescent="0.15">
      <c r="A12" s="745"/>
      <c r="B12" s="746"/>
      <c r="C12" s="746"/>
      <c r="D12" s="746"/>
      <c r="E12" s="746"/>
      <c r="F12" s="747"/>
      <c r="G12" s="305" t="s">
        <v>17</v>
      </c>
      <c r="H12" s="306"/>
      <c r="I12" s="306"/>
      <c r="J12" s="306"/>
      <c r="K12" s="306"/>
      <c r="L12" s="307" t="s">
        <v>18</v>
      </c>
      <c r="M12" s="306"/>
      <c r="N12" s="306"/>
      <c r="O12" s="306"/>
      <c r="P12" s="306"/>
      <c r="Q12" s="306"/>
      <c r="R12" s="306"/>
      <c r="S12" s="306"/>
      <c r="T12" s="306"/>
      <c r="U12" s="306"/>
      <c r="V12" s="306"/>
      <c r="W12" s="306"/>
      <c r="X12" s="308"/>
      <c r="Y12" s="298" t="s">
        <v>19</v>
      </c>
      <c r="Z12" s="299"/>
      <c r="AA12" s="299"/>
      <c r="AB12" s="309"/>
      <c r="AC12" s="305" t="s">
        <v>17</v>
      </c>
      <c r="AD12" s="306"/>
      <c r="AE12" s="306"/>
      <c r="AF12" s="306"/>
      <c r="AG12" s="306"/>
      <c r="AH12" s="307" t="s">
        <v>18</v>
      </c>
      <c r="AI12" s="306"/>
      <c r="AJ12" s="306"/>
      <c r="AK12" s="306"/>
      <c r="AL12" s="306"/>
      <c r="AM12" s="306"/>
      <c r="AN12" s="306"/>
      <c r="AO12" s="306"/>
      <c r="AP12" s="306"/>
      <c r="AQ12" s="306"/>
      <c r="AR12" s="306"/>
      <c r="AS12" s="306"/>
      <c r="AT12" s="308"/>
      <c r="AU12" s="298" t="s">
        <v>19</v>
      </c>
      <c r="AV12" s="299"/>
      <c r="AW12" s="299"/>
      <c r="AX12" s="300"/>
      <c r="AY12" s="36">
        <f>$AY$11</f>
        <v>2</v>
      </c>
    </row>
    <row r="13" spans="1:51" ht="24.75" customHeight="1" x14ac:dyDescent="0.15">
      <c r="A13" s="745"/>
      <c r="B13" s="746"/>
      <c r="C13" s="746"/>
      <c r="D13" s="746"/>
      <c r="E13" s="746"/>
      <c r="F13" s="747"/>
      <c r="G13" s="326" t="s">
        <v>608</v>
      </c>
      <c r="H13" s="327"/>
      <c r="I13" s="327"/>
      <c r="J13" s="327"/>
      <c r="K13" s="328"/>
      <c r="L13" s="329" t="s">
        <v>607</v>
      </c>
      <c r="M13" s="411"/>
      <c r="N13" s="411"/>
      <c r="O13" s="411"/>
      <c r="P13" s="411"/>
      <c r="Q13" s="411"/>
      <c r="R13" s="411"/>
      <c r="S13" s="411"/>
      <c r="T13" s="411"/>
      <c r="U13" s="411"/>
      <c r="V13" s="411"/>
      <c r="W13" s="411"/>
      <c r="X13" s="412"/>
      <c r="Y13" s="313">
        <v>0.5</v>
      </c>
      <c r="Z13" s="314"/>
      <c r="AA13" s="314"/>
      <c r="AB13" s="413"/>
      <c r="AC13" s="326" t="s">
        <v>608</v>
      </c>
      <c r="AD13" s="327"/>
      <c r="AE13" s="327"/>
      <c r="AF13" s="327"/>
      <c r="AG13" s="328"/>
      <c r="AH13" s="329" t="s">
        <v>607</v>
      </c>
      <c r="AI13" s="411"/>
      <c r="AJ13" s="411"/>
      <c r="AK13" s="411"/>
      <c r="AL13" s="411"/>
      <c r="AM13" s="411"/>
      <c r="AN13" s="411"/>
      <c r="AO13" s="411"/>
      <c r="AP13" s="411"/>
      <c r="AQ13" s="411"/>
      <c r="AR13" s="411"/>
      <c r="AS13" s="411"/>
      <c r="AT13" s="412"/>
      <c r="AU13" s="313">
        <v>0.5</v>
      </c>
      <c r="AV13" s="314"/>
      <c r="AW13" s="314"/>
      <c r="AX13" s="315"/>
      <c r="AY13" s="36">
        <f t="shared" ref="AY13:AY14" si="2">$AY$11</f>
        <v>2</v>
      </c>
    </row>
    <row r="14" spans="1:51" ht="24.75" customHeight="1" x14ac:dyDescent="0.15">
      <c r="A14" s="745"/>
      <c r="B14" s="746"/>
      <c r="C14" s="746"/>
      <c r="D14" s="746"/>
      <c r="E14" s="746"/>
      <c r="F14" s="747"/>
      <c r="G14" s="271" t="s">
        <v>20</v>
      </c>
      <c r="H14" s="272"/>
      <c r="I14" s="272"/>
      <c r="J14" s="272"/>
      <c r="K14" s="272"/>
      <c r="L14" s="273"/>
      <c r="M14" s="274"/>
      <c r="N14" s="274"/>
      <c r="O14" s="274"/>
      <c r="P14" s="274"/>
      <c r="Q14" s="274"/>
      <c r="R14" s="274"/>
      <c r="S14" s="274"/>
      <c r="T14" s="274"/>
      <c r="U14" s="274"/>
      <c r="V14" s="274"/>
      <c r="W14" s="274"/>
      <c r="X14" s="275"/>
      <c r="Y14" s="276">
        <f>SUM(Y13:AB13)</f>
        <v>0.5</v>
      </c>
      <c r="Z14" s="277"/>
      <c r="AA14" s="277"/>
      <c r="AB14" s="278"/>
      <c r="AC14" s="271" t="s">
        <v>20</v>
      </c>
      <c r="AD14" s="272"/>
      <c r="AE14" s="272"/>
      <c r="AF14" s="272"/>
      <c r="AG14" s="272"/>
      <c r="AH14" s="273"/>
      <c r="AI14" s="274"/>
      <c r="AJ14" s="274"/>
      <c r="AK14" s="274"/>
      <c r="AL14" s="274"/>
      <c r="AM14" s="274"/>
      <c r="AN14" s="274"/>
      <c r="AO14" s="274"/>
      <c r="AP14" s="274"/>
      <c r="AQ14" s="274"/>
      <c r="AR14" s="274"/>
      <c r="AS14" s="274"/>
      <c r="AT14" s="275"/>
      <c r="AU14" s="276">
        <f>SUM(AU13:AX13)</f>
        <v>0.5</v>
      </c>
      <c r="AV14" s="277"/>
      <c r="AW14" s="277"/>
      <c r="AX14" s="279"/>
      <c r="AY14" s="36">
        <f t="shared" si="2"/>
        <v>2</v>
      </c>
    </row>
  </sheetData>
  <sheetProtection formatRows="0"/>
  <mergeCells count="67">
    <mergeCell ref="AU14:AX14"/>
    <mergeCell ref="G13:K13"/>
    <mergeCell ref="L13:X13"/>
    <mergeCell ref="Y13:AB13"/>
    <mergeCell ref="AC13:AG13"/>
    <mergeCell ref="AH13:AT13"/>
    <mergeCell ref="AU13:AX13"/>
    <mergeCell ref="G14:K14"/>
    <mergeCell ref="L14:X14"/>
    <mergeCell ref="Y14:AB14"/>
    <mergeCell ref="AC14:AG14"/>
    <mergeCell ref="AH14:AT14"/>
    <mergeCell ref="G11:AB11"/>
    <mergeCell ref="AC11:AX11"/>
    <mergeCell ref="G12:K12"/>
    <mergeCell ref="L12:X12"/>
    <mergeCell ref="Y12:AB12"/>
    <mergeCell ref="AC12:AG12"/>
    <mergeCell ref="AH12:AT12"/>
    <mergeCell ref="AU12:AX12"/>
    <mergeCell ref="AU10:AX10"/>
    <mergeCell ref="G9:K9"/>
    <mergeCell ref="L9:X9"/>
    <mergeCell ref="Y9:AB9"/>
    <mergeCell ref="AC9:AG9"/>
    <mergeCell ref="AH9:AT9"/>
    <mergeCell ref="AU9:AX9"/>
    <mergeCell ref="G10:K10"/>
    <mergeCell ref="L10:X10"/>
    <mergeCell ref="Y10:AB10"/>
    <mergeCell ref="AC10:AG10"/>
    <mergeCell ref="AH10:AT10"/>
    <mergeCell ref="AU8:AX8"/>
    <mergeCell ref="G6:AB6"/>
    <mergeCell ref="AC6:AX6"/>
    <mergeCell ref="G7:K7"/>
    <mergeCell ref="L7:X7"/>
    <mergeCell ref="Y7:AB7"/>
    <mergeCell ref="AC7:AG7"/>
    <mergeCell ref="AH7:AT7"/>
    <mergeCell ref="AU7:AX7"/>
    <mergeCell ref="G8:K8"/>
    <mergeCell ref="L8:X8"/>
    <mergeCell ref="Y8:AB8"/>
    <mergeCell ref="AC8:AG8"/>
    <mergeCell ref="AH8:AT8"/>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s>
  <phoneticPr fontId="5"/>
  <conditionalFormatting sqref="Y5">
    <cfRule type="expression" dxfId="63" priority="269">
      <formula>IF(RIGHT(TEXT(Y5,"0.#"),1)=".",FALSE,TRUE)</formula>
    </cfRule>
    <cfRule type="expression" dxfId="62" priority="270">
      <formula>IF(RIGHT(TEXT(Y5,"0.#"),1)=".",TRUE,FALSE)</formula>
    </cfRule>
  </conditionalFormatting>
  <conditionalFormatting sqref="Y4">
    <cfRule type="expression" dxfId="61" priority="267">
      <formula>IF(RIGHT(TEXT(Y4,"0.#"),1)=".",FALSE,TRUE)</formula>
    </cfRule>
    <cfRule type="expression" dxfId="60" priority="268">
      <formula>IF(RIGHT(TEXT(Y4,"0.#"),1)=".",TRUE,FALSE)</formula>
    </cfRule>
  </conditionalFormatting>
  <conditionalFormatting sqref="AU5">
    <cfRule type="expression" dxfId="59" priority="263">
      <formula>IF(RIGHT(TEXT(AU5,"0.#"),1)=".",FALSE,TRUE)</formula>
    </cfRule>
    <cfRule type="expression" dxfId="58" priority="264">
      <formula>IF(RIGHT(TEXT(AU5,"0.#"),1)=".",TRUE,FALSE)</formula>
    </cfRule>
  </conditionalFormatting>
  <conditionalFormatting sqref="AU4">
    <cfRule type="expression" dxfId="57" priority="261">
      <formula>IF(RIGHT(TEXT(AU4,"0.#"),1)=".",FALSE,TRUE)</formula>
    </cfRule>
    <cfRule type="expression" dxfId="56" priority="262">
      <formula>IF(RIGHT(TEXT(AU4,"0.#"),1)=".",TRUE,FALSE)</formula>
    </cfRule>
  </conditionalFormatting>
  <conditionalFormatting sqref="Y9">
    <cfRule type="expression" dxfId="55" priority="259">
      <formula>IF(RIGHT(TEXT(Y9,"0.#"),1)=".",FALSE,TRUE)</formula>
    </cfRule>
    <cfRule type="expression" dxfId="54" priority="260">
      <formula>IF(RIGHT(TEXT(Y9,"0.#"),1)=".",TRUE,FALSE)</formula>
    </cfRule>
  </conditionalFormatting>
  <conditionalFormatting sqref="Y10">
    <cfRule type="expression" dxfId="53" priority="257">
      <formula>IF(RIGHT(TEXT(Y10,"0.#"),1)=".",FALSE,TRUE)</formula>
    </cfRule>
    <cfRule type="expression" dxfId="52" priority="258">
      <formula>IF(RIGHT(TEXT(Y10,"0.#"),1)=".",TRUE,FALSE)</formula>
    </cfRule>
  </conditionalFormatting>
  <conditionalFormatting sqref="Y8">
    <cfRule type="expression" dxfId="51" priority="255">
      <formula>IF(RIGHT(TEXT(Y8,"0.#"),1)=".",FALSE,TRUE)</formula>
    </cfRule>
    <cfRule type="expression" dxfId="50" priority="256">
      <formula>IF(RIGHT(TEXT(Y8,"0.#"),1)=".",TRUE,FALSE)</formula>
    </cfRule>
  </conditionalFormatting>
  <conditionalFormatting sqref="AU9">
    <cfRule type="expression" dxfId="49" priority="253">
      <formula>IF(RIGHT(TEXT(AU9,"0.#"),1)=".",FALSE,TRUE)</formula>
    </cfRule>
    <cfRule type="expression" dxfId="48" priority="254">
      <formula>IF(RIGHT(TEXT(AU9,"0.#"),1)=".",TRUE,FALSE)</formula>
    </cfRule>
  </conditionalFormatting>
  <conditionalFormatting sqref="AU10">
    <cfRule type="expression" dxfId="47" priority="251">
      <formula>IF(RIGHT(TEXT(AU10,"0.#"),1)=".",FALSE,TRUE)</formula>
    </cfRule>
    <cfRule type="expression" dxfId="46" priority="252">
      <formula>IF(RIGHT(TEXT(AU10,"0.#"),1)=".",TRUE,FALSE)</formula>
    </cfRule>
  </conditionalFormatting>
  <conditionalFormatting sqref="AU8">
    <cfRule type="expression" dxfId="45" priority="249">
      <formula>IF(RIGHT(TEXT(AU8,"0.#"),1)=".",FALSE,TRUE)</formula>
    </cfRule>
    <cfRule type="expression" dxfId="44" priority="250">
      <formula>IF(RIGHT(TEXT(AU8,"0.#"),1)=".",TRUE,FALSE)</formula>
    </cfRule>
  </conditionalFormatting>
  <conditionalFormatting sqref="Y14">
    <cfRule type="expression" dxfId="43" priority="245">
      <formula>IF(RIGHT(TEXT(Y14,"0.#"),1)=".",FALSE,TRUE)</formula>
    </cfRule>
    <cfRule type="expression" dxfId="42" priority="246">
      <formula>IF(RIGHT(TEXT(Y14,"0.#"),1)=".",TRUE,FALSE)</formula>
    </cfRule>
  </conditionalFormatting>
  <conditionalFormatting sqref="Y13">
    <cfRule type="expression" dxfId="41" priority="243">
      <formula>IF(RIGHT(TEXT(Y13,"0.#"),1)=".",FALSE,TRUE)</formula>
    </cfRule>
    <cfRule type="expression" dxfId="40" priority="244">
      <formula>IF(RIGHT(TEXT(Y13,"0.#"),1)=".",TRUE,FALSE)</formula>
    </cfRule>
  </conditionalFormatting>
  <conditionalFormatting sqref="AU14">
    <cfRule type="expression" dxfId="39" priority="239">
      <formula>IF(RIGHT(TEXT(AU14,"0.#"),1)=".",FALSE,TRUE)</formula>
    </cfRule>
    <cfRule type="expression" dxfId="38" priority="240">
      <formula>IF(RIGHT(TEXT(AU14,"0.#"),1)=".",TRUE,FALSE)</formula>
    </cfRule>
  </conditionalFormatting>
  <conditionalFormatting sqref="AU13">
    <cfRule type="expression" dxfId="37" priority="237">
      <formula>IF(RIGHT(TEXT(AU13,"0.#"),1)=".",FALSE,TRUE)</formula>
    </cfRule>
    <cfRule type="expression" dxfId="36" priority="238">
      <formula>IF(RIGHT(TEXT(AU13,"0.#"),1)=".",TRUE,FALSE)</formula>
    </cfRule>
  </conditionalFormatting>
  <dataValidations count="1">
    <dataValidation type="custom" imeMode="disabled" allowBlank="1" showInputMessage="1" showErrorMessage="1" sqref="Y4:AB4 AU4:AX4 Y8:AB9 AU8:AX9 Y13:AB13 AU13:AX13 CM14:CP14 BQ14:BT1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4"/>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37" customWidth="1"/>
    <col min="34" max="37" width="3.5" style="37" customWidth="1"/>
    <col min="38" max="41" width="2.625" style="37" customWidth="1"/>
    <col min="42" max="50" width="3.25" style="38" customWidth="1"/>
    <col min="51" max="51" width="11.125" style="36" hidden="1" customWidth="1"/>
    <col min="52" max="57" width="2.25" style="36" customWidth="1"/>
    <col min="58" max="61" width="9" style="36"/>
    <col min="62" max="62" width="27.875" style="36" customWidth="1"/>
    <col min="63" max="63" width="12.25" style="36" customWidth="1"/>
    <col min="64" max="16384" width="9" style="36"/>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42"/>
      <c r="B2" s="43" t="s">
        <v>227</v>
      </c>
      <c r="C2" s="44"/>
      <c r="D2" s="44"/>
      <c r="E2" s="44"/>
      <c r="F2" s="44"/>
      <c r="G2" s="44"/>
      <c r="H2" s="44"/>
      <c r="I2" s="44"/>
      <c r="J2" s="44"/>
      <c r="K2" s="44"/>
      <c r="L2" s="44"/>
      <c r="M2" s="44"/>
      <c r="N2" s="44"/>
      <c r="O2" s="44"/>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s="42">
        <f>COUNTA($C$4)</f>
        <v>1</v>
      </c>
    </row>
    <row r="3" spans="1:51" s="42" customFormat="1" ht="59.25" customHeight="1" x14ac:dyDescent="0.15">
      <c r="A3" s="214"/>
      <c r="B3" s="214"/>
      <c r="C3" s="214" t="s">
        <v>23</v>
      </c>
      <c r="D3" s="214"/>
      <c r="E3" s="214"/>
      <c r="F3" s="214"/>
      <c r="G3" s="214"/>
      <c r="H3" s="214"/>
      <c r="I3" s="214"/>
      <c r="J3" s="294" t="s">
        <v>208</v>
      </c>
      <c r="K3" s="95"/>
      <c r="L3" s="95"/>
      <c r="M3" s="95"/>
      <c r="N3" s="95"/>
      <c r="O3" s="95"/>
      <c r="P3" s="214" t="s">
        <v>24</v>
      </c>
      <c r="Q3" s="214"/>
      <c r="R3" s="214"/>
      <c r="S3" s="214"/>
      <c r="T3" s="214"/>
      <c r="U3" s="214"/>
      <c r="V3" s="214"/>
      <c r="W3" s="214"/>
      <c r="X3" s="214"/>
      <c r="Y3" s="215" t="s">
        <v>249</v>
      </c>
      <c r="Z3" s="215"/>
      <c r="AA3" s="215"/>
      <c r="AB3" s="215"/>
      <c r="AC3" s="294" t="s">
        <v>239</v>
      </c>
      <c r="AD3" s="294"/>
      <c r="AE3" s="294"/>
      <c r="AF3" s="294"/>
      <c r="AG3" s="294"/>
      <c r="AH3" s="215" t="s">
        <v>200</v>
      </c>
      <c r="AI3" s="214"/>
      <c r="AJ3" s="214"/>
      <c r="AK3" s="214"/>
      <c r="AL3" s="214" t="s">
        <v>21</v>
      </c>
      <c r="AM3" s="214"/>
      <c r="AN3" s="214"/>
      <c r="AO3" s="293"/>
      <c r="AP3" s="294" t="s">
        <v>209</v>
      </c>
      <c r="AQ3" s="294"/>
      <c r="AR3" s="294"/>
      <c r="AS3" s="294"/>
      <c r="AT3" s="294"/>
      <c r="AU3" s="294"/>
      <c r="AV3" s="294"/>
      <c r="AW3" s="294"/>
      <c r="AX3" s="294"/>
      <c r="AY3" s="42">
        <f>$AY$2</f>
        <v>1</v>
      </c>
    </row>
    <row r="4" spans="1:51" ht="69.75" customHeight="1" x14ac:dyDescent="0.15">
      <c r="A4" s="750">
        <v>1</v>
      </c>
      <c r="B4" s="750">
        <v>1</v>
      </c>
      <c r="C4" s="281" t="s">
        <v>653</v>
      </c>
      <c r="D4" s="281"/>
      <c r="E4" s="281"/>
      <c r="F4" s="281"/>
      <c r="G4" s="281"/>
      <c r="H4" s="281"/>
      <c r="I4" s="281"/>
      <c r="J4" s="282">
        <v>1010001143390</v>
      </c>
      <c r="K4" s="282"/>
      <c r="L4" s="282"/>
      <c r="M4" s="282"/>
      <c r="N4" s="282"/>
      <c r="O4" s="282"/>
      <c r="P4" s="283" t="s">
        <v>654</v>
      </c>
      <c r="Q4" s="283"/>
      <c r="R4" s="283"/>
      <c r="S4" s="283"/>
      <c r="T4" s="283"/>
      <c r="U4" s="283"/>
      <c r="V4" s="283"/>
      <c r="W4" s="283"/>
      <c r="X4" s="283"/>
      <c r="Y4" s="284">
        <v>10.3</v>
      </c>
      <c r="Z4" s="285"/>
      <c r="AA4" s="285"/>
      <c r="AB4" s="286"/>
      <c r="AC4" s="751" t="s">
        <v>259</v>
      </c>
      <c r="AD4" s="751"/>
      <c r="AE4" s="751"/>
      <c r="AF4" s="751"/>
      <c r="AG4" s="751"/>
      <c r="AH4" s="752">
        <v>2</v>
      </c>
      <c r="AI4" s="752"/>
      <c r="AJ4" s="752"/>
      <c r="AK4" s="752"/>
      <c r="AL4" s="290" t="s">
        <v>630</v>
      </c>
      <c r="AM4" s="291"/>
      <c r="AN4" s="291"/>
      <c r="AO4" s="292"/>
      <c r="AP4" s="221" t="s">
        <v>630</v>
      </c>
      <c r="AQ4" s="221"/>
      <c r="AR4" s="221"/>
      <c r="AS4" s="221"/>
      <c r="AT4" s="221"/>
      <c r="AU4" s="221"/>
      <c r="AV4" s="221"/>
      <c r="AW4" s="221"/>
      <c r="AX4" s="221"/>
      <c r="AY4" s="42">
        <f>$AY$2</f>
        <v>1</v>
      </c>
    </row>
    <row r="5" spans="1:51" x14ac:dyDescent="0.15">
      <c r="P5" s="38"/>
      <c r="Q5" s="38"/>
      <c r="R5" s="38"/>
      <c r="S5" s="38"/>
      <c r="T5" s="38"/>
      <c r="U5" s="38"/>
      <c r="V5" s="38"/>
      <c r="W5" s="38"/>
      <c r="X5" s="38"/>
      <c r="Y5" s="39"/>
      <c r="Z5" s="39"/>
      <c r="AA5" s="39"/>
      <c r="AB5" s="39"/>
      <c r="AC5" s="39"/>
      <c r="AD5" s="39"/>
      <c r="AE5" s="39"/>
      <c r="AF5" s="39"/>
      <c r="AG5" s="39"/>
      <c r="AH5" s="39"/>
      <c r="AI5" s="39"/>
      <c r="AJ5" s="39"/>
      <c r="AK5" s="39"/>
      <c r="AL5" s="39"/>
      <c r="AM5" s="39"/>
      <c r="AN5" s="39"/>
      <c r="AO5" s="39"/>
      <c r="AY5" s="42">
        <f>COUNTA($C$8)</f>
        <v>1</v>
      </c>
    </row>
    <row r="6" spans="1:51" x14ac:dyDescent="0.15">
      <c r="A6" s="42"/>
      <c r="B6" s="43" t="s">
        <v>228</v>
      </c>
      <c r="C6" s="44"/>
      <c r="D6" s="44"/>
      <c r="E6" s="44"/>
      <c r="F6" s="44"/>
      <c r="G6" s="44"/>
      <c r="H6" s="44"/>
      <c r="I6" s="44"/>
      <c r="J6" s="44"/>
      <c r="K6" s="44"/>
      <c r="L6" s="44"/>
      <c r="M6" s="44"/>
      <c r="N6" s="44"/>
      <c r="O6" s="44"/>
      <c r="P6" s="45"/>
      <c r="Q6" s="45"/>
      <c r="R6" s="45"/>
      <c r="S6" s="45"/>
      <c r="T6" s="45"/>
      <c r="U6" s="45"/>
      <c r="V6" s="45"/>
      <c r="W6" s="45"/>
      <c r="X6" s="45"/>
      <c r="Y6" s="46"/>
      <c r="Z6" s="46"/>
      <c r="AA6" s="46"/>
      <c r="AB6" s="46"/>
      <c r="AC6" s="46"/>
      <c r="AD6" s="46"/>
      <c r="AE6" s="46"/>
      <c r="AF6" s="46"/>
      <c r="AG6" s="46"/>
      <c r="AH6" s="46"/>
      <c r="AI6" s="46"/>
      <c r="AJ6" s="46"/>
      <c r="AK6" s="46"/>
      <c r="AL6" s="46"/>
      <c r="AM6" s="46"/>
      <c r="AN6" s="46"/>
      <c r="AO6" s="46"/>
      <c r="AP6" s="45"/>
      <c r="AQ6" s="45"/>
      <c r="AR6" s="45"/>
      <c r="AS6" s="45"/>
      <c r="AT6" s="45"/>
      <c r="AU6" s="45"/>
      <c r="AV6" s="45"/>
      <c r="AW6" s="45"/>
      <c r="AX6" s="45"/>
      <c r="AY6" s="42">
        <f>$AY$5</f>
        <v>1</v>
      </c>
    </row>
    <row r="7" spans="1:51" s="42" customFormat="1" ht="59.25" customHeight="1" x14ac:dyDescent="0.15">
      <c r="A7" s="214"/>
      <c r="B7" s="214"/>
      <c r="C7" s="214" t="s">
        <v>23</v>
      </c>
      <c r="D7" s="214"/>
      <c r="E7" s="214"/>
      <c r="F7" s="214"/>
      <c r="G7" s="214"/>
      <c r="H7" s="214"/>
      <c r="I7" s="214"/>
      <c r="J7" s="294" t="s">
        <v>208</v>
      </c>
      <c r="K7" s="95"/>
      <c r="L7" s="95"/>
      <c r="M7" s="95"/>
      <c r="N7" s="95"/>
      <c r="O7" s="95"/>
      <c r="P7" s="214" t="s">
        <v>24</v>
      </c>
      <c r="Q7" s="214"/>
      <c r="R7" s="214"/>
      <c r="S7" s="214"/>
      <c r="T7" s="214"/>
      <c r="U7" s="214"/>
      <c r="V7" s="214"/>
      <c r="W7" s="214"/>
      <c r="X7" s="214"/>
      <c r="Y7" s="215" t="s">
        <v>249</v>
      </c>
      <c r="Z7" s="215"/>
      <c r="AA7" s="215"/>
      <c r="AB7" s="215"/>
      <c r="AC7" s="294" t="s">
        <v>239</v>
      </c>
      <c r="AD7" s="294"/>
      <c r="AE7" s="294"/>
      <c r="AF7" s="294"/>
      <c r="AG7" s="294"/>
      <c r="AH7" s="215" t="s">
        <v>200</v>
      </c>
      <c r="AI7" s="214"/>
      <c r="AJ7" s="214"/>
      <c r="AK7" s="214"/>
      <c r="AL7" s="214" t="s">
        <v>21</v>
      </c>
      <c r="AM7" s="214"/>
      <c r="AN7" s="214"/>
      <c r="AO7" s="293"/>
      <c r="AP7" s="294" t="s">
        <v>209</v>
      </c>
      <c r="AQ7" s="294"/>
      <c r="AR7" s="294"/>
      <c r="AS7" s="294"/>
      <c r="AT7" s="294"/>
      <c r="AU7" s="294"/>
      <c r="AV7" s="294"/>
      <c r="AW7" s="294"/>
      <c r="AX7" s="294"/>
      <c r="AY7" s="42">
        <f>$AY$5</f>
        <v>1</v>
      </c>
    </row>
    <row r="8" spans="1:51" ht="73.150000000000006" customHeight="1" x14ac:dyDescent="0.15">
      <c r="A8" s="750">
        <v>1</v>
      </c>
      <c r="B8" s="750">
        <v>1</v>
      </c>
      <c r="C8" s="281" t="s">
        <v>631</v>
      </c>
      <c r="D8" s="281"/>
      <c r="E8" s="281"/>
      <c r="F8" s="281"/>
      <c r="G8" s="281"/>
      <c r="H8" s="281"/>
      <c r="I8" s="281"/>
      <c r="J8" s="282">
        <v>5010405001703</v>
      </c>
      <c r="K8" s="282"/>
      <c r="L8" s="282"/>
      <c r="M8" s="282"/>
      <c r="N8" s="282"/>
      <c r="O8" s="282"/>
      <c r="P8" s="283" t="s">
        <v>650</v>
      </c>
      <c r="Q8" s="283"/>
      <c r="R8" s="283"/>
      <c r="S8" s="283"/>
      <c r="T8" s="283"/>
      <c r="U8" s="283"/>
      <c r="V8" s="283"/>
      <c r="W8" s="283"/>
      <c r="X8" s="283"/>
      <c r="Y8" s="284">
        <v>9.9</v>
      </c>
      <c r="Z8" s="285"/>
      <c r="AA8" s="285"/>
      <c r="AB8" s="286"/>
      <c r="AC8" s="751" t="s">
        <v>259</v>
      </c>
      <c r="AD8" s="751"/>
      <c r="AE8" s="751"/>
      <c r="AF8" s="751"/>
      <c r="AG8" s="751"/>
      <c r="AH8" s="752">
        <v>2</v>
      </c>
      <c r="AI8" s="752"/>
      <c r="AJ8" s="752"/>
      <c r="AK8" s="752"/>
      <c r="AL8" s="290" t="s">
        <v>630</v>
      </c>
      <c r="AM8" s="291"/>
      <c r="AN8" s="291"/>
      <c r="AO8" s="292"/>
      <c r="AP8" s="221" t="s">
        <v>630</v>
      </c>
      <c r="AQ8" s="221"/>
      <c r="AR8" s="221"/>
      <c r="AS8" s="221"/>
      <c r="AT8" s="221"/>
      <c r="AU8" s="221"/>
      <c r="AV8" s="221"/>
      <c r="AW8" s="221"/>
      <c r="AX8" s="221"/>
      <c r="AY8" s="42">
        <f>$AY$5</f>
        <v>1</v>
      </c>
    </row>
    <row r="9" spans="1:51" x14ac:dyDescent="0.15">
      <c r="P9" s="38"/>
      <c r="Q9" s="38"/>
      <c r="R9" s="38"/>
      <c r="S9" s="38"/>
      <c r="T9" s="38"/>
      <c r="U9" s="38"/>
      <c r="V9" s="38"/>
      <c r="W9" s="38"/>
      <c r="X9" s="38"/>
      <c r="Y9" s="39"/>
      <c r="Z9" s="39"/>
      <c r="AA9" s="39"/>
      <c r="AB9" s="39"/>
      <c r="AC9" s="39"/>
      <c r="AD9" s="39"/>
      <c r="AE9" s="39"/>
      <c r="AF9" s="39"/>
      <c r="AG9" s="39"/>
      <c r="AH9" s="39"/>
      <c r="AI9" s="39"/>
      <c r="AJ9" s="39"/>
      <c r="AK9" s="39"/>
      <c r="AL9" s="39"/>
      <c r="AM9" s="39"/>
      <c r="AN9" s="39"/>
      <c r="AO9" s="39"/>
      <c r="AY9" s="42">
        <f>COUNTA($C$12)</f>
        <v>1</v>
      </c>
    </row>
    <row r="10" spans="1:51" x14ac:dyDescent="0.15">
      <c r="A10" s="42"/>
      <c r="B10" s="43" t="s">
        <v>172</v>
      </c>
      <c r="C10" s="44"/>
      <c r="D10" s="44"/>
      <c r="E10" s="44"/>
      <c r="F10" s="44"/>
      <c r="G10" s="44"/>
      <c r="H10" s="44"/>
      <c r="I10" s="44"/>
      <c r="J10" s="44"/>
      <c r="K10" s="44"/>
      <c r="L10" s="44"/>
      <c r="M10" s="44"/>
      <c r="N10" s="44"/>
      <c r="O10" s="44"/>
      <c r="P10" s="45"/>
      <c r="Q10" s="45"/>
      <c r="R10" s="45"/>
      <c r="S10" s="45"/>
      <c r="T10" s="45"/>
      <c r="U10" s="45"/>
      <c r="V10" s="45"/>
      <c r="W10" s="45"/>
      <c r="X10" s="45"/>
      <c r="Y10" s="46"/>
      <c r="Z10" s="46"/>
      <c r="AA10" s="46"/>
      <c r="AB10" s="46"/>
      <c r="AC10" s="46"/>
      <c r="AD10" s="46"/>
      <c r="AE10" s="46"/>
      <c r="AF10" s="46"/>
      <c r="AG10" s="46"/>
      <c r="AH10" s="46"/>
      <c r="AI10" s="46"/>
      <c r="AJ10" s="46"/>
      <c r="AK10" s="46"/>
      <c r="AL10" s="46"/>
      <c r="AM10" s="46"/>
      <c r="AN10" s="46"/>
      <c r="AO10" s="46"/>
      <c r="AP10" s="45"/>
      <c r="AQ10" s="45"/>
      <c r="AR10" s="45"/>
      <c r="AS10" s="45"/>
      <c r="AT10" s="45"/>
      <c r="AU10" s="45"/>
      <c r="AV10" s="45"/>
      <c r="AW10" s="45"/>
      <c r="AX10" s="45"/>
      <c r="AY10" s="36">
        <f>$AY$9</f>
        <v>1</v>
      </c>
    </row>
    <row r="11" spans="1:51" s="42" customFormat="1" ht="59.25" customHeight="1" x14ac:dyDescent="0.15">
      <c r="A11" s="214"/>
      <c r="B11" s="214"/>
      <c r="C11" s="214" t="s">
        <v>23</v>
      </c>
      <c r="D11" s="214"/>
      <c r="E11" s="214"/>
      <c r="F11" s="214"/>
      <c r="G11" s="214"/>
      <c r="H11" s="214"/>
      <c r="I11" s="214"/>
      <c r="J11" s="294" t="s">
        <v>208</v>
      </c>
      <c r="K11" s="95"/>
      <c r="L11" s="95"/>
      <c r="M11" s="95"/>
      <c r="N11" s="95"/>
      <c r="O11" s="95"/>
      <c r="P11" s="214" t="s">
        <v>24</v>
      </c>
      <c r="Q11" s="214"/>
      <c r="R11" s="214"/>
      <c r="S11" s="214"/>
      <c r="T11" s="214"/>
      <c r="U11" s="214"/>
      <c r="V11" s="214"/>
      <c r="W11" s="214"/>
      <c r="X11" s="214"/>
      <c r="Y11" s="215" t="s">
        <v>249</v>
      </c>
      <c r="Z11" s="215"/>
      <c r="AA11" s="215"/>
      <c r="AB11" s="215"/>
      <c r="AC11" s="294" t="s">
        <v>239</v>
      </c>
      <c r="AD11" s="294"/>
      <c r="AE11" s="294"/>
      <c r="AF11" s="294"/>
      <c r="AG11" s="294"/>
      <c r="AH11" s="215" t="s">
        <v>200</v>
      </c>
      <c r="AI11" s="214"/>
      <c r="AJ11" s="214"/>
      <c r="AK11" s="214"/>
      <c r="AL11" s="214" t="s">
        <v>21</v>
      </c>
      <c r="AM11" s="214"/>
      <c r="AN11" s="214"/>
      <c r="AO11" s="293"/>
      <c r="AP11" s="294" t="s">
        <v>209</v>
      </c>
      <c r="AQ11" s="294"/>
      <c r="AR11" s="294"/>
      <c r="AS11" s="294"/>
      <c r="AT11" s="294"/>
      <c r="AU11" s="294"/>
      <c r="AV11" s="294"/>
      <c r="AW11" s="294"/>
      <c r="AX11" s="294"/>
      <c r="AY11" s="36">
        <f t="shared" ref="AY11:AY12" si="0">$AY$9</f>
        <v>1</v>
      </c>
    </row>
    <row r="12" spans="1:51" ht="86.25" customHeight="1" x14ac:dyDescent="0.15">
      <c r="A12" s="750">
        <v>1</v>
      </c>
      <c r="B12" s="750">
        <v>1</v>
      </c>
      <c r="C12" s="281" t="s">
        <v>631</v>
      </c>
      <c r="D12" s="281"/>
      <c r="E12" s="281"/>
      <c r="F12" s="281"/>
      <c r="G12" s="281"/>
      <c r="H12" s="281"/>
      <c r="I12" s="281"/>
      <c r="J12" s="282">
        <v>5010405001703</v>
      </c>
      <c r="K12" s="282"/>
      <c r="L12" s="282"/>
      <c r="M12" s="282"/>
      <c r="N12" s="282"/>
      <c r="O12" s="282"/>
      <c r="P12" s="283" t="s">
        <v>632</v>
      </c>
      <c r="Q12" s="283"/>
      <c r="R12" s="283"/>
      <c r="S12" s="283"/>
      <c r="T12" s="283"/>
      <c r="U12" s="283"/>
      <c r="V12" s="283"/>
      <c r="W12" s="283"/>
      <c r="X12" s="283"/>
      <c r="Y12" s="284">
        <v>9.1999999999999993</v>
      </c>
      <c r="Z12" s="285"/>
      <c r="AA12" s="285"/>
      <c r="AB12" s="286"/>
      <c r="AC12" s="751" t="s">
        <v>258</v>
      </c>
      <c r="AD12" s="751"/>
      <c r="AE12" s="751"/>
      <c r="AF12" s="751"/>
      <c r="AG12" s="751"/>
      <c r="AH12" s="752">
        <v>2</v>
      </c>
      <c r="AI12" s="752"/>
      <c r="AJ12" s="752"/>
      <c r="AK12" s="752"/>
      <c r="AL12" s="290" t="s">
        <v>630</v>
      </c>
      <c r="AM12" s="291"/>
      <c r="AN12" s="291"/>
      <c r="AO12" s="292"/>
      <c r="AP12" s="221" t="s">
        <v>630</v>
      </c>
      <c r="AQ12" s="221"/>
      <c r="AR12" s="221"/>
      <c r="AS12" s="221"/>
      <c r="AT12" s="221"/>
      <c r="AU12" s="221"/>
      <c r="AV12" s="221"/>
      <c r="AW12" s="221"/>
      <c r="AX12" s="221"/>
      <c r="AY12" s="36">
        <f t="shared" si="0"/>
        <v>1</v>
      </c>
    </row>
    <row r="13" spans="1:51" x14ac:dyDescent="0.15">
      <c r="P13" s="38"/>
      <c r="Q13" s="38"/>
      <c r="R13" s="38"/>
      <c r="S13" s="38"/>
      <c r="T13" s="38"/>
      <c r="U13" s="38"/>
      <c r="V13" s="38"/>
      <c r="W13" s="38"/>
      <c r="X13" s="38"/>
      <c r="Y13" s="39"/>
      <c r="Z13" s="39"/>
      <c r="AA13" s="39"/>
      <c r="AB13" s="39"/>
      <c r="AC13" s="39"/>
      <c r="AD13" s="39"/>
      <c r="AE13" s="39"/>
      <c r="AF13" s="39"/>
      <c r="AG13" s="39"/>
      <c r="AH13" s="39"/>
      <c r="AI13" s="39"/>
      <c r="AJ13" s="39"/>
      <c r="AK13" s="39"/>
      <c r="AL13" s="39"/>
      <c r="AM13" s="39"/>
      <c r="AN13" s="39"/>
      <c r="AO13" s="39"/>
      <c r="AY13" s="42">
        <f>COUNTA($C$16)</f>
        <v>1</v>
      </c>
    </row>
    <row r="14" spans="1:51" x14ac:dyDescent="0.15">
      <c r="A14" s="42"/>
      <c r="B14" s="43" t="s">
        <v>173</v>
      </c>
      <c r="C14" s="44"/>
      <c r="D14" s="44"/>
      <c r="E14" s="44"/>
      <c r="F14" s="44"/>
      <c r="G14" s="44"/>
      <c r="H14" s="44"/>
      <c r="I14" s="44"/>
      <c r="J14" s="44"/>
      <c r="K14" s="44"/>
      <c r="L14" s="44"/>
      <c r="M14" s="44"/>
      <c r="N14" s="44"/>
      <c r="O14" s="44"/>
      <c r="P14" s="45"/>
      <c r="Q14" s="45"/>
      <c r="R14" s="45"/>
      <c r="S14" s="45"/>
      <c r="T14" s="45"/>
      <c r="U14" s="45"/>
      <c r="V14" s="45"/>
      <c r="W14" s="45"/>
      <c r="X14" s="45"/>
      <c r="Y14" s="46"/>
      <c r="Z14" s="46"/>
      <c r="AA14" s="46"/>
      <c r="AB14" s="46"/>
      <c r="AC14" s="46"/>
      <c r="AD14" s="46"/>
      <c r="AE14" s="46"/>
      <c r="AF14" s="46"/>
      <c r="AG14" s="46"/>
      <c r="AH14" s="46"/>
      <c r="AI14" s="46"/>
      <c r="AJ14" s="46"/>
      <c r="AK14" s="46"/>
      <c r="AL14" s="46"/>
      <c r="AM14" s="46"/>
      <c r="AN14" s="46"/>
      <c r="AO14" s="46"/>
      <c r="AP14" s="45"/>
      <c r="AQ14" s="45"/>
      <c r="AR14" s="45"/>
      <c r="AS14" s="45"/>
      <c r="AT14" s="45"/>
      <c r="AU14" s="45"/>
      <c r="AV14" s="45"/>
      <c r="AW14" s="45"/>
      <c r="AX14" s="45"/>
      <c r="AY14" s="36">
        <f>$AY$13</f>
        <v>1</v>
      </c>
    </row>
    <row r="15" spans="1:51" s="42" customFormat="1" ht="59.25" customHeight="1" x14ac:dyDescent="0.15">
      <c r="A15" s="214"/>
      <c r="B15" s="214"/>
      <c r="C15" s="214" t="s">
        <v>23</v>
      </c>
      <c r="D15" s="214"/>
      <c r="E15" s="214"/>
      <c r="F15" s="214"/>
      <c r="G15" s="214"/>
      <c r="H15" s="214"/>
      <c r="I15" s="214"/>
      <c r="J15" s="294" t="s">
        <v>208</v>
      </c>
      <c r="K15" s="95"/>
      <c r="L15" s="95"/>
      <c r="M15" s="95"/>
      <c r="N15" s="95"/>
      <c r="O15" s="95"/>
      <c r="P15" s="214" t="s">
        <v>24</v>
      </c>
      <c r="Q15" s="214"/>
      <c r="R15" s="214"/>
      <c r="S15" s="214"/>
      <c r="T15" s="214"/>
      <c r="U15" s="214"/>
      <c r="V15" s="214"/>
      <c r="W15" s="214"/>
      <c r="X15" s="214"/>
      <c r="Y15" s="215" t="s">
        <v>249</v>
      </c>
      <c r="Z15" s="215"/>
      <c r="AA15" s="215"/>
      <c r="AB15" s="215"/>
      <c r="AC15" s="294" t="s">
        <v>239</v>
      </c>
      <c r="AD15" s="294"/>
      <c r="AE15" s="294"/>
      <c r="AF15" s="294"/>
      <c r="AG15" s="294"/>
      <c r="AH15" s="215" t="s">
        <v>200</v>
      </c>
      <c r="AI15" s="214"/>
      <c r="AJ15" s="214"/>
      <c r="AK15" s="214"/>
      <c r="AL15" s="214" t="s">
        <v>21</v>
      </c>
      <c r="AM15" s="214"/>
      <c r="AN15" s="214"/>
      <c r="AO15" s="293"/>
      <c r="AP15" s="294" t="s">
        <v>209</v>
      </c>
      <c r="AQ15" s="294"/>
      <c r="AR15" s="294"/>
      <c r="AS15" s="294"/>
      <c r="AT15" s="294"/>
      <c r="AU15" s="294"/>
      <c r="AV15" s="294"/>
      <c r="AW15" s="294"/>
      <c r="AX15" s="294"/>
      <c r="AY15" s="36">
        <f t="shared" ref="AY15:AY16" si="1">$AY$13</f>
        <v>1</v>
      </c>
    </row>
    <row r="16" spans="1:51" ht="60" customHeight="1" x14ac:dyDescent="0.15">
      <c r="A16" s="750">
        <v>1</v>
      </c>
      <c r="B16" s="750">
        <v>1</v>
      </c>
      <c r="C16" s="281" t="s">
        <v>655</v>
      </c>
      <c r="D16" s="281"/>
      <c r="E16" s="281"/>
      <c r="F16" s="281"/>
      <c r="G16" s="281"/>
      <c r="H16" s="281"/>
      <c r="I16" s="281"/>
      <c r="J16" s="282"/>
      <c r="K16" s="282"/>
      <c r="L16" s="282"/>
      <c r="M16" s="282"/>
      <c r="N16" s="282"/>
      <c r="O16" s="282"/>
      <c r="P16" s="283" t="s">
        <v>696</v>
      </c>
      <c r="Q16" s="283"/>
      <c r="R16" s="283"/>
      <c r="S16" s="283"/>
      <c r="T16" s="283"/>
      <c r="U16" s="283"/>
      <c r="V16" s="283"/>
      <c r="W16" s="283"/>
      <c r="X16" s="283"/>
      <c r="Y16" s="284">
        <v>4</v>
      </c>
      <c r="Z16" s="285"/>
      <c r="AA16" s="285"/>
      <c r="AB16" s="286"/>
      <c r="AC16" s="751" t="s">
        <v>258</v>
      </c>
      <c r="AD16" s="751"/>
      <c r="AE16" s="751"/>
      <c r="AF16" s="751"/>
      <c r="AG16" s="751"/>
      <c r="AH16" s="752">
        <v>4</v>
      </c>
      <c r="AI16" s="752"/>
      <c r="AJ16" s="752"/>
      <c r="AK16" s="752"/>
      <c r="AL16" s="290" t="s">
        <v>697</v>
      </c>
      <c r="AM16" s="291"/>
      <c r="AN16" s="291"/>
      <c r="AO16" s="292"/>
      <c r="AP16" s="221" t="s">
        <v>287</v>
      </c>
      <c r="AQ16" s="221"/>
      <c r="AR16" s="221"/>
      <c r="AS16" s="221"/>
      <c r="AT16" s="221"/>
      <c r="AU16" s="221"/>
      <c r="AV16" s="221"/>
      <c r="AW16" s="221"/>
      <c r="AX16" s="221"/>
      <c r="AY16" s="36">
        <f t="shared" si="1"/>
        <v>1</v>
      </c>
    </row>
    <row r="17" spans="1:51" x14ac:dyDescent="0.15">
      <c r="P17" s="38"/>
      <c r="Q17" s="38"/>
      <c r="R17" s="38"/>
      <c r="S17" s="38"/>
      <c r="T17" s="38"/>
      <c r="U17" s="38"/>
      <c r="V17" s="38"/>
      <c r="W17" s="38"/>
      <c r="X17" s="38"/>
      <c r="Y17" s="39"/>
      <c r="Z17" s="39"/>
      <c r="AA17" s="39"/>
      <c r="AB17" s="39"/>
      <c r="AC17" s="39"/>
      <c r="AD17" s="39"/>
      <c r="AE17" s="39"/>
      <c r="AF17" s="39"/>
      <c r="AG17" s="39"/>
      <c r="AH17" s="39"/>
      <c r="AI17" s="39"/>
      <c r="AJ17" s="39"/>
      <c r="AK17" s="39"/>
      <c r="AL17" s="39"/>
      <c r="AM17" s="39"/>
      <c r="AN17" s="39"/>
      <c r="AO17" s="39"/>
      <c r="AY17" s="42">
        <f>COUNTA($C$20)</f>
        <v>1</v>
      </c>
    </row>
    <row r="18" spans="1:51" x14ac:dyDescent="0.15">
      <c r="A18" s="42"/>
      <c r="B18" s="43" t="s">
        <v>174</v>
      </c>
      <c r="C18" s="44"/>
      <c r="D18" s="44"/>
      <c r="E18" s="44"/>
      <c r="F18" s="44"/>
      <c r="G18" s="44"/>
      <c r="H18" s="44"/>
      <c r="I18" s="44"/>
      <c r="J18" s="44"/>
      <c r="K18" s="44"/>
      <c r="L18" s="44"/>
      <c r="M18" s="44"/>
      <c r="N18" s="44"/>
      <c r="O18" s="44"/>
      <c r="P18" s="45"/>
      <c r="Q18" s="45"/>
      <c r="R18" s="45"/>
      <c r="S18" s="45"/>
      <c r="T18" s="45"/>
      <c r="U18" s="45"/>
      <c r="V18" s="45"/>
      <c r="W18" s="45"/>
      <c r="X18" s="45"/>
      <c r="Y18" s="46"/>
      <c r="Z18" s="46"/>
      <c r="AA18" s="46"/>
      <c r="AB18" s="46"/>
      <c r="AC18" s="46"/>
      <c r="AD18" s="46"/>
      <c r="AE18" s="46"/>
      <c r="AF18" s="46"/>
      <c r="AG18" s="46"/>
      <c r="AH18" s="46"/>
      <c r="AI18" s="46"/>
      <c r="AJ18" s="46"/>
      <c r="AK18" s="46"/>
      <c r="AL18" s="46"/>
      <c r="AM18" s="46"/>
      <c r="AN18" s="46"/>
      <c r="AO18" s="46"/>
      <c r="AP18" s="45"/>
      <c r="AQ18" s="45"/>
      <c r="AR18" s="45"/>
      <c r="AS18" s="45"/>
      <c r="AT18" s="45"/>
      <c r="AU18" s="45"/>
      <c r="AV18" s="45"/>
      <c r="AW18" s="45"/>
      <c r="AX18" s="45"/>
      <c r="AY18" s="36">
        <f>$AY$17</f>
        <v>1</v>
      </c>
    </row>
    <row r="19" spans="1:51" s="42" customFormat="1" ht="59.25" customHeight="1" x14ac:dyDescent="0.15">
      <c r="A19" s="214"/>
      <c r="B19" s="214"/>
      <c r="C19" s="214" t="s">
        <v>23</v>
      </c>
      <c r="D19" s="214"/>
      <c r="E19" s="214"/>
      <c r="F19" s="214"/>
      <c r="G19" s="214"/>
      <c r="H19" s="214"/>
      <c r="I19" s="214"/>
      <c r="J19" s="294" t="s">
        <v>208</v>
      </c>
      <c r="K19" s="95"/>
      <c r="L19" s="95"/>
      <c r="M19" s="95"/>
      <c r="N19" s="95"/>
      <c r="O19" s="95"/>
      <c r="P19" s="214" t="s">
        <v>24</v>
      </c>
      <c r="Q19" s="214"/>
      <c r="R19" s="214"/>
      <c r="S19" s="214"/>
      <c r="T19" s="214"/>
      <c r="U19" s="214"/>
      <c r="V19" s="214"/>
      <c r="W19" s="214"/>
      <c r="X19" s="214"/>
      <c r="Y19" s="215" t="s">
        <v>249</v>
      </c>
      <c r="Z19" s="215"/>
      <c r="AA19" s="215"/>
      <c r="AB19" s="215"/>
      <c r="AC19" s="294" t="s">
        <v>239</v>
      </c>
      <c r="AD19" s="294"/>
      <c r="AE19" s="294"/>
      <c r="AF19" s="294"/>
      <c r="AG19" s="294"/>
      <c r="AH19" s="215" t="s">
        <v>200</v>
      </c>
      <c r="AI19" s="214"/>
      <c r="AJ19" s="214"/>
      <c r="AK19" s="214"/>
      <c r="AL19" s="214" t="s">
        <v>21</v>
      </c>
      <c r="AM19" s="214"/>
      <c r="AN19" s="214"/>
      <c r="AO19" s="293"/>
      <c r="AP19" s="294" t="s">
        <v>209</v>
      </c>
      <c r="AQ19" s="294"/>
      <c r="AR19" s="294"/>
      <c r="AS19" s="294"/>
      <c r="AT19" s="294"/>
      <c r="AU19" s="294"/>
      <c r="AV19" s="294"/>
      <c r="AW19" s="294"/>
      <c r="AX19" s="294"/>
      <c r="AY19" s="36">
        <f t="shared" ref="AY19:AY20" si="2">$AY$17</f>
        <v>1</v>
      </c>
    </row>
    <row r="20" spans="1:51" ht="72.599999999999994" customHeight="1" x14ac:dyDescent="0.15">
      <c r="A20" s="750">
        <v>1</v>
      </c>
      <c r="B20" s="750">
        <v>1</v>
      </c>
      <c r="C20" s="281" t="s">
        <v>656</v>
      </c>
      <c r="D20" s="281"/>
      <c r="E20" s="281"/>
      <c r="F20" s="281"/>
      <c r="G20" s="281"/>
      <c r="H20" s="281"/>
      <c r="I20" s="281"/>
      <c r="J20" s="282">
        <v>6010801029495</v>
      </c>
      <c r="K20" s="282"/>
      <c r="L20" s="282"/>
      <c r="M20" s="282"/>
      <c r="N20" s="282"/>
      <c r="O20" s="282"/>
      <c r="P20" s="283" t="s">
        <v>657</v>
      </c>
      <c r="Q20" s="283"/>
      <c r="R20" s="283"/>
      <c r="S20" s="283"/>
      <c r="T20" s="283"/>
      <c r="U20" s="283"/>
      <c r="V20" s="283"/>
      <c r="W20" s="283"/>
      <c r="X20" s="283"/>
      <c r="Y20" s="284">
        <v>0.5</v>
      </c>
      <c r="Z20" s="285"/>
      <c r="AA20" s="285"/>
      <c r="AB20" s="286"/>
      <c r="AC20" s="751" t="s">
        <v>264</v>
      </c>
      <c r="AD20" s="751"/>
      <c r="AE20" s="751"/>
      <c r="AF20" s="751"/>
      <c r="AG20" s="751"/>
      <c r="AH20" s="752" t="s">
        <v>630</v>
      </c>
      <c r="AI20" s="752"/>
      <c r="AJ20" s="752"/>
      <c r="AK20" s="752"/>
      <c r="AL20" s="290" t="s">
        <v>630</v>
      </c>
      <c r="AM20" s="291"/>
      <c r="AN20" s="291"/>
      <c r="AO20" s="292"/>
      <c r="AP20" s="221" t="s">
        <v>287</v>
      </c>
      <c r="AQ20" s="221"/>
      <c r="AR20" s="221"/>
      <c r="AS20" s="221"/>
      <c r="AT20" s="221"/>
      <c r="AU20" s="221"/>
      <c r="AV20" s="221"/>
      <c r="AW20" s="221"/>
      <c r="AX20" s="221"/>
      <c r="AY20" s="36">
        <f t="shared" si="2"/>
        <v>1</v>
      </c>
    </row>
    <row r="21" spans="1:51" x14ac:dyDescent="0.15">
      <c r="P21" s="38"/>
      <c r="Q21" s="38"/>
      <c r="R21" s="38"/>
      <c r="S21" s="38"/>
      <c r="T21" s="38"/>
      <c r="U21" s="38"/>
      <c r="V21" s="38"/>
      <c r="W21" s="38"/>
      <c r="X21" s="38"/>
      <c r="Y21" s="39"/>
      <c r="Z21" s="39"/>
      <c r="AA21" s="39"/>
      <c r="AB21" s="39"/>
      <c r="AC21" s="39"/>
      <c r="AD21" s="39"/>
      <c r="AE21" s="39"/>
      <c r="AF21" s="39"/>
      <c r="AG21" s="39"/>
      <c r="AH21" s="39"/>
      <c r="AI21" s="39"/>
      <c r="AJ21" s="39"/>
      <c r="AK21" s="39"/>
      <c r="AL21" s="39"/>
      <c r="AM21" s="39"/>
      <c r="AN21" s="39"/>
      <c r="AO21" s="39"/>
      <c r="AY21" s="42">
        <f>COUNTA($C$24)</f>
        <v>1</v>
      </c>
    </row>
    <row r="22" spans="1:51" x14ac:dyDescent="0.15">
      <c r="A22" s="42"/>
      <c r="B22" s="43" t="s">
        <v>175</v>
      </c>
      <c r="C22" s="44"/>
      <c r="D22" s="44"/>
      <c r="E22" s="44"/>
      <c r="F22" s="44"/>
      <c r="G22" s="44"/>
      <c r="H22" s="44"/>
      <c r="I22" s="44"/>
      <c r="J22" s="44"/>
      <c r="K22" s="44"/>
      <c r="L22" s="44"/>
      <c r="M22" s="44"/>
      <c r="N22" s="44"/>
      <c r="O22" s="44"/>
      <c r="P22" s="45"/>
      <c r="Q22" s="45"/>
      <c r="R22" s="45"/>
      <c r="S22" s="45"/>
      <c r="T22" s="45"/>
      <c r="U22" s="45"/>
      <c r="V22" s="45"/>
      <c r="W22" s="45"/>
      <c r="X22" s="45"/>
      <c r="Y22" s="46"/>
      <c r="Z22" s="46"/>
      <c r="AA22" s="46"/>
      <c r="AB22" s="46"/>
      <c r="AC22" s="46"/>
      <c r="AD22" s="46"/>
      <c r="AE22" s="46"/>
      <c r="AF22" s="46"/>
      <c r="AG22" s="46"/>
      <c r="AH22" s="46"/>
      <c r="AI22" s="46"/>
      <c r="AJ22" s="46"/>
      <c r="AK22" s="46"/>
      <c r="AL22" s="46"/>
      <c r="AM22" s="46"/>
      <c r="AN22" s="46"/>
      <c r="AO22" s="46"/>
      <c r="AP22" s="45"/>
      <c r="AQ22" s="45"/>
      <c r="AR22" s="45"/>
      <c r="AS22" s="45"/>
      <c r="AT22" s="45"/>
      <c r="AU22" s="45"/>
      <c r="AV22" s="45"/>
      <c r="AW22" s="45"/>
      <c r="AX22" s="45"/>
      <c r="AY22" s="36">
        <f>$AY$21</f>
        <v>1</v>
      </c>
    </row>
    <row r="23" spans="1:51" s="42" customFormat="1" ht="59.25" customHeight="1" x14ac:dyDescent="0.15">
      <c r="A23" s="214"/>
      <c r="B23" s="214"/>
      <c r="C23" s="214" t="s">
        <v>23</v>
      </c>
      <c r="D23" s="214"/>
      <c r="E23" s="214"/>
      <c r="F23" s="214"/>
      <c r="G23" s="214"/>
      <c r="H23" s="214"/>
      <c r="I23" s="214"/>
      <c r="J23" s="294" t="s">
        <v>208</v>
      </c>
      <c r="K23" s="95"/>
      <c r="L23" s="95"/>
      <c r="M23" s="95"/>
      <c r="N23" s="95"/>
      <c r="O23" s="95"/>
      <c r="P23" s="214" t="s">
        <v>24</v>
      </c>
      <c r="Q23" s="214"/>
      <c r="R23" s="214"/>
      <c r="S23" s="214"/>
      <c r="T23" s="214"/>
      <c r="U23" s="214"/>
      <c r="V23" s="214"/>
      <c r="W23" s="214"/>
      <c r="X23" s="214"/>
      <c r="Y23" s="215" t="s">
        <v>249</v>
      </c>
      <c r="Z23" s="215"/>
      <c r="AA23" s="215"/>
      <c r="AB23" s="215"/>
      <c r="AC23" s="294" t="s">
        <v>239</v>
      </c>
      <c r="AD23" s="294"/>
      <c r="AE23" s="294"/>
      <c r="AF23" s="294"/>
      <c r="AG23" s="294"/>
      <c r="AH23" s="215" t="s">
        <v>200</v>
      </c>
      <c r="AI23" s="214"/>
      <c r="AJ23" s="214"/>
      <c r="AK23" s="214"/>
      <c r="AL23" s="214" t="s">
        <v>21</v>
      </c>
      <c r="AM23" s="214"/>
      <c r="AN23" s="214"/>
      <c r="AO23" s="293"/>
      <c r="AP23" s="294" t="s">
        <v>209</v>
      </c>
      <c r="AQ23" s="294"/>
      <c r="AR23" s="294"/>
      <c r="AS23" s="294"/>
      <c r="AT23" s="294"/>
      <c r="AU23" s="294"/>
      <c r="AV23" s="294"/>
      <c r="AW23" s="294"/>
      <c r="AX23" s="294"/>
      <c r="AY23" s="36">
        <f t="shared" ref="AY23:AY24" si="3">$AY$21</f>
        <v>1</v>
      </c>
    </row>
    <row r="24" spans="1:51" ht="71.25" customHeight="1" x14ac:dyDescent="0.15">
      <c r="A24" s="750">
        <v>1</v>
      </c>
      <c r="B24" s="750">
        <v>1</v>
      </c>
      <c r="C24" s="281" t="s">
        <v>628</v>
      </c>
      <c r="D24" s="281"/>
      <c r="E24" s="281"/>
      <c r="F24" s="281"/>
      <c r="G24" s="281"/>
      <c r="H24" s="281"/>
      <c r="I24" s="281"/>
      <c r="J24" s="282">
        <v>5010005007398</v>
      </c>
      <c r="K24" s="282"/>
      <c r="L24" s="282"/>
      <c r="M24" s="282"/>
      <c r="N24" s="282"/>
      <c r="O24" s="282"/>
      <c r="P24" s="283" t="s">
        <v>629</v>
      </c>
      <c r="Q24" s="283"/>
      <c r="R24" s="283"/>
      <c r="S24" s="283"/>
      <c r="T24" s="283"/>
      <c r="U24" s="283"/>
      <c r="V24" s="283"/>
      <c r="W24" s="283"/>
      <c r="X24" s="283"/>
      <c r="Y24" s="284">
        <v>0.5</v>
      </c>
      <c r="Z24" s="285"/>
      <c r="AA24" s="285"/>
      <c r="AB24" s="286"/>
      <c r="AC24" s="751" t="s">
        <v>264</v>
      </c>
      <c r="AD24" s="751"/>
      <c r="AE24" s="751"/>
      <c r="AF24" s="751"/>
      <c r="AG24" s="751"/>
      <c r="AH24" s="752" t="s">
        <v>630</v>
      </c>
      <c r="AI24" s="752"/>
      <c r="AJ24" s="752"/>
      <c r="AK24" s="752"/>
      <c r="AL24" s="290" t="s">
        <v>630</v>
      </c>
      <c r="AM24" s="291"/>
      <c r="AN24" s="291"/>
      <c r="AO24" s="292"/>
      <c r="AP24" s="221" t="s">
        <v>287</v>
      </c>
      <c r="AQ24" s="221"/>
      <c r="AR24" s="221"/>
      <c r="AS24" s="221"/>
      <c r="AT24" s="221"/>
      <c r="AU24" s="221"/>
      <c r="AV24" s="221"/>
      <c r="AW24" s="221"/>
      <c r="AX24" s="221"/>
      <c r="AY24" s="36">
        <f t="shared" si="3"/>
        <v>1</v>
      </c>
    </row>
  </sheetData>
  <sheetProtection formatRows="0"/>
  <mergeCells count="108">
    <mergeCell ref="AC24:AG24"/>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4:I24"/>
    <mergeCell ref="J24:O24"/>
    <mergeCell ref="P24:X24"/>
    <mergeCell ref="Y24:AB2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s>
  <phoneticPr fontId="5"/>
  <conditionalFormatting sqref="AL4:AO4">
    <cfRule type="expression" dxfId="35" priority="237">
      <formula>IF(AND(AL4&gt;=0, RIGHT(TEXT(AL4,"0.#"),1)&lt;&gt;"."),TRUE,FALSE)</formula>
    </cfRule>
    <cfRule type="expression" dxfId="34" priority="238">
      <formula>IF(AND(AL4&gt;=0, RIGHT(TEXT(AL4,"0.#"),1)="."),TRUE,FALSE)</formula>
    </cfRule>
    <cfRule type="expression" dxfId="33" priority="239">
      <formula>IF(AND(AL4&lt;0, RIGHT(TEXT(AL4,"0.#"),1)&lt;&gt;"."),TRUE,FALSE)</formula>
    </cfRule>
    <cfRule type="expression" dxfId="32" priority="240">
      <formula>IF(AND(AL4&lt;0, RIGHT(TEXT(AL4,"0.#"),1)="."),TRUE,FALSE)</formula>
    </cfRule>
  </conditionalFormatting>
  <conditionalFormatting sqref="Y4">
    <cfRule type="expression" dxfId="31" priority="235">
      <formula>IF(RIGHT(TEXT(Y4,"0.#"),1)=".",FALSE,TRUE)</formula>
    </cfRule>
    <cfRule type="expression" dxfId="30" priority="236">
      <formula>IF(RIGHT(TEXT(Y4,"0.#"),1)=".",TRUE,FALSE)</formula>
    </cfRule>
  </conditionalFormatting>
  <conditionalFormatting sqref="AL8:AO8">
    <cfRule type="expression" dxfId="29" priority="231">
      <formula>IF(AND(AL8&gt;=0, RIGHT(TEXT(AL8,"0.#"),1)&lt;&gt;"."),TRUE,FALSE)</formula>
    </cfRule>
    <cfRule type="expression" dxfId="28" priority="232">
      <formula>IF(AND(AL8&gt;=0, RIGHT(TEXT(AL8,"0.#"),1)="."),TRUE,FALSE)</formula>
    </cfRule>
    <cfRule type="expression" dxfId="27" priority="233">
      <formula>IF(AND(AL8&lt;0, RIGHT(TEXT(AL8,"0.#"),1)&lt;&gt;"."),TRUE,FALSE)</formula>
    </cfRule>
    <cfRule type="expression" dxfId="26" priority="234">
      <formula>IF(AND(AL8&lt;0, RIGHT(TEXT(AL8,"0.#"),1)="."),TRUE,FALSE)</formula>
    </cfRule>
  </conditionalFormatting>
  <conditionalFormatting sqref="Y8">
    <cfRule type="expression" dxfId="25" priority="229">
      <formula>IF(RIGHT(TEXT(Y8,"0.#"),1)=".",FALSE,TRUE)</formula>
    </cfRule>
    <cfRule type="expression" dxfId="24" priority="230">
      <formula>IF(RIGHT(TEXT(Y8,"0.#"),1)=".",TRUE,FALSE)</formula>
    </cfRule>
  </conditionalFormatting>
  <conditionalFormatting sqref="AL12:AO12">
    <cfRule type="expression" dxfId="23" priority="225">
      <formula>IF(AND(AL12&gt;=0, RIGHT(TEXT(AL12,"0.#"),1)&lt;&gt;"."),TRUE,FALSE)</formula>
    </cfRule>
    <cfRule type="expression" dxfId="22" priority="226">
      <formula>IF(AND(AL12&gt;=0, RIGHT(TEXT(AL12,"0.#"),1)="."),TRUE,FALSE)</formula>
    </cfRule>
    <cfRule type="expression" dxfId="21" priority="227">
      <formula>IF(AND(AL12&lt;0, RIGHT(TEXT(AL12,"0.#"),1)&lt;&gt;"."),TRUE,FALSE)</formula>
    </cfRule>
    <cfRule type="expression" dxfId="20" priority="228">
      <formula>IF(AND(AL12&lt;0, RIGHT(TEXT(AL12,"0.#"),1)="."),TRUE,FALSE)</formula>
    </cfRule>
  </conditionalFormatting>
  <conditionalFormatting sqref="Y12">
    <cfRule type="expression" dxfId="19" priority="223">
      <formula>IF(RIGHT(TEXT(Y12,"0.#"),1)=".",FALSE,TRUE)</formula>
    </cfRule>
    <cfRule type="expression" dxfId="18" priority="224">
      <formula>IF(RIGHT(TEXT(Y12,"0.#"),1)=".",TRUE,FALSE)</formula>
    </cfRule>
  </conditionalFormatting>
  <conditionalFormatting sqref="AL16:AO16">
    <cfRule type="expression" dxfId="17" priority="219">
      <formula>IF(AND(AL16&gt;=0, RIGHT(TEXT(AL16,"0.#"),1)&lt;&gt;"."),TRUE,FALSE)</formula>
    </cfRule>
    <cfRule type="expression" dxfId="16" priority="220">
      <formula>IF(AND(AL16&gt;=0, RIGHT(TEXT(AL16,"0.#"),1)="."),TRUE,FALSE)</formula>
    </cfRule>
    <cfRule type="expression" dxfId="15" priority="221">
      <formula>IF(AND(AL16&lt;0, RIGHT(TEXT(AL16,"0.#"),1)&lt;&gt;"."),TRUE,FALSE)</formula>
    </cfRule>
    <cfRule type="expression" dxfId="14" priority="222">
      <formula>IF(AND(AL16&lt;0, RIGHT(TEXT(AL16,"0.#"),1)="."),TRUE,FALSE)</formula>
    </cfRule>
  </conditionalFormatting>
  <conditionalFormatting sqref="Y16">
    <cfRule type="expression" dxfId="13" priority="217">
      <formula>IF(RIGHT(TEXT(Y16,"0.#"),1)=".",FALSE,TRUE)</formula>
    </cfRule>
    <cfRule type="expression" dxfId="12" priority="218">
      <formula>IF(RIGHT(TEXT(Y16,"0.#"),1)=".",TRUE,FALSE)</formula>
    </cfRule>
  </conditionalFormatting>
  <conditionalFormatting sqref="AL20:AO20">
    <cfRule type="expression" dxfId="11" priority="213">
      <formula>IF(AND(AL20&gt;=0, RIGHT(TEXT(AL20,"0.#"),1)&lt;&gt;"."),TRUE,FALSE)</formula>
    </cfRule>
    <cfRule type="expression" dxfId="10" priority="214">
      <formula>IF(AND(AL20&gt;=0, RIGHT(TEXT(AL20,"0.#"),1)="."),TRUE,FALSE)</formula>
    </cfRule>
    <cfRule type="expression" dxfId="9" priority="215">
      <formula>IF(AND(AL20&lt;0, RIGHT(TEXT(AL20,"0.#"),1)&lt;&gt;"."),TRUE,FALSE)</formula>
    </cfRule>
    <cfRule type="expression" dxfId="8" priority="216">
      <formula>IF(AND(AL20&lt;0, RIGHT(TEXT(AL20,"0.#"),1)="."),TRUE,FALSE)</formula>
    </cfRule>
  </conditionalFormatting>
  <conditionalFormatting sqref="Y20">
    <cfRule type="expression" dxfId="7" priority="211">
      <formula>IF(RIGHT(TEXT(Y20,"0.#"),1)=".",FALSE,TRUE)</formula>
    </cfRule>
    <cfRule type="expression" dxfId="6" priority="212">
      <formula>IF(RIGHT(TEXT(Y20,"0.#"),1)=".",TRUE,FALSE)</formula>
    </cfRule>
  </conditionalFormatting>
  <conditionalFormatting sqref="AL24:AO24">
    <cfRule type="expression" dxfId="5" priority="207">
      <formula>IF(AND(AL24&gt;=0, RIGHT(TEXT(AL24,"0.#"),1)&lt;&gt;"."),TRUE,FALSE)</formula>
    </cfRule>
    <cfRule type="expression" dxfId="4" priority="208">
      <formula>IF(AND(AL24&gt;=0, RIGHT(TEXT(AL24,"0.#"),1)="."),TRUE,FALSE)</formula>
    </cfRule>
    <cfRule type="expression" dxfId="3" priority="209">
      <formula>IF(AND(AL24&lt;0, RIGHT(TEXT(AL24,"0.#"),1)&lt;&gt;"."),TRUE,FALSE)</formula>
    </cfRule>
    <cfRule type="expression" dxfId="2" priority="210">
      <formula>IF(AND(AL24&lt;0, RIGHT(TEXT(AL24,"0.#"),1)="."),TRUE,FALSE)</formula>
    </cfRule>
  </conditionalFormatting>
  <conditionalFormatting sqref="Y24">
    <cfRule type="expression" dxfId="1" priority="205">
      <formula>IF(RIGHT(TEXT(Y24,"0.#"),1)=".",FALSE,TRUE)</formula>
    </cfRule>
    <cfRule type="expression" dxfId="0" priority="206">
      <formula>IF(RIGHT(TEXT(Y24,"0.#"),1)=".",TRUE,FALSE)</formula>
    </cfRule>
  </conditionalFormatting>
  <dataValidations count="3">
    <dataValidation type="custom" imeMode="disabled" allowBlank="1" showInputMessage="1" showErrorMessage="1" sqref="AL8 AL24 AL12 AL20 AL16 AL4 Y4:AB4 Y8:AB8 Y12:AB12 Y16:AB16 Y20:AB20 Y24:AB24">
      <formula1>OR(ISNUMBER(Y4), Y4="-")</formula1>
    </dataValidation>
    <dataValidation type="custom" imeMode="off" allowBlank="1" showInputMessage="1" showErrorMessage="1" sqref="J4:O4 J8:O8 J12:O12 J16:O16 J20:O20 J24:O24">
      <formula1>OR(ISNUMBER(J4), J4="-")</formula1>
    </dataValidation>
    <dataValidation type="custom" imeMode="disabled" allowBlank="1" showInputMessage="1" showErrorMessage="1" sqref="AH4:AK4 AH8:AK8 AH12:AK12 AH16:AK16 AH20:AK20 AH24:AK24">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2021-08-27T16:15:58Z</dcterms:created>
  <dcterms:modified xsi:type="dcterms:W3CDTF">2021-08-27T16:36:16Z</dcterms:modified>
</cp:coreProperties>
</file>