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792" windowWidth="27996" windowHeight="16440"/>
  </bookViews>
  <sheets>
    <sheet name="行政事業レビューシート" sheetId="3" r:id="rId1"/>
    <sheet name="入力規則等" sheetId="4" r:id="rId2"/>
  </sheets>
  <definedNames>
    <definedName name="_xlnm._FilterDatabase" localSheetId="0" hidden="1">行政事業レビューシート!$BF$1:$BF$205</definedName>
    <definedName name="_xlnm.Print_Area" localSheetId="0">行政事業レビューシート!$A$1:$AX$205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3" i="3" l="1"/>
  <c r="I93" i="3"/>
  <c r="L92" i="3"/>
  <c r="I92" i="3"/>
  <c r="AY201" i="3" l="1"/>
  <c r="AY200" i="3"/>
  <c r="AY199" i="3"/>
  <c r="AY198" i="3"/>
  <c r="AY197" i="3"/>
  <c r="AY196" i="3"/>
  <c r="AY195" i="3"/>
  <c r="AY194" i="3"/>
  <c r="AY193" i="3"/>
  <c r="AY192" i="3"/>
  <c r="AY188" i="3"/>
  <c r="AY189" i="3" s="1"/>
  <c r="AY187" i="3"/>
  <c r="AY186" i="3"/>
  <c r="AY185" i="3"/>
  <c r="AY184" i="3"/>
  <c r="AY183" i="3"/>
  <c r="AY182" i="3"/>
  <c r="AY181" i="3"/>
  <c r="AY180" i="3"/>
  <c r="AY179" i="3"/>
  <c r="AY175" i="3"/>
  <c r="AY176" i="3" s="1"/>
  <c r="AY174" i="3"/>
  <c r="AY173" i="3"/>
  <c r="AY172" i="3"/>
  <c r="AY171" i="3"/>
  <c r="AY170" i="3"/>
  <c r="AY169" i="3"/>
  <c r="AY168" i="3"/>
  <c r="AY167" i="3"/>
  <c r="AY166" i="3"/>
  <c r="AY159" i="3"/>
  <c r="AY154" i="3"/>
  <c r="AY149" i="3"/>
  <c r="AY153" i="3" s="1"/>
  <c r="AY144" i="3"/>
  <c r="AY68" i="3"/>
  <c r="AY69" i="3" s="1"/>
  <c r="AY70" i="3" s="1"/>
  <c r="AY63" i="3"/>
  <c r="AY64" i="3" s="1"/>
  <c r="AY58" i="3"/>
  <c r="AY61" i="3" s="1"/>
  <c r="AY57" i="3"/>
  <c r="AY54" i="3"/>
  <c r="AY55" i="3" s="1"/>
  <c r="AY47" i="3"/>
  <c r="AY51" i="3" s="1"/>
  <c r="AY43" i="3"/>
  <c r="AY46" i="3" s="1"/>
  <c r="AY41" i="3"/>
  <c r="AY42" i="3" s="1"/>
  <c r="AY34" i="3"/>
  <c r="AY66" i="3" l="1"/>
  <c r="AY45" i="3"/>
  <c r="AY53" i="3"/>
  <c r="AY60" i="3"/>
  <c r="AY62" i="3"/>
  <c r="AY178" i="3"/>
  <c r="AY59" i="3"/>
  <c r="AY65" i="3"/>
  <c r="AY67" i="3"/>
  <c r="AY177" i="3"/>
  <c r="AY190" i="3"/>
  <c r="AY44" i="3"/>
  <c r="AY52" i="3"/>
  <c r="AY150" i="3"/>
  <c r="AY151" i="3"/>
  <c r="AY152" i="3"/>
  <c r="AY146" i="3"/>
  <c r="AY156" i="3"/>
  <c r="AY50" i="3"/>
  <c r="AY48" i="3"/>
  <c r="AY49" i="3"/>
  <c r="AY56" i="3"/>
  <c r="AY145" i="3"/>
  <c r="AY147" i="3"/>
  <c r="AY148" i="3"/>
  <c r="AY157" i="3"/>
  <c r="AY155" i="3"/>
  <c r="AY158" i="3"/>
  <c r="AY191" i="3"/>
  <c r="AW115" i="3"/>
  <c r="AT115" i="3"/>
  <c r="AQ115" i="3"/>
  <c r="AL115" i="3"/>
  <c r="AI115" i="3"/>
  <c r="AF115" i="3"/>
  <c r="Z115" i="3"/>
  <c r="W115" i="3"/>
  <c r="T115" i="3"/>
  <c r="N115" i="3"/>
  <c r="K115" i="3"/>
  <c r="H115" i="3"/>
  <c r="AW114" i="3"/>
  <c r="AT114" i="3"/>
  <c r="AQ114" i="3"/>
  <c r="AL114" i="3"/>
  <c r="AI114" i="3"/>
  <c r="AF114" i="3"/>
  <c r="Z114" i="3"/>
  <c r="W114" i="3"/>
  <c r="T114" i="3"/>
  <c r="N114" i="3"/>
  <c r="K114" i="3"/>
  <c r="H114" i="3"/>
  <c r="AV2" i="3" l="1"/>
  <c r="C12" i="4" l="1"/>
  <c r="P26" i="3" l="1"/>
  <c r="W26" i="3" l="1"/>
  <c r="C23" i="4" l="1"/>
  <c r="C24" i="4"/>
  <c r="W21" i="3" l="1"/>
  <c r="AD21" i="3"/>
  <c r="P21" i="3"/>
  <c r="P18" i="3" l="1"/>
  <c r="P20" i="3" s="1"/>
  <c r="W18" i="3"/>
  <c r="W20" i="3" s="1"/>
  <c r="Y158" i="3"/>
  <c r="AU158" i="3"/>
  <c r="Y153" i="3"/>
  <c r="AU153" i="3"/>
  <c r="Y148" i="3"/>
  <c r="AU148" i="3"/>
  <c r="AU143" i="3"/>
  <c r="Y14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<sst xmlns="http://schemas.openxmlformats.org/spreadsheetml/2006/main" count="1076" uniqueCount="709">
  <si>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</si>
  <si>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</si>
  <si>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</si>
  <si>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</si>
  <si>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</si>
  <si>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</si>
  <si>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</si>
  <si>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</si>
  <si>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</si>
  <si>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</si>
  <si>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</si>
  <si>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</si>
  <si>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</si>
  <si>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</si>
  <si>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</si>
  <si>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</si>
  <si>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</si>
  <si>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</si>
  <si>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</si>
  <si>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</si>
  <si>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</si>
  <si>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</si>
  <si>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</si>
  <si>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</si>
  <si>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</si>
  <si>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</si>
  <si>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</si>
  <si>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</si>
  <si>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</si>
  <si>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</si>
  <si>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</si>
  <si>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</si>
  <si>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</si>
  <si>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</si>
  <si>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</si>
  <si>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</si>
  <si>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</si>
  <si>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</si>
  <si>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</si>
  <si>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</si>
  <si>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</si>
  <si>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</si>
  <si>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</si>
  <si>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</si>
  <si>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</si>
  <si>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</si>
  <si>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</si>
  <si>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</si>
  <si>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</si>
  <si>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</si>
  <si>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</si>
  <si>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</si>
  <si>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</si>
  <si>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</si>
  <si>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</si>
  <si>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</si>
  <si>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</si>
  <si>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</si>
  <si>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</si>
  <si>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</si>
  <si>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</si>
  <si>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</si>
  <si>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</si>
  <si>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</si>
  <si>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</si>
  <si>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</si>
  <si>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</si>
  <si>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</si>
  <si>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</si>
  <si>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</si>
  <si>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</si>
  <si>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</si>
  <si>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</si>
  <si>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</si>
  <si>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</si>
  <si>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</si>
  <si>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</si>
  <si>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</si>
  <si>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</si>
  <si>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</si>
  <si>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</si>
  <si>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</si>
  <si>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</si>
  <si>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</si>
  <si>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</si>
  <si>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</si>
  <si>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</si>
  <si>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</si>
  <si>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</si>
  <si>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</si>
  <si>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</si>
  <si>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</si>
  <si>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</si>
  <si>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</si>
  <si>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</si>
  <si>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</si>
  <si>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</si>
  <si>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</si>
  <si>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</si>
  <si>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</si>
  <si>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</si>
  <si>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</si>
  <si>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</si>
  <si>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</si>
  <si>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</si>
  <si>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</si>
  <si>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</si>
  <si>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</si>
  <si>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</si>
  <si>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</si>
  <si>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</si>
  <si>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</si>
  <si>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</si>
  <si>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</si>
  <si>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</si>
  <si>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</si>
  <si>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</si>
  <si>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</si>
  <si>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</si>
  <si>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</si>
  <si>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</si>
  <si>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</si>
  <si>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</si>
  <si>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</si>
  <si>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</si>
  <si>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</si>
  <si>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</si>
  <si>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</si>
  <si>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</si>
  <si>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</si>
  <si>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</si>
  <si>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</si>
  <si>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</si>
  <si>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</si>
  <si>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</si>
  <si>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</si>
  <si>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</si>
  <si>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</si>
  <si>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</si>
  <si>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</si>
  <si>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</si>
  <si>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</si>
  <si>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</si>
  <si>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</si>
  <si>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</si>
  <si>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</si>
  <si>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</si>
  <si>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</si>
  <si>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</si>
  <si>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</si>
  <si>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</si>
  <si>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</si>
  <si>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</si>
  <si>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</si>
  <si>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</si>
  <si>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</si>
  <si>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</si>
  <si>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</si>
  <si>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</si>
  <si>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</si>
  <si>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</si>
  <si>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</si>
  <si>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</si>
  <si>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</si>
  <si>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</si>
  <si>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</si>
  <si>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</si>
  <si>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</si>
  <si>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</si>
  <si>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</si>
  <si>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</si>
  <si>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</si>
  <si>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</si>
  <si>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</si>
  <si>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</si>
  <si>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</si>
  <si>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</si>
  <si>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</si>
  <si>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</si>
  <si>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</si>
  <si>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</si>
  <si>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</si>
  <si>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</si>
  <si>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</si>
  <si>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</si>
  <si>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</si>
  <si>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</si>
  <si>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</si>
  <si>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</si>
  <si>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</si>
  <si>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</si>
  <si>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</si>
  <si>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</si>
  <si>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</si>
  <si>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</si>
  <si>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</si>
  <si>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</si>
  <si>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</si>
  <si>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</si>
  <si>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</si>
  <si>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</si>
  <si>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</si>
  <si>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</si>
  <si>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</si>
  <si>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</si>
  <si>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</si>
  <si>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</si>
  <si>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</si>
  <si>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</si>
  <si>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</si>
  <si>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</si>
  <si>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</si>
  <si>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</si>
  <si>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</si>
  <si>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</si>
  <si>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</si>
  <si>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</si>
  <si>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</si>
  <si>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</si>
  <si>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</si>
  <si>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</si>
  <si>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</si>
  <si>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</si>
  <si>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</si>
  <si>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</si>
  <si>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</si>
  <si>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</si>
  <si>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</si>
  <si>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</si>
  <si>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</si>
  <si>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</si>
  <si>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</si>
  <si>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</si>
  <si>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</si>
  <si>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</si>
  <si>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</si>
  <si>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</si>
  <si>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</si>
  <si>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</si>
  <si>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</si>
  <si>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</si>
  <si>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</si>
  <si>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</si>
  <si>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</si>
  <si>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</si>
  <si>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</si>
  <si>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</si>
  <si>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</si>
  <si>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</si>
  <si>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</si>
  <si>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</si>
  <si>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</si>
  <si>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</si>
  <si>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</si>
  <si>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</si>
  <si>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</si>
  <si>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</si>
  <si>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</si>
  <si>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</si>
  <si>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</si>
  <si>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</si>
  <si>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</si>
  <si>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</si>
  <si>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</si>
  <si>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</si>
  <si>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</si>
  <si>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</si>
  <si>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</si>
  <si>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</si>
  <si>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</si>
  <si>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</si>
  <si>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</si>
  <si>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</si>
  <si>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</si>
  <si>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</si>
  <si>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</si>
  <si>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</si>
  <si>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</si>
  <si>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</si>
  <si>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</si>
  <si>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</si>
  <si>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</si>
  <si>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</si>
  <si>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</si>
  <si>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</si>
  <si>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</si>
  <si>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</si>
  <si>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</si>
  <si>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</si>
  <si>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</si>
  <si>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</si>
  <si>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</si>
  <si>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</si>
  <si>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</si>
  <si>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</si>
  <si>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</si>
  <si>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</si>
  <si>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</si>
  <si>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</si>
  <si>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</si>
  <si>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</si>
  <si>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</si>
  <si>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</si>
  <si>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</si>
  <si>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</si>
  <si>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</si>
  <si>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</si>
  <si>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</si>
  <si>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</si>
  <si>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</si>
  <si>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</si>
  <si>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</si>
  <si>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</si>
  <si>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</si>
  <si>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</si>
  <si>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</si>
  <si>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</si>
  <si>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</si>
  <si>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</si>
  <si>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</si>
  <si>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</si>
  <si>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</si>
  <si>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</si>
  <si>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</si>
  <si>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</si>
  <si>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</si>
  <si>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</si>
  <si>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</si>
  <si>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</si>
  <si>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</si>
  <si>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</si>
  <si>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</si>
  <si>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</si>
  <si>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</si>
  <si>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</si>
  <si>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</si>
  <si>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</si>
  <si>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</si>
  <si>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</si>
  <si>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</si>
  <si>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</si>
  <si>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</si>
  <si>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</si>
  <si>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</si>
  <si>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</si>
  <si>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</si>
  <si>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</si>
  <si>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</si>
  <si>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</si>
  <si>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</si>
  <si>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</si>
  <si>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</si>
  <si>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</si>
  <si>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</si>
  <si>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</si>
  <si>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</si>
  <si>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</si>
  <si>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</si>
  <si>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</si>
  <si>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</si>
  <si>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</si>
  <si>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</si>
  <si>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</si>
  <si>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</si>
  <si>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</si>
  <si>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</si>
  <si>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</si>
  <si>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</si>
  <si>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</si>
  <si>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</si>
  <si>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</si>
  <si>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</si>
  <si>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</si>
  <si>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</si>
  <si>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</si>
  <si>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</si>
  <si>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</si>
  <si>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</si>
  <si>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</si>
  <si>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</si>
  <si>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</si>
  <si>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</si>
  <si>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</si>
  <si>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</si>
  <si>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</si>
  <si>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</si>
  <si>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</si>
  <si>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</si>
  <si>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</si>
  <si>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</si>
  <si>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</si>
  <si>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</si>
  <si>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</si>
  <si>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</si>
  <si>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</si>
  <si>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</si>
  <si>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</si>
  <si>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</si>
  <si>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</si>
  <si>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</si>
  <si>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</si>
  <si>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</si>
  <si>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</si>
  <si>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</si>
  <si>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</si>
  <si>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</si>
  <si>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</si>
  <si>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</si>
  <si>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</si>
  <si>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</si>
  <si>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</si>
  <si>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</si>
  <si>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</si>
  <si>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</si>
  <si>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</si>
  <si>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</si>
  <si>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</si>
  <si>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</si>
  <si>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</si>
  <si>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</si>
  <si>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</si>
  <si>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</si>
  <si>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</si>
  <si>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</si>
  <si>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</si>
  <si>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</si>
  <si>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</si>
  <si>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</si>
  <si>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</si>
  <si>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</si>
  <si>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</si>
  <si>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</si>
  <si>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</si>
  <si>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</si>
  <si>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</si>
  <si>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</si>
  <si>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</si>
  <si>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</si>
  <si>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</si>
  <si>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</si>
  <si>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</si>
  <si>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</si>
  <si>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</si>
  <si>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</si>
  <si>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</si>
  <si>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</si>
  <si>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</si>
  <si>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</si>
  <si>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</si>
  <si>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</si>
  <si>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</si>
  <si>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</si>
  <si>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</si>
  <si>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</si>
  <si>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</si>
  <si>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</si>
  <si>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</si>
  <si>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</si>
  <si>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</si>
  <si>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</si>
  <si>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</si>
  <si>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</si>
  <si>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</si>
  <si>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</si>
  <si>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</si>
  <si>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</si>
  <si>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</si>
  <si>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</si>
  <si>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</si>
  <si>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</si>
  <si>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</si>
  <si>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</si>
  <si>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</si>
  <si>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</si>
  <si>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</si>
  <si>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</si>
  <si>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</si>
  <si>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</si>
  <si>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</si>
  <si>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</si>
  <si>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</si>
  <si>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</si>
  <si>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</si>
  <si>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</si>
  <si>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</si>
  <si>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</si>
  <si>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</si>
  <si>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</si>
  <si>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</si>
  <si>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</si>
  <si>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</si>
  <si>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</si>
  <si>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</si>
  <si>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</si>
  <si>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</si>
  <si>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</si>
  <si>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</si>
  <si>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</si>
  <si>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</si>
  <si>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</si>
  <si>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</si>
  <si>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</si>
  <si>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</si>
  <si>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</si>
  <si>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</si>
  <si>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</si>
  <si>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</si>
  <si>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</si>
  <si>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</si>
  <si>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</si>
  <si>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</si>
  <si>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</si>
  <si>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</si>
  <si>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</si>
  <si>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</si>
  <si>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</si>
  <si>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</si>
  <si>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</si>
  <si>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</si>
  <si>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</si>
  <si>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</si>
  <si>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</si>
  <si>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</si>
  <si>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</si>
  <si>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</si>
  <si>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</si>
  <si>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</si>
  <si>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</si>
  <si>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</si>
  <si>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</si>
  <si>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</si>
  <si>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</si>
  <si>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</si>
  <si>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</si>
  <si>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</si>
  <si>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</si>
  <si>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</si>
  <si>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</si>
  <si>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</si>
  <si>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</si>
  <si>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</si>
  <si>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</si>
  <si>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</si>
  <si>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</si>
  <si>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</si>
  <si>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</si>
  <si>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</si>
  <si>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</si>
  <si>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</si>
  <si>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</si>
  <si>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</si>
  <si>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</si>
  <si>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</si>
  <si>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</si>
  <si>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</si>
  <si>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</si>
  <si>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</si>
  <si>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</si>
  <si>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</si>
  <si>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</si>
  <si>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</si>
  <si>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</si>
  <si>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</si>
  <si>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</si>
  <si>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</si>
  <si>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</si>
  <si>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</si>
  <si>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</si>
  <si>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</si>
  <si>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</si>
  <si>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</si>
  <si>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</si>
  <si>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</si>
  <si>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</si>
  <si>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</si>
  <si>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</si>
  <si>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</si>
  <si>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</si>
  <si>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</si>
  <si>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</si>
  <si>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</si>
  <si>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</si>
  <si>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</si>
  <si>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</si>
  <si>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</si>
  <si>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</si>
  <si>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</si>
  <si>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</si>
  <si>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</si>
  <si>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</si>
  <si>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</si>
  <si>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</si>
  <si>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</si>
  <si>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</si>
  <si>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</si>
  <si>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</si>
  <si>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拉致問題対策経費</t>
    <rPh sb="0" eb="2">
      <t>ラチ</t>
    </rPh>
    <rPh sb="2" eb="4">
      <t>モンダイ</t>
    </rPh>
    <rPh sb="4" eb="6">
      <t>タイサク</t>
    </rPh>
    <rPh sb="6" eb="8">
      <t>ケイヒ</t>
    </rPh>
    <phoneticPr fontId="5"/>
  </si>
  <si>
    <t>拉致問題対策本部事務局</t>
    <rPh sb="0" eb="2">
      <t>ラチ</t>
    </rPh>
    <rPh sb="2" eb="4">
      <t>モンダイ</t>
    </rPh>
    <rPh sb="4" eb="6">
      <t>タイサク</t>
    </rPh>
    <rPh sb="6" eb="8">
      <t>ホンブ</t>
    </rPh>
    <rPh sb="8" eb="11">
      <t>ジムキョク</t>
    </rPh>
    <phoneticPr fontId="5"/>
  </si>
  <si>
    <t>内閣参事官　野村　政樹</t>
    <rPh sb="0" eb="2">
      <t>ナイカク</t>
    </rPh>
    <rPh sb="2" eb="5">
      <t>サンジカン</t>
    </rPh>
    <rPh sb="6" eb="8">
      <t>ノムラ</t>
    </rPh>
    <rPh sb="9" eb="11">
      <t>マサキ</t>
    </rPh>
    <phoneticPr fontId="5"/>
  </si>
  <si>
    <t>○</t>
  </si>
  <si>
    <t>拉致問題対策本部事務局の設置に関する規則</t>
    <rPh sb="0" eb="2">
      <t>ラチ</t>
    </rPh>
    <rPh sb="2" eb="4">
      <t>モンダイ</t>
    </rPh>
    <rPh sb="4" eb="6">
      <t>タイサク</t>
    </rPh>
    <rPh sb="6" eb="8">
      <t>ホンブ</t>
    </rPh>
    <rPh sb="8" eb="11">
      <t>ジムキョク</t>
    </rPh>
    <rPh sb="12" eb="14">
      <t>セッチ</t>
    </rPh>
    <rPh sb="15" eb="16">
      <t>カン</t>
    </rPh>
    <rPh sb="18" eb="20">
      <t>キソク</t>
    </rPh>
    <phoneticPr fontId="5"/>
  </si>
  <si>
    <t>拉致問題の解決に向けた方針と具体的施策（拉致問題対策本部決定）</t>
    <rPh sb="0" eb="2">
      <t>ラチ</t>
    </rPh>
    <rPh sb="2" eb="4">
      <t>モンダイ</t>
    </rPh>
    <rPh sb="5" eb="7">
      <t>カイケツ</t>
    </rPh>
    <rPh sb="8" eb="9">
      <t>ム</t>
    </rPh>
    <rPh sb="11" eb="13">
      <t>ホウシン</t>
    </rPh>
    <rPh sb="14" eb="17">
      <t>グタイテキ</t>
    </rPh>
    <rPh sb="17" eb="19">
      <t>シサク</t>
    </rPh>
    <rPh sb="20" eb="22">
      <t>ラチ</t>
    </rPh>
    <rPh sb="22" eb="24">
      <t>モンダイ</t>
    </rPh>
    <rPh sb="24" eb="26">
      <t>タイサク</t>
    </rPh>
    <rPh sb="26" eb="28">
      <t>ホンブ</t>
    </rPh>
    <rPh sb="28" eb="30">
      <t>ケッテイ</t>
    </rPh>
    <phoneticPr fontId="5"/>
  </si>
  <si>
    <t>-</t>
    <phoneticPr fontId="5"/>
  </si>
  <si>
    <t>日本人拉致問題について、時の経過により風化しないよう、国民による日本人拉致問題への関心の割合を80％以上とする。</t>
    <rPh sb="0" eb="3">
      <t>ニホンジン</t>
    </rPh>
    <rPh sb="3" eb="5">
      <t>ラチ</t>
    </rPh>
    <rPh sb="5" eb="7">
      <t>モンダイ</t>
    </rPh>
    <rPh sb="12" eb="13">
      <t>トキ</t>
    </rPh>
    <rPh sb="14" eb="16">
      <t>ケイカ</t>
    </rPh>
    <rPh sb="19" eb="21">
      <t>フウカ</t>
    </rPh>
    <rPh sb="27" eb="29">
      <t>コクミン</t>
    </rPh>
    <rPh sb="32" eb="35">
      <t>ニホンジン</t>
    </rPh>
    <rPh sb="35" eb="37">
      <t>ラチ</t>
    </rPh>
    <rPh sb="37" eb="39">
      <t>モンダイ</t>
    </rPh>
    <rPh sb="41" eb="43">
      <t>カンシン</t>
    </rPh>
    <rPh sb="44" eb="46">
      <t>ワリアイ</t>
    </rPh>
    <rPh sb="50" eb="52">
      <t>イジョウ</t>
    </rPh>
    <phoneticPr fontId="5"/>
  </si>
  <si>
    <t>外交に関する世論調査における北朝鮮への関心事項について、日本人拉致問題をあげた割合</t>
    <rPh sb="0" eb="2">
      <t>ガイコウ</t>
    </rPh>
    <rPh sb="3" eb="4">
      <t>カン</t>
    </rPh>
    <rPh sb="6" eb="8">
      <t>ヨロン</t>
    </rPh>
    <rPh sb="8" eb="10">
      <t>チョウサ</t>
    </rPh>
    <rPh sb="14" eb="17">
      <t>キタチョウセン</t>
    </rPh>
    <rPh sb="19" eb="21">
      <t>カンシン</t>
    </rPh>
    <rPh sb="21" eb="23">
      <t>ジコウ</t>
    </rPh>
    <rPh sb="28" eb="31">
      <t>ニホンジン</t>
    </rPh>
    <rPh sb="31" eb="33">
      <t>ラチ</t>
    </rPh>
    <rPh sb="33" eb="35">
      <t>モンダイ</t>
    </rPh>
    <rPh sb="39" eb="41">
      <t>ワリアイ</t>
    </rPh>
    <phoneticPr fontId="5"/>
  </si>
  <si>
    <t>外交に関する世論調査・北朝鮮への関心事項</t>
    <rPh sb="0" eb="2">
      <t>ガイコウ</t>
    </rPh>
    <rPh sb="3" eb="4">
      <t>カン</t>
    </rPh>
    <rPh sb="6" eb="8">
      <t>ヨロン</t>
    </rPh>
    <rPh sb="8" eb="10">
      <t>チョウサ</t>
    </rPh>
    <rPh sb="11" eb="14">
      <t>キタチョウセン</t>
    </rPh>
    <rPh sb="16" eb="18">
      <t>カンシン</t>
    </rPh>
    <rPh sb="18" eb="20">
      <t>ジコウ</t>
    </rPh>
    <phoneticPr fontId="5"/>
  </si>
  <si>
    <t>啓発事業の回数</t>
    <rPh sb="0" eb="2">
      <t>ケイハツ</t>
    </rPh>
    <rPh sb="2" eb="4">
      <t>ジギョウ</t>
    </rPh>
    <rPh sb="5" eb="7">
      <t>カイスウ</t>
    </rPh>
    <phoneticPr fontId="5"/>
  </si>
  <si>
    <t>回</t>
    <rPh sb="0" eb="1">
      <t>カイ</t>
    </rPh>
    <phoneticPr fontId="5"/>
  </si>
  <si>
    <t>百万円</t>
    <rPh sb="0" eb="3">
      <t>ヒャクマンエン</t>
    </rPh>
    <phoneticPr fontId="5"/>
  </si>
  <si>
    <t>啓発事業による執行額／啓発事業の回数　　　　　　　　　　　　　　</t>
    <rPh sb="0" eb="2">
      <t>ケイハツ</t>
    </rPh>
    <rPh sb="2" eb="4">
      <t>ジギョウ</t>
    </rPh>
    <rPh sb="7" eb="9">
      <t>シッコウ</t>
    </rPh>
    <rPh sb="9" eb="10">
      <t>ガク</t>
    </rPh>
    <rPh sb="11" eb="13">
      <t>ケイハツ</t>
    </rPh>
    <rPh sb="13" eb="15">
      <t>ジギョウ</t>
    </rPh>
    <rPh sb="16" eb="18">
      <t>カイスウ</t>
    </rPh>
    <phoneticPr fontId="5"/>
  </si>
  <si>
    <t>　　円/回</t>
    <rPh sb="2" eb="3">
      <t>エン</t>
    </rPh>
    <rPh sb="4" eb="5">
      <t>カイ</t>
    </rPh>
    <phoneticPr fontId="5"/>
  </si>
  <si>
    <t>有</t>
  </si>
  <si>
    <t>‐</t>
  </si>
  <si>
    <t>内閣の最重要課題である拉致問題の解決のためには、国において実施する必要がある。</t>
    <rPh sb="0" eb="2">
      <t>ナイカク</t>
    </rPh>
    <rPh sb="3" eb="6">
      <t>サイジュウヨウ</t>
    </rPh>
    <rPh sb="6" eb="8">
      <t>カダイ</t>
    </rPh>
    <rPh sb="11" eb="13">
      <t>ラチ</t>
    </rPh>
    <rPh sb="13" eb="15">
      <t>モンダイ</t>
    </rPh>
    <rPh sb="16" eb="18">
      <t>カイケツ</t>
    </rPh>
    <rPh sb="24" eb="25">
      <t>クニ</t>
    </rPh>
    <rPh sb="29" eb="31">
      <t>ジッシ</t>
    </rPh>
    <rPh sb="33" eb="35">
      <t>ヒツヨウ</t>
    </rPh>
    <phoneticPr fontId="5"/>
  </si>
  <si>
    <t>拉致問題は我が国の喫緊の国民的課題であり、それらを解決するための有効的な手段として広報活動を行っており、優先度の高い事業である。</t>
    <rPh sb="0" eb="2">
      <t>ラチ</t>
    </rPh>
    <rPh sb="2" eb="4">
      <t>モンダイ</t>
    </rPh>
    <rPh sb="5" eb="6">
      <t>ワ</t>
    </rPh>
    <rPh sb="7" eb="8">
      <t>クニ</t>
    </rPh>
    <rPh sb="9" eb="11">
      <t>キッキン</t>
    </rPh>
    <rPh sb="12" eb="15">
      <t>コクミンテキ</t>
    </rPh>
    <rPh sb="15" eb="17">
      <t>カダイ</t>
    </rPh>
    <rPh sb="25" eb="27">
      <t>カイケツ</t>
    </rPh>
    <rPh sb="32" eb="35">
      <t>ユウコウテキ</t>
    </rPh>
    <rPh sb="36" eb="38">
      <t>シュダン</t>
    </rPh>
    <rPh sb="41" eb="43">
      <t>コウホウ</t>
    </rPh>
    <rPh sb="43" eb="45">
      <t>カツドウ</t>
    </rPh>
    <rPh sb="46" eb="47">
      <t>オコナ</t>
    </rPh>
    <rPh sb="52" eb="55">
      <t>ユウセンド</t>
    </rPh>
    <rPh sb="56" eb="57">
      <t>タカ</t>
    </rPh>
    <rPh sb="58" eb="60">
      <t>ジギョウ</t>
    </rPh>
    <phoneticPr fontId="5"/>
  </si>
  <si>
    <t>拉致問題は我が国の喫緊の国民的課題であり、それらを解決するための有効的な手段として広報活動を行っている。</t>
    <rPh sb="0" eb="2">
      <t>ラチ</t>
    </rPh>
    <rPh sb="2" eb="4">
      <t>モンダイ</t>
    </rPh>
    <rPh sb="5" eb="6">
      <t>ワ</t>
    </rPh>
    <rPh sb="7" eb="8">
      <t>クニ</t>
    </rPh>
    <rPh sb="9" eb="11">
      <t>キッキン</t>
    </rPh>
    <rPh sb="12" eb="15">
      <t>コクミンテキ</t>
    </rPh>
    <rPh sb="15" eb="17">
      <t>カダイ</t>
    </rPh>
    <rPh sb="25" eb="27">
      <t>カイケツ</t>
    </rPh>
    <rPh sb="32" eb="34">
      <t>ユウコウ</t>
    </rPh>
    <rPh sb="34" eb="35">
      <t>テキ</t>
    </rPh>
    <rPh sb="36" eb="38">
      <t>シュダン</t>
    </rPh>
    <rPh sb="41" eb="43">
      <t>コウホウ</t>
    </rPh>
    <rPh sb="43" eb="45">
      <t>カツドウ</t>
    </rPh>
    <rPh sb="46" eb="47">
      <t>オコナ</t>
    </rPh>
    <phoneticPr fontId="5"/>
  </si>
  <si>
    <t>実施するものは原則、一般競争入札等を行っており公平性・競争性の確保に努めている。
また、随意契約となったものについては価格交渉を実施している。</t>
    <rPh sb="0" eb="2">
      <t>ジッシ</t>
    </rPh>
    <rPh sb="7" eb="9">
      <t>ゲンソク</t>
    </rPh>
    <rPh sb="10" eb="12">
      <t>イッパン</t>
    </rPh>
    <rPh sb="12" eb="14">
      <t>キョウソウ</t>
    </rPh>
    <rPh sb="14" eb="16">
      <t>ニュウサツ</t>
    </rPh>
    <rPh sb="16" eb="17">
      <t>トウ</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phoneticPr fontId="5"/>
  </si>
  <si>
    <t>実施するものは原則、一般競争入札等を行っており公平性・競争性の確保に努めている。
また、随意契約となったものについては価格交渉を実施しており、単位当たりコスト等の水準は妥当である。</t>
    <rPh sb="0" eb="2">
      <t>ジッシ</t>
    </rPh>
    <rPh sb="7" eb="9">
      <t>ゲンソク</t>
    </rPh>
    <rPh sb="10" eb="12">
      <t>イッパン</t>
    </rPh>
    <rPh sb="12" eb="14">
      <t>キョウソウ</t>
    </rPh>
    <rPh sb="14" eb="16">
      <t>ニュウサツ</t>
    </rPh>
    <rPh sb="16" eb="17">
      <t>トウ</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rPh sb="71" eb="73">
      <t>タンイ</t>
    </rPh>
    <rPh sb="73" eb="74">
      <t>ア</t>
    </rPh>
    <rPh sb="79" eb="80">
      <t>トウ</t>
    </rPh>
    <rPh sb="81" eb="83">
      <t>スイジュン</t>
    </rPh>
    <rPh sb="84" eb="86">
      <t>ダトウ</t>
    </rPh>
    <phoneticPr fontId="5"/>
  </si>
  <si>
    <t>事業目的を達成するため必要なものに限定されている。</t>
    <rPh sb="0" eb="2">
      <t>ジギョウ</t>
    </rPh>
    <rPh sb="2" eb="4">
      <t>モクテキ</t>
    </rPh>
    <rPh sb="5" eb="7">
      <t>タッセイ</t>
    </rPh>
    <rPh sb="11" eb="13">
      <t>ヒツヨウ</t>
    </rPh>
    <rPh sb="17" eb="19">
      <t>ゲンテイ</t>
    </rPh>
    <phoneticPr fontId="5"/>
  </si>
  <si>
    <t>概ね目標に見合ったものとなっている。</t>
    <rPh sb="0" eb="1">
      <t>オオム</t>
    </rPh>
    <rPh sb="2" eb="4">
      <t>モクヒョウ</t>
    </rPh>
    <rPh sb="5" eb="7">
      <t>ミア</t>
    </rPh>
    <phoneticPr fontId="5"/>
  </si>
  <si>
    <t>啓発のための冊子やパンフレットについては、理解促進活動の一環として十分に活用している。</t>
    <rPh sb="0" eb="2">
      <t>ケイハツ</t>
    </rPh>
    <rPh sb="6" eb="8">
      <t>サッシ</t>
    </rPh>
    <rPh sb="21" eb="23">
      <t>リカイ</t>
    </rPh>
    <rPh sb="23" eb="25">
      <t>ソクシン</t>
    </rPh>
    <rPh sb="25" eb="27">
      <t>カツドウ</t>
    </rPh>
    <rPh sb="28" eb="30">
      <t>イッカン</t>
    </rPh>
    <rPh sb="33" eb="35">
      <t>ジュウブン</t>
    </rPh>
    <rPh sb="36" eb="38">
      <t>カツヨウ</t>
    </rPh>
    <phoneticPr fontId="5"/>
  </si>
  <si>
    <t>拉致問題を解決するためには、広報活動による国内外への周知が不可欠であり、国内外において関心が薄れないように継続して実施していくことが重要であり、執行に当たっては、契約における競争性の確保などにより、予算の効率的な執行に努めている。</t>
    <rPh sb="0" eb="2">
      <t>ラチ</t>
    </rPh>
    <rPh sb="2" eb="4">
      <t>モンダイ</t>
    </rPh>
    <rPh sb="5" eb="7">
      <t>カイケツ</t>
    </rPh>
    <rPh sb="14" eb="16">
      <t>コウホウ</t>
    </rPh>
    <rPh sb="16" eb="18">
      <t>カツドウ</t>
    </rPh>
    <rPh sb="21" eb="24">
      <t>コクナイガイ</t>
    </rPh>
    <rPh sb="26" eb="28">
      <t>シュウチ</t>
    </rPh>
    <rPh sb="29" eb="32">
      <t>フカケツ</t>
    </rPh>
    <rPh sb="36" eb="39">
      <t>コクナイガイ</t>
    </rPh>
    <rPh sb="43" eb="45">
      <t>カンシン</t>
    </rPh>
    <rPh sb="46" eb="47">
      <t>ウス</t>
    </rPh>
    <rPh sb="53" eb="55">
      <t>ケイゾク</t>
    </rPh>
    <rPh sb="57" eb="59">
      <t>ジッシ</t>
    </rPh>
    <rPh sb="66" eb="68">
      <t>ジュウヨウ</t>
    </rPh>
    <rPh sb="72" eb="74">
      <t>シッコウ</t>
    </rPh>
    <rPh sb="75" eb="76">
      <t>ア</t>
    </rPh>
    <rPh sb="81" eb="83">
      <t>ケイヤク</t>
    </rPh>
    <rPh sb="87" eb="90">
      <t>キョウソウセイ</t>
    </rPh>
    <rPh sb="91" eb="93">
      <t>カクホ</t>
    </rPh>
    <rPh sb="99" eb="101">
      <t>ヨサン</t>
    </rPh>
    <rPh sb="102" eb="105">
      <t>コウリツテキ</t>
    </rPh>
    <rPh sb="106" eb="108">
      <t>シッコウ</t>
    </rPh>
    <rPh sb="109" eb="110">
      <t>ツト</t>
    </rPh>
    <phoneticPr fontId="5"/>
  </si>
  <si>
    <t>引き続き、契約における競争性の確保などにより、予算の効率的な執行に努める。</t>
    <rPh sb="0" eb="1">
      <t>ヒ</t>
    </rPh>
    <rPh sb="2" eb="3">
      <t>ツヅ</t>
    </rPh>
    <rPh sb="5" eb="7">
      <t>ケイヤク</t>
    </rPh>
    <rPh sb="11" eb="14">
      <t>キョウソウセイ</t>
    </rPh>
    <rPh sb="15" eb="17">
      <t>カクホ</t>
    </rPh>
    <rPh sb="23" eb="25">
      <t>ヨサン</t>
    </rPh>
    <rPh sb="26" eb="29">
      <t>コウリツテキ</t>
    </rPh>
    <rPh sb="30" eb="32">
      <t>シッコウ</t>
    </rPh>
    <rPh sb="33" eb="34">
      <t>ツト</t>
    </rPh>
    <phoneticPr fontId="5"/>
  </si>
  <si>
    <t>ー</t>
    <phoneticPr fontId="5"/>
  </si>
  <si>
    <t>0007</t>
    <phoneticPr fontId="5"/>
  </si>
  <si>
    <t>0003</t>
    <phoneticPr fontId="5"/>
  </si>
  <si>
    <t>0004</t>
    <phoneticPr fontId="5"/>
  </si>
  <si>
    <t>0005</t>
    <phoneticPr fontId="5"/>
  </si>
  <si>
    <t>-</t>
    <phoneticPr fontId="5"/>
  </si>
  <si>
    <t>（株）セレスポ</t>
    <rPh sb="1" eb="2">
      <t>カブ</t>
    </rPh>
    <phoneticPr fontId="22"/>
  </si>
  <si>
    <t>（株）日経イベント・プロ</t>
    <rPh sb="1" eb="2">
      <t>カブ</t>
    </rPh>
    <rPh sb="3" eb="5">
      <t>ニッケイ</t>
    </rPh>
    <phoneticPr fontId="22"/>
  </si>
  <si>
    <t>北朝鮮人権侵害問題啓発週間・作文コンクールに関する支援業務</t>
    <rPh sb="0" eb="3">
      <t>キタチョウセン</t>
    </rPh>
    <rPh sb="3" eb="5">
      <t>ジンケン</t>
    </rPh>
    <rPh sb="5" eb="7">
      <t>シンガイ</t>
    </rPh>
    <rPh sb="7" eb="9">
      <t>モンダイ</t>
    </rPh>
    <rPh sb="9" eb="11">
      <t>ケイハツ</t>
    </rPh>
    <rPh sb="11" eb="13">
      <t>シュウカン</t>
    </rPh>
    <rPh sb="14" eb="16">
      <t>サクブン</t>
    </rPh>
    <rPh sb="22" eb="23">
      <t>カン</t>
    </rPh>
    <rPh sb="25" eb="27">
      <t>シエン</t>
    </rPh>
    <rPh sb="27" eb="29">
      <t>ギョウム</t>
    </rPh>
    <phoneticPr fontId="22"/>
  </si>
  <si>
    <t>（株）ステージ</t>
    <rPh sb="1" eb="2">
      <t>カブ</t>
    </rPh>
    <phoneticPr fontId="22"/>
  </si>
  <si>
    <t>拉致問題に対する理解促進のための啓発事業（舞台芸術の上演等）の実施に係る運営支援業務</t>
    <phoneticPr fontId="22"/>
  </si>
  <si>
    <t>(株)電通パブリックリレーションズ</t>
    <rPh sb="0" eb="3">
      <t>カブ</t>
    </rPh>
    <rPh sb="3" eb="5">
      <t>デンツウ</t>
    </rPh>
    <phoneticPr fontId="22"/>
  </si>
  <si>
    <t>「拉致問題に関する教員等研修」ライブ配信等業務</t>
    <rPh sb="1" eb="3">
      <t>ラチ</t>
    </rPh>
    <rPh sb="3" eb="5">
      <t>モンダイ</t>
    </rPh>
    <rPh sb="6" eb="7">
      <t>カン</t>
    </rPh>
    <rPh sb="9" eb="11">
      <t>キョウイン</t>
    </rPh>
    <rPh sb="11" eb="12">
      <t>トウ</t>
    </rPh>
    <rPh sb="12" eb="14">
      <t>ケンシュウ</t>
    </rPh>
    <rPh sb="18" eb="20">
      <t>ハイシン</t>
    </rPh>
    <rPh sb="20" eb="21">
      <t>トウ</t>
    </rPh>
    <rPh sb="21" eb="23">
      <t>ギョウム</t>
    </rPh>
    <phoneticPr fontId="22"/>
  </si>
  <si>
    <t>（株）メディアコミュニケーションズ</t>
    <rPh sb="1" eb="2">
      <t>カブ</t>
    </rPh>
    <phoneticPr fontId="22"/>
  </si>
  <si>
    <t>北朝鮮による拉致問題に関する国際社会への理解促進事業（平成31年度）の運用支援業務　中止に伴うキャンセル料等</t>
    <rPh sb="42" eb="44">
      <t>チュウシ</t>
    </rPh>
    <rPh sb="45" eb="46">
      <t>トモナ</t>
    </rPh>
    <rPh sb="52" eb="53">
      <t>リョウ</t>
    </rPh>
    <rPh sb="53" eb="54">
      <t>トウ</t>
    </rPh>
    <phoneticPr fontId="22"/>
  </si>
  <si>
    <t>劇団夜想会</t>
    <rPh sb="0" eb="2">
      <t>ゲキダン</t>
    </rPh>
    <rPh sb="2" eb="3">
      <t>ヨル</t>
    </rPh>
    <rPh sb="3" eb="4">
      <t>オモ</t>
    </rPh>
    <rPh sb="4" eb="5">
      <t>カイ</t>
    </rPh>
    <phoneticPr fontId="22"/>
  </si>
  <si>
    <t>拉致問題に対する理解促進のための啓発事業（舞台芸術等の上演）の実施　青森県青森市公演</t>
    <rPh sb="34" eb="37">
      <t>アオモリケン</t>
    </rPh>
    <rPh sb="37" eb="40">
      <t>アオモリシ</t>
    </rPh>
    <rPh sb="40" eb="42">
      <t>コウエン</t>
    </rPh>
    <phoneticPr fontId="22"/>
  </si>
  <si>
    <t>拉致問題に対する理解促進のための啓発事業（舞台芸術等の上演）の実施 鳥取県米子市公演</t>
    <rPh sb="34" eb="37">
      <t>トットリケン</t>
    </rPh>
    <rPh sb="37" eb="40">
      <t>ヨナゴシ</t>
    </rPh>
    <rPh sb="40" eb="42">
      <t>コウエン</t>
    </rPh>
    <phoneticPr fontId="22"/>
  </si>
  <si>
    <t>株式会社メディアアトリエ</t>
    <rPh sb="0" eb="2">
      <t>カブシキ</t>
    </rPh>
    <rPh sb="2" eb="4">
      <t>カイシャ</t>
    </rPh>
    <phoneticPr fontId="22"/>
  </si>
  <si>
    <t>拉致問題に関する国際発信ビデオメッセージの制作等業務</t>
  </si>
  <si>
    <t>（株）アウルズ</t>
    <rPh sb="1" eb="2">
      <t>カブ</t>
    </rPh>
    <phoneticPr fontId="22"/>
  </si>
  <si>
    <t>（一社）日本コミュニティ放送協会</t>
  </si>
  <si>
    <t>「拉致問題に関する授業実践業務」に関する支援業務</t>
    <rPh sb="1" eb="3">
      <t>ラチ</t>
    </rPh>
    <rPh sb="3" eb="5">
      <t>モンダイ</t>
    </rPh>
    <rPh sb="6" eb="7">
      <t>カン</t>
    </rPh>
    <rPh sb="9" eb="11">
      <t>ジュギョウ</t>
    </rPh>
    <rPh sb="11" eb="13">
      <t>ジッセン</t>
    </rPh>
    <rPh sb="13" eb="15">
      <t>ギョウム</t>
    </rPh>
    <rPh sb="17" eb="18">
      <t>カン</t>
    </rPh>
    <rPh sb="20" eb="22">
      <t>シエン</t>
    </rPh>
    <rPh sb="22" eb="24">
      <t>ギョウム</t>
    </rPh>
    <phoneticPr fontId="22"/>
  </si>
  <si>
    <t xml:space="preserve">コミュニティFM放送による拉致問題啓発ラジオCMの放送委託業務 </t>
  </si>
  <si>
    <t>公益財団法人とっとりコンベンションビューロー</t>
    <rPh sb="0" eb="2">
      <t>コウエキ</t>
    </rPh>
    <rPh sb="2" eb="4">
      <t>ザイダン</t>
    </rPh>
    <rPh sb="4" eb="6">
      <t>ホウジン</t>
    </rPh>
    <phoneticPr fontId="21"/>
  </si>
  <si>
    <t xml:space="preserve">「拉致問題を考える国民の集い」の実施に係る経費の使用について（鳥取県米子市11月3日） </t>
    <rPh sb="31" eb="34">
      <t>トットリケン</t>
    </rPh>
    <rPh sb="34" eb="37">
      <t>ヨナゴシ</t>
    </rPh>
    <rPh sb="39" eb="40">
      <t>ガツ</t>
    </rPh>
    <rPh sb="41" eb="42">
      <t>ヒ</t>
    </rPh>
    <phoneticPr fontId="21"/>
  </si>
  <si>
    <t>サウンドオブアース</t>
  </si>
  <si>
    <t>株式会社キュー</t>
    <rPh sb="0" eb="2">
      <t>カブシキ</t>
    </rPh>
    <rPh sb="2" eb="4">
      <t>カイシャ</t>
    </rPh>
    <phoneticPr fontId="21"/>
  </si>
  <si>
    <t>＊映画「めぐみ」上映会に係る業務 （鳥取県米子11月3日）</t>
    <rPh sb="18" eb="21">
      <t>トットリケン</t>
    </rPh>
    <rPh sb="21" eb="23">
      <t>ヨナゴ</t>
    </rPh>
    <rPh sb="25" eb="26">
      <t>ガツ</t>
    </rPh>
    <rPh sb="27" eb="28">
      <t>ヒ</t>
    </rPh>
    <phoneticPr fontId="21"/>
  </si>
  <si>
    <t>＊映画「めぐみ」上映会に係る業務 （名古屋市12月5日）</t>
    <rPh sb="18" eb="22">
      <t>ナゴヤシ</t>
    </rPh>
    <rPh sb="24" eb="25">
      <t>ガツ</t>
    </rPh>
    <rPh sb="26" eb="27">
      <t>ヒ</t>
    </rPh>
    <phoneticPr fontId="21"/>
  </si>
  <si>
    <t>株式会社RSKプロビジョン</t>
    <rPh sb="0" eb="2">
      <t>カブシキ</t>
    </rPh>
    <rPh sb="2" eb="4">
      <t>カイシャ</t>
    </rPh>
    <phoneticPr fontId="21"/>
  </si>
  <si>
    <t>＊映画「めぐみ」上映会に係る業務 （岡山県岡山市1月14日）</t>
    <rPh sb="18" eb="21">
      <t>オカヤマケン</t>
    </rPh>
    <rPh sb="21" eb="24">
      <t>オカヤマシ</t>
    </rPh>
    <rPh sb="25" eb="26">
      <t>ガツ</t>
    </rPh>
    <rPh sb="28" eb="29">
      <t>ヒ</t>
    </rPh>
    <phoneticPr fontId="21"/>
  </si>
  <si>
    <t>東京アプリケーションシステム（株）</t>
    <rPh sb="0" eb="2">
      <t>トウキョウ</t>
    </rPh>
    <phoneticPr fontId="21"/>
  </si>
  <si>
    <t>アニメ「めぐみ」のインターネット配信のためのサーバー利用について</t>
    <rPh sb="16" eb="18">
      <t>ハイシン</t>
    </rPh>
    <rPh sb="26" eb="28">
      <t>リヨウ</t>
    </rPh>
    <phoneticPr fontId="21"/>
  </si>
  <si>
    <t>株式会社エイデン</t>
    <rPh sb="0" eb="2">
      <t>カブシキ</t>
    </rPh>
    <rPh sb="2" eb="4">
      <t>カイシャ</t>
    </rPh>
    <phoneticPr fontId="21"/>
  </si>
  <si>
    <t>＊映画「めぐみ」上映会に係る業務 （香川県高松市12月5日）</t>
    <rPh sb="18" eb="21">
      <t>カガワケン</t>
    </rPh>
    <rPh sb="21" eb="24">
      <t>タカマツシ</t>
    </rPh>
    <rPh sb="26" eb="27">
      <t>ガツ</t>
    </rPh>
    <rPh sb="28" eb="29">
      <t>ヒ</t>
    </rPh>
    <phoneticPr fontId="21"/>
  </si>
  <si>
    <t>広友サービス（株）</t>
    <rPh sb="0" eb="2">
      <t>コウユウ</t>
    </rPh>
    <rPh sb="7" eb="8">
      <t>カブ</t>
    </rPh>
    <phoneticPr fontId="21"/>
  </si>
  <si>
    <t>国民大集会における携帯用無線機の借上げ（9月国民大集会）</t>
    <rPh sb="0" eb="2">
      <t>コクミン</t>
    </rPh>
    <rPh sb="2" eb="5">
      <t>ダイシュウカイ</t>
    </rPh>
    <rPh sb="9" eb="11">
      <t>ケイタイ</t>
    </rPh>
    <rPh sb="11" eb="12">
      <t>ヨウ</t>
    </rPh>
    <rPh sb="12" eb="15">
      <t>ムセンキ</t>
    </rPh>
    <rPh sb="16" eb="18">
      <t>カリア</t>
    </rPh>
    <rPh sb="21" eb="22">
      <t>ガツ</t>
    </rPh>
    <rPh sb="22" eb="24">
      <t>コクミン</t>
    </rPh>
    <rPh sb="24" eb="27">
      <t>ダイシュウカイ</t>
    </rPh>
    <phoneticPr fontId="21"/>
  </si>
  <si>
    <t>株式会社エアグラウンド</t>
    <rPh sb="0" eb="2">
      <t>カブシキ</t>
    </rPh>
    <rPh sb="2" eb="4">
      <t>カイシャ</t>
    </rPh>
    <phoneticPr fontId="21"/>
  </si>
  <si>
    <t>＊映画「めぐみ」上映会に係る業務 （兵庫県尼崎市12月24日）</t>
    <rPh sb="18" eb="21">
      <t>ヒョウゴケン</t>
    </rPh>
    <rPh sb="21" eb="24">
      <t>アマガサキシ</t>
    </rPh>
    <rPh sb="26" eb="27">
      <t>ガツ</t>
    </rPh>
    <rPh sb="29" eb="30">
      <t>ヒ</t>
    </rPh>
    <phoneticPr fontId="21"/>
  </si>
  <si>
    <t>中央印刷（株）</t>
  </si>
  <si>
    <t>「拉致問題を考える国民の集い」に係るチラシ及びポスターの印刷（鳥取県11月3日）</t>
    <rPh sb="31" eb="34">
      <t>トットリケン</t>
    </rPh>
    <rPh sb="36" eb="37">
      <t>ガツ</t>
    </rPh>
    <rPh sb="38" eb="39">
      <t>ヒ</t>
    </rPh>
    <phoneticPr fontId="21"/>
  </si>
  <si>
    <t>海部観光株式会社</t>
    <rPh sb="0" eb="2">
      <t>カイフ</t>
    </rPh>
    <rPh sb="2" eb="4">
      <t>カンコウ</t>
    </rPh>
    <rPh sb="4" eb="6">
      <t>カブシキ</t>
    </rPh>
    <rPh sb="6" eb="8">
      <t>カイシャ</t>
    </rPh>
    <phoneticPr fontId="21"/>
  </si>
  <si>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</si>
  <si>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</si>
  <si>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</si>
  <si>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</si>
  <si>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</si>
  <si>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</si>
  <si>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</si>
  <si>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</si>
  <si>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</si>
  <si>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</si>
  <si>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職員旅費</t>
    <rPh sb="0" eb="2">
      <t>ショクイン</t>
    </rPh>
    <rPh sb="2" eb="4">
      <t>リョヒ</t>
    </rPh>
    <phoneticPr fontId="5"/>
  </si>
  <si>
    <t>A.(株)セレスポ</t>
    <rPh sb="2" eb="5">
      <t>カブ</t>
    </rPh>
    <phoneticPr fontId="5"/>
  </si>
  <si>
    <t>役務等</t>
    <rPh sb="0" eb="3">
      <t>エキムナド</t>
    </rPh>
    <phoneticPr fontId="5"/>
  </si>
  <si>
    <t>旅費</t>
    <rPh sb="0" eb="2">
      <t>リョヒ</t>
    </rPh>
    <phoneticPr fontId="5"/>
  </si>
  <si>
    <t>人件費</t>
    <rPh sb="0" eb="3">
      <t>ジンケンヒ</t>
    </rPh>
    <phoneticPr fontId="5"/>
  </si>
  <si>
    <t>借料</t>
    <rPh sb="0" eb="2">
      <t>シャクリョウ</t>
    </rPh>
    <phoneticPr fontId="5"/>
  </si>
  <si>
    <t>諸謝金</t>
    <rPh sb="0" eb="3">
      <t>ショシャキン</t>
    </rPh>
    <phoneticPr fontId="5"/>
  </si>
  <si>
    <t>その他</t>
    <rPh sb="2" eb="3">
      <t>タ</t>
    </rPh>
    <phoneticPr fontId="5"/>
  </si>
  <si>
    <t>広報、通訳、映像コンテンツ、運営支援、議事録</t>
    <rPh sb="0" eb="2">
      <t>コウホウ</t>
    </rPh>
    <rPh sb="3" eb="5">
      <t>ツウヤク</t>
    </rPh>
    <rPh sb="6" eb="8">
      <t>エイゾウ</t>
    </rPh>
    <rPh sb="14" eb="16">
      <t>ウンエイ</t>
    </rPh>
    <rPh sb="16" eb="18">
      <t>シエン</t>
    </rPh>
    <rPh sb="19" eb="22">
      <t>ギジロク</t>
    </rPh>
    <phoneticPr fontId="5"/>
  </si>
  <si>
    <t>講演者</t>
    <rPh sb="0" eb="2">
      <t>コウエン</t>
    </rPh>
    <rPh sb="2" eb="3">
      <t>シャ</t>
    </rPh>
    <phoneticPr fontId="5"/>
  </si>
  <si>
    <t>機材、会場</t>
    <rPh sb="0" eb="2">
      <t>キザイ</t>
    </rPh>
    <rPh sb="3" eb="5">
      <t>カイジョウ</t>
    </rPh>
    <phoneticPr fontId="5"/>
  </si>
  <si>
    <t>管理費</t>
    <rPh sb="0" eb="3">
      <t>カンリヒ</t>
    </rPh>
    <phoneticPr fontId="5"/>
  </si>
  <si>
    <t>B.公益財団法人とっとりコンベンションビューロー</t>
    <rPh sb="2" eb="4">
      <t>コウエキ</t>
    </rPh>
    <rPh sb="4" eb="6">
      <t>ザイダン</t>
    </rPh>
    <rPh sb="6" eb="8">
      <t>ホウジン</t>
    </rPh>
    <phoneticPr fontId="5"/>
  </si>
  <si>
    <t>-</t>
    <phoneticPr fontId="5"/>
  </si>
  <si>
    <t>政府主催「北朝鮮人権侵害問題啓発週間」関連行事における「拉致問題国際シンポジウム」（仮称）開催に係る運営支援業務</t>
    <phoneticPr fontId="5"/>
  </si>
  <si>
    <t>内閣官房副長官補</t>
    <rPh sb="0" eb="2">
      <t>ナイカク</t>
    </rPh>
    <rPh sb="2" eb="4">
      <t>カンボウ</t>
    </rPh>
    <rPh sb="4" eb="7">
      <t>フクチョウカン</t>
    </rPh>
    <rPh sb="7" eb="8">
      <t>ホ</t>
    </rPh>
    <phoneticPr fontId="5"/>
  </si>
  <si>
    <t>拉致問題対策本部では、拉致問題の解決に資する内外広報活動の充実に取り組んでおり、国内外に対して拉致問題に係る啓発を行い、広く理解促進を図ることを目的とする。</t>
    <rPh sb="0" eb="2">
      <t>ラチ</t>
    </rPh>
    <rPh sb="2" eb="4">
      <t>モンダイ</t>
    </rPh>
    <rPh sb="4" eb="6">
      <t>タイサク</t>
    </rPh>
    <rPh sb="6" eb="8">
      <t>ホンブ</t>
    </rPh>
    <rPh sb="11" eb="13">
      <t>ラチ</t>
    </rPh>
    <rPh sb="13" eb="15">
      <t>モンダイ</t>
    </rPh>
    <rPh sb="16" eb="18">
      <t>カイケツ</t>
    </rPh>
    <rPh sb="19" eb="20">
      <t>シ</t>
    </rPh>
    <rPh sb="22" eb="24">
      <t>ナイガイ</t>
    </rPh>
    <rPh sb="24" eb="26">
      <t>コウホウ</t>
    </rPh>
    <rPh sb="26" eb="28">
      <t>カツドウ</t>
    </rPh>
    <rPh sb="29" eb="31">
      <t>ジュウジツ</t>
    </rPh>
    <rPh sb="32" eb="33">
      <t>ト</t>
    </rPh>
    <rPh sb="34" eb="35">
      <t>ク</t>
    </rPh>
    <rPh sb="40" eb="43">
      <t>コクナイガイ</t>
    </rPh>
    <rPh sb="44" eb="45">
      <t>タイ</t>
    </rPh>
    <rPh sb="47" eb="49">
      <t>ラチ</t>
    </rPh>
    <rPh sb="49" eb="51">
      <t>モンダイ</t>
    </rPh>
    <rPh sb="52" eb="53">
      <t>カカ</t>
    </rPh>
    <rPh sb="54" eb="56">
      <t>ケイハツ</t>
    </rPh>
    <rPh sb="57" eb="58">
      <t>オコナ</t>
    </rPh>
    <rPh sb="60" eb="61">
      <t>ヒロ</t>
    </rPh>
    <rPh sb="62" eb="64">
      <t>リカイ</t>
    </rPh>
    <rPh sb="64" eb="66">
      <t>ソクシン</t>
    </rPh>
    <rPh sb="67" eb="68">
      <t>ハカ</t>
    </rPh>
    <rPh sb="72" eb="74">
      <t>モクテキ</t>
    </rPh>
    <phoneticPr fontId="5"/>
  </si>
  <si>
    <t>199百万円/45回</t>
    <rPh sb="3" eb="6">
      <t>ヒャクマンエン</t>
    </rPh>
    <rPh sb="9" eb="10">
      <t>カイ</t>
    </rPh>
    <phoneticPr fontId="5"/>
  </si>
  <si>
    <t>184百万円/37回</t>
    <rPh sb="3" eb="6">
      <t>ヒャクマンエン</t>
    </rPh>
    <rPh sb="9" eb="10">
      <t>カイ</t>
    </rPh>
    <phoneticPr fontId="5"/>
  </si>
  <si>
    <t>110百万円/29回</t>
    <rPh sb="3" eb="5">
      <t>ヒャクマン</t>
    </rPh>
    <rPh sb="5" eb="6">
      <t>エン</t>
    </rPh>
    <rPh sb="9" eb="10">
      <t>カイ</t>
    </rPh>
    <phoneticPr fontId="5"/>
  </si>
  <si>
    <t>213百万円/29回</t>
    <rPh sb="3" eb="6">
      <t>ヒャクマンエン</t>
    </rPh>
    <rPh sb="9" eb="10">
      <t>カイ</t>
    </rPh>
    <phoneticPr fontId="5"/>
  </si>
  <si>
    <t>△</t>
  </si>
  <si>
    <t>(1)国際世論を喚起し、また、各国の対北朝鮮政策の決定に影響を与えるため、外国の報道関係者や専門家等を我が国に招聘し、日本政府によるブリーフィングや懇談等を通じ理解促進活動を行う。
(2)ホームページ「北朝鮮による日本人拉致問題」や冊子等の作成及び提供並びに拉致問題に対する理解促進のための啓発事業及び上映会等を開催し、国内外の不特定多数の者へ理解促進活動を行う。
(3)地方公共団体等と連携しながら、地方集会「国民の集い」を全国各地にて開催し、住民参加型の理解促進活動を行う。
(4)海外においてイベントを開催することにより、国際社会へ情報発信し、国際社会との連携強化を図る。</t>
    <rPh sb="101" eb="104">
      <t>キタチョウセン</t>
    </rPh>
    <rPh sb="107" eb="110">
      <t>ニホンジン</t>
    </rPh>
    <rPh sb="110" eb="112">
      <t>ラチ</t>
    </rPh>
    <rPh sb="112" eb="114">
      <t>モンダイ</t>
    </rPh>
    <rPh sb="116" eb="118">
      <t>サッシ</t>
    </rPh>
    <rPh sb="118" eb="119">
      <t>トウ</t>
    </rPh>
    <rPh sb="120" eb="122">
      <t>サクセイ</t>
    </rPh>
    <rPh sb="122" eb="123">
      <t>オヨ</t>
    </rPh>
    <rPh sb="124" eb="126">
      <t>テイキョウ</t>
    </rPh>
    <rPh sb="126" eb="127">
      <t>ナラ</t>
    </rPh>
    <rPh sb="129" eb="131">
      <t>ラチ</t>
    </rPh>
    <rPh sb="131" eb="133">
      <t>モンダイ</t>
    </rPh>
    <rPh sb="134" eb="135">
      <t>タイ</t>
    </rPh>
    <rPh sb="137" eb="139">
      <t>リカイ</t>
    </rPh>
    <rPh sb="139" eb="141">
      <t>ソクシン</t>
    </rPh>
    <rPh sb="145" eb="147">
      <t>ケイハツ</t>
    </rPh>
    <rPh sb="147" eb="149">
      <t>ジギョウ</t>
    </rPh>
    <rPh sb="149" eb="150">
      <t>オヨ</t>
    </rPh>
    <rPh sb="151" eb="154">
      <t>ジョウエイカイ</t>
    </rPh>
    <rPh sb="154" eb="155">
      <t>トウ</t>
    </rPh>
    <rPh sb="156" eb="158">
      <t>カイサイ</t>
    </rPh>
    <rPh sb="160" eb="163">
      <t>コクナイガイ</t>
    </rPh>
    <rPh sb="164" eb="167">
      <t>フトクテイ</t>
    </rPh>
    <rPh sb="167" eb="169">
      <t>タスウ</t>
    </rPh>
    <rPh sb="170" eb="171">
      <t>モノ</t>
    </rPh>
    <rPh sb="172" eb="174">
      <t>リカイ</t>
    </rPh>
    <rPh sb="174" eb="176">
      <t>ソクシン</t>
    </rPh>
    <rPh sb="176" eb="178">
      <t>カツドウ</t>
    </rPh>
    <rPh sb="179" eb="180">
      <t>オコナ</t>
    </rPh>
    <rPh sb="186" eb="188">
      <t>チホウ</t>
    </rPh>
    <rPh sb="188" eb="190">
      <t>コウキョウ</t>
    </rPh>
    <rPh sb="190" eb="192">
      <t>ダンタイ</t>
    </rPh>
    <rPh sb="192" eb="193">
      <t>トウ</t>
    </rPh>
    <rPh sb="194" eb="196">
      <t>レンケイ</t>
    </rPh>
    <rPh sb="201" eb="203">
      <t>チホウ</t>
    </rPh>
    <rPh sb="203" eb="205">
      <t>シュウカイ</t>
    </rPh>
    <rPh sb="206" eb="208">
      <t>コクミン</t>
    </rPh>
    <rPh sb="209" eb="210">
      <t>ツド</t>
    </rPh>
    <rPh sb="213" eb="215">
      <t>ゼンコク</t>
    </rPh>
    <rPh sb="215" eb="217">
      <t>カクチ</t>
    </rPh>
    <rPh sb="219" eb="221">
      <t>カイサイ</t>
    </rPh>
    <rPh sb="223" eb="225">
      <t>ジュウミン</t>
    </rPh>
    <rPh sb="225" eb="228">
      <t>サンカガタ</t>
    </rPh>
    <rPh sb="229" eb="231">
      <t>リカイ</t>
    </rPh>
    <rPh sb="231" eb="233">
      <t>ソクシン</t>
    </rPh>
    <rPh sb="233" eb="235">
      <t>カツドウ</t>
    </rPh>
    <rPh sb="236" eb="237">
      <t>オコナ</t>
    </rPh>
    <rPh sb="243" eb="245">
      <t>カイガイ</t>
    </rPh>
    <rPh sb="254" eb="256">
      <t>カイサイ</t>
    </rPh>
    <rPh sb="264" eb="266">
      <t>コクサイ</t>
    </rPh>
    <rPh sb="266" eb="268">
      <t>シャカイ</t>
    </rPh>
    <rPh sb="269" eb="271">
      <t>ジョウホウ</t>
    </rPh>
    <rPh sb="271" eb="273">
      <t>ハッシン</t>
    </rPh>
    <rPh sb="275" eb="277">
      <t>コクサイ</t>
    </rPh>
    <rPh sb="277" eb="279">
      <t>シャカイ</t>
    </rPh>
    <rPh sb="281" eb="283">
      <t>レンケイ</t>
    </rPh>
    <rPh sb="283" eb="285">
      <t>キョウカ</t>
    </rPh>
    <rPh sb="286" eb="287">
      <t>ハカ</t>
    </rPh>
    <phoneticPr fontId="5"/>
  </si>
  <si>
    <t>新型コロナウィルス感染症の観点から、中止になった事業がある。</t>
    <rPh sb="0" eb="2">
      <t>シンガタ</t>
    </rPh>
    <rPh sb="9" eb="12">
      <t>カンセンショウ</t>
    </rPh>
    <rPh sb="13" eb="15">
      <t>カンテン</t>
    </rPh>
    <rPh sb="18" eb="20">
      <t>チュウシ</t>
    </rPh>
    <rPh sb="24" eb="26">
      <t>ジギョウ</t>
    </rPh>
    <phoneticPr fontId="5"/>
  </si>
  <si>
    <t>拉致問題対策庁費</t>
    <rPh sb="0" eb="2">
      <t>ラチ</t>
    </rPh>
    <rPh sb="2" eb="4">
      <t>モンダイ</t>
    </rPh>
    <rPh sb="4" eb="6">
      <t>タイサク</t>
    </rPh>
    <rPh sb="6" eb="7">
      <t>チョウ</t>
    </rPh>
    <rPh sb="7" eb="8">
      <t>ヒ</t>
    </rPh>
    <phoneticPr fontId="5"/>
  </si>
  <si>
    <t>官房</t>
  </si>
  <si>
    <t>一般競争入札の入札者数が不明であり、競争が確保されたのかどうか判断できない。アウトカム（国民による日本人拉致問題への関心の割合を80％以上）が達成できたのか否か、判断する基準が不明。</t>
    <rPh sb="0" eb="2">
      <t>イッパン</t>
    </rPh>
    <rPh sb="2" eb="4">
      <t>キョウソウ</t>
    </rPh>
    <rPh sb="4" eb="6">
      <t>ニュウサツ</t>
    </rPh>
    <rPh sb="7" eb="10">
      <t>ニュウサツシャ</t>
    </rPh>
    <rPh sb="10" eb="11">
      <t>スウ</t>
    </rPh>
    <rPh sb="12" eb="14">
      <t>フメイ</t>
    </rPh>
    <rPh sb="18" eb="20">
      <t>キョウソウ</t>
    </rPh>
    <rPh sb="21" eb="23">
      <t>カクホ</t>
    </rPh>
    <rPh sb="31" eb="33">
      <t>ハンダン</t>
    </rPh>
    <rPh sb="44" eb="46">
      <t>コクミン</t>
    </rPh>
    <rPh sb="49" eb="52">
      <t>ニホンジン</t>
    </rPh>
    <rPh sb="52" eb="54">
      <t>ラチ</t>
    </rPh>
    <rPh sb="54" eb="56">
      <t>モンダイ</t>
    </rPh>
    <rPh sb="58" eb="60">
      <t>カンシン</t>
    </rPh>
    <rPh sb="61" eb="63">
      <t>ワリアイ</t>
    </rPh>
    <rPh sb="67" eb="69">
      <t>イジョウ</t>
    </rPh>
    <rPh sb="71" eb="73">
      <t>タッセイ</t>
    </rPh>
    <rPh sb="78" eb="79">
      <t>イナ</t>
    </rPh>
    <rPh sb="81" eb="83">
      <t>ハンダン</t>
    </rPh>
    <rPh sb="85" eb="87">
      <t>キジュン</t>
    </rPh>
    <rPh sb="88" eb="90">
      <t>フメイ</t>
    </rPh>
    <phoneticPr fontId="5"/>
  </si>
  <si>
    <t>引き続き、効果的･効率的な事業の実施に努めることとし、効率的に執行した実績を概算要求に反映させること。
また外部有識者の所見にあるとおり、入札者数を記載し、アウトカムの達成状況について「80%以上の達成」をどのように判断し、評価しているのかわかりやすく示すこと。</t>
    <rPh sb="54" eb="56">
      <t>ガイブ</t>
    </rPh>
    <rPh sb="56" eb="59">
      <t>ユウシキシャ</t>
    </rPh>
    <rPh sb="60" eb="62">
      <t>ショケン</t>
    </rPh>
    <rPh sb="69" eb="71">
      <t>ニュウサツ</t>
    </rPh>
    <rPh sb="71" eb="72">
      <t>シャ</t>
    </rPh>
    <rPh sb="72" eb="73">
      <t>スウ</t>
    </rPh>
    <rPh sb="74" eb="76">
      <t>キサイ</t>
    </rPh>
    <rPh sb="84" eb="86">
      <t>タッセイ</t>
    </rPh>
    <rPh sb="86" eb="88">
      <t>ジョウキョウ</t>
    </rPh>
    <rPh sb="96" eb="98">
      <t>イジョウ</t>
    </rPh>
    <rPh sb="99" eb="101">
      <t>タッセイ</t>
    </rPh>
    <phoneticPr fontId="5"/>
  </si>
  <si>
    <t>新たな成長推進枠：59</t>
    <rPh sb="0" eb="1">
      <t>アラ</t>
    </rPh>
    <rPh sb="3" eb="5">
      <t>セイチョウ</t>
    </rPh>
    <rPh sb="5" eb="7">
      <t>スイシン</t>
    </rPh>
    <rPh sb="7" eb="8">
      <t>ワク</t>
    </rPh>
    <phoneticPr fontId="5"/>
  </si>
  <si>
    <t>政府広報室にて作成している、令和2年度版の「外交に関する世論調査」における北朝鮮への関心事項について、日本人拉致問題をあげた割合が8割を超えている。
上記の理由より、成果目標である「日本人拉致問題について、時の経過により風化しないよう、国民による日本人拉致問題への関心の割合を80％以上とする」を達成されていると思料する。</t>
    <rPh sb="0" eb="2">
      <t>セイフ</t>
    </rPh>
    <rPh sb="2" eb="4">
      <t>コウホウ</t>
    </rPh>
    <rPh sb="4" eb="5">
      <t>シツ</t>
    </rPh>
    <rPh sb="7" eb="9">
      <t>サクセイ</t>
    </rPh>
    <rPh sb="14" eb="16">
      <t>レイワ</t>
    </rPh>
    <rPh sb="22" eb="24">
      <t>ガイコウ</t>
    </rPh>
    <rPh sb="25" eb="26">
      <t>カン</t>
    </rPh>
    <rPh sb="28" eb="30">
      <t>ヨロン</t>
    </rPh>
    <rPh sb="30" eb="32">
      <t>チョウサ</t>
    </rPh>
    <rPh sb="37" eb="40">
      <t>キタチョウセン</t>
    </rPh>
    <rPh sb="42" eb="44">
      <t>カンシン</t>
    </rPh>
    <rPh sb="44" eb="46">
      <t>ジコウ</t>
    </rPh>
    <rPh sb="51" eb="54">
      <t>ニホンジン</t>
    </rPh>
    <rPh sb="54" eb="56">
      <t>ラチ</t>
    </rPh>
    <rPh sb="56" eb="58">
      <t>モンダイ</t>
    </rPh>
    <rPh sb="62" eb="64">
      <t>ワリアイ</t>
    </rPh>
    <rPh sb="66" eb="67">
      <t>ワリ</t>
    </rPh>
    <rPh sb="68" eb="69">
      <t>コ</t>
    </rPh>
    <rPh sb="75" eb="77">
      <t>ジョウキ</t>
    </rPh>
    <rPh sb="78" eb="80">
      <t>リユウ</t>
    </rPh>
    <rPh sb="83" eb="85">
      <t>セイカ</t>
    </rPh>
    <rPh sb="85" eb="87">
      <t>モクヒョウ</t>
    </rPh>
    <rPh sb="148" eb="150">
      <t>タッセイ</t>
    </rPh>
    <rPh sb="156" eb="158">
      <t>シリョウ</t>
    </rPh>
    <phoneticPr fontId="5"/>
  </si>
  <si>
    <t>落札率については、予定価格が類推されるおそれがあることから未記載とする。</t>
    <phoneticPr fontId="5"/>
  </si>
  <si>
    <t>-</t>
    <phoneticPr fontId="5"/>
  </si>
  <si>
    <t>スタッフ（機材操作、案内スタッフ、イベント運営）</t>
    <rPh sb="5" eb="7">
      <t>キザイ</t>
    </rPh>
    <rPh sb="7" eb="9">
      <t>ソウサ</t>
    </rPh>
    <rPh sb="10" eb="12">
      <t>アンナイ</t>
    </rPh>
    <rPh sb="21" eb="23">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</si>
</sst>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2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8" xfId="0" applyFont="1" applyFill="1" applyBorder="1" applyAlignment="1">
      <alignment horizontal="center" vertical="center"/>
    </xf>
    <xf numFmtId="0" fontId="0" fillId="3" borderId="13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82"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4"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right" vertical="center"/>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121"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0"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9"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40"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2" borderId="11" xfId="0" applyFont="1" applyFill="1" applyBorder="1" applyAlignment="1">
      <alignment vertical="center" wrapText="1"/>
    </xf>
    <xf numFmtId="0" fontId="11" fillId="0" borderId="11" xfId="0" applyFont="1" applyBorder="1" applyAlignment="1" applyProtection="1">
      <alignment horizontal="left" vertical="center" wrapText="1"/>
      <protection locked="0"/>
    </xf>
    <xf numFmtId="181" fontId="11" fillId="5" borderId="11" xfId="0" applyNumberFormat="1" applyFont="1" applyFill="1" applyBorder="1" applyAlignment="1" applyProtection="1">
      <alignment horizontal="center" vertical="center" wrapText="1"/>
      <protection locked="0"/>
    </xf>
    <xf numFmtId="49" fontId="11" fillId="5" borderId="11" xfId="0" applyNumberFormat="1" applyFont="1" applyFill="1" applyBorder="1" applyAlignment="1" applyProtection="1">
      <alignment horizontal="left" vertical="center" wrapText="1"/>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horizontal="right" vertical="center"/>
      <protection locked="0"/>
    </xf>
    <xf numFmtId="49" fontId="11" fillId="5" borderId="11" xfId="0" applyNumberFormat="1" applyFont="1" applyFill="1" applyBorder="1" applyAlignment="1" applyProtection="1">
      <alignment horizontal="center" vertical="center" wrapText="1" shrinkToFit="1"/>
      <protection locked="0"/>
    </xf>
    <xf numFmtId="49" fontId="11" fillId="5" borderId="11" xfId="0" applyNumberFormat="1" applyFont="1" applyFill="1" applyBorder="1" applyAlignment="1" applyProtection="1">
      <alignment horizontal="center" vertical="center" shrinkToFit="1"/>
      <protection locked="0"/>
    </xf>
    <xf numFmtId="182" fontId="11" fillId="0" borderId="11"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177" fontId="11" fillId="0" borderId="26" xfId="0" applyNumberFormat="1" applyFont="1" applyFill="1" applyBorder="1" applyAlignment="1" applyProtection="1">
      <alignment horizontal="right" vertical="center" wrapText="1"/>
      <protection locked="0"/>
    </xf>
    <xf numFmtId="0" fontId="11" fillId="5" borderId="11" xfId="0" applyFont="1" applyFill="1" applyBorder="1" applyAlignment="1" applyProtection="1">
      <alignment horizontal="left" vertical="center" wrapText="1"/>
      <protection locked="0"/>
    </xf>
    <xf numFmtId="182" fontId="11" fillId="5" borderId="11" xfId="0" applyNumberFormat="1" applyFont="1" applyFill="1" applyBorder="1" applyAlignment="1" applyProtection="1">
      <alignment horizontal="right" vertical="center" wrapText="1"/>
      <protection locked="0"/>
    </xf>
    <xf numFmtId="49" fontId="11" fillId="5" borderId="24" xfId="0" applyNumberFormat="1" applyFont="1" applyFill="1" applyBorder="1" applyAlignment="1" applyProtection="1">
      <alignment horizontal="left" vertical="center" wrapText="1"/>
      <protection locked="0"/>
    </xf>
    <xf numFmtId="49" fontId="11" fillId="5" borderId="25" xfId="0" applyNumberFormat="1" applyFont="1" applyFill="1" applyBorder="1" applyAlignment="1" applyProtection="1">
      <alignment horizontal="left" vertical="center" wrapText="1"/>
      <protection locked="0"/>
    </xf>
    <xf numFmtId="49" fontId="11" fillId="5" borderId="26" xfId="0" applyNumberFormat="1" applyFont="1" applyFill="1" applyBorder="1" applyAlignment="1" applyProtection="1">
      <alignment horizontal="left" vertical="center" wrapText="1"/>
      <protection locked="0"/>
    </xf>
    <xf numFmtId="0" fontId="11" fillId="0" borderId="0" xfId="0" applyFont="1" applyAlignment="1">
      <alignment vertical="center" wrapText="1"/>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11" fillId="3"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3"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pplyProtection="1">
      <alignment vertical="center" wrapText="1"/>
      <protection locked="0"/>
    </xf>
    <xf numFmtId="0" fontId="11" fillId="5" borderId="11" xfId="0" quotePrefix="1" applyFont="1" applyFill="1" applyBorder="1" applyAlignment="1" applyProtection="1">
      <alignment horizontal="left" vertical="center" wrapText="1"/>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2" borderId="14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23"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11206</xdr:colOff>
      <xdr:row>115</xdr:row>
      <xdr:rowOff>336176</xdr:rowOff>
    </xdr:from>
    <xdr:to>
      <xdr:col>40</xdr:col>
      <xdr:colOff>10633</xdr:colOff>
      <xdr:row>118</xdr:row>
      <xdr:rowOff>94129</xdr:rowOff>
    </xdr:to>
    <xdr:sp macro="" textlink="">
      <xdr:nvSpPr>
        <xdr:cNvPr id="12" name="正方形/長方形 11"/>
        <xdr:cNvSpPr/>
      </xdr:nvSpPr>
      <xdr:spPr>
        <a:xfrm>
          <a:off x="3238500" y="44599411"/>
          <a:ext cx="4840368" cy="800100"/>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a:r>
            <a:rPr lang="ja-JP" altLang="ja-JP" sz="1800">
              <a:effectLst/>
              <a:latin typeface="+mn-lt"/>
              <a:ea typeface="+mn-ea"/>
              <a:cs typeface="+mn-cs"/>
            </a:rPr>
            <a:t>内閣</a:t>
          </a:r>
          <a:r>
            <a:rPr lang="ja-JP" altLang="en-US" sz="1800">
              <a:effectLst/>
              <a:latin typeface="+mn-lt"/>
              <a:ea typeface="+mn-ea"/>
              <a:cs typeface="+mn-cs"/>
            </a:rPr>
            <a:t>官房</a:t>
          </a:r>
          <a:endParaRPr lang="ja-JP" altLang="ja-JP" sz="1800">
            <a:effectLst/>
          </a:endParaRPr>
        </a:p>
        <a:p>
          <a:pPr algn="ctr"/>
          <a:r>
            <a:rPr lang="ja-JP" altLang="en-US" sz="1800">
              <a:effectLst/>
              <a:latin typeface="+mn-lt"/>
              <a:ea typeface="+mn-ea"/>
              <a:cs typeface="+mn-cs"/>
            </a:rPr>
            <a:t>１１１</a:t>
          </a:r>
          <a:r>
            <a:rPr lang="ja-JP" altLang="ja-JP" sz="1800">
              <a:effectLst/>
              <a:latin typeface="+mn-lt"/>
              <a:ea typeface="+mn-ea"/>
              <a:cs typeface="+mn-cs"/>
            </a:rPr>
            <a:t>百万円</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118</xdr:row>
      <xdr:rowOff>347381</xdr:rowOff>
    </xdr:from>
    <xdr:to>
      <xdr:col>14</xdr:col>
      <xdr:colOff>0</xdr:colOff>
      <xdr:row>121</xdr:row>
      <xdr:rowOff>112915</xdr:rowOff>
    </xdr:to>
    <xdr:cxnSp macro="">
      <xdr:nvCxnSpPr>
        <xdr:cNvPr id="13" name="直線矢印コネクタ 12"/>
        <xdr:cNvCxnSpPr/>
      </xdr:nvCxnSpPr>
      <xdr:spPr>
        <a:xfrm flipH="1">
          <a:off x="2823882" y="45652763"/>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28</xdr:col>
      <xdr:colOff>0</xdr:colOff>
      <xdr:row>119</xdr:row>
      <xdr:rowOff>11206</xdr:rowOff>
    </xdr:from>
    <xdr:to>
      <xdr:col>28</xdr:col>
      <xdr:colOff>0</xdr:colOff>
      <xdr:row>121</xdr:row>
      <xdr:rowOff>124123</xdr:rowOff>
    </xdr:to>
    <xdr:cxnSp macro="">
      <xdr:nvCxnSpPr>
        <xdr:cNvPr id="14" name="直線矢印コネクタ 13"/>
        <xdr:cNvCxnSpPr/>
      </xdr:nvCxnSpPr>
      <xdr:spPr>
        <a:xfrm flipH="1">
          <a:off x="5647765" y="45663971"/>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41</xdr:col>
      <xdr:colOff>190499</xdr:colOff>
      <xdr:row>119</xdr:row>
      <xdr:rowOff>0</xdr:rowOff>
    </xdr:from>
    <xdr:to>
      <xdr:col>41</xdr:col>
      <xdr:colOff>190499</xdr:colOff>
      <xdr:row>121</xdr:row>
      <xdr:rowOff>112917</xdr:rowOff>
    </xdr:to>
    <xdr:cxnSp macro="">
      <xdr:nvCxnSpPr>
        <xdr:cNvPr id="15" name="直線矢印コネクタ 14"/>
        <xdr:cNvCxnSpPr/>
      </xdr:nvCxnSpPr>
      <xdr:spPr>
        <a:xfrm flipH="1">
          <a:off x="8460440" y="45652765"/>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7</xdr:col>
      <xdr:colOff>134471</xdr:colOff>
      <xdr:row>123</xdr:row>
      <xdr:rowOff>11206</xdr:rowOff>
    </xdr:from>
    <xdr:to>
      <xdr:col>21</xdr:col>
      <xdr:colOff>3677</xdr:colOff>
      <xdr:row>126</xdr:row>
      <xdr:rowOff>38355</xdr:rowOff>
    </xdr:to>
    <xdr:sp macro="" textlink="">
      <xdr:nvSpPr>
        <xdr:cNvPr id="16" name="正方形/長方形 15"/>
        <xdr:cNvSpPr/>
      </xdr:nvSpPr>
      <xdr:spPr>
        <a:xfrm>
          <a:off x="1546412" y="47053500"/>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A</a:t>
          </a:r>
          <a:r>
            <a:rPr lang="ja-JP" altLang="ja-JP" sz="1600" b="0" i="0" baseline="0">
              <a:effectLst/>
              <a:latin typeface="+mn-lt"/>
              <a:ea typeface="+mn-ea"/>
              <a:cs typeface="+mn-cs"/>
            </a:rPr>
            <a:t>．</a:t>
          </a:r>
          <a:r>
            <a:rPr lang="ja-JP" altLang="en-US" sz="1600" b="0" i="0" baseline="0">
              <a:effectLst/>
              <a:latin typeface="+mn-lt"/>
              <a:ea typeface="+mn-ea"/>
              <a:cs typeface="+mn-cs"/>
            </a:rPr>
            <a:t>民間会社</a:t>
          </a:r>
          <a:endParaRPr lang="en-US" altLang="ja-JP" sz="1600" b="0" i="0" baseline="0">
            <a:effectLst/>
            <a:latin typeface="+mn-lt"/>
            <a:ea typeface="+mn-ea"/>
            <a:cs typeface="+mn-cs"/>
          </a:endParaRPr>
        </a:p>
        <a:p>
          <a:pPr algn="ctr" eaLnBrk="1" fontAlgn="auto" latinLnBrk="0" hangingPunct="1"/>
          <a:r>
            <a:rPr lang="ja-JP" altLang="en-US" sz="1600" b="0" i="0" baseline="0">
              <a:effectLst/>
              <a:latin typeface="+mn-lt"/>
              <a:ea typeface="+mn-ea"/>
              <a:cs typeface="+mn-cs"/>
            </a:rPr>
            <a:t>（</a:t>
          </a:r>
          <a:r>
            <a:rPr lang="en-US" altLang="ja-JP" sz="1600" b="0" i="0" baseline="0">
              <a:effectLst/>
              <a:latin typeface="+mn-lt"/>
              <a:ea typeface="+mn-ea"/>
              <a:cs typeface="+mn-cs"/>
            </a:rPr>
            <a:t>32</a:t>
          </a:r>
          <a:r>
            <a:rPr lang="ja-JP" altLang="en-US" sz="1600" b="0" i="0" baseline="0">
              <a:effectLst/>
              <a:latin typeface="+mn-lt"/>
              <a:ea typeface="+mn-ea"/>
              <a:cs typeface="+mn-cs"/>
            </a:rPr>
            <a:t>社）</a:t>
          </a:r>
          <a:endParaRPr lang="en-US" altLang="ja-JP" sz="1600" b="0" i="0" baseline="0">
            <a:effectLst/>
            <a:latin typeface="+mn-lt"/>
            <a:ea typeface="+mn-ea"/>
            <a:cs typeface="+mn-cs"/>
          </a:endParaRPr>
        </a:p>
        <a:p>
          <a:pPr algn="ctr" eaLnBrk="1" fontAlgn="auto" latinLnBrk="0" hangingPunct="1"/>
          <a:r>
            <a:rPr lang="ja-JP" altLang="en-US" sz="1600">
              <a:effectLst/>
            </a:rPr>
            <a:t>１０４百万円</a:t>
          </a:r>
          <a:endParaRPr lang="ja-JP" altLang="ja-JP" sz="1600">
            <a:effectLst/>
          </a:endParaRPr>
        </a:p>
      </xdr:txBody>
    </xdr:sp>
    <xdr:clientData/>
  </xdr:twoCellAnchor>
  <xdr:twoCellAnchor>
    <xdr:from>
      <xdr:col>21</xdr:col>
      <xdr:colOff>145676</xdr:colOff>
      <xdr:row>123</xdr:row>
      <xdr:rowOff>11205</xdr:rowOff>
    </xdr:from>
    <xdr:to>
      <xdr:col>35</xdr:col>
      <xdr:colOff>14883</xdr:colOff>
      <xdr:row>126</xdr:row>
      <xdr:rowOff>38354</xdr:rowOff>
    </xdr:to>
    <xdr:sp macro="" textlink="">
      <xdr:nvSpPr>
        <xdr:cNvPr id="17" name="正方形/長方形 16"/>
        <xdr:cNvSpPr/>
      </xdr:nvSpPr>
      <xdr:spPr>
        <a:xfrm>
          <a:off x="4381500" y="47053499"/>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B</a:t>
          </a:r>
          <a:r>
            <a:rPr lang="ja-JP" altLang="ja-JP" sz="1600" b="0" i="0" baseline="0">
              <a:effectLst/>
              <a:latin typeface="+mn-lt"/>
              <a:ea typeface="+mn-ea"/>
              <a:cs typeface="+mn-cs"/>
            </a:rPr>
            <a:t>．</a:t>
          </a:r>
          <a:r>
            <a:rPr lang="ja-JP" altLang="en-US" sz="1600" b="0" i="0" baseline="0">
              <a:effectLst/>
              <a:latin typeface="+mn-lt"/>
              <a:ea typeface="+mn-ea"/>
              <a:cs typeface="+mn-cs"/>
            </a:rPr>
            <a:t>民間会社</a:t>
          </a:r>
          <a:endParaRPr lang="ja-JP" altLang="ja-JP" sz="1600">
            <a:effectLst/>
          </a:endParaRPr>
        </a:p>
        <a:p>
          <a:pPr algn="ctr" eaLnBrk="1" fontAlgn="auto" latinLnBrk="0" hangingPunct="1"/>
          <a:r>
            <a:rPr lang="ja-JP" altLang="ja-JP" sz="1600" b="0" i="0" baseline="0">
              <a:effectLst/>
              <a:latin typeface="+mn-lt"/>
              <a:ea typeface="+mn-ea"/>
              <a:cs typeface="+mn-cs"/>
            </a:rPr>
            <a:t>（</a:t>
          </a:r>
          <a:r>
            <a:rPr lang="en-US" altLang="ja-JP" sz="1600" b="0" i="0" baseline="0">
              <a:effectLst/>
              <a:latin typeface="+mn-lt"/>
              <a:ea typeface="+mn-ea"/>
              <a:cs typeface="+mn-cs"/>
            </a:rPr>
            <a:t>34</a:t>
          </a:r>
          <a:r>
            <a:rPr lang="ja-JP" altLang="en-US" sz="1600" b="0" i="0" baseline="0">
              <a:effectLst/>
              <a:latin typeface="+mn-lt"/>
              <a:ea typeface="+mn-ea"/>
              <a:cs typeface="+mn-cs"/>
            </a:rPr>
            <a:t>社</a:t>
          </a:r>
          <a:r>
            <a:rPr lang="ja-JP" altLang="ja-JP" sz="1600" b="0" i="0" baseline="0">
              <a:effectLst/>
              <a:latin typeface="+mn-lt"/>
              <a:ea typeface="+mn-ea"/>
              <a:cs typeface="+mn-cs"/>
            </a:rPr>
            <a:t>）</a:t>
          </a:r>
          <a:endParaRPr lang="ja-JP" altLang="ja-JP" sz="1600">
            <a:effectLst/>
          </a:endParaRPr>
        </a:p>
        <a:p>
          <a:pPr algn="ctr"/>
          <a:r>
            <a:rPr lang="ja-JP" altLang="en-US" sz="1600" b="0" i="0" baseline="0">
              <a:effectLst/>
              <a:latin typeface="+mn-lt"/>
              <a:ea typeface="+mn-ea"/>
              <a:cs typeface="+mn-cs"/>
            </a:rPr>
            <a:t>４</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156883</xdr:colOff>
      <xdr:row>123</xdr:row>
      <xdr:rowOff>11205</xdr:rowOff>
    </xdr:from>
    <xdr:to>
      <xdr:col>49</xdr:col>
      <xdr:colOff>26090</xdr:colOff>
      <xdr:row>126</xdr:row>
      <xdr:rowOff>38354</xdr:rowOff>
    </xdr:to>
    <xdr:sp macro="" textlink="">
      <xdr:nvSpPr>
        <xdr:cNvPr id="18" name="正方形/長方形 17"/>
        <xdr:cNvSpPr/>
      </xdr:nvSpPr>
      <xdr:spPr>
        <a:xfrm>
          <a:off x="7216589" y="47053499"/>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C</a:t>
          </a:r>
          <a:r>
            <a:rPr lang="ja-JP" altLang="ja-JP" sz="1600" b="0" i="0" baseline="0">
              <a:effectLst/>
              <a:latin typeface="+mn-lt"/>
              <a:ea typeface="+mn-ea"/>
              <a:cs typeface="+mn-cs"/>
            </a:rPr>
            <a:t>．</a:t>
          </a:r>
          <a:r>
            <a:rPr lang="ja-JP" altLang="en-US" sz="1600" b="0" i="0" baseline="0">
              <a:effectLst/>
              <a:latin typeface="+mn-lt"/>
              <a:ea typeface="+mn-ea"/>
              <a:cs typeface="+mn-cs"/>
            </a:rPr>
            <a:t>個人</a:t>
          </a:r>
          <a:endParaRPr lang="en-US" altLang="ja-JP" sz="1600" b="0" i="0" baseline="0">
            <a:effectLst/>
            <a:latin typeface="+mn-lt"/>
            <a:ea typeface="+mn-ea"/>
            <a:cs typeface="+mn-cs"/>
          </a:endParaRPr>
        </a:p>
        <a:p>
          <a:pPr algn="ctr" eaLnBrk="1" fontAlgn="auto" latinLnBrk="0" hangingPunct="1"/>
          <a:endParaRPr lang="ja-JP" altLang="ja-JP" sz="1600">
            <a:effectLst/>
          </a:endParaRPr>
        </a:p>
        <a:p>
          <a:pPr algn="ctr"/>
          <a:r>
            <a:rPr lang="ja-JP" altLang="en-US" sz="1600" b="0" i="0" baseline="0">
              <a:effectLst/>
              <a:latin typeface="+mn-lt"/>
              <a:ea typeface="+mn-ea"/>
              <a:cs typeface="+mn-cs"/>
            </a:rPr>
            <a:t>３</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179294</xdr:colOff>
      <xdr:row>126</xdr:row>
      <xdr:rowOff>246530</xdr:rowOff>
    </xdr:from>
    <xdr:to>
      <xdr:col>19</xdr:col>
      <xdr:colOff>105439</xdr:colOff>
      <xdr:row>130</xdr:row>
      <xdr:rowOff>324970</xdr:rowOff>
    </xdr:to>
    <xdr:sp macro="" textlink="">
      <xdr:nvSpPr>
        <xdr:cNvPr id="22" name="テキスト ボックス 21"/>
        <xdr:cNvSpPr txBox="1"/>
      </xdr:nvSpPr>
      <xdr:spPr>
        <a:xfrm>
          <a:off x="1792941" y="48330971"/>
          <a:ext cx="2144910" cy="146797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ホームページ「北朝鮮による日本人拉致問題」や冊子等の作成及び提供並びに拉致問題に対する理解促進のための啓発事業及び上演会等に係る経費</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89648</xdr:colOff>
      <xdr:row>126</xdr:row>
      <xdr:rowOff>246530</xdr:rowOff>
    </xdr:from>
    <xdr:to>
      <xdr:col>34</xdr:col>
      <xdr:colOff>15793</xdr:colOff>
      <xdr:row>130</xdr:row>
      <xdr:rowOff>324970</xdr:rowOff>
    </xdr:to>
    <xdr:sp macro="" textlink="">
      <xdr:nvSpPr>
        <xdr:cNvPr id="24" name="テキスト ボックス 23"/>
        <xdr:cNvSpPr txBox="1"/>
      </xdr:nvSpPr>
      <xdr:spPr>
        <a:xfrm>
          <a:off x="4728883" y="48330971"/>
          <a:ext cx="2144910" cy="146797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地域における拉致問題に関する世論啓発を図るため、地方公共団体等との連携による地方集会「国民の集い」開催に係る運営支援、会場借料、印刷、講演謝金等に係る経費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179294</xdr:colOff>
      <xdr:row>122</xdr:row>
      <xdr:rowOff>11205</xdr:rowOff>
    </xdr:from>
    <xdr:to>
      <xdr:col>20</xdr:col>
      <xdr:colOff>92517</xdr:colOff>
      <xdr:row>122</xdr:row>
      <xdr:rowOff>298927</xdr:rowOff>
    </xdr:to>
    <xdr:sp macro="" textlink="">
      <xdr:nvSpPr>
        <xdr:cNvPr id="26" name="テキスト ボックス 25"/>
        <xdr:cNvSpPr txBox="1"/>
      </xdr:nvSpPr>
      <xdr:spPr>
        <a:xfrm>
          <a:off x="1591235" y="46706117"/>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168088</xdr:colOff>
      <xdr:row>122</xdr:row>
      <xdr:rowOff>11205</xdr:rowOff>
    </xdr:from>
    <xdr:to>
      <xdr:col>34</xdr:col>
      <xdr:colOff>81312</xdr:colOff>
      <xdr:row>122</xdr:row>
      <xdr:rowOff>298927</xdr:rowOff>
    </xdr:to>
    <xdr:sp macro="" textlink="">
      <xdr:nvSpPr>
        <xdr:cNvPr id="27" name="テキスト ボックス 26"/>
        <xdr:cNvSpPr txBox="1"/>
      </xdr:nvSpPr>
      <xdr:spPr>
        <a:xfrm>
          <a:off x="4403912" y="46706117"/>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33617</xdr:colOff>
      <xdr:row>122</xdr:row>
      <xdr:rowOff>44823</xdr:rowOff>
    </xdr:from>
    <xdr:to>
      <xdr:col>48</xdr:col>
      <xdr:colOff>148547</xdr:colOff>
      <xdr:row>122</xdr:row>
      <xdr:rowOff>332545</xdr:rowOff>
    </xdr:to>
    <xdr:sp macro="" textlink="">
      <xdr:nvSpPr>
        <xdr:cNvPr id="29" name="テキスト ボックス 28"/>
        <xdr:cNvSpPr txBox="1"/>
      </xdr:nvSpPr>
      <xdr:spPr>
        <a:xfrm>
          <a:off x="7295029" y="46739735"/>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05"/>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5" t="s">
        <v>0</v>
      </c>
      <c r="Y2" s="65"/>
      <c r="Z2" s="45"/>
      <c r="AA2" s="45"/>
      <c r="AB2" s="45"/>
      <c r="AC2" s="45"/>
      <c r="AD2" s="151">
        <v>2021</v>
      </c>
      <c r="AE2" s="151"/>
      <c r="AF2" s="151"/>
      <c r="AG2" s="151"/>
      <c r="AH2" s="151"/>
      <c r="AI2" s="77" t="s">
        <v>294</v>
      </c>
      <c r="AJ2" s="151" t="s">
        <v>701</v>
      </c>
      <c r="AK2" s="151"/>
      <c r="AL2" s="151"/>
      <c r="AM2" s="151"/>
      <c r="AN2" s="77" t="s">
        <v>294</v>
      </c>
      <c r="AO2" s="151">
        <v>20</v>
      </c>
      <c r="AP2" s="151"/>
      <c r="AQ2" s="151"/>
      <c r="AR2" s="78" t="s">
        <v>595</v>
      </c>
      <c r="AS2" s="152">
        <v>32</v>
      </c>
      <c r="AT2" s="152"/>
      <c r="AU2" s="152"/>
      <c r="AV2" s="77" t="str">
        <f>IF(AW2="","","-")</f>
        <v/>
      </c>
      <c r="AW2" s="280"/>
      <c r="AX2" s="280"/>
    </row>
    <row r="3" spans="1:50" ht="21" customHeight="1" thickBot="1" x14ac:dyDescent="0.25">
      <c r="A3" s="364" t="s">
        <v>588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23" t="s">
        <v>60</v>
      </c>
      <c r="AJ3" s="366" t="s">
        <v>143</v>
      </c>
      <c r="AK3" s="366"/>
      <c r="AL3" s="366"/>
      <c r="AM3" s="366"/>
      <c r="AN3" s="366"/>
      <c r="AO3" s="366"/>
      <c r="AP3" s="366"/>
      <c r="AQ3" s="366"/>
      <c r="AR3" s="366"/>
      <c r="AS3" s="366"/>
      <c r="AT3" s="366"/>
      <c r="AU3" s="366"/>
      <c r="AV3" s="366"/>
      <c r="AW3" s="366"/>
      <c r="AX3" s="24" t="s">
        <v>61</v>
      </c>
    </row>
    <row r="4" spans="1:50" ht="24.75" customHeight="1" x14ac:dyDescent="0.2">
      <c r="A4" s="552" t="s">
        <v>25</v>
      </c>
      <c r="B4" s="553"/>
      <c r="C4" s="553"/>
      <c r="D4" s="553"/>
      <c r="E4" s="553"/>
      <c r="F4" s="553"/>
      <c r="G4" s="528" t="s">
        <v>596</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691</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2">
      <c r="A5" s="538" t="s">
        <v>63</v>
      </c>
      <c r="B5" s="539"/>
      <c r="C5" s="539"/>
      <c r="D5" s="539"/>
      <c r="E5" s="539"/>
      <c r="F5" s="540"/>
      <c r="G5" s="385" t="s">
        <v>383</v>
      </c>
      <c r="H5" s="386"/>
      <c r="I5" s="386"/>
      <c r="J5" s="386"/>
      <c r="K5" s="386"/>
      <c r="L5" s="386"/>
      <c r="M5" s="387" t="s">
        <v>62</v>
      </c>
      <c r="N5" s="388"/>
      <c r="O5" s="388"/>
      <c r="P5" s="388"/>
      <c r="Q5" s="388"/>
      <c r="R5" s="389"/>
      <c r="S5" s="390" t="s">
        <v>66</v>
      </c>
      <c r="T5" s="386"/>
      <c r="U5" s="386"/>
      <c r="V5" s="386"/>
      <c r="W5" s="386"/>
      <c r="X5" s="391"/>
      <c r="Y5" s="544" t="s">
        <v>3</v>
      </c>
      <c r="Z5" s="545"/>
      <c r="AA5" s="545"/>
      <c r="AB5" s="545"/>
      <c r="AC5" s="545"/>
      <c r="AD5" s="546"/>
      <c r="AE5" s="547" t="s">
        <v>597</v>
      </c>
      <c r="AF5" s="547"/>
      <c r="AG5" s="547"/>
      <c r="AH5" s="547"/>
      <c r="AI5" s="547"/>
      <c r="AJ5" s="547"/>
      <c r="AK5" s="547"/>
      <c r="AL5" s="547"/>
      <c r="AM5" s="547"/>
      <c r="AN5" s="547"/>
      <c r="AO5" s="547"/>
      <c r="AP5" s="548"/>
      <c r="AQ5" s="549" t="s">
        <v>598</v>
      </c>
      <c r="AR5" s="550"/>
      <c r="AS5" s="550"/>
      <c r="AT5" s="550"/>
      <c r="AU5" s="550"/>
      <c r="AV5" s="550"/>
      <c r="AW5" s="550"/>
      <c r="AX5" s="551"/>
    </row>
    <row r="6" spans="1:50" x14ac:dyDescent="0.2">
      <c r="A6" s="554" t="s">
        <v>4</v>
      </c>
      <c r="B6" s="555"/>
      <c r="C6" s="555"/>
      <c r="D6" s="555"/>
      <c r="E6" s="555"/>
      <c r="F6" s="555"/>
      <c r="G6" s="647" t="str">
        <f>入力規則等!F39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50" ht="49.5" customHeight="1" x14ac:dyDescent="0.2">
      <c r="A7" s="624" t="s">
        <v>22</v>
      </c>
      <c r="B7" s="625"/>
      <c r="C7" s="625"/>
      <c r="D7" s="625"/>
      <c r="E7" s="625"/>
      <c r="F7" s="626"/>
      <c r="G7" s="627" t="s">
        <v>600</v>
      </c>
      <c r="H7" s="628"/>
      <c r="I7" s="628"/>
      <c r="J7" s="628"/>
      <c r="K7" s="628"/>
      <c r="L7" s="628"/>
      <c r="M7" s="628"/>
      <c r="N7" s="628"/>
      <c r="O7" s="628"/>
      <c r="P7" s="628"/>
      <c r="Q7" s="628"/>
      <c r="R7" s="628"/>
      <c r="S7" s="628"/>
      <c r="T7" s="628"/>
      <c r="U7" s="628"/>
      <c r="V7" s="628"/>
      <c r="W7" s="628"/>
      <c r="X7" s="629"/>
      <c r="Y7" s="274" t="s">
        <v>279</v>
      </c>
      <c r="Z7" s="275"/>
      <c r="AA7" s="275"/>
      <c r="AB7" s="275"/>
      <c r="AC7" s="275"/>
      <c r="AD7" s="276"/>
      <c r="AE7" s="266" t="s">
        <v>601</v>
      </c>
      <c r="AF7" s="267"/>
      <c r="AG7" s="267"/>
      <c r="AH7" s="267"/>
      <c r="AI7" s="267"/>
      <c r="AJ7" s="267"/>
      <c r="AK7" s="267"/>
      <c r="AL7" s="267"/>
      <c r="AM7" s="267"/>
      <c r="AN7" s="267"/>
      <c r="AO7" s="267"/>
      <c r="AP7" s="267"/>
      <c r="AQ7" s="267"/>
      <c r="AR7" s="267"/>
      <c r="AS7" s="267"/>
      <c r="AT7" s="267"/>
      <c r="AU7" s="267"/>
      <c r="AV7" s="267"/>
      <c r="AW7" s="267"/>
      <c r="AX7" s="268"/>
    </row>
    <row r="8" spans="1:50" ht="53.25" customHeight="1" x14ac:dyDescent="0.2">
      <c r="A8" s="624" t="s">
        <v>195</v>
      </c>
      <c r="B8" s="625"/>
      <c r="C8" s="625"/>
      <c r="D8" s="625"/>
      <c r="E8" s="625"/>
      <c r="F8" s="626"/>
      <c r="G8" s="156" t="str">
        <f>入力規則等!A27</f>
        <v>-</v>
      </c>
      <c r="H8" s="157"/>
      <c r="I8" s="157"/>
      <c r="J8" s="157"/>
      <c r="K8" s="157"/>
      <c r="L8" s="157"/>
      <c r="M8" s="157"/>
      <c r="N8" s="157"/>
      <c r="O8" s="157"/>
      <c r="P8" s="157"/>
      <c r="Q8" s="157"/>
      <c r="R8" s="157"/>
      <c r="S8" s="157"/>
      <c r="T8" s="157"/>
      <c r="U8" s="157"/>
      <c r="V8" s="157"/>
      <c r="W8" s="157"/>
      <c r="X8" s="158"/>
      <c r="Y8" s="392" t="s">
        <v>196</v>
      </c>
      <c r="Z8" s="393"/>
      <c r="AA8" s="393"/>
      <c r="AB8" s="393"/>
      <c r="AC8" s="393"/>
      <c r="AD8" s="394"/>
      <c r="AE8" s="564"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565"/>
    </row>
    <row r="9" spans="1:50" ht="58.5" customHeight="1" x14ac:dyDescent="0.2">
      <c r="A9" s="102" t="s">
        <v>23</v>
      </c>
      <c r="B9" s="103"/>
      <c r="C9" s="103"/>
      <c r="D9" s="103"/>
      <c r="E9" s="103"/>
      <c r="F9" s="103"/>
      <c r="G9" s="395" t="s">
        <v>692</v>
      </c>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7"/>
    </row>
    <row r="10" spans="1:50" ht="80.25" customHeight="1" x14ac:dyDescent="0.2">
      <c r="A10" s="566" t="s">
        <v>29</v>
      </c>
      <c r="B10" s="567"/>
      <c r="C10" s="567"/>
      <c r="D10" s="567"/>
      <c r="E10" s="567"/>
      <c r="F10" s="567"/>
      <c r="G10" s="502" t="s">
        <v>698</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50" x14ac:dyDescent="0.2">
      <c r="A11" s="566" t="s">
        <v>5</v>
      </c>
      <c r="B11" s="567"/>
      <c r="C11" s="567"/>
      <c r="D11" s="567"/>
      <c r="E11" s="567"/>
      <c r="F11" s="575"/>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2">
      <c r="A12" s="96" t="s">
        <v>24</v>
      </c>
      <c r="B12" s="97"/>
      <c r="C12" s="97"/>
      <c r="D12" s="97"/>
      <c r="E12" s="97"/>
      <c r="F12" s="98"/>
      <c r="G12" s="508"/>
      <c r="H12" s="509"/>
      <c r="I12" s="509"/>
      <c r="J12" s="509"/>
      <c r="K12" s="509"/>
      <c r="L12" s="509"/>
      <c r="M12" s="509"/>
      <c r="N12" s="509"/>
      <c r="O12" s="509"/>
      <c r="P12" s="277" t="s">
        <v>280</v>
      </c>
      <c r="Q12" s="278"/>
      <c r="R12" s="278"/>
      <c r="S12" s="278"/>
      <c r="T12" s="278"/>
      <c r="U12" s="278"/>
      <c r="V12" s="279"/>
      <c r="W12" s="277" t="s">
        <v>299</v>
      </c>
      <c r="X12" s="278"/>
      <c r="Y12" s="278"/>
      <c r="Z12" s="278"/>
      <c r="AA12" s="278"/>
      <c r="AB12" s="278"/>
      <c r="AC12" s="279"/>
      <c r="AD12" s="277" t="s">
        <v>586</v>
      </c>
      <c r="AE12" s="278"/>
      <c r="AF12" s="278"/>
      <c r="AG12" s="278"/>
      <c r="AH12" s="278"/>
      <c r="AI12" s="278"/>
      <c r="AJ12" s="279"/>
      <c r="AK12" s="277" t="s">
        <v>589</v>
      </c>
      <c r="AL12" s="278"/>
      <c r="AM12" s="278"/>
      <c r="AN12" s="278"/>
      <c r="AO12" s="278"/>
      <c r="AP12" s="278"/>
      <c r="AQ12" s="279"/>
      <c r="AR12" s="277" t="s">
        <v>590</v>
      </c>
      <c r="AS12" s="278"/>
      <c r="AT12" s="278"/>
      <c r="AU12" s="278"/>
      <c r="AV12" s="278"/>
      <c r="AW12" s="278"/>
      <c r="AX12" s="568"/>
    </row>
    <row r="13" spans="1:50" ht="21" customHeight="1" x14ac:dyDescent="0.2">
      <c r="A13" s="99"/>
      <c r="B13" s="100"/>
      <c r="C13" s="100"/>
      <c r="D13" s="100"/>
      <c r="E13" s="100"/>
      <c r="F13" s="101"/>
      <c r="G13" s="569" t="s">
        <v>6</v>
      </c>
      <c r="H13" s="570"/>
      <c r="I13" s="462" t="s">
        <v>7</v>
      </c>
      <c r="J13" s="463"/>
      <c r="K13" s="463"/>
      <c r="L13" s="463"/>
      <c r="M13" s="463"/>
      <c r="N13" s="463"/>
      <c r="O13" s="464"/>
      <c r="P13" s="142">
        <v>199</v>
      </c>
      <c r="Q13" s="143"/>
      <c r="R13" s="143"/>
      <c r="S13" s="143"/>
      <c r="T13" s="143"/>
      <c r="U13" s="143"/>
      <c r="V13" s="144"/>
      <c r="W13" s="142">
        <v>199</v>
      </c>
      <c r="X13" s="143"/>
      <c r="Y13" s="143"/>
      <c r="Z13" s="143"/>
      <c r="AA13" s="143"/>
      <c r="AB13" s="143"/>
      <c r="AC13" s="144"/>
      <c r="AD13" s="142">
        <v>202</v>
      </c>
      <c r="AE13" s="143"/>
      <c r="AF13" s="143"/>
      <c r="AG13" s="143"/>
      <c r="AH13" s="143"/>
      <c r="AI13" s="143"/>
      <c r="AJ13" s="144"/>
      <c r="AK13" s="142">
        <v>213</v>
      </c>
      <c r="AL13" s="143"/>
      <c r="AM13" s="143"/>
      <c r="AN13" s="143"/>
      <c r="AO13" s="143"/>
      <c r="AP13" s="143"/>
      <c r="AQ13" s="144"/>
      <c r="AR13" s="139">
        <v>265</v>
      </c>
      <c r="AS13" s="140"/>
      <c r="AT13" s="140"/>
      <c r="AU13" s="140"/>
      <c r="AV13" s="140"/>
      <c r="AW13" s="140"/>
      <c r="AX13" s="273"/>
    </row>
    <row r="14" spans="1:50" ht="21" customHeight="1" x14ac:dyDescent="0.2">
      <c r="A14" s="99"/>
      <c r="B14" s="100"/>
      <c r="C14" s="100"/>
      <c r="D14" s="100"/>
      <c r="E14" s="100"/>
      <c r="F14" s="101"/>
      <c r="G14" s="571"/>
      <c r="H14" s="572"/>
      <c r="I14" s="398" t="s">
        <v>8</v>
      </c>
      <c r="J14" s="460"/>
      <c r="K14" s="460"/>
      <c r="L14" s="460"/>
      <c r="M14" s="460"/>
      <c r="N14" s="460"/>
      <c r="O14" s="461"/>
      <c r="P14" s="142" t="s">
        <v>602</v>
      </c>
      <c r="Q14" s="143"/>
      <c r="R14" s="143"/>
      <c r="S14" s="143"/>
      <c r="T14" s="143"/>
      <c r="U14" s="143"/>
      <c r="V14" s="144"/>
      <c r="W14" s="142" t="s">
        <v>602</v>
      </c>
      <c r="X14" s="143"/>
      <c r="Y14" s="143"/>
      <c r="Z14" s="143"/>
      <c r="AA14" s="143"/>
      <c r="AB14" s="143"/>
      <c r="AC14" s="144"/>
      <c r="AD14" s="142" t="s">
        <v>602</v>
      </c>
      <c r="AE14" s="143"/>
      <c r="AF14" s="143"/>
      <c r="AG14" s="143"/>
      <c r="AH14" s="143"/>
      <c r="AI14" s="143"/>
      <c r="AJ14" s="144"/>
      <c r="AK14" s="142" t="s">
        <v>602</v>
      </c>
      <c r="AL14" s="143"/>
      <c r="AM14" s="143"/>
      <c r="AN14" s="143"/>
      <c r="AO14" s="143"/>
      <c r="AP14" s="143"/>
      <c r="AQ14" s="144"/>
      <c r="AR14" s="492"/>
      <c r="AS14" s="492"/>
      <c r="AT14" s="492"/>
      <c r="AU14" s="492"/>
      <c r="AV14" s="492"/>
      <c r="AW14" s="492"/>
      <c r="AX14" s="493"/>
    </row>
    <row r="15" spans="1:50" ht="21" customHeight="1" x14ac:dyDescent="0.2">
      <c r="A15" s="99"/>
      <c r="B15" s="100"/>
      <c r="C15" s="100"/>
      <c r="D15" s="100"/>
      <c r="E15" s="100"/>
      <c r="F15" s="101"/>
      <c r="G15" s="571"/>
      <c r="H15" s="572"/>
      <c r="I15" s="398" t="s">
        <v>50</v>
      </c>
      <c r="J15" s="399"/>
      <c r="K15" s="399"/>
      <c r="L15" s="399"/>
      <c r="M15" s="399"/>
      <c r="N15" s="399"/>
      <c r="O15" s="400"/>
      <c r="P15" s="142" t="s">
        <v>602</v>
      </c>
      <c r="Q15" s="143"/>
      <c r="R15" s="143"/>
      <c r="S15" s="143"/>
      <c r="T15" s="143"/>
      <c r="U15" s="143"/>
      <c r="V15" s="144"/>
      <c r="W15" s="142" t="s">
        <v>602</v>
      </c>
      <c r="X15" s="143"/>
      <c r="Y15" s="143"/>
      <c r="Z15" s="143"/>
      <c r="AA15" s="143"/>
      <c r="AB15" s="143"/>
      <c r="AC15" s="144"/>
      <c r="AD15" s="142" t="s">
        <v>602</v>
      </c>
      <c r="AE15" s="143"/>
      <c r="AF15" s="143"/>
      <c r="AG15" s="143"/>
      <c r="AH15" s="143"/>
      <c r="AI15" s="143"/>
      <c r="AJ15" s="144"/>
      <c r="AK15" s="142" t="s">
        <v>602</v>
      </c>
      <c r="AL15" s="143"/>
      <c r="AM15" s="143"/>
      <c r="AN15" s="143"/>
      <c r="AO15" s="143"/>
      <c r="AP15" s="143"/>
      <c r="AQ15" s="144"/>
      <c r="AR15" s="142"/>
      <c r="AS15" s="143"/>
      <c r="AT15" s="143"/>
      <c r="AU15" s="143"/>
      <c r="AV15" s="143"/>
      <c r="AW15" s="143"/>
      <c r="AX15" s="459"/>
    </row>
    <row r="16" spans="1:50" ht="21" customHeight="1" x14ac:dyDescent="0.2">
      <c r="A16" s="99"/>
      <c r="B16" s="100"/>
      <c r="C16" s="100"/>
      <c r="D16" s="100"/>
      <c r="E16" s="100"/>
      <c r="F16" s="101"/>
      <c r="G16" s="571"/>
      <c r="H16" s="572"/>
      <c r="I16" s="398" t="s">
        <v>51</v>
      </c>
      <c r="J16" s="399"/>
      <c r="K16" s="399"/>
      <c r="L16" s="399"/>
      <c r="M16" s="399"/>
      <c r="N16" s="399"/>
      <c r="O16" s="400"/>
      <c r="P16" s="142" t="s">
        <v>602</v>
      </c>
      <c r="Q16" s="143"/>
      <c r="R16" s="143"/>
      <c r="S16" s="143"/>
      <c r="T16" s="143"/>
      <c r="U16" s="143"/>
      <c r="V16" s="144"/>
      <c r="W16" s="142" t="s">
        <v>602</v>
      </c>
      <c r="X16" s="143"/>
      <c r="Y16" s="143"/>
      <c r="Z16" s="143"/>
      <c r="AA16" s="143"/>
      <c r="AB16" s="143"/>
      <c r="AC16" s="144"/>
      <c r="AD16" s="142" t="s">
        <v>602</v>
      </c>
      <c r="AE16" s="143"/>
      <c r="AF16" s="143"/>
      <c r="AG16" s="143"/>
      <c r="AH16" s="143"/>
      <c r="AI16" s="143"/>
      <c r="AJ16" s="144"/>
      <c r="AK16" s="142" t="s">
        <v>602</v>
      </c>
      <c r="AL16" s="143"/>
      <c r="AM16" s="143"/>
      <c r="AN16" s="143"/>
      <c r="AO16" s="143"/>
      <c r="AP16" s="143"/>
      <c r="AQ16" s="144"/>
      <c r="AR16" s="505"/>
      <c r="AS16" s="506"/>
      <c r="AT16" s="506"/>
      <c r="AU16" s="506"/>
      <c r="AV16" s="506"/>
      <c r="AW16" s="506"/>
      <c r="AX16" s="507"/>
    </row>
    <row r="17" spans="1:50" ht="24.75" customHeight="1" x14ac:dyDescent="0.2">
      <c r="A17" s="99"/>
      <c r="B17" s="100"/>
      <c r="C17" s="100"/>
      <c r="D17" s="100"/>
      <c r="E17" s="100"/>
      <c r="F17" s="101"/>
      <c r="G17" s="571"/>
      <c r="H17" s="572"/>
      <c r="I17" s="398" t="s">
        <v>49</v>
      </c>
      <c r="J17" s="460"/>
      <c r="K17" s="460"/>
      <c r="L17" s="460"/>
      <c r="M17" s="460"/>
      <c r="N17" s="460"/>
      <c r="O17" s="461"/>
      <c r="P17" s="142" t="s">
        <v>602</v>
      </c>
      <c r="Q17" s="143"/>
      <c r="R17" s="143"/>
      <c r="S17" s="143"/>
      <c r="T17" s="143"/>
      <c r="U17" s="143"/>
      <c r="V17" s="144"/>
      <c r="W17" s="142" t="s">
        <v>602</v>
      </c>
      <c r="X17" s="143"/>
      <c r="Y17" s="143"/>
      <c r="Z17" s="143"/>
      <c r="AA17" s="143"/>
      <c r="AB17" s="143"/>
      <c r="AC17" s="144"/>
      <c r="AD17" s="142" t="s">
        <v>602</v>
      </c>
      <c r="AE17" s="143"/>
      <c r="AF17" s="143"/>
      <c r="AG17" s="143"/>
      <c r="AH17" s="143"/>
      <c r="AI17" s="143"/>
      <c r="AJ17" s="144"/>
      <c r="AK17" s="142" t="s">
        <v>602</v>
      </c>
      <c r="AL17" s="143"/>
      <c r="AM17" s="143"/>
      <c r="AN17" s="143"/>
      <c r="AO17" s="143"/>
      <c r="AP17" s="143"/>
      <c r="AQ17" s="144"/>
      <c r="AR17" s="271"/>
      <c r="AS17" s="271"/>
      <c r="AT17" s="271"/>
      <c r="AU17" s="271"/>
      <c r="AV17" s="271"/>
      <c r="AW17" s="271"/>
      <c r="AX17" s="272"/>
    </row>
    <row r="18" spans="1:50" ht="24.75" customHeight="1" x14ac:dyDescent="0.2">
      <c r="A18" s="99"/>
      <c r="B18" s="100"/>
      <c r="C18" s="100"/>
      <c r="D18" s="100"/>
      <c r="E18" s="100"/>
      <c r="F18" s="101"/>
      <c r="G18" s="573"/>
      <c r="H18" s="574"/>
      <c r="I18" s="561" t="s">
        <v>20</v>
      </c>
      <c r="J18" s="562"/>
      <c r="K18" s="562"/>
      <c r="L18" s="562"/>
      <c r="M18" s="562"/>
      <c r="N18" s="562"/>
      <c r="O18" s="563"/>
      <c r="P18" s="378">
        <f>SUM(P13:V17)</f>
        <v>199</v>
      </c>
      <c r="Q18" s="379"/>
      <c r="R18" s="379"/>
      <c r="S18" s="379"/>
      <c r="T18" s="379"/>
      <c r="U18" s="379"/>
      <c r="V18" s="380"/>
      <c r="W18" s="378">
        <f>SUM(W13:AC17)</f>
        <v>199</v>
      </c>
      <c r="X18" s="379"/>
      <c r="Y18" s="379"/>
      <c r="Z18" s="379"/>
      <c r="AA18" s="379"/>
      <c r="AB18" s="379"/>
      <c r="AC18" s="380"/>
      <c r="AD18" s="378">
        <f>SUM(AD13:AJ17)</f>
        <v>202</v>
      </c>
      <c r="AE18" s="379"/>
      <c r="AF18" s="379"/>
      <c r="AG18" s="379"/>
      <c r="AH18" s="379"/>
      <c r="AI18" s="379"/>
      <c r="AJ18" s="380"/>
      <c r="AK18" s="378">
        <f>SUM(AK13:AQ17)</f>
        <v>213</v>
      </c>
      <c r="AL18" s="379"/>
      <c r="AM18" s="379"/>
      <c r="AN18" s="379"/>
      <c r="AO18" s="379"/>
      <c r="AP18" s="379"/>
      <c r="AQ18" s="380"/>
      <c r="AR18" s="378">
        <f>SUM(AR13:AX17)</f>
        <v>265</v>
      </c>
      <c r="AS18" s="379"/>
      <c r="AT18" s="379"/>
      <c r="AU18" s="379"/>
      <c r="AV18" s="379"/>
      <c r="AW18" s="379"/>
      <c r="AX18" s="381"/>
    </row>
    <row r="19" spans="1:50" ht="24.75" customHeight="1" x14ac:dyDescent="0.2">
      <c r="A19" s="99"/>
      <c r="B19" s="100"/>
      <c r="C19" s="100"/>
      <c r="D19" s="100"/>
      <c r="E19" s="100"/>
      <c r="F19" s="101"/>
      <c r="G19" s="376" t="s">
        <v>9</v>
      </c>
      <c r="H19" s="377"/>
      <c r="I19" s="377"/>
      <c r="J19" s="377"/>
      <c r="K19" s="377"/>
      <c r="L19" s="377"/>
      <c r="M19" s="377"/>
      <c r="N19" s="377"/>
      <c r="O19" s="377"/>
      <c r="P19" s="142">
        <v>199</v>
      </c>
      <c r="Q19" s="143"/>
      <c r="R19" s="143"/>
      <c r="S19" s="143"/>
      <c r="T19" s="143"/>
      <c r="U19" s="143"/>
      <c r="V19" s="144"/>
      <c r="W19" s="142">
        <v>184</v>
      </c>
      <c r="X19" s="143"/>
      <c r="Y19" s="143"/>
      <c r="Z19" s="143"/>
      <c r="AA19" s="143"/>
      <c r="AB19" s="143"/>
      <c r="AC19" s="144"/>
      <c r="AD19" s="142">
        <v>111</v>
      </c>
      <c r="AE19" s="143"/>
      <c r="AF19" s="143"/>
      <c r="AG19" s="143"/>
      <c r="AH19" s="143"/>
      <c r="AI19" s="143"/>
      <c r="AJ19" s="144"/>
      <c r="AK19" s="350"/>
      <c r="AL19" s="350"/>
      <c r="AM19" s="350"/>
      <c r="AN19" s="350"/>
      <c r="AO19" s="350"/>
      <c r="AP19" s="350"/>
      <c r="AQ19" s="350"/>
      <c r="AR19" s="350"/>
      <c r="AS19" s="350"/>
      <c r="AT19" s="350"/>
      <c r="AU19" s="350"/>
      <c r="AV19" s="350"/>
      <c r="AW19" s="350"/>
      <c r="AX19" s="382"/>
    </row>
    <row r="20" spans="1:50" ht="24.75" customHeight="1" x14ac:dyDescent="0.2">
      <c r="A20" s="99"/>
      <c r="B20" s="100"/>
      <c r="C20" s="100"/>
      <c r="D20" s="100"/>
      <c r="E20" s="100"/>
      <c r="F20" s="101"/>
      <c r="G20" s="376" t="s">
        <v>10</v>
      </c>
      <c r="H20" s="377"/>
      <c r="I20" s="377"/>
      <c r="J20" s="377"/>
      <c r="K20" s="377"/>
      <c r="L20" s="377"/>
      <c r="M20" s="377"/>
      <c r="N20" s="377"/>
      <c r="O20" s="377"/>
      <c r="P20" s="383">
        <f>IF(P18=0, "-", SUM(P19)/P18)</f>
        <v>1</v>
      </c>
      <c r="Q20" s="383"/>
      <c r="R20" s="383"/>
      <c r="S20" s="383"/>
      <c r="T20" s="383"/>
      <c r="U20" s="383"/>
      <c r="V20" s="383"/>
      <c r="W20" s="383">
        <f t="shared" ref="W20" si="0">IF(W18=0, "-", SUM(W19)/W18)</f>
        <v>0.92462311557788945</v>
      </c>
      <c r="X20" s="383"/>
      <c r="Y20" s="383"/>
      <c r="Z20" s="383"/>
      <c r="AA20" s="383"/>
      <c r="AB20" s="383"/>
      <c r="AC20" s="383"/>
      <c r="AD20" s="383">
        <f t="shared" ref="AD20" si="1">IF(AD18=0, "-", SUM(AD19)/AD18)</f>
        <v>0.54950495049504955</v>
      </c>
      <c r="AE20" s="383"/>
      <c r="AF20" s="383"/>
      <c r="AG20" s="383"/>
      <c r="AH20" s="383"/>
      <c r="AI20" s="383"/>
      <c r="AJ20" s="383"/>
      <c r="AK20" s="350"/>
      <c r="AL20" s="350"/>
      <c r="AM20" s="350"/>
      <c r="AN20" s="350"/>
      <c r="AO20" s="350"/>
      <c r="AP20" s="350"/>
      <c r="AQ20" s="351"/>
      <c r="AR20" s="351"/>
      <c r="AS20" s="351"/>
      <c r="AT20" s="351"/>
      <c r="AU20" s="350"/>
      <c r="AV20" s="350"/>
      <c r="AW20" s="350"/>
      <c r="AX20" s="382"/>
    </row>
    <row r="21" spans="1:50" ht="25.5" customHeight="1" x14ac:dyDescent="0.2">
      <c r="A21" s="102"/>
      <c r="B21" s="103"/>
      <c r="C21" s="103"/>
      <c r="D21" s="103"/>
      <c r="E21" s="103"/>
      <c r="F21" s="104"/>
      <c r="G21" s="688" t="s">
        <v>254</v>
      </c>
      <c r="H21" s="689"/>
      <c r="I21" s="689"/>
      <c r="J21" s="689"/>
      <c r="K21" s="689"/>
      <c r="L21" s="689"/>
      <c r="M21" s="689"/>
      <c r="N21" s="689"/>
      <c r="O21" s="689"/>
      <c r="P21" s="383">
        <f>IF(P19=0, "-", SUM(P19)/SUM(P13,P14))</f>
        <v>1</v>
      </c>
      <c r="Q21" s="383"/>
      <c r="R21" s="383"/>
      <c r="S21" s="383"/>
      <c r="T21" s="383"/>
      <c r="U21" s="383"/>
      <c r="V21" s="383"/>
      <c r="W21" s="383">
        <f t="shared" ref="W21" si="2">IF(W19=0, "-", SUM(W19)/SUM(W13,W14))</f>
        <v>0.92462311557788945</v>
      </c>
      <c r="X21" s="383"/>
      <c r="Y21" s="383"/>
      <c r="Z21" s="383"/>
      <c r="AA21" s="383"/>
      <c r="AB21" s="383"/>
      <c r="AC21" s="383"/>
      <c r="AD21" s="383">
        <f t="shared" ref="AD21" si="3">IF(AD19=0, "-", SUM(AD19)/SUM(AD13,AD14))</f>
        <v>0.54950495049504955</v>
      </c>
      <c r="AE21" s="383"/>
      <c r="AF21" s="383"/>
      <c r="AG21" s="383"/>
      <c r="AH21" s="383"/>
      <c r="AI21" s="383"/>
      <c r="AJ21" s="383"/>
      <c r="AK21" s="350"/>
      <c r="AL21" s="350"/>
      <c r="AM21" s="350"/>
      <c r="AN21" s="350"/>
      <c r="AO21" s="350"/>
      <c r="AP21" s="350"/>
      <c r="AQ21" s="351"/>
      <c r="AR21" s="351"/>
      <c r="AS21" s="351"/>
      <c r="AT21" s="351"/>
      <c r="AU21" s="350"/>
      <c r="AV21" s="350"/>
      <c r="AW21" s="350"/>
      <c r="AX21" s="382"/>
    </row>
    <row r="22" spans="1:50" ht="18.75" customHeight="1" x14ac:dyDescent="0.2">
      <c r="A22" s="117" t="s">
        <v>593</v>
      </c>
      <c r="B22" s="118"/>
      <c r="C22" s="118"/>
      <c r="D22" s="118"/>
      <c r="E22" s="118"/>
      <c r="F22" s="119"/>
      <c r="G22" s="108" t="s">
        <v>239</v>
      </c>
      <c r="H22" s="109"/>
      <c r="I22" s="109"/>
      <c r="J22" s="109"/>
      <c r="K22" s="109"/>
      <c r="L22" s="109"/>
      <c r="M22" s="109"/>
      <c r="N22" s="109"/>
      <c r="O22" s="110"/>
      <c r="P22" s="126" t="s">
        <v>591</v>
      </c>
      <c r="Q22" s="109"/>
      <c r="R22" s="109"/>
      <c r="S22" s="109"/>
      <c r="T22" s="109"/>
      <c r="U22" s="109"/>
      <c r="V22" s="110"/>
      <c r="W22" s="126" t="s">
        <v>592</v>
      </c>
      <c r="X22" s="109"/>
      <c r="Y22" s="109"/>
      <c r="Z22" s="109"/>
      <c r="AA22" s="109"/>
      <c r="AB22" s="109"/>
      <c r="AC22" s="110"/>
      <c r="AD22" s="126" t="s">
        <v>238</v>
      </c>
      <c r="AE22" s="109"/>
      <c r="AF22" s="109"/>
      <c r="AG22" s="109"/>
      <c r="AH22" s="109"/>
      <c r="AI22" s="109"/>
      <c r="AJ22" s="109"/>
      <c r="AK22" s="109"/>
      <c r="AL22" s="109"/>
      <c r="AM22" s="109"/>
      <c r="AN22" s="109"/>
      <c r="AO22" s="109"/>
      <c r="AP22" s="109"/>
      <c r="AQ22" s="109"/>
      <c r="AR22" s="109"/>
      <c r="AS22" s="109"/>
      <c r="AT22" s="109"/>
      <c r="AU22" s="109"/>
      <c r="AV22" s="109"/>
      <c r="AW22" s="109"/>
      <c r="AX22" s="127"/>
    </row>
    <row r="23" spans="1:50" ht="25.5" customHeight="1" x14ac:dyDescent="0.2">
      <c r="A23" s="120"/>
      <c r="B23" s="121"/>
      <c r="C23" s="121"/>
      <c r="D23" s="121"/>
      <c r="E23" s="121"/>
      <c r="F23" s="122"/>
      <c r="G23" s="111" t="s">
        <v>700</v>
      </c>
      <c r="H23" s="112"/>
      <c r="I23" s="112"/>
      <c r="J23" s="112"/>
      <c r="K23" s="112"/>
      <c r="L23" s="112"/>
      <c r="M23" s="112"/>
      <c r="N23" s="112"/>
      <c r="O23" s="113"/>
      <c r="P23" s="139">
        <v>210</v>
      </c>
      <c r="Q23" s="140"/>
      <c r="R23" s="140"/>
      <c r="S23" s="140"/>
      <c r="T23" s="140"/>
      <c r="U23" s="140"/>
      <c r="V23" s="141"/>
      <c r="W23" s="139">
        <v>262</v>
      </c>
      <c r="X23" s="140"/>
      <c r="Y23" s="140"/>
      <c r="Z23" s="140"/>
      <c r="AA23" s="140"/>
      <c r="AB23" s="140"/>
      <c r="AC23" s="141"/>
      <c r="AD23" s="128" t="s">
        <v>704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2">
      <c r="A24" s="120"/>
      <c r="B24" s="121"/>
      <c r="C24" s="121"/>
      <c r="D24" s="121"/>
      <c r="E24" s="121"/>
      <c r="F24" s="122"/>
      <c r="G24" s="114" t="s">
        <v>676</v>
      </c>
      <c r="H24" s="115"/>
      <c r="I24" s="115"/>
      <c r="J24" s="115"/>
      <c r="K24" s="115"/>
      <c r="L24" s="115"/>
      <c r="M24" s="115"/>
      <c r="N24" s="115"/>
      <c r="O24" s="116"/>
      <c r="P24" s="142">
        <v>3</v>
      </c>
      <c r="Q24" s="143"/>
      <c r="R24" s="143"/>
      <c r="S24" s="143"/>
      <c r="T24" s="143"/>
      <c r="U24" s="143"/>
      <c r="V24" s="144"/>
      <c r="W24" s="142">
        <v>3</v>
      </c>
      <c r="X24" s="143"/>
      <c r="Y24" s="143"/>
      <c r="Z24" s="143"/>
      <c r="AA24" s="143"/>
      <c r="AB24" s="143"/>
      <c r="AC24" s="14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2">
      <c r="A25" s="120"/>
      <c r="B25" s="121"/>
      <c r="C25" s="121"/>
      <c r="D25" s="121"/>
      <c r="E25" s="121"/>
      <c r="F25" s="122"/>
      <c r="G25" s="114"/>
      <c r="H25" s="115"/>
      <c r="I25" s="115"/>
      <c r="J25" s="115"/>
      <c r="K25" s="115"/>
      <c r="L25" s="115"/>
      <c r="M25" s="115"/>
      <c r="N25" s="115"/>
      <c r="O25" s="116"/>
      <c r="P25" s="756"/>
      <c r="Q25" s="757"/>
      <c r="R25" s="757"/>
      <c r="S25" s="757"/>
      <c r="T25" s="757"/>
      <c r="U25" s="757"/>
      <c r="V25" s="758"/>
      <c r="W25" s="142"/>
      <c r="X25" s="143"/>
      <c r="Y25" s="143"/>
      <c r="Z25" s="143"/>
      <c r="AA25" s="143"/>
      <c r="AB25" s="143"/>
      <c r="AC25" s="14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thickBot="1" x14ac:dyDescent="0.25">
      <c r="A26" s="123"/>
      <c r="B26" s="124"/>
      <c r="C26" s="124"/>
      <c r="D26" s="124"/>
      <c r="E26" s="124"/>
      <c r="F26" s="125"/>
      <c r="G26" s="159" t="s">
        <v>240</v>
      </c>
      <c r="H26" s="160"/>
      <c r="I26" s="160"/>
      <c r="J26" s="160"/>
      <c r="K26" s="160"/>
      <c r="L26" s="160"/>
      <c r="M26" s="160"/>
      <c r="N26" s="160"/>
      <c r="O26" s="161"/>
      <c r="P26" s="753">
        <f>AK13</f>
        <v>213</v>
      </c>
      <c r="Q26" s="754"/>
      <c r="R26" s="754"/>
      <c r="S26" s="754"/>
      <c r="T26" s="754"/>
      <c r="U26" s="754"/>
      <c r="V26" s="755"/>
      <c r="W26" s="153">
        <f>AR13</f>
        <v>265</v>
      </c>
      <c r="X26" s="154"/>
      <c r="Y26" s="154"/>
      <c r="Z26" s="154"/>
      <c r="AA26" s="154"/>
      <c r="AB26" s="154"/>
      <c r="AC26" s="155"/>
      <c r="AD26" s="134"/>
      <c r="AE26" s="134"/>
      <c r="AF26" s="134"/>
      <c r="AG26" s="134"/>
      <c r="AH26" s="134"/>
      <c r="AI26" s="134"/>
      <c r="AJ26" s="134"/>
      <c r="AK26" s="134"/>
      <c r="AL26" s="134"/>
      <c r="AM26" s="134"/>
      <c r="AN26" s="134"/>
      <c r="AO26" s="134"/>
      <c r="AP26" s="134"/>
      <c r="AQ26" s="134"/>
      <c r="AR26" s="134"/>
      <c r="AS26" s="134"/>
      <c r="AT26" s="134"/>
      <c r="AU26" s="134"/>
      <c r="AV26" s="134"/>
      <c r="AW26" s="134"/>
      <c r="AX26" s="135"/>
    </row>
    <row r="27" spans="1:50" ht="18.75" customHeight="1" x14ac:dyDescent="0.2">
      <c r="A27" s="353" t="s">
        <v>251</v>
      </c>
      <c r="B27" s="354"/>
      <c r="C27" s="354"/>
      <c r="D27" s="354"/>
      <c r="E27" s="354"/>
      <c r="F27" s="355"/>
      <c r="G27" s="468" t="s">
        <v>140</v>
      </c>
      <c r="H27" s="269"/>
      <c r="I27" s="269"/>
      <c r="J27" s="269"/>
      <c r="K27" s="269"/>
      <c r="L27" s="269"/>
      <c r="M27" s="269"/>
      <c r="N27" s="269"/>
      <c r="O27" s="408"/>
      <c r="P27" s="407" t="s">
        <v>58</v>
      </c>
      <c r="Q27" s="269"/>
      <c r="R27" s="269"/>
      <c r="S27" s="269"/>
      <c r="T27" s="269"/>
      <c r="U27" s="269"/>
      <c r="V27" s="269"/>
      <c r="W27" s="269"/>
      <c r="X27" s="408"/>
      <c r="Y27" s="347"/>
      <c r="Z27" s="348"/>
      <c r="AA27" s="349"/>
      <c r="AB27" s="774" t="s">
        <v>11</v>
      </c>
      <c r="AC27" s="775"/>
      <c r="AD27" s="776"/>
      <c r="AE27" s="774" t="s">
        <v>280</v>
      </c>
      <c r="AF27" s="775"/>
      <c r="AG27" s="775"/>
      <c r="AH27" s="776"/>
      <c r="AI27" s="777" t="s">
        <v>299</v>
      </c>
      <c r="AJ27" s="777"/>
      <c r="AK27" s="777"/>
      <c r="AL27" s="774"/>
      <c r="AM27" s="777" t="s">
        <v>396</v>
      </c>
      <c r="AN27" s="777"/>
      <c r="AO27" s="777"/>
      <c r="AP27" s="774"/>
      <c r="AQ27" s="465" t="s">
        <v>173</v>
      </c>
      <c r="AR27" s="466"/>
      <c r="AS27" s="466"/>
      <c r="AT27" s="467"/>
      <c r="AU27" s="269" t="s">
        <v>130</v>
      </c>
      <c r="AV27" s="269"/>
      <c r="AW27" s="269"/>
      <c r="AX27" s="270"/>
    </row>
    <row r="28" spans="1:50" ht="18.75" customHeight="1" x14ac:dyDescent="0.2">
      <c r="A28" s="356"/>
      <c r="B28" s="357"/>
      <c r="C28" s="357"/>
      <c r="D28" s="357"/>
      <c r="E28" s="357"/>
      <c r="F28" s="358"/>
      <c r="G28" s="469"/>
      <c r="H28" s="263"/>
      <c r="I28" s="263"/>
      <c r="J28" s="263"/>
      <c r="K28" s="263"/>
      <c r="L28" s="263"/>
      <c r="M28" s="263"/>
      <c r="N28" s="263"/>
      <c r="O28" s="410"/>
      <c r="P28" s="409"/>
      <c r="Q28" s="263"/>
      <c r="R28" s="263"/>
      <c r="S28" s="263"/>
      <c r="T28" s="263"/>
      <c r="U28" s="263"/>
      <c r="V28" s="263"/>
      <c r="W28" s="263"/>
      <c r="X28" s="410"/>
      <c r="Y28" s="401"/>
      <c r="Z28" s="402"/>
      <c r="AA28" s="403"/>
      <c r="AB28" s="778"/>
      <c r="AC28" s="779"/>
      <c r="AD28" s="780"/>
      <c r="AE28" s="778"/>
      <c r="AF28" s="779"/>
      <c r="AG28" s="779"/>
      <c r="AH28" s="780"/>
      <c r="AI28" s="781"/>
      <c r="AJ28" s="781"/>
      <c r="AK28" s="781"/>
      <c r="AL28" s="778"/>
      <c r="AM28" s="781"/>
      <c r="AN28" s="781"/>
      <c r="AO28" s="781"/>
      <c r="AP28" s="778"/>
      <c r="AQ28" s="194">
        <v>3</v>
      </c>
      <c r="AR28" s="193"/>
      <c r="AS28" s="179" t="s">
        <v>174</v>
      </c>
      <c r="AT28" s="180"/>
      <c r="AU28" s="265" t="s">
        <v>602</v>
      </c>
      <c r="AV28" s="265"/>
      <c r="AW28" s="263" t="s">
        <v>169</v>
      </c>
      <c r="AX28" s="264"/>
    </row>
    <row r="29" spans="1:50" ht="23.25" customHeight="1" x14ac:dyDescent="0.2">
      <c r="A29" s="359"/>
      <c r="B29" s="357"/>
      <c r="C29" s="357"/>
      <c r="D29" s="357"/>
      <c r="E29" s="357"/>
      <c r="F29" s="358"/>
      <c r="G29" s="759" t="s">
        <v>603</v>
      </c>
      <c r="H29" s="760"/>
      <c r="I29" s="760"/>
      <c r="J29" s="760"/>
      <c r="K29" s="760"/>
      <c r="L29" s="760"/>
      <c r="M29" s="760"/>
      <c r="N29" s="760"/>
      <c r="O29" s="761"/>
      <c r="P29" s="762" t="s">
        <v>604</v>
      </c>
      <c r="Q29" s="762"/>
      <c r="R29" s="762"/>
      <c r="S29" s="762"/>
      <c r="T29" s="762"/>
      <c r="U29" s="762"/>
      <c r="V29" s="762"/>
      <c r="W29" s="762"/>
      <c r="X29" s="763"/>
      <c r="Y29" s="404" t="s">
        <v>12</v>
      </c>
      <c r="Z29" s="405"/>
      <c r="AA29" s="406"/>
      <c r="AB29" s="411" t="s">
        <v>14</v>
      </c>
      <c r="AC29" s="411"/>
      <c r="AD29" s="411"/>
      <c r="AE29" s="258">
        <v>81.400000000000006</v>
      </c>
      <c r="AF29" s="259"/>
      <c r="AG29" s="259"/>
      <c r="AH29" s="259"/>
      <c r="AI29" s="258">
        <v>77.599999999999994</v>
      </c>
      <c r="AJ29" s="259"/>
      <c r="AK29" s="259"/>
      <c r="AL29" s="259"/>
      <c r="AM29" s="258">
        <v>83.3</v>
      </c>
      <c r="AN29" s="259"/>
      <c r="AO29" s="259"/>
      <c r="AP29" s="259"/>
      <c r="AQ29" s="166" t="s">
        <v>602</v>
      </c>
      <c r="AR29" s="167"/>
      <c r="AS29" s="167"/>
      <c r="AT29" s="168"/>
      <c r="AU29" s="259" t="s">
        <v>602</v>
      </c>
      <c r="AV29" s="259"/>
      <c r="AW29" s="259"/>
      <c r="AX29" s="260"/>
    </row>
    <row r="30" spans="1:50" ht="23.25" customHeight="1" x14ac:dyDescent="0.2">
      <c r="A30" s="360"/>
      <c r="B30" s="361"/>
      <c r="C30" s="361"/>
      <c r="D30" s="361"/>
      <c r="E30" s="361"/>
      <c r="F30" s="362"/>
      <c r="G30" s="764"/>
      <c r="H30" s="765"/>
      <c r="I30" s="765"/>
      <c r="J30" s="765"/>
      <c r="K30" s="765"/>
      <c r="L30" s="765"/>
      <c r="M30" s="765"/>
      <c r="N30" s="765"/>
      <c r="O30" s="766"/>
      <c r="P30" s="767"/>
      <c r="Q30" s="767"/>
      <c r="R30" s="767"/>
      <c r="S30" s="767"/>
      <c r="T30" s="767"/>
      <c r="U30" s="767"/>
      <c r="V30" s="767"/>
      <c r="W30" s="767"/>
      <c r="X30" s="768"/>
      <c r="Y30" s="277" t="s">
        <v>53</v>
      </c>
      <c r="Z30" s="278"/>
      <c r="AA30" s="279"/>
      <c r="AB30" s="363" t="s">
        <v>14</v>
      </c>
      <c r="AC30" s="363"/>
      <c r="AD30" s="363"/>
      <c r="AE30" s="258">
        <v>80</v>
      </c>
      <c r="AF30" s="259"/>
      <c r="AG30" s="259"/>
      <c r="AH30" s="259"/>
      <c r="AI30" s="258">
        <v>80</v>
      </c>
      <c r="AJ30" s="259"/>
      <c r="AK30" s="259"/>
      <c r="AL30" s="259"/>
      <c r="AM30" s="258">
        <v>80</v>
      </c>
      <c r="AN30" s="259"/>
      <c r="AO30" s="259"/>
      <c r="AP30" s="259"/>
      <c r="AQ30" s="166">
        <v>80</v>
      </c>
      <c r="AR30" s="167"/>
      <c r="AS30" s="167"/>
      <c r="AT30" s="168"/>
      <c r="AU30" s="259" t="s">
        <v>602</v>
      </c>
      <c r="AV30" s="259"/>
      <c r="AW30" s="259"/>
      <c r="AX30" s="260"/>
    </row>
    <row r="31" spans="1:50" ht="23.25" customHeight="1" x14ac:dyDescent="0.2">
      <c r="A31" s="359"/>
      <c r="B31" s="357"/>
      <c r="C31" s="357"/>
      <c r="D31" s="357"/>
      <c r="E31" s="357"/>
      <c r="F31" s="358"/>
      <c r="G31" s="769"/>
      <c r="H31" s="770"/>
      <c r="I31" s="770"/>
      <c r="J31" s="770"/>
      <c r="K31" s="770"/>
      <c r="L31" s="770"/>
      <c r="M31" s="770"/>
      <c r="N31" s="770"/>
      <c r="O31" s="771"/>
      <c r="P31" s="772"/>
      <c r="Q31" s="772"/>
      <c r="R31" s="772"/>
      <c r="S31" s="772"/>
      <c r="T31" s="772"/>
      <c r="U31" s="772"/>
      <c r="V31" s="772"/>
      <c r="W31" s="772"/>
      <c r="X31" s="773"/>
      <c r="Y31" s="277" t="s">
        <v>13</v>
      </c>
      <c r="Z31" s="278"/>
      <c r="AA31" s="279"/>
      <c r="AB31" s="577" t="s">
        <v>170</v>
      </c>
      <c r="AC31" s="577"/>
      <c r="AD31" s="577"/>
      <c r="AE31" s="258">
        <v>101.8</v>
      </c>
      <c r="AF31" s="259"/>
      <c r="AG31" s="259"/>
      <c r="AH31" s="259"/>
      <c r="AI31" s="258">
        <v>97</v>
      </c>
      <c r="AJ31" s="259"/>
      <c r="AK31" s="259"/>
      <c r="AL31" s="259"/>
      <c r="AM31" s="258">
        <v>104.1</v>
      </c>
      <c r="AN31" s="259"/>
      <c r="AO31" s="259"/>
      <c r="AP31" s="259"/>
      <c r="AQ31" s="166" t="s">
        <v>602</v>
      </c>
      <c r="AR31" s="167"/>
      <c r="AS31" s="167"/>
      <c r="AT31" s="168"/>
      <c r="AU31" s="259" t="s">
        <v>602</v>
      </c>
      <c r="AV31" s="259"/>
      <c r="AW31" s="259"/>
      <c r="AX31" s="260"/>
    </row>
    <row r="32" spans="1:50" ht="23.25" customHeight="1" x14ac:dyDescent="0.2">
      <c r="A32" s="716" t="s">
        <v>271</v>
      </c>
      <c r="B32" s="717"/>
      <c r="C32" s="717"/>
      <c r="D32" s="717"/>
      <c r="E32" s="717"/>
      <c r="F32" s="718"/>
      <c r="G32" s="671" t="s">
        <v>605</v>
      </c>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3"/>
    </row>
    <row r="33" spans="1:51" ht="23.25" customHeight="1" x14ac:dyDescent="0.2">
      <c r="A33" s="719"/>
      <c r="B33" s="720"/>
      <c r="C33" s="720"/>
      <c r="D33" s="720"/>
      <c r="E33" s="720"/>
      <c r="F33" s="72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6"/>
      <c r="AF33" s="676"/>
      <c r="AG33" s="676"/>
      <c r="AH33" s="676"/>
      <c r="AI33" s="676"/>
      <c r="AJ33" s="676"/>
      <c r="AK33" s="676"/>
      <c r="AL33" s="676"/>
      <c r="AM33" s="676"/>
      <c r="AN33" s="676"/>
      <c r="AO33" s="676"/>
      <c r="AP33" s="676"/>
      <c r="AQ33" s="675"/>
      <c r="AR33" s="675"/>
      <c r="AS33" s="675"/>
      <c r="AT33" s="675"/>
      <c r="AU33" s="675"/>
      <c r="AV33" s="675"/>
      <c r="AW33" s="675"/>
      <c r="AX33" s="677"/>
    </row>
    <row r="34" spans="1:51" ht="18.75" customHeight="1" thickBot="1" x14ac:dyDescent="0.25">
      <c r="A34" s="615" t="s">
        <v>142</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105" t="s">
        <v>248</v>
      </c>
      <c r="AP34" s="106"/>
      <c r="AQ34" s="106"/>
      <c r="AR34" s="57"/>
      <c r="AS34" s="105"/>
      <c r="AT34" s="106"/>
      <c r="AU34" s="106"/>
      <c r="AV34" s="106"/>
      <c r="AW34" s="106"/>
      <c r="AX34" s="107"/>
      <c r="AY34">
        <f>COUNTIF($AR$34,"☑")</f>
        <v>0</v>
      </c>
    </row>
    <row r="35" spans="1:51" ht="31.5" customHeight="1" x14ac:dyDescent="0.2">
      <c r="A35" s="630" t="s">
        <v>252</v>
      </c>
      <c r="B35" s="631"/>
      <c r="C35" s="631"/>
      <c r="D35" s="631"/>
      <c r="E35" s="631"/>
      <c r="F35" s="632"/>
      <c r="G35" s="639" t="s">
        <v>59</v>
      </c>
      <c r="H35" s="639"/>
      <c r="I35" s="639"/>
      <c r="J35" s="639"/>
      <c r="K35" s="639"/>
      <c r="L35" s="639"/>
      <c r="M35" s="639"/>
      <c r="N35" s="639"/>
      <c r="O35" s="639"/>
      <c r="P35" s="639"/>
      <c r="Q35" s="639"/>
      <c r="R35" s="639"/>
      <c r="S35" s="639"/>
      <c r="T35" s="639"/>
      <c r="U35" s="639"/>
      <c r="V35" s="639"/>
      <c r="W35" s="639"/>
      <c r="X35" s="640"/>
      <c r="Y35" s="347"/>
      <c r="Z35" s="348"/>
      <c r="AA35" s="349"/>
      <c r="AB35" s="646" t="s">
        <v>11</v>
      </c>
      <c r="AC35" s="646"/>
      <c r="AD35" s="646"/>
      <c r="AE35" s="621" t="s">
        <v>280</v>
      </c>
      <c r="AF35" s="622"/>
      <c r="AG35" s="622"/>
      <c r="AH35" s="623"/>
      <c r="AI35" s="621" t="s">
        <v>299</v>
      </c>
      <c r="AJ35" s="622"/>
      <c r="AK35" s="622"/>
      <c r="AL35" s="623"/>
      <c r="AM35" s="621" t="s">
        <v>396</v>
      </c>
      <c r="AN35" s="622"/>
      <c r="AO35" s="622"/>
      <c r="AP35" s="623"/>
      <c r="AQ35" s="690" t="s">
        <v>304</v>
      </c>
      <c r="AR35" s="691"/>
      <c r="AS35" s="691"/>
      <c r="AT35" s="692"/>
      <c r="AU35" s="690" t="s">
        <v>428</v>
      </c>
      <c r="AV35" s="691"/>
      <c r="AW35" s="691"/>
      <c r="AX35" s="693"/>
    </row>
    <row r="36" spans="1:51" ht="23.25" customHeight="1" x14ac:dyDescent="0.2">
      <c r="A36" s="633"/>
      <c r="B36" s="634"/>
      <c r="C36" s="634"/>
      <c r="D36" s="634"/>
      <c r="E36" s="634"/>
      <c r="F36" s="635"/>
      <c r="G36" s="197" t="s">
        <v>606</v>
      </c>
      <c r="H36" s="197"/>
      <c r="I36" s="197"/>
      <c r="J36" s="197"/>
      <c r="K36" s="197"/>
      <c r="L36" s="197"/>
      <c r="M36" s="197"/>
      <c r="N36" s="197"/>
      <c r="O36" s="197"/>
      <c r="P36" s="197"/>
      <c r="Q36" s="197"/>
      <c r="R36" s="197"/>
      <c r="S36" s="197"/>
      <c r="T36" s="197"/>
      <c r="U36" s="197"/>
      <c r="V36" s="197"/>
      <c r="W36" s="197"/>
      <c r="X36" s="198"/>
      <c r="Y36" s="617" t="s">
        <v>54</v>
      </c>
      <c r="Z36" s="545"/>
      <c r="AA36" s="546"/>
      <c r="AB36" s="411" t="s">
        <v>607</v>
      </c>
      <c r="AC36" s="411"/>
      <c r="AD36" s="411"/>
      <c r="AE36" s="352">
        <v>45</v>
      </c>
      <c r="AF36" s="352"/>
      <c r="AG36" s="352"/>
      <c r="AH36" s="352"/>
      <c r="AI36" s="352">
        <v>37</v>
      </c>
      <c r="AJ36" s="352"/>
      <c r="AK36" s="352"/>
      <c r="AL36" s="352"/>
      <c r="AM36" s="352">
        <v>29</v>
      </c>
      <c r="AN36" s="352"/>
      <c r="AO36" s="352"/>
      <c r="AP36" s="352"/>
      <c r="AQ36" s="352" t="s">
        <v>628</v>
      </c>
      <c r="AR36" s="352"/>
      <c r="AS36" s="352"/>
      <c r="AT36" s="352"/>
      <c r="AU36" s="258" t="s">
        <v>628</v>
      </c>
      <c r="AV36" s="259"/>
      <c r="AW36" s="259"/>
      <c r="AX36" s="260"/>
    </row>
    <row r="37" spans="1:51" ht="23.25" customHeight="1" x14ac:dyDescent="0.2">
      <c r="A37" s="636"/>
      <c r="B37" s="637"/>
      <c r="C37" s="637"/>
      <c r="D37" s="637"/>
      <c r="E37" s="637"/>
      <c r="F37" s="638"/>
      <c r="G37" s="203"/>
      <c r="H37" s="203"/>
      <c r="I37" s="203"/>
      <c r="J37" s="203"/>
      <c r="K37" s="203"/>
      <c r="L37" s="203"/>
      <c r="M37" s="203"/>
      <c r="N37" s="203"/>
      <c r="O37" s="203"/>
      <c r="P37" s="203"/>
      <c r="Q37" s="203"/>
      <c r="R37" s="203"/>
      <c r="S37" s="203"/>
      <c r="T37" s="203"/>
      <c r="U37" s="203"/>
      <c r="V37" s="203"/>
      <c r="W37" s="203"/>
      <c r="X37" s="204"/>
      <c r="Y37" s="658" t="s">
        <v>55</v>
      </c>
      <c r="Z37" s="641"/>
      <c r="AA37" s="642"/>
      <c r="AB37" s="411" t="s">
        <v>607</v>
      </c>
      <c r="AC37" s="411"/>
      <c r="AD37" s="411"/>
      <c r="AE37" s="352">
        <v>24</v>
      </c>
      <c r="AF37" s="352"/>
      <c r="AG37" s="352"/>
      <c r="AH37" s="352"/>
      <c r="AI37" s="352">
        <v>26</v>
      </c>
      <c r="AJ37" s="352"/>
      <c r="AK37" s="352"/>
      <c r="AL37" s="352"/>
      <c r="AM37" s="352">
        <v>37</v>
      </c>
      <c r="AN37" s="352"/>
      <c r="AO37" s="352"/>
      <c r="AP37" s="352"/>
      <c r="AQ37" s="352">
        <v>29</v>
      </c>
      <c r="AR37" s="352"/>
      <c r="AS37" s="352"/>
      <c r="AT37" s="352"/>
      <c r="AU37" s="694" t="s">
        <v>628</v>
      </c>
      <c r="AV37" s="695"/>
      <c r="AW37" s="695"/>
      <c r="AX37" s="696"/>
    </row>
    <row r="38" spans="1:51" ht="23.25" customHeight="1" x14ac:dyDescent="0.2">
      <c r="A38" s="650" t="s">
        <v>15</v>
      </c>
      <c r="B38" s="651"/>
      <c r="C38" s="651"/>
      <c r="D38" s="651"/>
      <c r="E38" s="651"/>
      <c r="F38" s="652"/>
      <c r="G38" s="278" t="s">
        <v>16</v>
      </c>
      <c r="H38" s="278"/>
      <c r="I38" s="278"/>
      <c r="J38" s="278"/>
      <c r="K38" s="278"/>
      <c r="L38" s="278"/>
      <c r="M38" s="278"/>
      <c r="N38" s="278"/>
      <c r="O38" s="278"/>
      <c r="P38" s="278"/>
      <c r="Q38" s="278"/>
      <c r="R38" s="278"/>
      <c r="S38" s="278"/>
      <c r="T38" s="278"/>
      <c r="U38" s="278"/>
      <c r="V38" s="278"/>
      <c r="W38" s="278"/>
      <c r="X38" s="279"/>
      <c r="Y38" s="476"/>
      <c r="Z38" s="477"/>
      <c r="AA38" s="478"/>
      <c r="AB38" s="277" t="s">
        <v>11</v>
      </c>
      <c r="AC38" s="278"/>
      <c r="AD38" s="279"/>
      <c r="AE38" s="249" t="s">
        <v>280</v>
      </c>
      <c r="AF38" s="249"/>
      <c r="AG38" s="249"/>
      <c r="AH38" s="249"/>
      <c r="AI38" s="249" t="s">
        <v>299</v>
      </c>
      <c r="AJ38" s="249"/>
      <c r="AK38" s="249"/>
      <c r="AL38" s="249"/>
      <c r="AM38" s="249" t="s">
        <v>396</v>
      </c>
      <c r="AN38" s="249"/>
      <c r="AO38" s="249"/>
      <c r="AP38" s="249"/>
      <c r="AQ38" s="608" t="s">
        <v>429</v>
      </c>
      <c r="AR38" s="609"/>
      <c r="AS38" s="609"/>
      <c r="AT38" s="609"/>
      <c r="AU38" s="609"/>
      <c r="AV38" s="609"/>
      <c r="AW38" s="609"/>
      <c r="AX38" s="610"/>
    </row>
    <row r="39" spans="1:51" ht="23.25" customHeight="1" x14ac:dyDescent="0.2">
      <c r="A39" s="653"/>
      <c r="B39" s="654"/>
      <c r="C39" s="654"/>
      <c r="D39" s="654"/>
      <c r="E39" s="654"/>
      <c r="F39" s="655"/>
      <c r="G39" s="479" t="s">
        <v>609</v>
      </c>
      <c r="H39" s="479"/>
      <c r="I39" s="479"/>
      <c r="J39" s="479"/>
      <c r="K39" s="479"/>
      <c r="L39" s="479"/>
      <c r="M39" s="479"/>
      <c r="N39" s="479"/>
      <c r="O39" s="479"/>
      <c r="P39" s="479"/>
      <c r="Q39" s="479"/>
      <c r="R39" s="479"/>
      <c r="S39" s="479"/>
      <c r="T39" s="479"/>
      <c r="U39" s="479"/>
      <c r="V39" s="479"/>
      <c r="W39" s="479"/>
      <c r="X39" s="479"/>
      <c r="Y39" s="481" t="s">
        <v>15</v>
      </c>
      <c r="Z39" s="482"/>
      <c r="AA39" s="483"/>
      <c r="AB39" s="618" t="s">
        <v>608</v>
      </c>
      <c r="AC39" s="619"/>
      <c r="AD39" s="620"/>
      <c r="AE39" s="352">
        <v>4.4000000000000004</v>
      </c>
      <c r="AF39" s="352"/>
      <c r="AG39" s="352"/>
      <c r="AH39" s="352"/>
      <c r="AI39" s="352">
        <v>4.9000000000000004</v>
      </c>
      <c r="AJ39" s="352"/>
      <c r="AK39" s="352"/>
      <c r="AL39" s="352"/>
      <c r="AM39" s="352">
        <v>3.8</v>
      </c>
      <c r="AN39" s="352"/>
      <c r="AO39" s="352"/>
      <c r="AP39" s="352"/>
      <c r="AQ39" s="258">
        <v>7.6</v>
      </c>
      <c r="AR39" s="259"/>
      <c r="AS39" s="259"/>
      <c r="AT39" s="259"/>
      <c r="AU39" s="259"/>
      <c r="AV39" s="259"/>
      <c r="AW39" s="259"/>
      <c r="AX39" s="260"/>
    </row>
    <row r="40" spans="1:51" ht="46.5" customHeight="1" thickBot="1" x14ac:dyDescent="0.25">
      <c r="A40" s="656"/>
      <c r="B40" s="275"/>
      <c r="C40" s="275"/>
      <c r="D40" s="275"/>
      <c r="E40" s="275"/>
      <c r="F40" s="657"/>
      <c r="G40" s="480"/>
      <c r="H40" s="480"/>
      <c r="I40" s="480"/>
      <c r="J40" s="480"/>
      <c r="K40" s="480"/>
      <c r="L40" s="480"/>
      <c r="M40" s="480"/>
      <c r="N40" s="480"/>
      <c r="O40" s="480"/>
      <c r="P40" s="480"/>
      <c r="Q40" s="480"/>
      <c r="R40" s="480"/>
      <c r="S40" s="480"/>
      <c r="T40" s="480"/>
      <c r="U40" s="480"/>
      <c r="V40" s="480"/>
      <c r="W40" s="480"/>
      <c r="X40" s="480"/>
      <c r="Y40" s="404" t="s">
        <v>48</v>
      </c>
      <c r="Z40" s="641"/>
      <c r="AA40" s="642"/>
      <c r="AB40" s="643" t="s">
        <v>610</v>
      </c>
      <c r="AC40" s="644"/>
      <c r="AD40" s="645"/>
      <c r="AE40" s="345" t="s">
        <v>693</v>
      </c>
      <c r="AF40" s="345"/>
      <c r="AG40" s="345"/>
      <c r="AH40" s="345"/>
      <c r="AI40" s="345" t="s">
        <v>694</v>
      </c>
      <c r="AJ40" s="345"/>
      <c r="AK40" s="345"/>
      <c r="AL40" s="345"/>
      <c r="AM40" s="345" t="s">
        <v>695</v>
      </c>
      <c r="AN40" s="345"/>
      <c r="AO40" s="345"/>
      <c r="AP40" s="345"/>
      <c r="AQ40" s="345" t="s">
        <v>696</v>
      </c>
      <c r="AR40" s="345"/>
      <c r="AS40" s="345"/>
      <c r="AT40" s="345"/>
      <c r="AU40" s="345"/>
      <c r="AV40" s="345"/>
      <c r="AW40" s="345"/>
      <c r="AX40" s="607"/>
    </row>
    <row r="41" spans="1:51" ht="45" customHeight="1" x14ac:dyDescent="0.2">
      <c r="A41" s="714" t="s">
        <v>293</v>
      </c>
      <c r="B41" s="713"/>
      <c r="C41" s="712" t="s">
        <v>175</v>
      </c>
      <c r="D41" s="713"/>
      <c r="E41" s="221" t="s">
        <v>204</v>
      </c>
      <c r="F41" s="222"/>
      <c r="G41" s="223" t="s">
        <v>602</v>
      </c>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5"/>
      <c r="AY41">
        <f>COUNTA($G$41)</f>
        <v>1</v>
      </c>
    </row>
    <row r="42" spans="1:51" ht="45" customHeight="1" x14ac:dyDescent="0.2">
      <c r="A42" s="715"/>
      <c r="B42" s="165"/>
      <c r="C42" s="164"/>
      <c r="D42" s="165"/>
      <c r="E42" s="217" t="s">
        <v>203</v>
      </c>
      <c r="F42" s="218"/>
      <c r="G42" s="202" t="s">
        <v>602</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c r="AY42">
        <f>$AY$41</f>
        <v>1</v>
      </c>
    </row>
    <row r="43" spans="1:51" ht="18.75" customHeight="1" x14ac:dyDescent="0.2">
      <c r="A43" s="715"/>
      <c r="B43" s="165"/>
      <c r="C43" s="164"/>
      <c r="D43" s="165"/>
      <c r="E43" s="162" t="s">
        <v>176</v>
      </c>
      <c r="F43" s="226"/>
      <c r="G43" s="301" t="s">
        <v>185</v>
      </c>
      <c r="H43" s="256"/>
      <c r="I43" s="256"/>
      <c r="J43" s="256"/>
      <c r="K43" s="256"/>
      <c r="L43" s="256"/>
      <c r="M43" s="256"/>
      <c r="N43" s="256"/>
      <c r="O43" s="256"/>
      <c r="P43" s="256"/>
      <c r="Q43" s="256"/>
      <c r="R43" s="256"/>
      <c r="S43" s="256"/>
      <c r="T43" s="256"/>
      <c r="U43" s="256"/>
      <c r="V43" s="256"/>
      <c r="W43" s="256"/>
      <c r="X43" s="257"/>
      <c r="Y43" s="252"/>
      <c r="Z43" s="253"/>
      <c r="AA43" s="254"/>
      <c r="AB43" s="255" t="s">
        <v>11</v>
      </c>
      <c r="AC43" s="256"/>
      <c r="AD43" s="257"/>
      <c r="AE43" s="184" t="s">
        <v>280</v>
      </c>
      <c r="AF43" s="176"/>
      <c r="AG43" s="176"/>
      <c r="AH43" s="177"/>
      <c r="AI43" s="184" t="s">
        <v>299</v>
      </c>
      <c r="AJ43" s="176"/>
      <c r="AK43" s="176"/>
      <c r="AL43" s="177"/>
      <c r="AM43" s="184" t="s">
        <v>586</v>
      </c>
      <c r="AN43" s="176"/>
      <c r="AO43" s="176"/>
      <c r="AP43" s="177"/>
      <c r="AQ43" s="255" t="s">
        <v>173</v>
      </c>
      <c r="AR43" s="256"/>
      <c r="AS43" s="256"/>
      <c r="AT43" s="257"/>
      <c r="AU43" s="261" t="s">
        <v>187</v>
      </c>
      <c r="AV43" s="261"/>
      <c r="AW43" s="261"/>
      <c r="AX43" s="262"/>
      <c r="AY43">
        <f>COUNTA($G$45)</f>
        <v>1</v>
      </c>
    </row>
    <row r="44" spans="1:51" ht="18.75" customHeight="1" x14ac:dyDescent="0.2">
      <c r="A44" s="715"/>
      <c r="B44" s="165"/>
      <c r="C44" s="164"/>
      <c r="D44" s="165"/>
      <c r="E44" s="164"/>
      <c r="F44" s="227"/>
      <c r="G44" s="178"/>
      <c r="H44" s="179"/>
      <c r="I44" s="179"/>
      <c r="J44" s="179"/>
      <c r="K44" s="179"/>
      <c r="L44" s="179"/>
      <c r="M44" s="179"/>
      <c r="N44" s="179"/>
      <c r="O44" s="179"/>
      <c r="P44" s="179"/>
      <c r="Q44" s="179"/>
      <c r="R44" s="179"/>
      <c r="S44" s="179"/>
      <c r="T44" s="179"/>
      <c r="U44" s="179"/>
      <c r="V44" s="179"/>
      <c r="W44" s="179"/>
      <c r="X44" s="180"/>
      <c r="Y44" s="181"/>
      <c r="Z44" s="182"/>
      <c r="AA44" s="183"/>
      <c r="AB44" s="185"/>
      <c r="AC44" s="179"/>
      <c r="AD44" s="180"/>
      <c r="AE44" s="185"/>
      <c r="AF44" s="179"/>
      <c r="AG44" s="179"/>
      <c r="AH44" s="180"/>
      <c r="AI44" s="185"/>
      <c r="AJ44" s="179"/>
      <c r="AK44" s="179"/>
      <c r="AL44" s="180"/>
      <c r="AM44" s="185"/>
      <c r="AN44" s="179"/>
      <c r="AO44" s="179"/>
      <c r="AP44" s="180"/>
      <c r="AQ44" s="300" t="s">
        <v>602</v>
      </c>
      <c r="AR44" s="265"/>
      <c r="AS44" s="179" t="s">
        <v>174</v>
      </c>
      <c r="AT44" s="180"/>
      <c r="AU44" s="193" t="s">
        <v>602</v>
      </c>
      <c r="AV44" s="193"/>
      <c r="AW44" s="179" t="s">
        <v>169</v>
      </c>
      <c r="AX44" s="195"/>
      <c r="AY44">
        <f>$AY$43</f>
        <v>1</v>
      </c>
    </row>
    <row r="45" spans="1:51" ht="39.75" customHeight="1" x14ac:dyDescent="0.2">
      <c r="A45" s="715"/>
      <c r="B45" s="165"/>
      <c r="C45" s="164"/>
      <c r="D45" s="165"/>
      <c r="E45" s="164"/>
      <c r="F45" s="227"/>
      <c r="G45" s="196" t="s">
        <v>602</v>
      </c>
      <c r="H45" s="197"/>
      <c r="I45" s="197"/>
      <c r="J45" s="197"/>
      <c r="K45" s="197"/>
      <c r="L45" s="197"/>
      <c r="M45" s="197"/>
      <c r="N45" s="197"/>
      <c r="O45" s="197"/>
      <c r="P45" s="197"/>
      <c r="Q45" s="197"/>
      <c r="R45" s="197"/>
      <c r="S45" s="197"/>
      <c r="T45" s="197"/>
      <c r="U45" s="197"/>
      <c r="V45" s="197"/>
      <c r="W45" s="197"/>
      <c r="X45" s="198"/>
      <c r="Y45" s="205" t="s">
        <v>186</v>
      </c>
      <c r="Z45" s="206"/>
      <c r="AA45" s="207"/>
      <c r="AB45" s="250" t="s">
        <v>602</v>
      </c>
      <c r="AC45" s="171"/>
      <c r="AD45" s="171"/>
      <c r="AE45" s="251" t="s">
        <v>602</v>
      </c>
      <c r="AF45" s="167"/>
      <c r="AG45" s="167"/>
      <c r="AH45" s="167"/>
      <c r="AI45" s="251" t="s">
        <v>602</v>
      </c>
      <c r="AJ45" s="167"/>
      <c r="AK45" s="167"/>
      <c r="AL45" s="167"/>
      <c r="AM45" s="251" t="s">
        <v>602</v>
      </c>
      <c r="AN45" s="167"/>
      <c r="AO45" s="167"/>
      <c r="AP45" s="167"/>
      <c r="AQ45" s="251" t="s">
        <v>602</v>
      </c>
      <c r="AR45" s="167"/>
      <c r="AS45" s="167"/>
      <c r="AT45" s="167"/>
      <c r="AU45" s="251" t="s">
        <v>602</v>
      </c>
      <c r="AV45" s="167"/>
      <c r="AW45" s="167"/>
      <c r="AX45" s="169"/>
      <c r="AY45">
        <f t="shared" ref="AY45:AY46" si="4">$AY$43</f>
        <v>1</v>
      </c>
    </row>
    <row r="46" spans="1:51" ht="39.75" customHeight="1" x14ac:dyDescent="0.2">
      <c r="A46" s="715"/>
      <c r="B46" s="165"/>
      <c r="C46" s="164"/>
      <c r="D46" s="165"/>
      <c r="E46" s="164"/>
      <c r="F46" s="227"/>
      <c r="G46" s="202"/>
      <c r="H46" s="203"/>
      <c r="I46" s="203"/>
      <c r="J46" s="203"/>
      <c r="K46" s="203"/>
      <c r="L46" s="203"/>
      <c r="M46" s="203"/>
      <c r="N46" s="203"/>
      <c r="O46" s="203"/>
      <c r="P46" s="203"/>
      <c r="Q46" s="203"/>
      <c r="R46" s="203"/>
      <c r="S46" s="203"/>
      <c r="T46" s="203"/>
      <c r="U46" s="203"/>
      <c r="V46" s="203"/>
      <c r="W46" s="203"/>
      <c r="X46" s="204"/>
      <c r="Y46" s="170" t="s">
        <v>53</v>
      </c>
      <c r="Z46" s="137"/>
      <c r="AA46" s="138"/>
      <c r="AB46" s="576" t="s">
        <v>602</v>
      </c>
      <c r="AC46" s="208"/>
      <c r="AD46" s="208"/>
      <c r="AE46" s="251" t="s">
        <v>602</v>
      </c>
      <c r="AF46" s="167"/>
      <c r="AG46" s="167"/>
      <c r="AH46" s="167"/>
      <c r="AI46" s="251" t="s">
        <v>602</v>
      </c>
      <c r="AJ46" s="167"/>
      <c r="AK46" s="167"/>
      <c r="AL46" s="167"/>
      <c r="AM46" s="251" t="s">
        <v>602</v>
      </c>
      <c r="AN46" s="167"/>
      <c r="AO46" s="167"/>
      <c r="AP46" s="167"/>
      <c r="AQ46" s="251" t="s">
        <v>602</v>
      </c>
      <c r="AR46" s="167"/>
      <c r="AS46" s="167"/>
      <c r="AT46" s="167"/>
      <c r="AU46" s="251" t="s">
        <v>602</v>
      </c>
      <c r="AV46" s="167"/>
      <c r="AW46" s="167"/>
      <c r="AX46" s="169"/>
      <c r="AY46">
        <f t="shared" si="4"/>
        <v>1</v>
      </c>
    </row>
    <row r="47" spans="1:51" ht="22.5" customHeight="1" x14ac:dyDescent="0.2">
      <c r="A47" s="715"/>
      <c r="B47" s="165"/>
      <c r="C47" s="164"/>
      <c r="D47" s="165"/>
      <c r="E47" s="164"/>
      <c r="F47" s="227"/>
      <c r="G47" s="670" t="s">
        <v>188</v>
      </c>
      <c r="H47" s="176"/>
      <c r="I47" s="176"/>
      <c r="J47" s="176"/>
      <c r="K47" s="176"/>
      <c r="L47" s="176"/>
      <c r="M47" s="176"/>
      <c r="N47" s="176"/>
      <c r="O47" s="176"/>
      <c r="P47" s="177"/>
      <c r="Q47" s="184" t="s">
        <v>241</v>
      </c>
      <c r="R47" s="176"/>
      <c r="S47" s="176"/>
      <c r="T47" s="176"/>
      <c r="U47" s="176"/>
      <c r="V47" s="176"/>
      <c r="W47" s="176"/>
      <c r="X47" s="176"/>
      <c r="Y47" s="176"/>
      <c r="Z47" s="176"/>
      <c r="AA47" s="176"/>
      <c r="AB47" s="215" t="s">
        <v>242</v>
      </c>
      <c r="AC47" s="176"/>
      <c r="AD47" s="177"/>
      <c r="AE47" s="184" t="s">
        <v>189</v>
      </c>
      <c r="AF47" s="176"/>
      <c r="AG47" s="176"/>
      <c r="AH47" s="176"/>
      <c r="AI47" s="176"/>
      <c r="AJ47" s="176"/>
      <c r="AK47" s="176"/>
      <c r="AL47" s="176"/>
      <c r="AM47" s="176"/>
      <c r="AN47" s="176"/>
      <c r="AO47" s="176"/>
      <c r="AP47" s="176"/>
      <c r="AQ47" s="176"/>
      <c r="AR47" s="176"/>
      <c r="AS47" s="176"/>
      <c r="AT47" s="176"/>
      <c r="AU47" s="176"/>
      <c r="AV47" s="176"/>
      <c r="AW47" s="176"/>
      <c r="AX47" s="418"/>
      <c r="AY47">
        <f>COUNTA($G$49)</f>
        <v>1</v>
      </c>
    </row>
    <row r="48" spans="1:51" ht="22.5" customHeight="1" x14ac:dyDescent="0.2">
      <c r="A48" s="715"/>
      <c r="B48" s="165"/>
      <c r="C48" s="164"/>
      <c r="D48" s="165"/>
      <c r="E48" s="164"/>
      <c r="F48" s="227"/>
      <c r="G48" s="178"/>
      <c r="H48" s="179"/>
      <c r="I48" s="179"/>
      <c r="J48" s="179"/>
      <c r="K48" s="179"/>
      <c r="L48" s="179"/>
      <c r="M48" s="179"/>
      <c r="N48" s="179"/>
      <c r="O48" s="179"/>
      <c r="P48" s="180"/>
      <c r="Q48" s="185"/>
      <c r="R48" s="179"/>
      <c r="S48" s="179"/>
      <c r="T48" s="179"/>
      <c r="U48" s="179"/>
      <c r="V48" s="179"/>
      <c r="W48" s="179"/>
      <c r="X48" s="179"/>
      <c r="Y48" s="179"/>
      <c r="Z48" s="179"/>
      <c r="AA48" s="179"/>
      <c r="AB48" s="216"/>
      <c r="AC48" s="179"/>
      <c r="AD48" s="180"/>
      <c r="AE48" s="185"/>
      <c r="AF48" s="179"/>
      <c r="AG48" s="179"/>
      <c r="AH48" s="179"/>
      <c r="AI48" s="179"/>
      <c r="AJ48" s="179"/>
      <c r="AK48" s="179"/>
      <c r="AL48" s="179"/>
      <c r="AM48" s="179"/>
      <c r="AN48" s="179"/>
      <c r="AO48" s="179"/>
      <c r="AP48" s="179"/>
      <c r="AQ48" s="179"/>
      <c r="AR48" s="179"/>
      <c r="AS48" s="179"/>
      <c r="AT48" s="179"/>
      <c r="AU48" s="179"/>
      <c r="AV48" s="179"/>
      <c r="AW48" s="179"/>
      <c r="AX48" s="195"/>
      <c r="AY48">
        <f>$AY$47</f>
        <v>1</v>
      </c>
    </row>
    <row r="49" spans="1:51" ht="22.5" customHeight="1" x14ac:dyDescent="0.2">
      <c r="A49" s="715"/>
      <c r="B49" s="165"/>
      <c r="C49" s="164"/>
      <c r="D49" s="165"/>
      <c r="E49" s="164"/>
      <c r="F49" s="227"/>
      <c r="G49" s="196" t="s">
        <v>602</v>
      </c>
      <c r="H49" s="197"/>
      <c r="I49" s="197"/>
      <c r="J49" s="197"/>
      <c r="K49" s="197"/>
      <c r="L49" s="197"/>
      <c r="M49" s="197"/>
      <c r="N49" s="197"/>
      <c r="O49" s="197"/>
      <c r="P49" s="198"/>
      <c r="Q49" s="234" t="s">
        <v>602</v>
      </c>
      <c r="R49" s="197"/>
      <c r="S49" s="197"/>
      <c r="T49" s="197"/>
      <c r="U49" s="197"/>
      <c r="V49" s="197"/>
      <c r="W49" s="197"/>
      <c r="X49" s="197"/>
      <c r="Y49" s="197"/>
      <c r="Z49" s="197"/>
      <c r="AA49" s="685"/>
      <c r="AB49" s="209" t="s">
        <v>602</v>
      </c>
      <c r="AC49" s="210"/>
      <c r="AD49" s="210"/>
      <c r="AE49" s="232" t="s">
        <v>602</v>
      </c>
      <c r="AF49" s="232"/>
      <c r="AG49" s="232"/>
      <c r="AH49" s="232"/>
      <c r="AI49" s="232"/>
      <c r="AJ49" s="232"/>
      <c r="AK49" s="232"/>
      <c r="AL49" s="232"/>
      <c r="AM49" s="232"/>
      <c r="AN49" s="232"/>
      <c r="AO49" s="232"/>
      <c r="AP49" s="232"/>
      <c r="AQ49" s="232"/>
      <c r="AR49" s="232"/>
      <c r="AS49" s="232"/>
      <c r="AT49" s="232"/>
      <c r="AU49" s="232"/>
      <c r="AV49" s="232"/>
      <c r="AW49" s="232"/>
      <c r="AX49" s="233"/>
      <c r="AY49">
        <f t="shared" ref="AY49:AY53" si="5">$AY$47</f>
        <v>1</v>
      </c>
    </row>
    <row r="50" spans="1:51" ht="22.5" customHeight="1" x14ac:dyDescent="0.2">
      <c r="A50" s="715"/>
      <c r="B50" s="165"/>
      <c r="C50" s="164"/>
      <c r="D50" s="165"/>
      <c r="E50" s="164"/>
      <c r="F50" s="227"/>
      <c r="G50" s="199"/>
      <c r="H50" s="200"/>
      <c r="I50" s="200"/>
      <c r="J50" s="200"/>
      <c r="K50" s="200"/>
      <c r="L50" s="200"/>
      <c r="M50" s="200"/>
      <c r="N50" s="200"/>
      <c r="O50" s="200"/>
      <c r="P50" s="201"/>
      <c r="Q50" s="298"/>
      <c r="R50" s="200"/>
      <c r="S50" s="200"/>
      <c r="T50" s="200"/>
      <c r="U50" s="200"/>
      <c r="V50" s="200"/>
      <c r="W50" s="200"/>
      <c r="X50" s="200"/>
      <c r="Y50" s="200"/>
      <c r="Z50" s="200"/>
      <c r="AA50" s="686"/>
      <c r="AB50" s="211"/>
      <c r="AC50" s="212"/>
      <c r="AD50" s="212"/>
      <c r="AE50" s="232"/>
      <c r="AF50" s="232"/>
      <c r="AG50" s="232"/>
      <c r="AH50" s="232"/>
      <c r="AI50" s="232"/>
      <c r="AJ50" s="232"/>
      <c r="AK50" s="232"/>
      <c r="AL50" s="232"/>
      <c r="AM50" s="232"/>
      <c r="AN50" s="232"/>
      <c r="AO50" s="232"/>
      <c r="AP50" s="232"/>
      <c r="AQ50" s="232"/>
      <c r="AR50" s="232"/>
      <c r="AS50" s="232"/>
      <c r="AT50" s="232"/>
      <c r="AU50" s="232"/>
      <c r="AV50" s="232"/>
      <c r="AW50" s="232"/>
      <c r="AX50" s="233"/>
      <c r="AY50">
        <f t="shared" si="5"/>
        <v>1</v>
      </c>
    </row>
    <row r="51" spans="1:51" ht="25.5" customHeight="1" x14ac:dyDescent="0.2">
      <c r="A51" s="715"/>
      <c r="B51" s="165"/>
      <c r="C51" s="164"/>
      <c r="D51" s="165"/>
      <c r="E51" s="164"/>
      <c r="F51" s="227"/>
      <c r="G51" s="199"/>
      <c r="H51" s="200"/>
      <c r="I51" s="200"/>
      <c r="J51" s="200"/>
      <c r="K51" s="200"/>
      <c r="L51" s="200"/>
      <c r="M51" s="200"/>
      <c r="N51" s="200"/>
      <c r="O51" s="200"/>
      <c r="P51" s="201"/>
      <c r="Q51" s="298"/>
      <c r="R51" s="200"/>
      <c r="S51" s="200"/>
      <c r="T51" s="200"/>
      <c r="U51" s="200"/>
      <c r="V51" s="200"/>
      <c r="W51" s="200"/>
      <c r="X51" s="200"/>
      <c r="Y51" s="200"/>
      <c r="Z51" s="200"/>
      <c r="AA51" s="686"/>
      <c r="AB51" s="211"/>
      <c r="AC51" s="212"/>
      <c r="AD51" s="212"/>
      <c r="AE51" s="293" t="s">
        <v>190</v>
      </c>
      <c r="AF51" s="293"/>
      <c r="AG51" s="293"/>
      <c r="AH51" s="293"/>
      <c r="AI51" s="293"/>
      <c r="AJ51" s="293"/>
      <c r="AK51" s="293"/>
      <c r="AL51" s="293"/>
      <c r="AM51" s="293"/>
      <c r="AN51" s="293"/>
      <c r="AO51" s="293"/>
      <c r="AP51" s="293"/>
      <c r="AQ51" s="293"/>
      <c r="AR51" s="293"/>
      <c r="AS51" s="293"/>
      <c r="AT51" s="293"/>
      <c r="AU51" s="293"/>
      <c r="AV51" s="293"/>
      <c r="AW51" s="293"/>
      <c r="AX51" s="335"/>
      <c r="AY51">
        <f t="shared" si="5"/>
        <v>1</v>
      </c>
    </row>
    <row r="52" spans="1:51" ht="22.5" customHeight="1" x14ac:dyDescent="0.2">
      <c r="A52" s="715"/>
      <c r="B52" s="165"/>
      <c r="C52" s="164"/>
      <c r="D52" s="165"/>
      <c r="E52" s="164"/>
      <c r="F52" s="227"/>
      <c r="G52" s="199"/>
      <c r="H52" s="200"/>
      <c r="I52" s="200"/>
      <c r="J52" s="200"/>
      <c r="K52" s="200"/>
      <c r="L52" s="200"/>
      <c r="M52" s="200"/>
      <c r="N52" s="200"/>
      <c r="O52" s="200"/>
      <c r="P52" s="201"/>
      <c r="Q52" s="298"/>
      <c r="R52" s="200"/>
      <c r="S52" s="200"/>
      <c r="T52" s="200"/>
      <c r="U52" s="200"/>
      <c r="V52" s="200"/>
      <c r="W52" s="200"/>
      <c r="X52" s="200"/>
      <c r="Y52" s="200"/>
      <c r="Z52" s="200"/>
      <c r="AA52" s="686"/>
      <c r="AB52" s="211"/>
      <c r="AC52" s="212"/>
      <c r="AD52" s="212"/>
      <c r="AE52" s="234" t="s">
        <v>602</v>
      </c>
      <c r="AF52" s="197"/>
      <c r="AG52" s="197"/>
      <c r="AH52" s="197"/>
      <c r="AI52" s="197"/>
      <c r="AJ52" s="197"/>
      <c r="AK52" s="197"/>
      <c r="AL52" s="197"/>
      <c r="AM52" s="197"/>
      <c r="AN52" s="197"/>
      <c r="AO52" s="197"/>
      <c r="AP52" s="197"/>
      <c r="AQ52" s="197"/>
      <c r="AR52" s="197"/>
      <c r="AS52" s="197"/>
      <c r="AT52" s="197"/>
      <c r="AU52" s="197"/>
      <c r="AV52" s="197"/>
      <c r="AW52" s="197"/>
      <c r="AX52" s="235"/>
      <c r="AY52">
        <f t="shared" si="5"/>
        <v>1</v>
      </c>
    </row>
    <row r="53" spans="1:51" ht="22.5" customHeight="1" x14ac:dyDescent="0.2">
      <c r="A53" s="715"/>
      <c r="B53" s="165"/>
      <c r="C53" s="164"/>
      <c r="D53" s="165"/>
      <c r="E53" s="164"/>
      <c r="F53" s="227"/>
      <c r="G53" s="202"/>
      <c r="H53" s="203"/>
      <c r="I53" s="203"/>
      <c r="J53" s="203"/>
      <c r="K53" s="203"/>
      <c r="L53" s="203"/>
      <c r="M53" s="203"/>
      <c r="N53" s="203"/>
      <c r="O53" s="203"/>
      <c r="P53" s="204"/>
      <c r="Q53" s="236"/>
      <c r="R53" s="203"/>
      <c r="S53" s="203"/>
      <c r="T53" s="203"/>
      <c r="U53" s="203"/>
      <c r="V53" s="203"/>
      <c r="W53" s="203"/>
      <c r="X53" s="203"/>
      <c r="Y53" s="203"/>
      <c r="Z53" s="203"/>
      <c r="AA53" s="687"/>
      <c r="AB53" s="213"/>
      <c r="AC53" s="214"/>
      <c r="AD53" s="214"/>
      <c r="AE53" s="236"/>
      <c r="AF53" s="203"/>
      <c r="AG53" s="203"/>
      <c r="AH53" s="203"/>
      <c r="AI53" s="203"/>
      <c r="AJ53" s="203"/>
      <c r="AK53" s="203"/>
      <c r="AL53" s="203"/>
      <c r="AM53" s="203"/>
      <c r="AN53" s="203"/>
      <c r="AO53" s="203"/>
      <c r="AP53" s="203"/>
      <c r="AQ53" s="203"/>
      <c r="AR53" s="203"/>
      <c r="AS53" s="203"/>
      <c r="AT53" s="203"/>
      <c r="AU53" s="203"/>
      <c r="AV53" s="203"/>
      <c r="AW53" s="203"/>
      <c r="AX53" s="237"/>
      <c r="AY53">
        <f t="shared" si="5"/>
        <v>1</v>
      </c>
    </row>
    <row r="54" spans="1:51" ht="23.25" customHeight="1" x14ac:dyDescent="0.2">
      <c r="A54" s="715"/>
      <c r="B54" s="165"/>
      <c r="C54" s="164"/>
      <c r="D54" s="165"/>
      <c r="E54" s="295" t="s">
        <v>207</v>
      </c>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COUNTA($E$55)</f>
        <v>1</v>
      </c>
    </row>
    <row r="55" spans="1:51" ht="24.75" customHeight="1" x14ac:dyDescent="0.2">
      <c r="A55" s="715"/>
      <c r="B55" s="165"/>
      <c r="C55" s="164"/>
      <c r="D55" s="165"/>
      <c r="E55" s="234" t="s">
        <v>602</v>
      </c>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235"/>
      <c r="AY55">
        <f>$AY$54</f>
        <v>1</v>
      </c>
    </row>
    <row r="56" spans="1:51" ht="24.75" customHeight="1" x14ac:dyDescent="0.2">
      <c r="A56" s="715"/>
      <c r="B56" s="165"/>
      <c r="C56" s="164"/>
      <c r="D56" s="165"/>
      <c r="E56" s="298"/>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99"/>
      <c r="AY56">
        <f>$AY$54</f>
        <v>1</v>
      </c>
    </row>
    <row r="57" spans="1:51" ht="34.5" customHeight="1" x14ac:dyDescent="0.2">
      <c r="A57" s="715"/>
      <c r="B57" s="165"/>
      <c r="C57" s="162" t="s">
        <v>558</v>
      </c>
      <c r="D57" s="163"/>
      <c r="E57" s="782" t="s">
        <v>289</v>
      </c>
      <c r="F57" s="783"/>
      <c r="G57" s="329" t="s">
        <v>191</v>
      </c>
      <c r="H57" s="296"/>
      <c r="I57" s="296"/>
      <c r="J57" s="330" t="s">
        <v>602</v>
      </c>
      <c r="K57" s="331"/>
      <c r="L57" s="331"/>
      <c r="M57" s="331"/>
      <c r="N57" s="331"/>
      <c r="O57" s="331"/>
      <c r="P57" s="331"/>
      <c r="Q57" s="331"/>
      <c r="R57" s="331"/>
      <c r="S57" s="331"/>
      <c r="T57" s="332"/>
      <c r="U57" s="333" t="s">
        <v>602</v>
      </c>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c r="AY57" s="72" t="str">
        <f>IF(SUBSTITUTE($J$57,"-","")="","0","1")</f>
        <v>0</v>
      </c>
    </row>
    <row r="58" spans="1:51" ht="18.75" customHeight="1" x14ac:dyDescent="0.2">
      <c r="A58" s="715"/>
      <c r="B58" s="165"/>
      <c r="C58" s="164"/>
      <c r="D58" s="165"/>
      <c r="E58" s="173" t="s">
        <v>180</v>
      </c>
      <c r="F58" s="174"/>
      <c r="G58" s="175" t="s">
        <v>177</v>
      </c>
      <c r="H58" s="176"/>
      <c r="I58" s="176"/>
      <c r="J58" s="176"/>
      <c r="K58" s="176"/>
      <c r="L58" s="176"/>
      <c r="M58" s="176"/>
      <c r="N58" s="176"/>
      <c r="O58" s="176"/>
      <c r="P58" s="176"/>
      <c r="Q58" s="176"/>
      <c r="R58" s="176"/>
      <c r="S58" s="176"/>
      <c r="T58" s="176"/>
      <c r="U58" s="176"/>
      <c r="V58" s="176"/>
      <c r="W58" s="176"/>
      <c r="X58" s="177"/>
      <c r="Y58" s="181"/>
      <c r="Z58" s="182"/>
      <c r="AA58" s="183"/>
      <c r="AB58" s="184" t="s">
        <v>11</v>
      </c>
      <c r="AC58" s="176"/>
      <c r="AD58" s="177"/>
      <c r="AE58" s="186" t="s">
        <v>179</v>
      </c>
      <c r="AF58" s="187"/>
      <c r="AG58" s="187"/>
      <c r="AH58" s="188"/>
      <c r="AI58" s="189" t="s">
        <v>430</v>
      </c>
      <c r="AJ58" s="189"/>
      <c r="AK58" s="189"/>
      <c r="AL58" s="184"/>
      <c r="AM58" s="189" t="s">
        <v>431</v>
      </c>
      <c r="AN58" s="189"/>
      <c r="AO58" s="189"/>
      <c r="AP58" s="184"/>
      <c r="AQ58" s="184" t="s">
        <v>173</v>
      </c>
      <c r="AR58" s="176"/>
      <c r="AS58" s="176"/>
      <c r="AT58" s="177"/>
      <c r="AU58" s="191" t="s">
        <v>130</v>
      </c>
      <c r="AV58" s="191"/>
      <c r="AW58" s="191"/>
      <c r="AX58" s="192"/>
      <c r="AY58">
        <f>COUNTA($G$60)</f>
        <v>1</v>
      </c>
    </row>
    <row r="59" spans="1:51" ht="18.75" customHeight="1" x14ac:dyDescent="0.2">
      <c r="A59" s="715"/>
      <c r="B59" s="165"/>
      <c r="C59" s="164"/>
      <c r="D59" s="165"/>
      <c r="E59" s="173"/>
      <c r="F59" s="174"/>
      <c r="G59" s="178"/>
      <c r="H59" s="179"/>
      <c r="I59" s="179"/>
      <c r="J59" s="179"/>
      <c r="K59" s="179"/>
      <c r="L59" s="179"/>
      <c r="M59" s="179"/>
      <c r="N59" s="179"/>
      <c r="O59" s="179"/>
      <c r="P59" s="179"/>
      <c r="Q59" s="179"/>
      <c r="R59" s="179"/>
      <c r="S59" s="179"/>
      <c r="T59" s="179"/>
      <c r="U59" s="179"/>
      <c r="V59" s="179"/>
      <c r="W59" s="179"/>
      <c r="X59" s="180"/>
      <c r="Y59" s="181"/>
      <c r="Z59" s="182"/>
      <c r="AA59" s="183"/>
      <c r="AB59" s="185"/>
      <c r="AC59" s="179"/>
      <c r="AD59" s="180"/>
      <c r="AE59" s="193" t="s">
        <v>602</v>
      </c>
      <c r="AF59" s="193"/>
      <c r="AG59" s="179" t="s">
        <v>174</v>
      </c>
      <c r="AH59" s="180"/>
      <c r="AI59" s="190"/>
      <c r="AJ59" s="190"/>
      <c r="AK59" s="190"/>
      <c r="AL59" s="185"/>
      <c r="AM59" s="190"/>
      <c r="AN59" s="190"/>
      <c r="AO59" s="190"/>
      <c r="AP59" s="185"/>
      <c r="AQ59" s="194" t="s">
        <v>602</v>
      </c>
      <c r="AR59" s="193"/>
      <c r="AS59" s="179" t="s">
        <v>174</v>
      </c>
      <c r="AT59" s="180"/>
      <c r="AU59" s="193" t="s">
        <v>602</v>
      </c>
      <c r="AV59" s="193"/>
      <c r="AW59" s="179" t="s">
        <v>169</v>
      </c>
      <c r="AX59" s="195"/>
      <c r="AY59">
        <f>$AY$58</f>
        <v>1</v>
      </c>
    </row>
    <row r="60" spans="1:51" ht="23.25" customHeight="1" x14ac:dyDescent="0.2">
      <c r="A60" s="715"/>
      <c r="B60" s="165"/>
      <c r="C60" s="164"/>
      <c r="D60" s="165"/>
      <c r="E60" s="173"/>
      <c r="F60" s="174"/>
      <c r="G60" s="196" t="s">
        <v>602</v>
      </c>
      <c r="H60" s="197"/>
      <c r="I60" s="197"/>
      <c r="J60" s="197"/>
      <c r="K60" s="197"/>
      <c r="L60" s="197"/>
      <c r="M60" s="197"/>
      <c r="N60" s="197"/>
      <c r="O60" s="197"/>
      <c r="P60" s="197"/>
      <c r="Q60" s="197"/>
      <c r="R60" s="197"/>
      <c r="S60" s="197"/>
      <c r="T60" s="197"/>
      <c r="U60" s="197"/>
      <c r="V60" s="197"/>
      <c r="W60" s="197"/>
      <c r="X60" s="198"/>
      <c r="Y60" s="205" t="s">
        <v>12</v>
      </c>
      <c r="Z60" s="206"/>
      <c r="AA60" s="207"/>
      <c r="AB60" s="208" t="s">
        <v>602</v>
      </c>
      <c r="AC60" s="208"/>
      <c r="AD60" s="208"/>
      <c r="AE60" s="166" t="s">
        <v>602</v>
      </c>
      <c r="AF60" s="167"/>
      <c r="AG60" s="167"/>
      <c r="AH60" s="167"/>
      <c r="AI60" s="166" t="s">
        <v>602</v>
      </c>
      <c r="AJ60" s="167"/>
      <c r="AK60" s="167"/>
      <c r="AL60" s="167"/>
      <c r="AM60" s="166" t="s">
        <v>602</v>
      </c>
      <c r="AN60" s="167"/>
      <c r="AO60" s="167"/>
      <c r="AP60" s="168"/>
      <c r="AQ60" s="166" t="s">
        <v>602</v>
      </c>
      <c r="AR60" s="167"/>
      <c r="AS60" s="167"/>
      <c r="AT60" s="168"/>
      <c r="AU60" s="167" t="s">
        <v>602</v>
      </c>
      <c r="AV60" s="167"/>
      <c r="AW60" s="167"/>
      <c r="AX60" s="169"/>
      <c r="AY60">
        <f t="shared" ref="AY60:AY62" si="6">$AY$58</f>
        <v>1</v>
      </c>
    </row>
    <row r="61" spans="1:51" ht="23.25" customHeight="1" x14ac:dyDescent="0.2">
      <c r="A61" s="715"/>
      <c r="B61" s="165"/>
      <c r="C61" s="164"/>
      <c r="D61" s="165"/>
      <c r="E61" s="173"/>
      <c r="F61" s="174"/>
      <c r="G61" s="199"/>
      <c r="H61" s="200"/>
      <c r="I61" s="200"/>
      <c r="J61" s="200"/>
      <c r="K61" s="200"/>
      <c r="L61" s="200"/>
      <c r="M61" s="200"/>
      <c r="N61" s="200"/>
      <c r="O61" s="200"/>
      <c r="P61" s="200"/>
      <c r="Q61" s="200"/>
      <c r="R61" s="200"/>
      <c r="S61" s="200"/>
      <c r="T61" s="200"/>
      <c r="U61" s="200"/>
      <c r="V61" s="200"/>
      <c r="W61" s="200"/>
      <c r="X61" s="201"/>
      <c r="Y61" s="170" t="s">
        <v>53</v>
      </c>
      <c r="Z61" s="137"/>
      <c r="AA61" s="138"/>
      <c r="AB61" s="171" t="s">
        <v>602</v>
      </c>
      <c r="AC61" s="171"/>
      <c r="AD61" s="171"/>
      <c r="AE61" s="166" t="s">
        <v>602</v>
      </c>
      <c r="AF61" s="167"/>
      <c r="AG61" s="167"/>
      <c r="AH61" s="168"/>
      <c r="AI61" s="166" t="s">
        <v>602</v>
      </c>
      <c r="AJ61" s="167"/>
      <c r="AK61" s="167"/>
      <c r="AL61" s="167"/>
      <c r="AM61" s="166" t="s">
        <v>602</v>
      </c>
      <c r="AN61" s="167"/>
      <c r="AO61" s="167"/>
      <c r="AP61" s="168"/>
      <c r="AQ61" s="166" t="s">
        <v>602</v>
      </c>
      <c r="AR61" s="167"/>
      <c r="AS61" s="167"/>
      <c r="AT61" s="168"/>
      <c r="AU61" s="167" t="s">
        <v>602</v>
      </c>
      <c r="AV61" s="167"/>
      <c r="AW61" s="167"/>
      <c r="AX61" s="169"/>
      <c r="AY61">
        <f t="shared" si="6"/>
        <v>1</v>
      </c>
    </row>
    <row r="62" spans="1:51" ht="23.25" customHeight="1" x14ac:dyDescent="0.2">
      <c r="A62" s="715"/>
      <c r="B62" s="165"/>
      <c r="C62" s="164"/>
      <c r="D62" s="165"/>
      <c r="E62" s="173"/>
      <c r="F62" s="174"/>
      <c r="G62" s="202"/>
      <c r="H62" s="203"/>
      <c r="I62" s="203"/>
      <c r="J62" s="203"/>
      <c r="K62" s="203"/>
      <c r="L62" s="203"/>
      <c r="M62" s="203"/>
      <c r="N62" s="203"/>
      <c r="O62" s="203"/>
      <c r="P62" s="203"/>
      <c r="Q62" s="203"/>
      <c r="R62" s="203"/>
      <c r="S62" s="203"/>
      <c r="T62" s="203"/>
      <c r="U62" s="203"/>
      <c r="V62" s="203"/>
      <c r="W62" s="203"/>
      <c r="X62" s="204"/>
      <c r="Y62" s="170" t="s">
        <v>13</v>
      </c>
      <c r="Z62" s="137"/>
      <c r="AA62" s="138"/>
      <c r="AB62" s="172" t="s">
        <v>170</v>
      </c>
      <c r="AC62" s="172"/>
      <c r="AD62" s="172"/>
      <c r="AE62" s="166" t="s">
        <v>602</v>
      </c>
      <c r="AF62" s="167"/>
      <c r="AG62" s="167"/>
      <c r="AH62" s="168"/>
      <c r="AI62" s="166" t="s">
        <v>602</v>
      </c>
      <c r="AJ62" s="167"/>
      <c r="AK62" s="167"/>
      <c r="AL62" s="167"/>
      <c r="AM62" s="166" t="s">
        <v>602</v>
      </c>
      <c r="AN62" s="167"/>
      <c r="AO62" s="167"/>
      <c r="AP62" s="168"/>
      <c r="AQ62" s="166" t="s">
        <v>602</v>
      </c>
      <c r="AR62" s="167"/>
      <c r="AS62" s="167"/>
      <c r="AT62" s="168"/>
      <c r="AU62" s="167" t="s">
        <v>602</v>
      </c>
      <c r="AV62" s="167"/>
      <c r="AW62" s="167"/>
      <c r="AX62" s="169"/>
      <c r="AY62">
        <f t="shared" si="6"/>
        <v>1</v>
      </c>
    </row>
    <row r="63" spans="1:51" ht="18.75" customHeight="1" x14ac:dyDescent="0.2">
      <c r="A63" s="715"/>
      <c r="B63" s="165"/>
      <c r="C63" s="164"/>
      <c r="D63" s="165"/>
      <c r="E63" s="173" t="s">
        <v>181</v>
      </c>
      <c r="F63" s="174"/>
      <c r="G63" s="175" t="s">
        <v>178</v>
      </c>
      <c r="H63" s="176"/>
      <c r="I63" s="176"/>
      <c r="J63" s="176"/>
      <c r="K63" s="176"/>
      <c r="L63" s="176"/>
      <c r="M63" s="176"/>
      <c r="N63" s="176"/>
      <c r="O63" s="176"/>
      <c r="P63" s="176"/>
      <c r="Q63" s="176"/>
      <c r="R63" s="176"/>
      <c r="S63" s="176"/>
      <c r="T63" s="176"/>
      <c r="U63" s="176"/>
      <c r="V63" s="176"/>
      <c r="W63" s="176"/>
      <c r="X63" s="177"/>
      <c r="Y63" s="181"/>
      <c r="Z63" s="182"/>
      <c r="AA63" s="183"/>
      <c r="AB63" s="184" t="s">
        <v>11</v>
      </c>
      <c r="AC63" s="176"/>
      <c r="AD63" s="177"/>
      <c r="AE63" s="186" t="s">
        <v>179</v>
      </c>
      <c r="AF63" s="187"/>
      <c r="AG63" s="187"/>
      <c r="AH63" s="188"/>
      <c r="AI63" s="189" t="s">
        <v>430</v>
      </c>
      <c r="AJ63" s="189"/>
      <c r="AK63" s="189"/>
      <c r="AL63" s="184"/>
      <c r="AM63" s="189" t="s">
        <v>431</v>
      </c>
      <c r="AN63" s="189"/>
      <c r="AO63" s="189"/>
      <c r="AP63" s="184"/>
      <c r="AQ63" s="184" t="s">
        <v>173</v>
      </c>
      <c r="AR63" s="176"/>
      <c r="AS63" s="176"/>
      <c r="AT63" s="177"/>
      <c r="AU63" s="191" t="s">
        <v>130</v>
      </c>
      <c r="AV63" s="191"/>
      <c r="AW63" s="191"/>
      <c r="AX63" s="192"/>
      <c r="AY63">
        <f>COUNTA($G$65)</f>
        <v>1</v>
      </c>
    </row>
    <row r="64" spans="1:51" ht="18.75" customHeight="1" x14ac:dyDescent="0.2">
      <c r="A64" s="715"/>
      <c r="B64" s="165"/>
      <c r="C64" s="164"/>
      <c r="D64" s="165"/>
      <c r="E64" s="173"/>
      <c r="F64" s="174"/>
      <c r="G64" s="178"/>
      <c r="H64" s="179"/>
      <c r="I64" s="179"/>
      <c r="J64" s="179"/>
      <c r="K64" s="179"/>
      <c r="L64" s="179"/>
      <c r="M64" s="179"/>
      <c r="N64" s="179"/>
      <c r="O64" s="179"/>
      <c r="P64" s="179"/>
      <c r="Q64" s="179"/>
      <c r="R64" s="179"/>
      <c r="S64" s="179"/>
      <c r="T64" s="179"/>
      <c r="U64" s="179"/>
      <c r="V64" s="179"/>
      <c r="W64" s="179"/>
      <c r="X64" s="180"/>
      <c r="Y64" s="181"/>
      <c r="Z64" s="182"/>
      <c r="AA64" s="183"/>
      <c r="AB64" s="185"/>
      <c r="AC64" s="179"/>
      <c r="AD64" s="180"/>
      <c r="AE64" s="193" t="s">
        <v>602</v>
      </c>
      <c r="AF64" s="193"/>
      <c r="AG64" s="179" t="s">
        <v>174</v>
      </c>
      <c r="AH64" s="180"/>
      <c r="AI64" s="190"/>
      <c r="AJ64" s="190"/>
      <c r="AK64" s="190"/>
      <c r="AL64" s="185"/>
      <c r="AM64" s="190"/>
      <c r="AN64" s="190"/>
      <c r="AO64" s="190"/>
      <c r="AP64" s="185"/>
      <c r="AQ64" s="194" t="s">
        <v>602</v>
      </c>
      <c r="AR64" s="193"/>
      <c r="AS64" s="179" t="s">
        <v>174</v>
      </c>
      <c r="AT64" s="180"/>
      <c r="AU64" s="193" t="s">
        <v>602</v>
      </c>
      <c r="AV64" s="193"/>
      <c r="AW64" s="179" t="s">
        <v>169</v>
      </c>
      <c r="AX64" s="195"/>
      <c r="AY64">
        <f>$AY$63</f>
        <v>1</v>
      </c>
    </row>
    <row r="65" spans="1:51" ht="23.25" customHeight="1" x14ac:dyDescent="0.2">
      <c r="A65" s="715"/>
      <c r="B65" s="165"/>
      <c r="C65" s="164"/>
      <c r="D65" s="165"/>
      <c r="E65" s="173"/>
      <c r="F65" s="174"/>
      <c r="G65" s="196" t="s">
        <v>602</v>
      </c>
      <c r="H65" s="197"/>
      <c r="I65" s="197"/>
      <c r="J65" s="197"/>
      <c r="K65" s="197"/>
      <c r="L65" s="197"/>
      <c r="M65" s="197"/>
      <c r="N65" s="197"/>
      <c r="O65" s="197"/>
      <c r="P65" s="197"/>
      <c r="Q65" s="197"/>
      <c r="R65" s="197"/>
      <c r="S65" s="197"/>
      <c r="T65" s="197"/>
      <c r="U65" s="197"/>
      <c r="V65" s="197"/>
      <c r="W65" s="197"/>
      <c r="X65" s="198"/>
      <c r="Y65" s="205" t="s">
        <v>12</v>
      </c>
      <c r="Z65" s="206"/>
      <c r="AA65" s="207"/>
      <c r="AB65" s="208" t="s">
        <v>602</v>
      </c>
      <c r="AC65" s="208"/>
      <c r="AD65" s="208"/>
      <c r="AE65" s="166" t="s">
        <v>602</v>
      </c>
      <c r="AF65" s="167"/>
      <c r="AG65" s="167"/>
      <c r="AH65" s="167"/>
      <c r="AI65" s="166" t="s">
        <v>602</v>
      </c>
      <c r="AJ65" s="167"/>
      <c r="AK65" s="167"/>
      <c r="AL65" s="167"/>
      <c r="AM65" s="166" t="s">
        <v>602</v>
      </c>
      <c r="AN65" s="167"/>
      <c r="AO65" s="167"/>
      <c r="AP65" s="168"/>
      <c r="AQ65" s="166" t="s">
        <v>602</v>
      </c>
      <c r="AR65" s="167"/>
      <c r="AS65" s="167"/>
      <c r="AT65" s="168"/>
      <c r="AU65" s="167" t="s">
        <v>602</v>
      </c>
      <c r="AV65" s="167"/>
      <c r="AW65" s="167"/>
      <c r="AX65" s="169"/>
      <c r="AY65">
        <f t="shared" ref="AY65:AY67" si="7">$AY$63</f>
        <v>1</v>
      </c>
    </row>
    <row r="66" spans="1:51" ht="23.25" customHeight="1" x14ac:dyDescent="0.2">
      <c r="A66" s="715"/>
      <c r="B66" s="165"/>
      <c r="C66" s="164"/>
      <c r="D66" s="165"/>
      <c r="E66" s="173"/>
      <c r="F66" s="174"/>
      <c r="G66" s="199"/>
      <c r="H66" s="200"/>
      <c r="I66" s="200"/>
      <c r="J66" s="200"/>
      <c r="K66" s="200"/>
      <c r="L66" s="200"/>
      <c r="M66" s="200"/>
      <c r="N66" s="200"/>
      <c r="O66" s="200"/>
      <c r="P66" s="200"/>
      <c r="Q66" s="200"/>
      <c r="R66" s="200"/>
      <c r="S66" s="200"/>
      <c r="T66" s="200"/>
      <c r="U66" s="200"/>
      <c r="V66" s="200"/>
      <c r="W66" s="200"/>
      <c r="X66" s="201"/>
      <c r="Y66" s="170" t="s">
        <v>53</v>
      </c>
      <c r="Z66" s="137"/>
      <c r="AA66" s="138"/>
      <c r="AB66" s="171" t="s">
        <v>602</v>
      </c>
      <c r="AC66" s="171"/>
      <c r="AD66" s="171"/>
      <c r="AE66" s="166" t="s">
        <v>602</v>
      </c>
      <c r="AF66" s="167"/>
      <c r="AG66" s="167"/>
      <c r="AH66" s="168"/>
      <c r="AI66" s="166" t="s">
        <v>602</v>
      </c>
      <c r="AJ66" s="167"/>
      <c r="AK66" s="167"/>
      <c r="AL66" s="167"/>
      <c r="AM66" s="166" t="s">
        <v>602</v>
      </c>
      <c r="AN66" s="167"/>
      <c r="AO66" s="167"/>
      <c r="AP66" s="168"/>
      <c r="AQ66" s="166" t="s">
        <v>602</v>
      </c>
      <c r="AR66" s="167"/>
      <c r="AS66" s="167"/>
      <c r="AT66" s="168"/>
      <c r="AU66" s="167" t="s">
        <v>602</v>
      </c>
      <c r="AV66" s="167"/>
      <c r="AW66" s="167"/>
      <c r="AX66" s="169"/>
      <c r="AY66">
        <f t="shared" si="7"/>
        <v>1</v>
      </c>
    </row>
    <row r="67" spans="1:51" ht="23.25" customHeight="1" x14ac:dyDescent="0.2">
      <c r="A67" s="715"/>
      <c r="B67" s="165"/>
      <c r="C67" s="164"/>
      <c r="D67" s="165"/>
      <c r="E67" s="173"/>
      <c r="F67" s="174"/>
      <c r="G67" s="202"/>
      <c r="H67" s="203"/>
      <c r="I67" s="203"/>
      <c r="J67" s="203"/>
      <c r="K67" s="203"/>
      <c r="L67" s="203"/>
      <c r="M67" s="203"/>
      <c r="N67" s="203"/>
      <c r="O67" s="203"/>
      <c r="P67" s="203"/>
      <c r="Q67" s="203"/>
      <c r="R67" s="203"/>
      <c r="S67" s="203"/>
      <c r="T67" s="203"/>
      <c r="U67" s="203"/>
      <c r="V67" s="203"/>
      <c r="W67" s="203"/>
      <c r="X67" s="204"/>
      <c r="Y67" s="170" t="s">
        <v>13</v>
      </c>
      <c r="Z67" s="137"/>
      <c r="AA67" s="138"/>
      <c r="AB67" s="172" t="s">
        <v>14</v>
      </c>
      <c r="AC67" s="172"/>
      <c r="AD67" s="172"/>
      <c r="AE67" s="166" t="s">
        <v>602</v>
      </c>
      <c r="AF67" s="167"/>
      <c r="AG67" s="167"/>
      <c r="AH67" s="168"/>
      <c r="AI67" s="166" t="s">
        <v>602</v>
      </c>
      <c r="AJ67" s="167"/>
      <c r="AK67" s="167"/>
      <c r="AL67" s="167"/>
      <c r="AM67" s="166" t="s">
        <v>602</v>
      </c>
      <c r="AN67" s="167"/>
      <c r="AO67" s="167"/>
      <c r="AP67" s="168"/>
      <c r="AQ67" s="166" t="s">
        <v>602</v>
      </c>
      <c r="AR67" s="167"/>
      <c r="AS67" s="167"/>
      <c r="AT67" s="168"/>
      <c r="AU67" s="167" t="s">
        <v>602</v>
      </c>
      <c r="AV67" s="167"/>
      <c r="AW67" s="167"/>
      <c r="AX67" s="169"/>
      <c r="AY67">
        <f t="shared" si="7"/>
        <v>1</v>
      </c>
    </row>
    <row r="68" spans="1:51" ht="23.85" customHeight="1" x14ac:dyDescent="0.2">
      <c r="A68" s="715"/>
      <c r="B68" s="165"/>
      <c r="C68" s="164"/>
      <c r="D68" s="165"/>
      <c r="E68" s="295" t="s">
        <v>295</v>
      </c>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7"/>
      <c r="AY68">
        <f>COUNTA($E$69)</f>
        <v>1</v>
      </c>
    </row>
    <row r="69" spans="1:51" ht="24.75" customHeight="1" x14ac:dyDescent="0.2">
      <c r="A69" s="715"/>
      <c r="B69" s="165"/>
      <c r="C69" s="164"/>
      <c r="D69" s="165"/>
      <c r="E69" s="234" t="s">
        <v>602</v>
      </c>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235"/>
      <c r="AY69">
        <f>$AY$68</f>
        <v>1</v>
      </c>
    </row>
    <row r="70" spans="1:51" ht="24.75" customHeight="1" thickBot="1" x14ac:dyDescent="0.25">
      <c r="A70" s="715"/>
      <c r="B70" s="165"/>
      <c r="C70" s="164"/>
      <c r="D70" s="165"/>
      <c r="E70" s="236"/>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37"/>
      <c r="AY70">
        <f>$AY$69</f>
        <v>1</v>
      </c>
    </row>
    <row r="71" spans="1:51" ht="27" customHeight="1" x14ac:dyDescent="0.2">
      <c r="A71" s="302" t="s">
        <v>46</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4"/>
    </row>
    <row r="72" spans="1:51" ht="27" customHeight="1" x14ac:dyDescent="0.2">
      <c r="A72" s="5"/>
      <c r="B72" s="6"/>
      <c r="C72" s="659" t="s">
        <v>31</v>
      </c>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660"/>
      <c r="AD72" s="440" t="s">
        <v>35</v>
      </c>
      <c r="AE72" s="440"/>
      <c r="AF72" s="440"/>
      <c r="AG72" s="439" t="s">
        <v>30</v>
      </c>
      <c r="AH72" s="440"/>
      <c r="AI72" s="440"/>
      <c r="AJ72" s="440"/>
      <c r="AK72" s="440"/>
      <c r="AL72" s="440"/>
      <c r="AM72" s="440"/>
      <c r="AN72" s="440"/>
      <c r="AO72" s="440"/>
      <c r="AP72" s="440"/>
      <c r="AQ72" s="440"/>
      <c r="AR72" s="440"/>
      <c r="AS72" s="440"/>
      <c r="AT72" s="440"/>
      <c r="AU72" s="440"/>
      <c r="AV72" s="440"/>
      <c r="AW72" s="440"/>
      <c r="AX72" s="441"/>
    </row>
    <row r="73" spans="1:51" ht="54.6" customHeight="1" x14ac:dyDescent="0.2">
      <c r="A73" s="370" t="s">
        <v>135</v>
      </c>
      <c r="B73" s="371"/>
      <c r="C73" s="556" t="s">
        <v>136</v>
      </c>
      <c r="D73" s="557"/>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8"/>
      <c r="AD73" s="668" t="s">
        <v>599</v>
      </c>
      <c r="AE73" s="669"/>
      <c r="AF73" s="669"/>
      <c r="AG73" s="661" t="s">
        <v>615</v>
      </c>
      <c r="AH73" s="662"/>
      <c r="AI73" s="662"/>
      <c r="AJ73" s="662"/>
      <c r="AK73" s="662"/>
      <c r="AL73" s="662"/>
      <c r="AM73" s="662"/>
      <c r="AN73" s="662"/>
      <c r="AO73" s="662"/>
      <c r="AP73" s="662"/>
      <c r="AQ73" s="662"/>
      <c r="AR73" s="662"/>
      <c r="AS73" s="662"/>
      <c r="AT73" s="662"/>
      <c r="AU73" s="662"/>
      <c r="AV73" s="662"/>
      <c r="AW73" s="662"/>
      <c r="AX73" s="663"/>
    </row>
    <row r="74" spans="1:51" ht="27" customHeight="1" x14ac:dyDescent="0.2">
      <c r="A74" s="372"/>
      <c r="B74" s="373"/>
      <c r="C74" s="430" t="s">
        <v>36</v>
      </c>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20"/>
      <c r="AD74" s="148" t="s">
        <v>599</v>
      </c>
      <c r="AE74" s="149"/>
      <c r="AF74" s="149"/>
      <c r="AG74" s="494" t="s">
        <v>613</v>
      </c>
      <c r="AH74" s="495"/>
      <c r="AI74" s="495"/>
      <c r="AJ74" s="495"/>
      <c r="AK74" s="495"/>
      <c r="AL74" s="495"/>
      <c r="AM74" s="495"/>
      <c r="AN74" s="495"/>
      <c r="AO74" s="495"/>
      <c r="AP74" s="495"/>
      <c r="AQ74" s="495"/>
      <c r="AR74" s="495"/>
      <c r="AS74" s="495"/>
      <c r="AT74" s="495"/>
      <c r="AU74" s="495"/>
      <c r="AV74" s="495"/>
      <c r="AW74" s="495"/>
      <c r="AX74" s="496"/>
    </row>
    <row r="75" spans="1:51" ht="42" customHeight="1" x14ac:dyDescent="0.2">
      <c r="A75" s="374"/>
      <c r="B75" s="375"/>
      <c r="C75" s="432" t="s">
        <v>137</v>
      </c>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4"/>
      <c r="AD75" s="416" t="s">
        <v>599</v>
      </c>
      <c r="AE75" s="417"/>
      <c r="AF75" s="417"/>
      <c r="AG75" s="298" t="s">
        <v>614</v>
      </c>
      <c r="AH75" s="200"/>
      <c r="AI75" s="200"/>
      <c r="AJ75" s="200"/>
      <c r="AK75" s="200"/>
      <c r="AL75" s="200"/>
      <c r="AM75" s="200"/>
      <c r="AN75" s="200"/>
      <c r="AO75" s="200"/>
      <c r="AP75" s="200"/>
      <c r="AQ75" s="200"/>
      <c r="AR75" s="200"/>
      <c r="AS75" s="200"/>
      <c r="AT75" s="200"/>
      <c r="AU75" s="200"/>
      <c r="AV75" s="200"/>
      <c r="AW75" s="200"/>
      <c r="AX75" s="299"/>
    </row>
    <row r="76" spans="1:51" ht="27" customHeight="1" x14ac:dyDescent="0.2">
      <c r="A76" s="452" t="s">
        <v>38</v>
      </c>
      <c r="B76" s="590"/>
      <c r="C76" s="435" t="s">
        <v>40</v>
      </c>
      <c r="D76" s="436"/>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8"/>
      <c r="AD76" s="559" t="s">
        <v>599</v>
      </c>
      <c r="AE76" s="560"/>
      <c r="AF76" s="560"/>
      <c r="AG76" s="234" t="s">
        <v>616</v>
      </c>
      <c r="AH76" s="197"/>
      <c r="AI76" s="197"/>
      <c r="AJ76" s="197"/>
      <c r="AK76" s="197"/>
      <c r="AL76" s="197"/>
      <c r="AM76" s="197"/>
      <c r="AN76" s="197"/>
      <c r="AO76" s="197"/>
      <c r="AP76" s="197"/>
      <c r="AQ76" s="197"/>
      <c r="AR76" s="197"/>
      <c r="AS76" s="197"/>
      <c r="AT76" s="197"/>
      <c r="AU76" s="197"/>
      <c r="AV76" s="197"/>
      <c r="AW76" s="197"/>
      <c r="AX76" s="235"/>
    </row>
    <row r="77" spans="1:51" ht="35.25" customHeight="1" x14ac:dyDescent="0.2">
      <c r="A77" s="485"/>
      <c r="B77" s="591"/>
      <c r="C77" s="445"/>
      <c r="D77" s="446"/>
      <c r="E77" s="513" t="s">
        <v>272</v>
      </c>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5"/>
      <c r="AD77" s="148" t="s">
        <v>611</v>
      </c>
      <c r="AE77" s="149"/>
      <c r="AF77" s="150"/>
      <c r="AG77" s="298"/>
      <c r="AH77" s="200"/>
      <c r="AI77" s="200"/>
      <c r="AJ77" s="200"/>
      <c r="AK77" s="200"/>
      <c r="AL77" s="200"/>
      <c r="AM77" s="200"/>
      <c r="AN77" s="200"/>
      <c r="AO77" s="200"/>
      <c r="AP77" s="200"/>
      <c r="AQ77" s="200"/>
      <c r="AR77" s="200"/>
      <c r="AS77" s="200"/>
      <c r="AT77" s="200"/>
      <c r="AU77" s="200"/>
      <c r="AV77" s="200"/>
      <c r="AW77" s="200"/>
      <c r="AX77" s="299"/>
    </row>
    <row r="78" spans="1:51" ht="26.25" customHeight="1" x14ac:dyDescent="0.2">
      <c r="A78" s="485"/>
      <c r="B78" s="591"/>
      <c r="C78" s="447"/>
      <c r="D78" s="448"/>
      <c r="E78" s="516" t="s">
        <v>226</v>
      </c>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8"/>
      <c r="AD78" s="414" t="s">
        <v>611</v>
      </c>
      <c r="AE78" s="415"/>
      <c r="AF78" s="415"/>
      <c r="AG78" s="298"/>
      <c r="AH78" s="200"/>
      <c r="AI78" s="200"/>
      <c r="AJ78" s="200"/>
      <c r="AK78" s="200"/>
      <c r="AL78" s="200"/>
      <c r="AM78" s="200"/>
      <c r="AN78" s="200"/>
      <c r="AO78" s="200"/>
      <c r="AP78" s="200"/>
      <c r="AQ78" s="200"/>
      <c r="AR78" s="200"/>
      <c r="AS78" s="200"/>
      <c r="AT78" s="200"/>
      <c r="AU78" s="200"/>
      <c r="AV78" s="200"/>
      <c r="AW78" s="200"/>
      <c r="AX78" s="299"/>
    </row>
    <row r="79" spans="1:51" ht="26.25" customHeight="1" x14ac:dyDescent="0.2">
      <c r="A79" s="485"/>
      <c r="B79" s="486"/>
      <c r="C79" s="428" t="s">
        <v>41</v>
      </c>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97" t="s">
        <v>612</v>
      </c>
      <c r="AE79" s="498"/>
      <c r="AF79" s="498"/>
      <c r="AG79" s="367"/>
      <c r="AH79" s="368"/>
      <c r="AI79" s="368"/>
      <c r="AJ79" s="368"/>
      <c r="AK79" s="368"/>
      <c r="AL79" s="368"/>
      <c r="AM79" s="368"/>
      <c r="AN79" s="368"/>
      <c r="AO79" s="368"/>
      <c r="AP79" s="368"/>
      <c r="AQ79" s="368"/>
      <c r="AR79" s="368"/>
      <c r="AS79" s="368"/>
      <c r="AT79" s="368"/>
      <c r="AU79" s="368"/>
      <c r="AV79" s="368"/>
      <c r="AW79" s="368"/>
      <c r="AX79" s="369"/>
    </row>
    <row r="80" spans="1:51" ht="54.6" customHeight="1" x14ac:dyDescent="0.2">
      <c r="A80" s="485"/>
      <c r="B80" s="486"/>
      <c r="C80" s="419" t="s">
        <v>138</v>
      </c>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148" t="s">
        <v>599</v>
      </c>
      <c r="AE80" s="149"/>
      <c r="AF80" s="149"/>
      <c r="AG80" s="784" t="s">
        <v>617</v>
      </c>
      <c r="AH80" s="785"/>
      <c r="AI80" s="785"/>
      <c r="AJ80" s="785"/>
      <c r="AK80" s="785"/>
      <c r="AL80" s="785"/>
      <c r="AM80" s="785"/>
      <c r="AN80" s="785"/>
      <c r="AO80" s="785"/>
      <c r="AP80" s="785"/>
      <c r="AQ80" s="785"/>
      <c r="AR80" s="785"/>
      <c r="AS80" s="785"/>
      <c r="AT80" s="785"/>
      <c r="AU80" s="785"/>
      <c r="AV80" s="785"/>
      <c r="AW80" s="785"/>
      <c r="AX80" s="786"/>
    </row>
    <row r="81" spans="1:50" ht="26.25" customHeight="1" x14ac:dyDescent="0.2">
      <c r="A81" s="485"/>
      <c r="B81" s="486"/>
      <c r="C81" s="419" t="s">
        <v>37</v>
      </c>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148" t="s">
        <v>612</v>
      </c>
      <c r="AE81" s="149"/>
      <c r="AF81" s="149"/>
      <c r="AG81" s="494"/>
      <c r="AH81" s="495"/>
      <c r="AI81" s="495"/>
      <c r="AJ81" s="495"/>
      <c r="AK81" s="495"/>
      <c r="AL81" s="495"/>
      <c r="AM81" s="495"/>
      <c r="AN81" s="495"/>
      <c r="AO81" s="495"/>
      <c r="AP81" s="495"/>
      <c r="AQ81" s="495"/>
      <c r="AR81" s="495"/>
      <c r="AS81" s="495"/>
      <c r="AT81" s="495"/>
      <c r="AU81" s="495"/>
      <c r="AV81" s="495"/>
      <c r="AW81" s="495"/>
      <c r="AX81" s="496"/>
    </row>
    <row r="82" spans="1:50" ht="26.25" customHeight="1" x14ac:dyDescent="0.2">
      <c r="A82" s="485"/>
      <c r="B82" s="486"/>
      <c r="C82" s="419" t="s">
        <v>42</v>
      </c>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1"/>
      <c r="AD82" s="148" t="s">
        <v>599</v>
      </c>
      <c r="AE82" s="149"/>
      <c r="AF82" s="149"/>
      <c r="AG82" s="494" t="s">
        <v>618</v>
      </c>
      <c r="AH82" s="495"/>
      <c r="AI82" s="495"/>
      <c r="AJ82" s="495"/>
      <c r="AK82" s="495"/>
      <c r="AL82" s="495"/>
      <c r="AM82" s="495"/>
      <c r="AN82" s="495"/>
      <c r="AO82" s="495"/>
      <c r="AP82" s="495"/>
      <c r="AQ82" s="495"/>
      <c r="AR82" s="495"/>
      <c r="AS82" s="495"/>
      <c r="AT82" s="495"/>
      <c r="AU82" s="495"/>
      <c r="AV82" s="495"/>
      <c r="AW82" s="495"/>
      <c r="AX82" s="496"/>
    </row>
    <row r="83" spans="1:50" ht="26.25" customHeight="1" x14ac:dyDescent="0.2">
      <c r="A83" s="485"/>
      <c r="B83" s="486"/>
      <c r="C83" s="419" t="s">
        <v>249</v>
      </c>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1"/>
      <c r="AD83" s="416" t="s">
        <v>612</v>
      </c>
      <c r="AE83" s="417"/>
      <c r="AF83" s="417"/>
      <c r="AG83" s="425"/>
      <c r="AH83" s="426"/>
      <c r="AI83" s="426"/>
      <c r="AJ83" s="426"/>
      <c r="AK83" s="426"/>
      <c r="AL83" s="426"/>
      <c r="AM83" s="426"/>
      <c r="AN83" s="426"/>
      <c r="AO83" s="426"/>
      <c r="AP83" s="426"/>
      <c r="AQ83" s="426"/>
      <c r="AR83" s="426"/>
      <c r="AS83" s="426"/>
      <c r="AT83" s="426"/>
      <c r="AU83" s="426"/>
      <c r="AV83" s="426"/>
      <c r="AW83" s="426"/>
      <c r="AX83" s="427"/>
    </row>
    <row r="84" spans="1:50" ht="26.25" customHeight="1" x14ac:dyDescent="0.2">
      <c r="A84" s="485"/>
      <c r="B84" s="486"/>
      <c r="C84" s="145" t="s">
        <v>250</v>
      </c>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7"/>
      <c r="AD84" s="148" t="s">
        <v>612</v>
      </c>
      <c r="AE84" s="149"/>
      <c r="AF84" s="150"/>
      <c r="AG84" s="494"/>
      <c r="AH84" s="495"/>
      <c r="AI84" s="495"/>
      <c r="AJ84" s="495"/>
      <c r="AK84" s="495"/>
      <c r="AL84" s="495"/>
      <c r="AM84" s="495"/>
      <c r="AN84" s="495"/>
      <c r="AO84" s="495"/>
      <c r="AP84" s="495"/>
      <c r="AQ84" s="495"/>
      <c r="AR84" s="495"/>
      <c r="AS84" s="495"/>
      <c r="AT84" s="495"/>
      <c r="AU84" s="495"/>
      <c r="AV84" s="495"/>
      <c r="AW84" s="495"/>
      <c r="AX84" s="496"/>
    </row>
    <row r="85" spans="1:50" ht="26.25" customHeight="1" x14ac:dyDescent="0.2">
      <c r="A85" s="487"/>
      <c r="B85" s="488"/>
      <c r="C85" s="592" t="s">
        <v>233</v>
      </c>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4"/>
      <c r="AD85" s="422" t="s">
        <v>612</v>
      </c>
      <c r="AE85" s="423"/>
      <c r="AF85" s="424"/>
      <c r="AG85" s="519"/>
      <c r="AH85" s="520"/>
      <c r="AI85" s="520"/>
      <c r="AJ85" s="520"/>
      <c r="AK85" s="520"/>
      <c r="AL85" s="520"/>
      <c r="AM85" s="520"/>
      <c r="AN85" s="520"/>
      <c r="AO85" s="520"/>
      <c r="AP85" s="520"/>
      <c r="AQ85" s="520"/>
      <c r="AR85" s="520"/>
      <c r="AS85" s="520"/>
      <c r="AT85" s="520"/>
      <c r="AU85" s="520"/>
      <c r="AV85" s="520"/>
      <c r="AW85" s="520"/>
      <c r="AX85" s="521"/>
    </row>
    <row r="86" spans="1:50" ht="27" customHeight="1" x14ac:dyDescent="0.2">
      <c r="A86" s="452" t="s">
        <v>39</v>
      </c>
      <c r="B86" s="484"/>
      <c r="C86" s="489" t="s">
        <v>234</v>
      </c>
      <c r="D86" s="490"/>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1"/>
      <c r="AD86" s="497" t="s">
        <v>599</v>
      </c>
      <c r="AE86" s="498"/>
      <c r="AF86" s="598"/>
      <c r="AG86" s="367" t="s">
        <v>619</v>
      </c>
      <c r="AH86" s="368"/>
      <c r="AI86" s="368"/>
      <c r="AJ86" s="368"/>
      <c r="AK86" s="368"/>
      <c r="AL86" s="368"/>
      <c r="AM86" s="368"/>
      <c r="AN86" s="368"/>
      <c r="AO86" s="368"/>
      <c r="AP86" s="368"/>
      <c r="AQ86" s="368"/>
      <c r="AR86" s="368"/>
      <c r="AS86" s="368"/>
      <c r="AT86" s="368"/>
      <c r="AU86" s="368"/>
      <c r="AV86" s="368"/>
      <c r="AW86" s="368"/>
      <c r="AX86" s="369"/>
    </row>
    <row r="87" spans="1:50" ht="35.25" customHeight="1" x14ac:dyDescent="0.2">
      <c r="A87" s="485"/>
      <c r="B87" s="486"/>
      <c r="C87" s="602" t="s">
        <v>44</v>
      </c>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4"/>
      <c r="AD87" s="578" t="s">
        <v>612</v>
      </c>
      <c r="AE87" s="579"/>
      <c r="AF87" s="579"/>
      <c r="AG87" s="494"/>
      <c r="AH87" s="495"/>
      <c r="AI87" s="495"/>
      <c r="AJ87" s="495"/>
      <c r="AK87" s="495"/>
      <c r="AL87" s="495"/>
      <c r="AM87" s="495"/>
      <c r="AN87" s="495"/>
      <c r="AO87" s="495"/>
      <c r="AP87" s="495"/>
      <c r="AQ87" s="495"/>
      <c r="AR87" s="495"/>
      <c r="AS87" s="495"/>
      <c r="AT87" s="495"/>
      <c r="AU87" s="495"/>
      <c r="AV87" s="495"/>
      <c r="AW87" s="495"/>
      <c r="AX87" s="496"/>
    </row>
    <row r="88" spans="1:50" ht="27" customHeight="1" x14ac:dyDescent="0.2">
      <c r="A88" s="485"/>
      <c r="B88" s="486"/>
      <c r="C88" s="419" t="s">
        <v>182</v>
      </c>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148" t="s">
        <v>697</v>
      </c>
      <c r="AE88" s="149"/>
      <c r="AF88" s="149"/>
      <c r="AG88" s="494" t="s">
        <v>699</v>
      </c>
      <c r="AH88" s="495"/>
      <c r="AI88" s="495"/>
      <c r="AJ88" s="495"/>
      <c r="AK88" s="495"/>
      <c r="AL88" s="495"/>
      <c r="AM88" s="495"/>
      <c r="AN88" s="495"/>
      <c r="AO88" s="495"/>
      <c r="AP88" s="495"/>
      <c r="AQ88" s="495"/>
      <c r="AR88" s="495"/>
      <c r="AS88" s="495"/>
      <c r="AT88" s="495"/>
      <c r="AU88" s="495"/>
      <c r="AV88" s="495"/>
      <c r="AW88" s="495"/>
      <c r="AX88" s="496"/>
    </row>
    <row r="89" spans="1:50" ht="39.6" customHeight="1" x14ac:dyDescent="0.2">
      <c r="A89" s="487"/>
      <c r="B89" s="488"/>
      <c r="C89" s="419" t="s">
        <v>43</v>
      </c>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148" t="s">
        <v>599</v>
      </c>
      <c r="AE89" s="149"/>
      <c r="AF89" s="149"/>
      <c r="AG89" s="236" t="s">
        <v>620</v>
      </c>
      <c r="AH89" s="203"/>
      <c r="AI89" s="203"/>
      <c r="AJ89" s="203"/>
      <c r="AK89" s="203"/>
      <c r="AL89" s="203"/>
      <c r="AM89" s="203"/>
      <c r="AN89" s="203"/>
      <c r="AO89" s="203"/>
      <c r="AP89" s="203"/>
      <c r="AQ89" s="203"/>
      <c r="AR89" s="203"/>
      <c r="AS89" s="203"/>
      <c r="AT89" s="203"/>
      <c r="AU89" s="203"/>
      <c r="AV89" s="203"/>
      <c r="AW89" s="203"/>
      <c r="AX89" s="237"/>
    </row>
    <row r="90" spans="1:50" ht="41.25" customHeight="1" x14ac:dyDescent="0.2">
      <c r="A90" s="470" t="s">
        <v>57</v>
      </c>
      <c r="B90" s="471"/>
      <c r="C90" s="605" t="s">
        <v>139</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437"/>
      <c r="AD90" s="497" t="s">
        <v>612</v>
      </c>
      <c r="AE90" s="498"/>
      <c r="AF90" s="498"/>
      <c r="AG90" s="234"/>
      <c r="AH90" s="197"/>
      <c r="AI90" s="197"/>
      <c r="AJ90" s="197"/>
      <c r="AK90" s="197"/>
      <c r="AL90" s="197"/>
      <c r="AM90" s="197"/>
      <c r="AN90" s="197"/>
      <c r="AO90" s="197"/>
      <c r="AP90" s="197"/>
      <c r="AQ90" s="197"/>
      <c r="AR90" s="197"/>
      <c r="AS90" s="197"/>
      <c r="AT90" s="197"/>
      <c r="AU90" s="197"/>
      <c r="AV90" s="197"/>
      <c r="AW90" s="197"/>
      <c r="AX90" s="235"/>
    </row>
    <row r="91" spans="1:50" ht="19.649999999999999" customHeight="1" x14ac:dyDescent="0.2">
      <c r="A91" s="472"/>
      <c r="B91" s="473"/>
      <c r="C91" s="700" t="s">
        <v>244</v>
      </c>
      <c r="D91" s="698"/>
      <c r="E91" s="698"/>
      <c r="F91" s="701"/>
      <c r="G91" s="697" t="s">
        <v>245</v>
      </c>
      <c r="H91" s="698"/>
      <c r="I91" s="698"/>
      <c r="J91" s="698"/>
      <c r="K91" s="698"/>
      <c r="L91" s="698"/>
      <c r="M91" s="698"/>
      <c r="N91" s="697" t="s">
        <v>247</v>
      </c>
      <c r="O91" s="698"/>
      <c r="P91" s="698"/>
      <c r="Q91" s="698"/>
      <c r="R91" s="698"/>
      <c r="S91" s="698"/>
      <c r="T91" s="698"/>
      <c r="U91" s="698"/>
      <c r="V91" s="698"/>
      <c r="W91" s="698"/>
      <c r="X91" s="698"/>
      <c r="Y91" s="698"/>
      <c r="Z91" s="698"/>
      <c r="AA91" s="698"/>
      <c r="AB91" s="698"/>
      <c r="AC91" s="698"/>
      <c r="AD91" s="698"/>
      <c r="AE91" s="698"/>
      <c r="AF91" s="699"/>
      <c r="AG91" s="298"/>
      <c r="AH91" s="200"/>
      <c r="AI91" s="200"/>
      <c r="AJ91" s="200"/>
      <c r="AK91" s="200"/>
      <c r="AL91" s="200"/>
      <c r="AM91" s="200"/>
      <c r="AN91" s="200"/>
      <c r="AO91" s="200"/>
      <c r="AP91" s="200"/>
      <c r="AQ91" s="200"/>
      <c r="AR91" s="200"/>
      <c r="AS91" s="200"/>
      <c r="AT91" s="200"/>
      <c r="AU91" s="200"/>
      <c r="AV91" s="200"/>
      <c r="AW91" s="200"/>
      <c r="AX91" s="299"/>
    </row>
    <row r="92" spans="1:50" ht="24.75" customHeight="1" x14ac:dyDescent="0.2">
      <c r="A92" s="472"/>
      <c r="B92" s="473"/>
      <c r="C92" s="682"/>
      <c r="D92" s="683"/>
      <c r="E92" s="683"/>
      <c r="F92" s="684"/>
      <c r="G92" s="702"/>
      <c r="H92" s="703"/>
      <c r="I92" s="58" t="str">
        <f>IF(OR(G92="　", G92=""), "", "-")</f>
        <v/>
      </c>
      <c r="J92" s="681"/>
      <c r="K92" s="681"/>
      <c r="L92" s="58" t="str">
        <f>IF(M92="","","-")</f>
        <v/>
      </c>
      <c r="M92" s="59"/>
      <c r="N92" s="678"/>
      <c r="O92" s="679"/>
      <c r="P92" s="679"/>
      <c r="Q92" s="679"/>
      <c r="R92" s="679"/>
      <c r="S92" s="679"/>
      <c r="T92" s="679"/>
      <c r="U92" s="679"/>
      <c r="V92" s="679"/>
      <c r="W92" s="679"/>
      <c r="X92" s="679"/>
      <c r="Y92" s="679"/>
      <c r="Z92" s="679"/>
      <c r="AA92" s="679"/>
      <c r="AB92" s="679"/>
      <c r="AC92" s="679"/>
      <c r="AD92" s="679"/>
      <c r="AE92" s="679"/>
      <c r="AF92" s="680"/>
      <c r="AG92" s="298"/>
      <c r="AH92" s="200"/>
      <c r="AI92" s="200"/>
      <c r="AJ92" s="200"/>
      <c r="AK92" s="200"/>
      <c r="AL92" s="200"/>
      <c r="AM92" s="200"/>
      <c r="AN92" s="200"/>
      <c r="AO92" s="200"/>
      <c r="AP92" s="200"/>
      <c r="AQ92" s="200"/>
      <c r="AR92" s="200"/>
      <c r="AS92" s="200"/>
      <c r="AT92" s="200"/>
      <c r="AU92" s="200"/>
      <c r="AV92" s="200"/>
      <c r="AW92" s="200"/>
      <c r="AX92" s="299"/>
    </row>
    <row r="93" spans="1:50" ht="24.75" customHeight="1" x14ac:dyDescent="0.2">
      <c r="A93" s="474"/>
      <c r="B93" s="475"/>
      <c r="C93" s="682"/>
      <c r="D93" s="683"/>
      <c r="E93" s="683"/>
      <c r="F93" s="684"/>
      <c r="G93" s="709"/>
      <c r="H93" s="710"/>
      <c r="I93" s="60" t="str">
        <f t="shared" ref="I93" si="8">IF(OR(G93="　", G93=""), "", "-")</f>
        <v/>
      </c>
      <c r="J93" s="711"/>
      <c r="K93" s="711"/>
      <c r="L93" s="60" t="str">
        <f t="shared" ref="L93" si="9">IF(M93="","","-")</f>
        <v/>
      </c>
      <c r="M93" s="61"/>
      <c r="N93" s="704"/>
      <c r="O93" s="705"/>
      <c r="P93" s="705"/>
      <c r="Q93" s="705"/>
      <c r="R93" s="705"/>
      <c r="S93" s="705"/>
      <c r="T93" s="705"/>
      <c r="U93" s="705"/>
      <c r="V93" s="705"/>
      <c r="W93" s="705"/>
      <c r="X93" s="705"/>
      <c r="Y93" s="705"/>
      <c r="Z93" s="705"/>
      <c r="AA93" s="705"/>
      <c r="AB93" s="705"/>
      <c r="AC93" s="705"/>
      <c r="AD93" s="705"/>
      <c r="AE93" s="705"/>
      <c r="AF93" s="706"/>
      <c r="AG93" s="236"/>
      <c r="AH93" s="203"/>
      <c r="AI93" s="203"/>
      <c r="AJ93" s="203"/>
      <c r="AK93" s="203"/>
      <c r="AL93" s="203"/>
      <c r="AM93" s="203"/>
      <c r="AN93" s="203"/>
      <c r="AO93" s="203"/>
      <c r="AP93" s="203"/>
      <c r="AQ93" s="203"/>
      <c r="AR93" s="203"/>
      <c r="AS93" s="203"/>
      <c r="AT93" s="203"/>
      <c r="AU93" s="203"/>
      <c r="AV93" s="203"/>
      <c r="AW93" s="203"/>
      <c r="AX93" s="237"/>
    </row>
    <row r="94" spans="1:50" ht="67.5" customHeight="1" x14ac:dyDescent="0.2">
      <c r="A94" s="452" t="s">
        <v>47</v>
      </c>
      <c r="B94" s="453"/>
      <c r="C94" s="324" t="s">
        <v>52</v>
      </c>
      <c r="D94" s="412"/>
      <c r="E94" s="412"/>
      <c r="F94" s="413"/>
      <c r="G94" s="613" t="s">
        <v>621</v>
      </c>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Q94" s="613"/>
      <c r="AR94" s="613"/>
      <c r="AS94" s="613"/>
      <c r="AT94" s="613"/>
      <c r="AU94" s="613"/>
      <c r="AV94" s="613"/>
      <c r="AW94" s="613"/>
      <c r="AX94" s="614"/>
    </row>
    <row r="95" spans="1:50" ht="67.5" customHeight="1" thickBot="1" x14ac:dyDescent="0.25">
      <c r="A95" s="454"/>
      <c r="B95" s="455"/>
      <c r="C95" s="525" t="s">
        <v>56</v>
      </c>
      <c r="D95" s="526"/>
      <c r="E95" s="526"/>
      <c r="F95" s="527"/>
      <c r="G95" s="611" t="s">
        <v>622</v>
      </c>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2"/>
    </row>
    <row r="96" spans="1:50" ht="24" customHeight="1" x14ac:dyDescent="0.2">
      <c r="A96" s="522" t="s">
        <v>32</v>
      </c>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4"/>
    </row>
    <row r="97" spans="1:52" ht="67.5" customHeight="1" thickBot="1" x14ac:dyDescent="0.25">
      <c r="A97" s="586" t="s">
        <v>702</v>
      </c>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2"/>
    </row>
    <row r="98" spans="1:52" ht="24.75" customHeight="1" x14ac:dyDescent="0.2">
      <c r="A98" s="456" t="s">
        <v>33</v>
      </c>
      <c r="B98" s="457"/>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2" ht="67.5" customHeight="1" thickBot="1" x14ac:dyDescent="0.25">
      <c r="A99" s="449" t="s">
        <v>134</v>
      </c>
      <c r="B99" s="450"/>
      <c r="C99" s="450"/>
      <c r="D99" s="450"/>
      <c r="E99" s="451"/>
      <c r="F99" s="510" t="s">
        <v>703</v>
      </c>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2"/>
    </row>
    <row r="100" spans="1:52" ht="24.75" customHeight="1" x14ac:dyDescent="0.2">
      <c r="A100" s="456" t="s">
        <v>45</v>
      </c>
      <c r="B100" s="457"/>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row>
    <row r="101" spans="1:52" ht="66" customHeight="1" thickBot="1" x14ac:dyDescent="0.25">
      <c r="A101" s="449" t="s">
        <v>134</v>
      </c>
      <c r="B101" s="450"/>
      <c r="C101" s="450"/>
      <c r="D101" s="450"/>
      <c r="E101" s="451"/>
      <c r="F101" s="587" t="s">
        <v>705</v>
      </c>
      <c r="G101" s="588"/>
      <c r="H101" s="588"/>
      <c r="I101" s="588"/>
      <c r="J101" s="588"/>
      <c r="K101" s="588"/>
      <c r="L101" s="588"/>
      <c r="M101" s="588"/>
      <c r="N101" s="588"/>
      <c r="O101" s="588"/>
      <c r="P101" s="588"/>
      <c r="Q101" s="588"/>
      <c r="R101" s="588"/>
      <c r="S101" s="588"/>
      <c r="T101" s="588"/>
      <c r="U101" s="588"/>
      <c r="V101" s="588"/>
      <c r="W101" s="588"/>
      <c r="X101" s="588"/>
      <c r="Y101" s="588"/>
      <c r="Z101" s="588"/>
      <c r="AA101" s="588"/>
      <c r="AB101" s="588"/>
      <c r="AC101" s="588"/>
      <c r="AD101" s="588"/>
      <c r="AE101" s="588"/>
      <c r="AF101" s="588"/>
      <c r="AG101" s="588"/>
      <c r="AH101" s="588"/>
      <c r="AI101" s="588"/>
      <c r="AJ101" s="588"/>
      <c r="AK101" s="588"/>
      <c r="AL101" s="588"/>
      <c r="AM101" s="588"/>
      <c r="AN101" s="588"/>
      <c r="AO101" s="588"/>
      <c r="AP101" s="588"/>
      <c r="AQ101" s="588"/>
      <c r="AR101" s="588"/>
      <c r="AS101" s="588"/>
      <c r="AT101" s="588"/>
      <c r="AU101" s="588"/>
      <c r="AV101" s="588"/>
      <c r="AW101" s="588"/>
      <c r="AX101" s="589"/>
    </row>
    <row r="102" spans="1:52" ht="24.75" customHeight="1" x14ac:dyDescent="0.2">
      <c r="A102" s="499" t="s">
        <v>34</v>
      </c>
      <c r="B102" s="500"/>
      <c r="C102" s="500"/>
      <c r="D102" s="50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c r="AT102" s="500"/>
      <c r="AU102" s="500"/>
      <c r="AV102" s="500"/>
      <c r="AW102" s="500"/>
      <c r="AX102" s="501"/>
    </row>
    <row r="103" spans="1:52" ht="20.399999999999999" customHeight="1" thickBot="1" x14ac:dyDescent="0.25">
      <c r="A103" s="442"/>
      <c r="B103" s="443"/>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row>
    <row r="104" spans="1:52" ht="24.75" customHeight="1" x14ac:dyDescent="0.2">
      <c r="A104" s="595" t="s">
        <v>253</v>
      </c>
      <c r="B104" s="596"/>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7"/>
      <c r="AZ104" s="10"/>
    </row>
    <row r="105" spans="1:52" ht="24.75" customHeight="1" x14ac:dyDescent="0.2">
      <c r="A105" s="136" t="s">
        <v>559</v>
      </c>
      <c r="B105" s="137"/>
      <c r="C105" s="137"/>
      <c r="D105" s="138"/>
      <c r="E105" s="84" t="s">
        <v>623</v>
      </c>
      <c r="F105" s="85"/>
      <c r="G105" s="85"/>
      <c r="H105" s="85"/>
      <c r="I105" s="85"/>
      <c r="J105" s="85"/>
      <c r="K105" s="85"/>
      <c r="L105" s="85"/>
      <c r="M105" s="85"/>
      <c r="N105" s="85"/>
      <c r="O105" s="85"/>
      <c r="P105" s="86"/>
      <c r="Q105" s="84"/>
      <c r="R105" s="85"/>
      <c r="S105" s="85"/>
      <c r="T105" s="85"/>
      <c r="U105" s="85"/>
      <c r="V105" s="85"/>
      <c r="W105" s="85"/>
      <c r="X105" s="85"/>
      <c r="Y105" s="85"/>
      <c r="Z105" s="85"/>
      <c r="AA105" s="85"/>
      <c r="AB105" s="86"/>
      <c r="AC105" s="84"/>
      <c r="AD105" s="85"/>
      <c r="AE105" s="85"/>
      <c r="AF105" s="85"/>
      <c r="AG105" s="85"/>
      <c r="AH105" s="85"/>
      <c r="AI105" s="85"/>
      <c r="AJ105" s="85"/>
      <c r="AK105" s="85"/>
      <c r="AL105" s="85"/>
      <c r="AM105" s="85"/>
      <c r="AN105" s="86"/>
      <c r="AO105" s="84"/>
      <c r="AP105" s="85"/>
      <c r="AQ105" s="85"/>
      <c r="AR105" s="85"/>
      <c r="AS105" s="85"/>
      <c r="AT105" s="85"/>
      <c r="AU105" s="85"/>
      <c r="AV105" s="85"/>
      <c r="AW105" s="85"/>
      <c r="AX105" s="87"/>
      <c r="AY105" s="76"/>
    </row>
    <row r="106" spans="1:52" ht="24.75" customHeight="1" x14ac:dyDescent="0.2">
      <c r="A106" s="88" t="s">
        <v>287</v>
      </c>
      <c r="B106" s="88"/>
      <c r="C106" s="88"/>
      <c r="D106" s="88"/>
      <c r="E106" s="84" t="s">
        <v>623</v>
      </c>
      <c r="F106" s="85"/>
      <c r="G106" s="85"/>
      <c r="H106" s="85"/>
      <c r="I106" s="85"/>
      <c r="J106" s="85"/>
      <c r="K106" s="85"/>
      <c r="L106" s="85"/>
      <c r="M106" s="85"/>
      <c r="N106" s="85"/>
      <c r="O106" s="85"/>
      <c r="P106" s="86"/>
      <c r="Q106" s="84"/>
      <c r="R106" s="85"/>
      <c r="S106" s="85"/>
      <c r="T106" s="85"/>
      <c r="U106" s="85"/>
      <c r="V106" s="85"/>
      <c r="W106" s="85"/>
      <c r="X106" s="85"/>
      <c r="Y106" s="85"/>
      <c r="Z106" s="85"/>
      <c r="AA106" s="85"/>
      <c r="AB106" s="86"/>
      <c r="AC106" s="84"/>
      <c r="AD106" s="85"/>
      <c r="AE106" s="85"/>
      <c r="AF106" s="85"/>
      <c r="AG106" s="85"/>
      <c r="AH106" s="85"/>
      <c r="AI106" s="85"/>
      <c r="AJ106" s="85"/>
      <c r="AK106" s="85"/>
      <c r="AL106" s="85"/>
      <c r="AM106" s="85"/>
      <c r="AN106" s="86"/>
      <c r="AO106" s="84"/>
      <c r="AP106" s="85"/>
      <c r="AQ106" s="85"/>
      <c r="AR106" s="85"/>
      <c r="AS106" s="85"/>
      <c r="AT106" s="85"/>
      <c r="AU106" s="85"/>
      <c r="AV106" s="85"/>
      <c r="AW106" s="85"/>
      <c r="AX106" s="87"/>
    </row>
    <row r="107" spans="1:52" ht="24.75" customHeight="1" x14ac:dyDescent="0.2">
      <c r="A107" s="88" t="s">
        <v>286</v>
      </c>
      <c r="B107" s="88"/>
      <c r="C107" s="88"/>
      <c r="D107" s="88"/>
      <c r="E107" s="84" t="s">
        <v>624</v>
      </c>
      <c r="F107" s="85"/>
      <c r="G107" s="85"/>
      <c r="H107" s="85"/>
      <c r="I107" s="85"/>
      <c r="J107" s="85"/>
      <c r="K107" s="85"/>
      <c r="L107" s="85"/>
      <c r="M107" s="85"/>
      <c r="N107" s="85"/>
      <c r="O107" s="85"/>
      <c r="P107" s="86"/>
      <c r="Q107" s="84"/>
      <c r="R107" s="85"/>
      <c r="S107" s="85"/>
      <c r="T107" s="85"/>
      <c r="U107" s="85"/>
      <c r="V107" s="85"/>
      <c r="W107" s="85"/>
      <c r="X107" s="85"/>
      <c r="Y107" s="85"/>
      <c r="Z107" s="85"/>
      <c r="AA107" s="85"/>
      <c r="AB107" s="86"/>
      <c r="AC107" s="84"/>
      <c r="AD107" s="85"/>
      <c r="AE107" s="85"/>
      <c r="AF107" s="85"/>
      <c r="AG107" s="85"/>
      <c r="AH107" s="85"/>
      <c r="AI107" s="85"/>
      <c r="AJ107" s="85"/>
      <c r="AK107" s="85"/>
      <c r="AL107" s="85"/>
      <c r="AM107" s="85"/>
      <c r="AN107" s="86"/>
      <c r="AO107" s="84"/>
      <c r="AP107" s="85"/>
      <c r="AQ107" s="85"/>
      <c r="AR107" s="85"/>
      <c r="AS107" s="85"/>
      <c r="AT107" s="85"/>
      <c r="AU107" s="85"/>
      <c r="AV107" s="85"/>
      <c r="AW107" s="85"/>
      <c r="AX107" s="87"/>
    </row>
    <row r="108" spans="1:52" ht="24.75" customHeight="1" x14ac:dyDescent="0.2">
      <c r="A108" s="88" t="s">
        <v>285</v>
      </c>
      <c r="B108" s="88"/>
      <c r="C108" s="88"/>
      <c r="D108" s="88"/>
      <c r="E108" s="84" t="s">
        <v>625</v>
      </c>
      <c r="F108" s="85"/>
      <c r="G108" s="85"/>
      <c r="H108" s="85"/>
      <c r="I108" s="85"/>
      <c r="J108" s="85"/>
      <c r="K108" s="85"/>
      <c r="L108" s="85"/>
      <c r="M108" s="85"/>
      <c r="N108" s="85"/>
      <c r="O108" s="85"/>
      <c r="P108" s="86"/>
      <c r="Q108" s="84"/>
      <c r="R108" s="85"/>
      <c r="S108" s="85"/>
      <c r="T108" s="85"/>
      <c r="U108" s="85"/>
      <c r="V108" s="85"/>
      <c r="W108" s="85"/>
      <c r="X108" s="85"/>
      <c r="Y108" s="85"/>
      <c r="Z108" s="85"/>
      <c r="AA108" s="85"/>
      <c r="AB108" s="86"/>
      <c r="AC108" s="84"/>
      <c r="AD108" s="85"/>
      <c r="AE108" s="85"/>
      <c r="AF108" s="85"/>
      <c r="AG108" s="85"/>
      <c r="AH108" s="85"/>
      <c r="AI108" s="85"/>
      <c r="AJ108" s="85"/>
      <c r="AK108" s="85"/>
      <c r="AL108" s="85"/>
      <c r="AM108" s="85"/>
      <c r="AN108" s="86"/>
      <c r="AO108" s="84"/>
      <c r="AP108" s="85"/>
      <c r="AQ108" s="85"/>
      <c r="AR108" s="85"/>
      <c r="AS108" s="85"/>
      <c r="AT108" s="85"/>
      <c r="AU108" s="85"/>
      <c r="AV108" s="85"/>
      <c r="AW108" s="85"/>
      <c r="AX108" s="87"/>
    </row>
    <row r="109" spans="1:52" ht="24.75" customHeight="1" x14ac:dyDescent="0.2">
      <c r="A109" s="88" t="s">
        <v>284</v>
      </c>
      <c r="B109" s="88"/>
      <c r="C109" s="88"/>
      <c r="D109" s="88"/>
      <c r="E109" s="84" t="s">
        <v>625</v>
      </c>
      <c r="F109" s="85"/>
      <c r="G109" s="85"/>
      <c r="H109" s="85"/>
      <c r="I109" s="85"/>
      <c r="J109" s="85"/>
      <c r="K109" s="85"/>
      <c r="L109" s="85"/>
      <c r="M109" s="85"/>
      <c r="N109" s="85"/>
      <c r="O109" s="85"/>
      <c r="P109" s="86"/>
      <c r="Q109" s="84"/>
      <c r="R109" s="85"/>
      <c r="S109" s="85"/>
      <c r="T109" s="85"/>
      <c r="U109" s="85"/>
      <c r="V109" s="85"/>
      <c r="W109" s="85"/>
      <c r="X109" s="85"/>
      <c r="Y109" s="85"/>
      <c r="Z109" s="85"/>
      <c r="AA109" s="85"/>
      <c r="AB109" s="86"/>
      <c r="AC109" s="84"/>
      <c r="AD109" s="85"/>
      <c r="AE109" s="85"/>
      <c r="AF109" s="85"/>
      <c r="AG109" s="85"/>
      <c r="AH109" s="85"/>
      <c r="AI109" s="85"/>
      <c r="AJ109" s="85"/>
      <c r="AK109" s="85"/>
      <c r="AL109" s="85"/>
      <c r="AM109" s="85"/>
      <c r="AN109" s="86"/>
      <c r="AO109" s="84"/>
      <c r="AP109" s="85"/>
      <c r="AQ109" s="85"/>
      <c r="AR109" s="85"/>
      <c r="AS109" s="85"/>
      <c r="AT109" s="85"/>
      <c r="AU109" s="85"/>
      <c r="AV109" s="85"/>
      <c r="AW109" s="85"/>
      <c r="AX109" s="87"/>
    </row>
    <row r="110" spans="1:52" ht="24.75" customHeight="1" x14ac:dyDescent="0.2">
      <c r="A110" s="88" t="s">
        <v>283</v>
      </c>
      <c r="B110" s="88"/>
      <c r="C110" s="88"/>
      <c r="D110" s="88"/>
      <c r="E110" s="84" t="s">
        <v>627</v>
      </c>
      <c r="F110" s="85"/>
      <c r="G110" s="85"/>
      <c r="H110" s="85"/>
      <c r="I110" s="85"/>
      <c r="J110" s="85"/>
      <c r="K110" s="85"/>
      <c r="L110" s="85"/>
      <c r="M110" s="85"/>
      <c r="N110" s="85"/>
      <c r="O110" s="85"/>
      <c r="P110" s="86"/>
      <c r="Q110" s="84"/>
      <c r="R110" s="85"/>
      <c r="S110" s="85"/>
      <c r="T110" s="85"/>
      <c r="U110" s="85"/>
      <c r="V110" s="85"/>
      <c r="W110" s="85"/>
      <c r="X110" s="85"/>
      <c r="Y110" s="85"/>
      <c r="Z110" s="85"/>
      <c r="AA110" s="85"/>
      <c r="AB110" s="86"/>
      <c r="AC110" s="84"/>
      <c r="AD110" s="85"/>
      <c r="AE110" s="85"/>
      <c r="AF110" s="85"/>
      <c r="AG110" s="85"/>
      <c r="AH110" s="85"/>
      <c r="AI110" s="85"/>
      <c r="AJ110" s="85"/>
      <c r="AK110" s="85"/>
      <c r="AL110" s="85"/>
      <c r="AM110" s="85"/>
      <c r="AN110" s="86"/>
      <c r="AO110" s="84"/>
      <c r="AP110" s="85"/>
      <c r="AQ110" s="85"/>
      <c r="AR110" s="85"/>
      <c r="AS110" s="85"/>
      <c r="AT110" s="85"/>
      <c r="AU110" s="85"/>
      <c r="AV110" s="85"/>
      <c r="AW110" s="85"/>
      <c r="AX110" s="87"/>
    </row>
    <row r="111" spans="1:52" ht="24.75" customHeight="1" x14ac:dyDescent="0.2">
      <c r="A111" s="88" t="s">
        <v>282</v>
      </c>
      <c r="B111" s="88"/>
      <c r="C111" s="88"/>
      <c r="D111" s="88"/>
      <c r="E111" s="84" t="s">
        <v>627</v>
      </c>
      <c r="F111" s="85"/>
      <c r="G111" s="85"/>
      <c r="H111" s="85"/>
      <c r="I111" s="85"/>
      <c r="J111" s="85"/>
      <c r="K111" s="85"/>
      <c r="L111" s="85"/>
      <c r="M111" s="85"/>
      <c r="N111" s="85"/>
      <c r="O111" s="85"/>
      <c r="P111" s="86"/>
      <c r="Q111" s="84"/>
      <c r="R111" s="85"/>
      <c r="S111" s="85"/>
      <c r="T111" s="85"/>
      <c r="U111" s="85"/>
      <c r="V111" s="85"/>
      <c r="W111" s="85"/>
      <c r="X111" s="85"/>
      <c r="Y111" s="85"/>
      <c r="Z111" s="85"/>
      <c r="AA111" s="85"/>
      <c r="AB111" s="86"/>
      <c r="AC111" s="84"/>
      <c r="AD111" s="85"/>
      <c r="AE111" s="85"/>
      <c r="AF111" s="85"/>
      <c r="AG111" s="85"/>
      <c r="AH111" s="85"/>
      <c r="AI111" s="85"/>
      <c r="AJ111" s="85"/>
      <c r="AK111" s="85"/>
      <c r="AL111" s="85"/>
      <c r="AM111" s="85"/>
      <c r="AN111" s="86"/>
      <c r="AO111" s="84"/>
      <c r="AP111" s="85"/>
      <c r="AQ111" s="85"/>
      <c r="AR111" s="85"/>
      <c r="AS111" s="85"/>
      <c r="AT111" s="85"/>
      <c r="AU111" s="85"/>
      <c r="AV111" s="85"/>
      <c r="AW111" s="85"/>
      <c r="AX111" s="87"/>
    </row>
    <row r="112" spans="1:52" ht="24.75" customHeight="1" x14ac:dyDescent="0.2">
      <c r="A112" s="88" t="s">
        <v>281</v>
      </c>
      <c r="B112" s="88"/>
      <c r="C112" s="88"/>
      <c r="D112" s="88"/>
      <c r="E112" s="84" t="s">
        <v>627</v>
      </c>
      <c r="F112" s="85"/>
      <c r="G112" s="85"/>
      <c r="H112" s="85"/>
      <c r="I112" s="85"/>
      <c r="J112" s="85"/>
      <c r="K112" s="85"/>
      <c r="L112" s="85"/>
      <c r="M112" s="85"/>
      <c r="N112" s="85"/>
      <c r="O112" s="85"/>
      <c r="P112" s="86"/>
      <c r="Q112" s="84"/>
      <c r="R112" s="85"/>
      <c r="S112" s="85"/>
      <c r="T112" s="85"/>
      <c r="U112" s="85"/>
      <c r="V112" s="85"/>
      <c r="W112" s="85"/>
      <c r="X112" s="85"/>
      <c r="Y112" s="85"/>
      <c r="Z112" s="85"/>
      <c r="AA112" s="85"/>
      <c r="AB112" s="86"/>
      <c r="AC112" s="84"/>
      <c r="AD112" s="85"/>
      <c r="AE112" s="85"/>
      <c r="AF112" s="85"/>
      <c r="AG112" s="85"/>
      <c r="AH112" s="85"/>
      <c r="AI112" s="85"/>
      <c r="AJ112" s="85"/>
      <c r="AK112" s="85"/>
      <c r="AL112" s="85"/>
      <c r="AM112" s="85"/>
      <c r="AN112" s="86"/>
      <c r="AO112" s="84"/>
      <c r="AP112" s="85"/>
      <c r="AQ112" s="85"/>
      <c r="AR112" s="85"/>
      <c r="AS112" s="85"/>
      <c r="AT112" s="85"/>
      <c r="AU112" s="85"/>
      <c r="AV112" s="85"/>
      <c r="AW112" s="85"/>
      <c r="AX112" s="87"/>
    </row>
    <row r="113" spans="1:50" ht="24.75" customHeight="1" x14ac:dyDescent="0.2">
      <c r="A113" s="88" t="s">
        <v>280</v>
      </c>
      <c r="B113" s="88"/>
      <c r="C113" s="88"/>
      <c r="D113" s="88"/>
      <c r="E113" s="93" t="s">
        <v>626</v>
      </c>
      <c r="F113" s="94"/>
      <c r="G113" s="94"/>
      <c r="H113" s="94"/>
      <c r="I113" s="94"/>
      <c r="J113" s="94"/>
      <c r="K113" s="94"/>
      <c r="L113" s="94"/>
      <c r="M113" s="94"/>
      <c r="N113" s="94"/>
      <c r="O113" s="94"/>
      <c r="P113" s="95"/>
      <c r="Q113" s="93"/>
      <c r="R113" s="94"/>
      <c r="S113" s="94"/>
      <c r="T113" s="94"/>
      <c r="U113" s="94"/>
      <c r="V113" s="94"/>
      <c r="W113" s="94"/>
      <c r="X113" s="94"/>
      <c r="Y113" s="94"/>
      <c r="Z113" s="94"/>
      <c r="AA113" s="94"/>
      <c r="AB113" s="95"/>
      <c r="AC113" s="93"/>
      <c r="AD113" s="94"/>
      <c r="AE113" s="94"/>
      <c r="AF113" s="94"/>
      <c r="AG113" s="94"/>
      <c r="AH113" s="94"/>
      <c r="AI113" s="94"/>
      <c r="AJ113" s="94"/>
      <c r="AK113" s="94"/>
      <c r="AL113" s="94"/>
      <c r="AM113" s="94"/>
      <c r="AN113" s="95"/>
      <c r="AO113" s="84"/>
      <c r="AP113" s="85"/>
      <c r="AQ113" s="85"/>
      <c r="AR113" s="85"/>
      <c r="AS113" s="85"/>
      <c r="AT113" s="85"/>
      <c r="AU113" s="85"/>
      <c r="AV113" s="85"/>
      <c r="AW113" s="85"/>
      <c r="AX113" s="87"/>
    </row>
    <row r="114" spans="1:50" ht="24.75" customHeight="1" x14ac:dyDescent="0.2">
      <c r="A114" s="88" t="s">
        <v>432</v>
      </c>
      <c r="B114" s="88"/>
      <c r="C114" s="88"/>
      <c r="D114" s="88"/>
      <c r="E114" s="91" t="s">
        <v>143</v>
      </c>
      <c r="F114" s="92"/>
      <c r="G114" s="92"/>
      <c r="H114" s="79" t="str">
        <f>IF(E114="","","-")</f>
        <v>-</v>
      </c>
      <c r="I114" s="92"/>
      <c r="J114" s="92"/>
      <c r="K114" s="79" t="str">
        <f>IF(I114="","","-")</f>
        <v/>
      </c>
      <c r="L114" s="83">
        <v>4</v>
      </c>
      <c r="M114" s="83"/>
      <c r="N114" s="79" t="str">
        <f>IF(O114="","","-")</f>
        <v/>
      </c>
      <c r="O114" s="89"/>
      <c r="P114" s="90"/>
      <c r="Q114" s="91"/>
      <c r="R114" s="92"/>
      <c r="S114" s="92"/>
      <c r="T114" s="79" t="str">
        <f>IF(Q114="","","-")</f>
        <v/>
      </c>
      <c r="U114" s="92"/>
      <c r="V114" s="92"/>
      <c r="W114" s="79" t="str">
        <f>IF(U114="","","-")</f>
        <v/>
      </c>
      <c r="X114" s="83"/>
      <c r="Y114" s="83"/>
      <c r="Z114" s="79" t="str">
        <f>IF(AA114="","","-")</f>
        <v/>
      </c>
      <c r="AA114" s="89"/>
      <c r="AB114" s="90"/>
      <c r="AC114" s="91"/>
      <c r="AD114" s="92"/>
      <c r="AE114" s="92"/>
      <c r="AF114" s="79" t="str">
        <f>IF(AC114="","","-")</f>
        <v/>
      </c>
      <c r="AG114" s="92"/>
      <c r="AH114" s="92"/>
      <c r="AI114" s="79" t="str">
        <f>IF(AG114="","","-")</f>
        <v/>
      </c>
      <c r="AJ114" s="83"/>
      <c r="AK114" s="83"/>
      <c r="AL114" s="79" t="str">
        <f>IF(AM114="","","-")</f>
        <v/>
      </c>
      <c r="AM114" s="89"/>
      <c r="AN114" s="90"/>
      <c r="AO114" s="91"/>
      <c r="AP114" s="92"/>
      <c r="AQ114" s="79" t="str">
        <f>IF(AO114="","","-")</f>
        <v/>
      </c>
      <c r="AR114" s="92"/>
      <c r="AS114" s="92"/>
      <c r="AT114" s="79" t="str">
        <f>IF(AR114="","","-")</f>
        <v/>
      </c>
      <c r="AU114" s="83"/>
      <c r="AV114" s="83"/>
      <c r="AW114" s="79" t="str">
        <f>IF(AX114="","","-")</f>
        <v/>
      </c>
      <c r="AX114" s="82"/>
    </row>
    <row r="115" spans="1:50" ht="24.75" customHeight="1" x14ac:dyDescent="0.2">
      <c r="A115" s="88" t="s">
        <v>396</v>
      </c>
      <c r="B115" s="88"/>
      <c r="C115" s="88"/>
      <c r="D115" s="88"/>
      <c r="E115" s="91" t="s">
        <v>143</v>
      </c>
      <c r="F115" s="92"/>
      <c r="G115" s="92"/>
      <c r="H115" s="79" t="str">
        <f>IF(E115="","","-")</f>
        <v>-</v>
      </c>
      <c r="I115" s="92"/>
      <c r="J115" s="92"/>
      <c r="K115" s="79" t="str">
        <f>IF(I115="","","-")</f>
        <v/>
      </c>
      <c r="L115" s="83">
        <v>4</v>
      </c>
      <c r="M115" s="83"/>
      <c r="N115" s="79" t="str">
        <f>IF(O115="","","-")</f>
        <v/>
      </c>
      <c r="O115" s="89"/>
      <c r="P115" s="90"/>
      <c r="Q115" s="91"/>
      <c r="R115" s="92"/>
      <c r="S115" s="92"/>
      <c r="T115" s="79" t="str">
        <f>IF(Q115="","","-")</f>
        <v/>
      </c>
      <c r="U115" s="92"/>
      <c r="V115" s="92"/>
      <c r="W115" s="79" t="str">
        <f>IF(U115="","","-")</f>
        <v/>
      </c>
      <c r="X115" s="83"/>
      <c r="Y115" s="83"/>
      <c r="Z115" s="79" t="str">
        <f>IF(AA115="","","-")</f>
        <v/>
      </c>
      <c r="AA115" s="89"/>
      <c r="AB115" s="90"/>
      <c r="AC115" s="91"/>
      <c r="AD115" s="92"/>
      <c r="AE115" s="92"/>
      <c r="AF115" s="79" t="str">
        <f>IF(AC115="","","-")</f>
        <v/>
      </c>
      <c r="AG115" s="92"/>
      <c r="AH115" s="92"/>
      <c r="AI115" s="79" t="str">
        <f>IF(AG115="","","-")</f>
        <v/>
      </c>
      <c r="AJ115" s="83"/>
      <c r="AK115" s="83"/>
      <c r="AL115" s="79" t="str">
        <f>IF(AM115="","","-")</f>
        <v/>
      </c>
      <c r="AM115" s="89"/>
      <c r="AN115" s="90"/>
      <c r="AO115" s="91"/>
      <c r="AP115" s="92"/>
      <c r="AQ115" s="79" t="str">
        <f>IF(AO115="","","-")</f>
        <v/>
      </c>
      <c r="AR115" s="92"/>
      <c r="AS115" s="92"/>
      <c r="AT115" s="79" t="str">
        <f>IF(AR115="","","-")</f>
        <v/>
      </c>
      <c r="AU115" s="83"/>
      <c r="AV115" s="83"/>
      <c r="AW115" s="79" t="str">
        <f>IF(AX115="","","-")</f>
        <v/>
      </c>
      <c r="AX115" s="82"/>
    </row>
    <row r="116" spans="1:50" ht="28.35" customHeight="1" x14ac:dyDescent="0.2">
      <c r="A116" s="99" t="s">
        <v>274</v>
      </c>
      <c r="B116" s="100"/>
      <c r="C116" s="100"/>
      <c r="D116" s="100"/>
      <c r="E116" s="100"/>
      <c r="F116" s="101"/>
      <c r="G116" s="64" t="s">
        <v>594</v>
      </c>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2">
      <c r="A117" s="99"/>
      <c r="B117" s="100"/>
      <c r="C117" s="100"/>
      <c r="D117" s="100"/>
      <c r="E117" s="100"/>
      <c r="F117" s="101"/>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2">
      <c r="A118" s="99"/>
      <c r="B118" s="100"/>
      <c r="C118" s="100"/>
      <c r="D118" s="100"/>
      <c r="E118" s="100"/>
      <c r="F118" s="101"/>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2">
      <c r="A119" s="99"/>
      <c r="B119" s="100"/>
      <c r="C119" s="100"/>
      <c r="D119" s="100"/>
      <c r="E119" s="100"/>
      <c r="F119" s="101"/>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7.75" customHeight="1" x14ac:dyDescent="0.2">
      <c r="A120" s="99"/>
      <c r="B120" s="100"/>
      <c r="C120" s="100"/>
      <c r="D120" s="100"/>
      <c r="E120" s="100"/>
      <c r="F120" s="101"/>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2">
      <c r="A121" s="99"/>
      <c r="B121" s="100"/>
      <c r="C121" s="100"/>
      <c r="D121" s="100"/>
      <c r="E121" s="100"/>
      <c r="F121" s="101"/>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2">
      <c r="A122" s="99"/>
      <c r="B122" s="100"/>
      <c r="C122" s="100"/>
      <c r="D122" s="100"/>
      <c r="E122" s="100"/>
      <c r="F122" s="101"/>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7.75" customHeight="1" x14ac:dyDescent="0.2">
      <c r="A123" s="99"/>
      <c r="B123" s="100"/>
      <c r="C123" s="100"/>
      <c r="D123" s="100"/>
      <c r="E123" s="100"/>
      <c r="F123" s="101"/>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2">
      <c r="A124" s="99"/>
      <c r="B124" s="100"/>
      <c r="C124" s="100"/>
      <c r="D124" s="100"/>
      <c r="E124" s="100"/>
      <c r="F124" s="101"/>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2">
      <c r="A125" s="99"/>
      <c r="B125" s="100"/>
      <c r="C125" s="100"/>
      <c r="D125" s="100"/>
      <c r="E125" s="100"/>
      <c r="F125" s="101"/>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2">
      <c r="A126" s="99"/>
      <c r="B126" s="100"/>
      <c r="C126" s="100"/>
      <c r="D126" s="100"/>
      <c r="E126" s="100"/>
      <c r="F126" s="101"/>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2">
      <c r="A127" s="99"/>
      <c r="B127" s="100"/>
      <c r="C127" s="100"/>
      <c r="D127" s="100"/>
      <c r="E127" s="100"/>
      <c r="F127" s="101"/>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2">
      <c r="A128" s="99"/>
      <c r="B128" s="100"/>
      <c r="C128" s="100"/>
      <c r="D128" s="100"/>
      <c r="E128" s="100"/>
      <c r="F128" s="101"/>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7.75" customHeight="1" x14ac:dyDescent="0.2">
      <c r="A129" s="99"/>
      <c r="B129" s="100"/>
      <c r="C129" s="100"/>
      <c r="D129" s="100"/>
      <c r="E129" s="100"/>
      <c r="F129" s="101"/>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8.35" customHeight="1" x14ac:dyDescent="0.2">
      <c r="A130" s="99"/>
      <c r="B130" s="100"/>
      <c r="C130" s="100"/>
      <c r="D130" s="100"/>
      <c r="E130" s="100"/>
      <c r="F130" s="101"/>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28.35" customHeight="1" x14ac:dyDescent="0.2">
      <c r="A131" s="99"/>
      <c r="B131" s="100"/>
      <c r="C131" s="100"/>
      <c r="D131" s="100"/>
      <c r="E131" s="100"/>
      <c r="F131" s="101"/>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28.35" customHeight="1" x14ac:dyDescent="0.2">
      <c r="A132" s="99"/>
      <c r="B132" s="100"/>
      <c r="C132" s="100"/>
      <c r="D132" s="100"/>
      <c r="E132" s="100"/>
      <c r="F132" s="101"/>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24.75" customHeight="1" thickBot="1" x14ac:dyDescent="0.25">
      <c r="A133" s="599"/>
      <c r="B133" s="600"/>
      <c r="C133" s="600"/>
      <c r="D133" s="600"/>
      <c r="E133" s="600"/>
      <c r="F133" s="601"/>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1" ht="24.75" customHeight="1" x14ac:dyDescent="0.2">
      <c r="A134" s="580" t="s">
        <v>276</v>
      </c>
      <c r="B134" s="581"/>
      <c r="C134" s="581"/>
      <c r="D134" s="581"/>
      <c r="E134" s="581"/>
      <c r="F134" s="582"/>
      <c r="G134" s="311" t="s">
        <v>677</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688</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1" ht="24.75" customHeight="1" x14ac:dyDescent="0.2">
      <c r="A135" s="583"/>
      <c r="B135" s="584"/>
      <c r="C135" s="584"/>
      <c r="D135" s="584"/>
      <c r="E135" s="584"/>
      <c r="F135" s="585"/>
      <c r="G135" s="324" t="s">
        <v>17</v>
      </c>
      <c r="H135" s="325"/>
      <c r="I135" s="325"/>
      <c r="J135" s="325"/>
      <c r="K135" s="325"/>
      <c r="L135" s="326" t="s">
        <v>18</v>
      </c>
      <c r="M135" s="325"/>
      <c r="N135" s="325"/>
      <c r="O135" s="325"/>
      <c r="P135" s="325"/>
      <c r="Q135" s="325"/>
      <c r="R135" s="325"/>
      <c r="S135" s="325"/>
      <c r="T135" s="325"/>
      <c r="U135" s="325"/>
      <c r="V135" s="325"/>
      <c r="W135" s="325"/>
      <c r="X135" s="327"/>
      <c r="Y135" s="308" t="s">
        <v>19</v>
      </c>
      <c r="Z135" s="309"/>
      <c r="AA135" s="309"/>
      <c r="AB135" s="328"/>
      <c r="AC135" s="324" t="s">
        <v>17</v>
      </c>
      <c r="AD135" s="325"/>
      <c r="AE135" s="325"/>
      <c r="AF135" s="325"/>
      <c r="AG135" s="325"/>
      <c r="AH135" s="326" t="s">
        <v>18</v>
      </c>
      <c r="AI135" s="325"/>
      <c r="AJ135" s="325"/>
      <c r="AK135" s="325"/>
      <c r="AL135" s="325"/>
      <c r="AM135" s="325"/>
      <c r="AN135" s="325"/>
      <c r="AO135" s="325"/>
      <c r="AP135" s="325"/>
      <c r="AQ135" s="325"/>
      <c r="AR135" s="325"/>
      <c r="AS135" s="325"/>
      <c r="AT135" s="327"/>
      <c r="AU135" s="308" t="s">
        <v>19</v>
      </c>
      <c r="AV135" s="309"/>
      <c r="AW135" s="309"/>
      <c r="AX135" s="310"/>
    </row>
    <row r="136" spans="1:51" ht="24.75" customHeight="1" x14ac:dyDescent="0.2">
      <c r="A136" s="583"/>
      <c r="B136" s="584"/>
      <c r="C136" s="584"/>
      <c r="D136" s="584"/>
      <c r="E136" s="584"/>
      <c r="F136" s="585"/>
      <c r="G136" s="336" t="s">
        <v>678</v>
      </c>
      <c r="H136" s="337"/>
      <c r="I136" s="337"/>
      <c r="J136" s="337"/>
      <c r="K136" s="338"/>
      <c r="L136" s="339" t="s">
        <v>684</v>
      </c>
      <c r="M136" s="340"/>
      <c r="N136" s="340"/>
      <c r="O136" s="340"/>
      <c r="P136" s="340"/>
      <c r="Q136" s="340"/>
      <c r="R136" s="340"/>
      <c r="S136" s="340"/>
      <c r="T136" s="340"/>
      <c r="U136" s="340"/>
      <c r="V136" s="340"/>
      <c r="W136" s="340"/>
      <c r="X136" s="341"/>
      <c r="Y136" s="342">
        <v>20.6</v>
      </c>
      <c r="Z136" s="343"/>
      <c r="AA136" s="343"/>
      <c r="AB136" s="384"/>
      <c r="AC136" s="336" t="s">
        <v>681</v>
      </c>
      <c r="AD136" s="337"/>
      <c r="AE136" s="337"/>
      <c r="AF136" s="337"/>
      <c r="AG136" s="338"/>
      <c r="AH136" s="339" t="s">
        <v>686</v>
      </c>
      <c r="AI136" s="340"/>
      <c r="AJ136" s="340"/>
      <c r="AK136" s="340"/>
      <c r="AL136" s="340"/>
      <c r="AM136" s="340"/>
      <c r="AN136" s="340"/>
      <c r="AO136" s="340"/>
      <c r="AP136" s="340"/>
      <c r="AQ136" s="340"/>
      <c r="AR136" s="340"/>
      <c r="AS136" s="340"/>
      <c r="AT136" s="341"/>
      <c r="AU136" s="342">
        <v>0.3</v>
      </c>
      <c r="AV136" s="343"/>
      <c r="AW136" s="343"/>
      <c r="AX136" s="344"/>
    </row>
    <row r="137" spans="1:51" ht="24.75" customHeight="1" x14ac:dyDescent="0.2">
      <c r="A137" s="583"/>
      <c r="B137" s="584"/>
      <c r="C137" s="584"/>
      <c r="D137" s="584"/>
      <c r="E137" s="584"/>
      <c r="F137" s="585"/>
      <c r="G137" s="315" t="s">
        <v>679</v>
      </c>
      <c r="H137" s="316"/>
      <c r="I137" s="316"/>
      <c r="J137" s="316"/>
      <c r="K137" s="317"/>
      <c r="L137" s="318" t="s">
        <v>685</v>
      </c>
      <c r="M137" s="319"/>
      <c r="N137" s="319"/>
      <c r="O137" s="319"/>
      <c r="P137" s="319"/>
      <c r="Q137" s="319"/>
      <c r="R137" s="319"/>
      <c r="S137" s="319"/>
      <c r="T137" s="319"/>
      <c r="U137" s="319"/>
      <c r="V137" s="319"/>
      <c r="W137" s="319"/>
      <c r="X137" s="320"/>
      <c r="Y137" s="321">
        <v>0.2</v>
      </c>
      <c r="Z137" s="322"/>
      <c r="AA137" s="322"/>
      <c r="AB137" s="346"/>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3"/>
    </row>
    <row r="138" spans="1:51" ht="24.75" customHeight="1" x14ac:dyDescent="0.2">
      <c r="A138" s="583"/>
      <c r="B138" s="584"/>
      <c r="C138" s="584"/>
      <c r="D138" s="584"/>
      <c r="E138" s="584"/>
      <c r="F138" s="585"/>
      <c r="G138" s="315" t="s">
        <v>680</v>
      </c>
      <c r="H138" s="316"/>
      <c r="I138" s="316"/>
      <c r="J138" s="316"/>
      <c r="K138" s="317"/>
      <c r="L138" s="318" t="s">
        <v>708</v>
      </c>
      <c r="M138" s="319"/>
      <c r="N138" s="319"/>
      <c r="O138" s="319"/>
      <c r="P138" s="319"/>
      <c r="Q138" s="319"/>
      <c r="R138" s="319"/>
      <c r="S138" s="319"/>
      <c r="T138" s="319"/>
      <c r="U138" s="319"/>
      <c r="V138" s="319"/>
      <c r="W138" s="319"/>
      <c r="X138" s="320"/>
      <c r="Y138" s="321">
        <v>1.9</v>
      </c>
      <c r="Z138" s="322"/>
      <c r="AA138" s="322"/>
      <c r="AB138" s="346"/>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3"/>
    </row>
    <row r="139" spans="1:51" ht="24.75" customHeight="1" x14ac:dyDescent="0.2">
      <c r="A139" s="583"/>
      <c r="B139" s="584"/>
      <c r="C139" s="584"/>
      <c r="D139" s="584"/>
      <c r="E139" s="584"/>
      <c r="F139" s="585"/>
      <c r="G139" s="315" t="s">
        <v>681</v>
      </c>
      <c r="H139" s="316"/>
      <c r="I139" s="316"/>
      <c r="J139" s="316"/>
      <c r="K139" s="317"/>
      <c r="L139" s="318" t="s">
        <v>686</v>
      </c>
      <c r="M139" s="319"/>
      <c r="N139" s="319"/>
      <c r="O139" s="319"/>
      <c r="P139" s="319"/>
      <c r="Q139" s="319"/>
      <c r="R139" s="319"/>
      <c r="S139" s="319"/>
      <c r="T139" s="319"/>
      <c r="U139" s="319"/>
      <c r="V139" s="319"/>
      <c r="W139" s="319"/>
      <c r="X139" s="320"/>
      <c r="Y139" s="321">
        <v>5.4</v>
      </c>
      <c r="Z139" s="322"/>
      <c r="AA139" s="322"/>
      <c r="AB139" s="346"/>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3"/>
    </row>
    <row r="140" spans="1:51" ht="24.75" customHeight="1" x14ac:dyDescent="0.2">
      <c r="A140" s="583"/>
      <c r="B140" s="584"/>
      <c r="C140" s="584"/>
      <c r="D140" s="584"/>
      <c r="E140" s="584"/>
      <c r="F140" s="585"/>
      <c r="G140" s="315" t="s">
        <v>682</v>
      </c>
      <c r="H140" s="316"/>
      <c r="I140" s="316"/>
      <c r="J140" s="316"/>
      <c r="K140" s="317"/>
      <c r="L140" s="318" t="s">
        <v>685</v>
      </c>
      <c r="M140" s="319"/>
      <c r="N140" s="319"/>
      <c r="O140" s="319"/>
      <c r="P140" s="319"/>
      <c r="Q140" s="319"/>
      <c r="R140" s="319"/>
      <c r="S140" s="319"/>
      <c r="T140" s="319"/>
      <c r="U140" s="319"/>
      <c r="V140" s="319"/>
      <c r="W140" s="319"/>
      <c r="X140" s="320"/>
      <c r="Y140" s="321">
        <v>0.6</v>
      </c>
      <c r="Z140" s="322"/>
      <c r="AA140" s="322"/>
      <c r="AB140" s="346"/>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3"/>
    </row>
    <row r="141" spans="1:51" ht="24.75" customHeight="1" x14ac:dyDescent="0.2">
      <c r="A141" s="583"/>
      <c r="B141" s="584"/>
      <c r="C141" s="584"/>
      <c r="D141" s="584"/>
      <c r="E141" s="584"/>
      <c r="F141" s="585"/>
      <c r="G141" s="315" t="s">
        <v>683</v>
      </c>
      <c r="H141" s="316"/>
      <c r="I141" s="316"/>
      <c r="J141" s="316"/>
      <c r="K141" s="317"/>
      <c r="L141" s="318" t="s">
        <v>687</v>
      </c>
      <c r="M141" s="319"/>
      <c r="N141" s="319"/>
      <c r="O141" s="319"/>
      <c r="P141" s="319"/>
      <c r="Q141" s="319"/>
      <c r="R141" s="319"/>
      <c r="S141" s="319"/>
      <c r="T141" s="319"/>
      <c r="U141" s="319"/>
      <c r="V141" s="319"/>
      <c r="W141" s="319"/>
      <c r="X141" s="320"/>
      <c r="Y141" s="321">
        <v>0.9</v>
      </c>
      <c r="Z141" s="322"/>
      <c r="AA141" s="322"/>
      <c r="AB141" s="346"/>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3"/>
    </row>
    <row r="142" spans="1:51" ht="24.75" customHeight="1" x14ac:dyDescent="0.2">
      <c r="A142" s="583"/>
      <c r="B142" s="584"/>
      <c r="C142" s="584"/>
      <c r="D142" s="584"/>
      <c r="E142" s="584"/>
      <c r="F142" s="585"/>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46"/>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3"/>
    </row>
    <row r="143" spans="1:51" ht="24.75" customHeight="1" thickBot="1" x14ac:dyDescent="0.25">
      <c r="A143" s="583"/>
      <c r="B143" s="584"/>
      <c r="C143" s="584"/>
      <c r="D143" s="584"/>
      <c r="E143" s="584"/>
      <c r="F143" s="585"/>
      <c r="G143" s="281" t="s">
        <v>20</v>
      </c>
      <c r="H143" s="282"/>
      <c r="I143" s="282"/>
      <c r="J143" s="282"/>
      <c r="K143" s="282"/>
      <c r="L143" s="283"/>
      <c r="M143" s="284"/>
      <c r="N143" s="284"/>
      <c r="O143" s="284"/>
      <c r="P143" s="284"/>
      <c r="Q143" s="284"/>
      <c r="R143" s="284"/>
      <c r="S143" s="284"/>
      <c r="T143" s="284"/>
      <c r="U143" s="284"/>
      <c r="V143" s="284"/>
      <c r="W143" s="284"/>
      <c r="X143" s="285"/>
      <c r="Y143" s="286">
        <f>SUM(Y136:AB142)</f>
        <v>29.6</v>
      </c>
      <c r="Z143" s="287"/>
      <c r="AA143" s="287"/>
      <c r="AB143" s="288"/>
      <c r="AC143" s="281" t="s">
        <v>20</v>
      </c>
      <c r="AD143" s="282"/>
      <c r="AE143" s="282"/>
      <c r="AF143" s="282"/>
      <c r="AG143" s="282"/>
      <c r="AH143" s="283"/>
      <c r="AI143" s="284"/>
      <c r="AJ143" s="284"/>
      <c r="AK143" s="284"/>
      <c r="AL143" s="284"/>
      <c r="AM143" s="284"/>
      <c r="AN143" s="284"/>
      <c r="AO143" s="284"/>
      <c r="AP143" s="284"/>
      <c r="AQ143" s="284"/>
      <c r="AR143" s="284"/>
      <c r="AS143" s="284"/>
      <c r="AT143" s="285"/>
      <c r="AU143" s="286">
        <f>SUM(AU136:AX142)</f>
        <v>0.3</v>
      </c>
      <c r="AV143" s="287"/>
      <c r="AW143" s="287"/>
      <c r="AX143" s="289"/>
    </row>
    <row r="144" spans="1:51" ht="24.75" customHeight="1" x14ac:dyDescent="0.2">
      <c r="A144" s="583"/>
      <c r="B144" s="584"/>
      <c r="C144" s="584"/>
      <c r="D144" s="584"/>
      <c r="E144" s="584"/>
      <c r="F144" s="585"/>
      <c r="G144" s="311" t="s">
        <v>229</v>
      </c>
      <c r="H144" s="312"/>
      <c r="I144" s="312"/>
      <c r="J144" s="312"/>
      <c r="K144" s="312"/>
      <c r="L144" s="312"/>
      <c r="M144" s="312"/>
      <c r="N144" s="312"/>
      <c r="O144" s="312"/>
      <c r="P144" s="312"/>
      <c r="Q144" s="312"/>
      <c r="R144" s="312"/>
      <c r="S144" s="312"/>
      <c r="T144" s="312"/>
      <c r="U144" s="312"/>
      <c r="V144" s="312"/>
      <c r="W144" s="312"/>
      <c r="X144" s="312"/>
      <c r="Y144" s="312"/>
      <c r="Z144" s="312"/>
      <c r="AA144" s="312"/>
      <c r="AB144" s="313"/>
      <c r="AC144" s="311" t="s">
        <v>228</v>
      </c>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14"/>
      <c r="AY144">
        <f>COUNTA($G$146,$AC$146)</f>
        <v>0</v>
      </c>
    </row>
    <row r="145" spans="1:58" ht="24.75" customHeight="1" x14ac:dyDescent="0.2">
      <c r="A145" s="583"/>
      <c r="B145" s="584"/>
      <c r="C145" s="584"/>
      <c r="D145" s="584"/>
      <c r="E145" s="584"/>
      <c r="F145" s="585"/>
      <c r="G145" s="324" t="s">
        <v>17</v>
      </c>
      <c r="H145" s="325"/>
      <c r="I145" s="325"/>
      <c r="J145" s="325"/>
      <c r="K145" s="325"/>
      <c r="L145" s="326" t="s">
        <v>18</v>
      </c>
      <c r="M145" s="325"/>
      <c r="N145" s="325"/>
      <c r="O145" s="325"/>
      <c r="P145" s="325"/>
      <c r="Q145" s="325"/>
      <c r="R145" s="325"/>
      <c r="S145" s="325"/>
      <c r="T145" s="325"/>
      <c r="U145" s="325"/>
      <c r="V145" s="325"/>
      <c r="W145" s="325"/>
      <c r="X145" s="327"/>
      <c r="Y145" s="308" t="s">
        <v>19</v>
      </c>
      <c r="Z145" s="309"/>
      <c r="AA145" s="309"/>
      <c r="AB145" s="328"/>
      <c r="AC145" s="324" t="s">
        <v>17</v>
      </c>
      <c r="AD145" s="325"/>
      <c r="AE145" s="325"/>
      <c r="AF145" s="325"/>
      <c r="AG145" s="325"/>
      <c r="AH145" s="326" t="s">
        <v>18</v>
      </c>
      <c r="AI145" s="325"/>
      <c r="AJ145" s="325"/>
      <c r="AK145" s="325"/>
      <c r="AL145" s="325"/>
      <c r="AM145" s="325"/>
      <c r="AN145" s="325"/>
      <c r="AO145" s="325"/>
      <c r="AP145" s="325"/>
      <c r="AQ145" s="325"/>
      <c r="AR145" s="325"/>
      <c r="AS145" s="325"/>
      <c r="AT145" s="327"/>
      <c r="AU145" s="308" t="s">
        <v>19</v>
      </c>
      <c r="AV145" s="309"/>
      <c r="AW145" s="309"/>
      <c r="AX145" s="310"/>
      <c r="AY145">
        <f>$AY$144</f>
        <v>0</v>
      </c>
    </row>
    <row r="146" spans="1:58" ht="24.75" customHeight="1" x14ac:dyDescent="0.2">
      <c r="A146" s="583"/>
      <c r="B146" s="584"/>
      <c r="C146" s="584"/>
      <c r="D146" s="584"/>
      <c r="E146" s="584"/>
      <c r="F146" s="585"/>
      <c r="G146" s="336"/>
      <c r="H146" s="337"/>
      <c r="I146" s="337"/>
      <c r="J146" s="337"/>
      <c r="K146" s="338"/>
      <c r="L146" s="339"/>
      <c r="M146" s="340"/>
      <c r="N146" s="340"/>
      <c r="O146" s="340"/>
      <c r="P146" s="340"/>
      <c r="Q146" s="340"/>
      <c r="R146" s="340"/>
      <c r="S146" s="340"/>
      <c r="T146" s="340"/>
      <c r="U146" s="340"/>
      <c r="V146" s="340"/>
      <c r="W146" s="340"/>
      <c r="X146" s="341"/>
      <c r="Y146" s="342"/>
      <c r="Z146" s="343"/>
      <c r="AA146" s="343"/>
      <c r="AB146" s="384"/>
      <c r="AC146" s="336"/>
      <c r="AD146" s="337"/>
      <c r="AE146" s="337"/>
      <c r="AF146" s="337"/>
      <c r="AG146" s="338"/>
      <c r="AH146" s="339"/>
      <c r="AI146" s="340"/>
      <c r="AJ146" s="340"/>
      <c r="AK146" s="340"/>
      <c r="AL146" s="340"/>
      <c r="AM146" s="340"/>
      <c r="AN146" s="340"/>
      <c r="AO146" s="340"/>
      <c r="AP146" s="340"/>
      <c r="AQ146" s="340"/>
      <c r="AR146" s="340"/>
      <c r="AS146" s="340"/>
      <c r="AT146" s="341"/>
      <c r="AU146" s="342"/>
      <c r="AV146" s="343"/>
      <c r="AW146" s="343"/>
      <c r="AX146" s="344"/>
      <c r="AY146">
        <f t="shared" ref="AY146:AY148" si="10">$AY$144</f>
        <v>0</v>
      </c>
    </row>
    <row r="147" spans="1:58" ht="24.75" customHeight="1" x14ac:dyDescent="0.2">
      <c r="A147" s="583"/>
      <c r="B147" s="584"/>
      <c r="C147" s="584"/>
      <c r="D147" s="584"/>
      <c r="E147" s="584"/>
      <c r="F147" s="585"/>
      <c r="G147" s="315"/>
      <c r="H147" s="316"/>
      <c r="I147" s="316"/>
      <c r="J147" s="316"/>
      <c r="K147" s="317"/>
      <c r="L147" s="318"/>
      <c r="M147" s="319"/>
      <c r="N147" s="319"/>
      <c r="O147" s="319"/>
      <c r="P147" s="319"/>
      <c r="Q147" s="319"/>
      <c r="R147" s="319"/>
      <c r="S147" s="319"/>
      <c r="T147" s="319"/>
      <c r="U147" s="319"/>
      <c r="V147" s="319"/>
      <c r="W147" s="319"/>
      <c r="X147" s="320"/>
      <c r="Y147" s="321"/>
      <c r="Z147" s="322"/>
      <c r="AA147" s="322"/>
      <c r="AB147" s="346"/>
      <c r="AC147" s="315"/>
      <c r="AD147" s="316"/>
      <c r="AE147" s="316"/>
      <c r="AF147" s="316"/>
      <c r="AG147" s="317"/>
      <c r="AH147" s="318"/>
      <c r="AI147" s="319"/>
      <c r="AJ147" s="319"/>
      <c r="AK147" s="319"/>
      <c r="AL147" s="319"/>
      <c r="AM147" s="319"/>
      <c r="AN147" s="319"/>
      <c r="AO147" s="319"/>
      <c r="AP147" s="319"/>
      <c r="AQ147" s="319"/>
      <c r="AR147" s="319"/>
      <c r="AS147" s="319"/>
      <c r="AT147" s="320"/>
      <c r="AU147" s="321"/>
      <c r="AV147" s="322"/>
      <c r="AW147" s="322"/>
      <c r="AX147" s="323"/>
      <c r="AY147">
        <f t="shared" si="10"/>
        <v>0</v>
      </c>
    </row>
    <row r="148" spans="1:58" ht="24.75" customHeight="1" thickBot="1" x14ac:dyDescent="0.25">
      <c r="A148" s="583"/>
      <c r="B148" s="584"/>
      <c r="C148" s="584"/>
      <c r="D148" s="584"/>
      <c r="E148" s="584"/>
      <c r="F148" s="585"/>
      <c r="G148" s="281" t="s">
        <v>20</v>
      </c>
      <c r="H148" s="282"/>
      <c r="I148" s="282"/>
      <c r="J148" s="282"/>
      <c r="K148" s="282"/>
      <c r="L148" s="283"/>
      <c r="M148" s="284"/>
      <c r="N148" s="284"/>
      <c r="O148" s="284"/>
      <c r="P148" s="284"/>
      <c r="Q148" s="284"/>
      <c r="R148" s="284"/>
      <c r="S148" s="284"/>
      <c r="T148" s="284"/>
      <c r="U148" s="284"/>
      <c r="V148" s="284"/>
      <c r="W148" s="284"/>
      <c r="X148" s="285"/>
      <c r="Y148" s="286">
        <f>SUM(Y146:AB147)</f>
        <v>0</v>
      </c>
      <c r="Z148" s="287"/>
      <c r="AA148" s="287"/>
      <c r="AB148" s="288"/>
      <c r="AC148" s="281" t="s">
        <v>20</v>
      </c>
      <c r="AD148" s="282"/>
      <c r="AE148" s="282"/>
      <c r="AF148" s="282"/>
      <c r="AG148" s="282"/>
      <c r="AH148" s="283"/>
      <c r="AI148" s="284"/>
      <c r="AJ148" s="284"/>
      <c r="AK148" s="284"/>
      <c r="AL148" s="284"/>
      <c r="AM148" s="284"/>
      <c r="AN148" s="284"/>
      <c r="AO148" s="284"/>
      <c r="AP148" s="284"/>
      <c r="AQ148" s="284"/>
      <c r="AR148" s="284"/>
      <c r="AS148" s="284"/>
      <c r="AT148" s="285"/>
      <c r="AU148" s="286">
        <f>SUM(AU146:AX147)</f>
        <v>0</v>
      </c>
      <c r="AV148" s="287"/>
      <c r="AW148" s="287"/>
      <c r="AX148" s="289"/>
      <c r="AY148">
        <f t="shared" si="10"/>
        <v>0</v>
      </c>
    </row>
    <row r="149" spans="1:58" ht="24.75" customHeight="1" x14ac:dyDescent="0.2">
      <c r="A149" s="583"/>
      <c r="B149" s="584"/>
      <c r="C149" s="584"/>
      <c r="D149" s="584"/>
      <c r="E149" s="584"/>
      <c r="F149" s="585"/>
      <c r="G149" s="311" t="s">
        <v>230</v>
      </c>
      <c r="H149" s="312"/>
      <c r="I149" s="312"/>
      <c r="J149" s="312"/>
      <c r="K149" s="312"/>
      <c r="L149" s="312"/>
      <c r="M149" s="312"/>
      <c r="N149" s="312"/>
      <c r="O149" s="312"/>
      <c r="P149" s="312"/>
      <c r="Q149" s="312"/>
      <c r="R149" s="312"/>
      <c r="S149" s="312"/>
      <c r="T149" s="312"/>
      <c r="U149" s="312"/>
      <c r="V149" s="312"/>
      <c r="W149" s="312"/>
      <c r="X149" s="312"/>
      <c r="Y149" s="312"/>
      <c r="Z149" s="312"/>
      <c r="AA149" s="312"/>
      <c r="AB149" s="313"/>
      <c r="AC149" s="311" t="s">
        <v>231</v>
      </c>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4"/>
      <c r="AY149">
        <f>COUNTA($G$151,$AC$151)</f>
        <v>0</v>
      </c>
    </row>
    <row r="150" spans="1:58" ht="24.75" customHeight="1" x14ac:dyDescent="0.2">
      <c r="A150" s="583"/>
      <c r="B150" s="584"/>
      <c r="C150" s="584"/>
      <c r="D150" s="584"/>
      <c r="E150" s="584"/>
      <c r="F150" s="585"/>
      <c r="G150" s="324" t="s">
        <v>17</v>
      </c>
      <c r="H150" s="325"/>
      <c r="I150" s="325"/>
      <c r="J150" s="325"/>
      <c r="K150" s="325"/>
      <c r="L150" s="326" t="s">
        <v>18</v>
      </c>
      <c r="M150" s="325"/>
      <c r="N150" s="325"/>
      <c r="O150" s="325"/>
      <c r="P150" s="325"/>
      <c r="Q150" s="325"/>
      <c r="R150" s="325"/>
      <c r="S150" s="325"/>
      <c r="T150" s="325"/>
      <c r="U150" s="325"/>
      <c r="V150" s="325"/>
      <c r="W150" s="325"/>
      <c r="X150" s="327"/>
      <c r="Y150" s="308" t="s">
        <v>19</v>
      </c>
      <c r="Z150" s="309"/>
      <c r="AA150" s="309"/>
      <c r="AB150" s="328"/>
      <c r="AC150" s="324" t="s">
        <v>17</v>
      </c>
      <c r="AD150" s="325"/>
      <c r="AE150" s="325"/>
      <c r="AF150" s="325"/>
      <c r="AG150" s="325"/>
      <c r="AH150" s="326" t="s">
        <v>18</v>
      </c>
      <c r="AI150" s="325"/>
      <c r="AJ150" s="325"/>
      <c r="AK150" s="325"/>
      <c r="AL150" s="325"/>
      <c r="AM150" s="325"/>
      <c r="AN150" s="325"/>
      <c r="AO150" s="325"/>
      <c r="AP150" s="325"/>
      <c r="AQ150" s="325"/>
      <c r="AR150" s="325"/>
      <c r="AS150" s="325"/>
      <c r="AT150" s="327"/>
      <c r="AU150" s="308" t="s">
        <v>19</v>
      </c>
      <c r="AV150" s="309"/>
      <c r="AW150" s="309"/>
      <c r="AX150" s="310"/>
      <c r="AY150">
        <f>$AY$149</f>
        <v>0</v>
      </c>
    </row>
    <row r="151" spans="1:58" ht="24.75" customHeight="1" x14ac:dyDescent="0.2">
      <c r="A151" s="583"/>
      <c r="B151" s="584"/>
      <c r="C151" s="584"/>
      <c r="D151" s="584"/>
      <c r="E151" s="584"/>
      <c r="F151" s="585"/>
      <c r="G151" s="336"/>
      <c r="H151" s="337"/>
      <c r="I151" s="337"/>
      <c r="J151" s="337"/>
      <c r="K151" s="338"/>
      <c r="L151" s="339"/>
      <c r="M151" s="340"/>
      <c r="N151" s="340"/>
      <c r="O151" s="340"/>
      <c r="P151" s="340"/>
      <c r="Q151" s="340"/>
      <c r="R151" s="340"/>
      <c r="S151" s="340"/>
      <c r="T151" s="340"/>
      <c r="U151" s="340"/>
      <c r="V151" s="340"/>
      <c r="W151" s="340"/>
      <c r="X151" s="341"/>
      <c r="Y151" s="342"/>
      <c r="Z151" s="343"/>
      <c r="AA151" s="343"/>
      <c r="AB151" s="384"/>
      <c r="AC151" s="336"/>
      <c r="AD151" s="337"/>
      <c r="AE151" s="337"/>
      <c r="AF151" s="337"/>
      <c r="AG151" s="338"/>
      <c r="AH151" s="339"/>
      <c r="AI151" s="340"/>
      <c r="AJ151" s="340"/>
      <c r="AK151" s="340"/>
      <c r="AL151" s="340"/>
      <c r="AM151" s="340"/>
      <c r="AN151" s="340"/>
      <c r="AO151" s="340"/>
      <c r="AP151" s="340"/>
      <c r="AQ151" s="340"/>
      <c r="AR151" s="340"/>
      <c r="AS151" s="340"/>
      <c r="AT151" s="341"/>
      <c r="AU151" s="342"/>
      <c r="AV151" s="343"/>
      <c r="AW151" s="343"/>
      <c r="AX151" s="344"/>
      <c r="AY151">
        <f t="shared" ref="AY151:AY153" si="11">$AY$149</f>
        <v>0</v>
      </c>
    </row>
    <row r="152" spans="1:58" ht="24.75" customHeight="1" x14ac:dyDescent="0.2">
      <c r="A152" s="583"/>
      <c r="B152" s="584"/>
      <c r="C152" s="584"/>
      <c r="D152" s="584"/>
      <c r="E152" s="584"/>
      <c r="F152" s="585"/>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46"/>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3"/>
      <c r="AY152">
        <f t="shared" si="11"/>
        <v>0</v>
      </c>
    </row>
    <row r="153" spans="1:58" ht="24.75" customHeight="1" thickBot="1" x14ac:dyDescent="0.25">
      <c r="A153" s="583"/>
      <c r="B153" s="584"/>
      <c r="C153" s="584"/>
      <c r="D153" s="584"/>
      <c r="E153" s="584"/>
      <c r="F153" s="585"/>
      <c r="G153" s="281" t="s">
        <v>20</v>
      </c>
      <c r="H153" s="282"/>
      <c r="I153" s="282"/>
      <c r="J153" s="282"/>
      <c r="K153" s="282"/>
      <c r="L153" s="283"/>
      <c r="M153" s="284"/>
      <c r="N153" s="284"/>
      <c r="O153" s="284"/>
      <c r="P153" s="284"/>
      <c r="Q153" s="284"/>
      <c r="R153" s="284"/>
      <c r="S153" s="284"/>
      <c r="T153" s="284"/>
      <c r="U153" s="284"/>
      <c r="V153" s="284"/>
      <c r="W153" s="284"/>
      <c r="X153" s="285"/>
      <c r="Y153" s="286">
        <f>SUM(Y151:AB152)</f>
        <v>0</v>
      </c>
      <c r="Z153" s="287"/>
      <c r="AA153" s="287"/>
      <c r="AB153" s="288"/>
      <c r="AC153" s="281" t="s">
        <v>20</v>
      </c>
      <c r="AD153" s="282"/>
      <c r="AE153" s="282"/>
      <c r="AF153" s="282"/>
      <c r="AG153" s="282"/>
      <c r="AH153" s="283"/>
      <c r="AI153" s="284"/>
      <c r="AJ153" s="284"/>
      <c r="AK153" s="284"/>
      <c r="AL153" s="284"/>
      <c r="AM153" s="284"/>
      <c r="AN153" s="284"/>
      <c r="AO153" s="284"/>
      <c r="AP153" s="284"/>
      <c r="AQ153" s="284"/>
      <c r="AR153" s="284"/>
      <c r="AS153" s="284"/>
      <c r="AT153" s="285"/>
      <c r="AU153" s="286">
        <f>SUM(AU151:AX152)</f>
        <v>0</v>
      </c>
      <c r="AV153" s="287"/>
      <c r="AW153" s="287"/>
      <c r="AX153" s="289"/>
      <c r="AY153">
        <f t="shared" si="11"/>
        <v>0</v>
      </c>
    </row>
    <row r="154" spans="1:58" ht="24.75" customHeight="1" x14ac:dyDescent="0.2">
      <c r="A154" s="583"/>
      <c r="B154" s="584"/>
      <c r="C154" s="584"/>
      <c r="D154" s="584"/>
      <c r="E154" s="584"/>
      <c r="F154" s="585"/>
      <c r="G154" s="311" t="s">
        <v>205</v>
      </c>
      <c r="H154" s="312"/>
      <c r="I154" s="312"/>
      <c r="J154" s="312"/>
      <c r="K154" s="312"/>
      <c r="L154" s="312"/>
      <c r="M154" s="312"/>
      <c r="N154" s="312"/>
      <c r="O154" s="312"/>
      <c r="P154" s="312"/>
      <c r="Q154" s="312"/>
      <c r="R154" s="312"/>
      <c r="S154" s="312"/>
      <c r="T154" s="312"/>
      <c r="U154" s="312"/>
      <c r="V154" s="312"/>
      <c r="W154" s="312"/>
      <c r="X154" s="312"/>
      <c r="Y154" s="312"/>
      <c r="Z154" s="312"/>
      <c r="AA154" s="312"/>
      <c r="AB154" s="313"/>
      <c r="AC154" s="311" t="s">
        <v>171</v>
      </c>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4"/>
      <c r="AY154">
        <f>COUNTA($G$156,$AC$156)</f>
        <v>0</v>
      </c>
    </row>
    <row r="155" spans="1:58" ht="24.75" customHeight="1" x14ac:dyDescent="0.2">
      <c r="A155" s="583"/>
      <c r="B155" s="584"/>
      <c r="C155" s="584"/>
      <c r="D155" s="584"/>
      <c r="E155" s="584"/>
      <c r="F155" s="585"/>
      <c r="G155" s="324" t="s">
        <v>17</v>
      </c>
      <c r="H155" s="325"/>
      <c r="I155" s="325"/>
      <c r="J155" s="325"/>
      <c r="K155" s="325"/>
      <c r="L155" s="326" t="s">
        <v>18</v>
      </c>
      <c r="M155" s="325"/>
      <c r="N155" s="325"/>
      <c r="O155" s="325"/>
      <c r="P155" s="325"/>
      <c r="Q155" s="325"/>
      <c r="R155" s="325"/>
      <c r="S155" s="325"/>
      <c r="T155" s="325"/>
      <c r="U155" s="325"/>
      <c r="V155" s="325"/>
      <c r="W155" s="325"/>
      <c r="X155" s="327"/>
      <c r="Y155" s="308" t="s">
        <v>19</v>
      </c>
      <c r="Z155" s="309"/>
      <c r="AA155" s="309"/>
      <c r="AB155" s="328"/>
      <c r="AC155" s="324" t="s">
        <v>17</v>
      </c>
      <c r="AD155" s="325"/>
      <c r="AE155" s="325"/>
      <c r="AF155" s="325"/>
      <c r="AG155" s="325"/>
      <c r="AH155" s="326" t="s">
        <v>18</v>
      </c>
      <c r="AI155" s="325"/>
      <c r="AJ155" s="325"/>
      <c r="AK155" s="325"/>
      <c r="AL155" s="325"/>
      <c r="AM155" s="325"/>
      <c r="AN155" s="325"/>
      <c r="AO155" s="325"/>
      <c r="AP155" s="325"/>
      <c r="AQ155" s="325"/>
      <c r="AR155" s="325"/>
      <c r="AS155" s="325"/>
      <c r="AT155" s="327"/>
      <c r="AU155" s="308" t="s">
        <v>19</v>
      </c>
      <c r="AV155" s="309"/>
      <c r="AW155" s="309"/>
      <c r="AX155" s="310"/>
      <c r="AY155">
        <f>$AY$154</f>
        <v>0</v>
      </c>
    </row>
    <row r="156" spans="1:58" s="16" customFormat="1" ht="24.75" customHeight="1" x14ac:dyDescent="0.2">
      <c r="A156" s="583"/>
      <c r="B156" s="584"/>
      <c r="C156" s="584"/>
      <c r="D156" s="584"/>
      <c r="E156" s="584"/>
      <c r="F156" s="585"/>
      <c r="G156" s="336"/>
      <c r="H156" s="337"/>
      <c r="I156" s="337"/>
      <c r="J156" s="337"/>
      <c r="K156" s="338"/>
      <c r="L156" s="339"/>
      <c r="M156" s="340"/>
      <c r="N156" s="340"/>
      <c r="O156" s="340"/>
      <c r="P156" s="340"/>
      <c r="Q156" s="340"/>
      <c r="R156" s="340"/>
      <c r="S156" s="340"/>
      <c r="T156" s="340"/>
      <c r="U156" s="340"/>
      <c r="V156" s="340"/>
      <c r="W156" s="340"/>
      <c r="X156" s="341"/>
      <c r="Y156" s="342"/>
      <c r="Z156" s="343"/>
      <c r="AA156" s="343"/>
      <c r="AB156" s="384"/>
      <c r="AC156" s="336"/>
      <c r="AD156" s="337"/>
      <c r="AE156" s="337"/>
      <c r="AF156" s="337"/>
      <c r="AG156" s="338"/>
      <c r="AH156" s="339"/>
      <c r="AI156" s="340"/>
      <c r="AJ156" s="340"/>
      <c r="AK156" s="340"/>
      <c r="AL156" s="340"/>
      <c r="AM156" s="340"/>
      <c r="AN156" s="340"/>
      <c r="AO156" s="340"/>
      <c r="AP156" s="340"/>
      <c r="AQ156" s="340"/>
      <c r="AR156" s="340"/>
      <c r="AS156" s="340"/>
      <c r="AT156" s="341"/>
      <c r="AU156" s="342"/>
      <c r="AV156" s="343"/>
      <c r="AW156" s="343"/>
      <c r="AX156" s="344"/>
      <c r="AY156">
        <f t="shared" ref="AY156:AY158" si="12">$AY$154</f>
        <v>0</v>
      </c>
      <c r="BF156"/>
    </row>
    <row r="157" spans="1:58" ht="24.75" customHeight="1" x14ac:dyDescent="0.2">
      <c r="A157" s="583"/>
      <c r="B157" s="584"/>
      <c r="C157" s="584"/>
      <c r="D157" s="584"/>
      <c r="E157" s="584"/>
      <c r="F157" s="585"/>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46"/>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3"/>
      <c r="AY157">
        <f t="shared" si="12"/>
        <v>0</v>
      </c>
    </row>
    <row r="158" spans="1:58" ht="24.75" customHeight="1" x14ac:dyDescent="0.2">
      <c r="A158" s="583"/>
      <c r="B158" s="584"/>
      <c r="C158" s="584"/>
      <c r="D158" s="584"/>
      <c r="E158" s="584"/>
      <c r="F158" s="585"/>
      <c r="G158" s="281" t="s">
        <v>20</v>
      </c>
      <c r="H158" s="282"/>
      <c r="I158" s="282"/>
      <c r="J158" s="282"/>
      <c r="K158" s="282"/>
      <c r="L158" s="283"/>
      <c r="M158" s="284"/>
      <c r="N158" s="284"/>
      <c r="O158" s="284"/>
      <c r="P158" s="284"/>
      <c r="Q158" s="284"/>
      <c r="R158" s="284"/>
      <c r="S158" s="284"/>
      <c r="T158" s="284"/>
      <c r="U158" s="284"/>
      <c r="V158" s="284"/>
      <c r="W158" s="284"/>
      <c r="X158" s="285"/>
      <c r="Y158" s="286">
        <f>SUM(Y156:AB157)</f>
        <v>0</v>
      </c>
      <c r="Z158" s="287"/>
      <c r="AA158" s="287"/>
      <c r="AB158" s="288"/>
      <c r="AC158" s="281" t="s">
        <v>20</v>
      </c>
      <c r="AD158" s="282"/>
      <c r="AE158" s="282"/>
      <c r="AF158" s="282"/>
      <c r="AG158" s="282"/>
      <c r="AH158" s="283"/>
      <c r="AI158" s="284"/>
      <c r="AJ158" s="284"/>
      <c r="AK158" s="284"/>
      <c r="AL158" s="284"/>
      <c r="AM158" s="284"/>
      <c r="AN158" s="284"/>
      <c r="AO158" s="284"/>
      <c r="AP158" s="284"/>
      <c r="AQ158" s="284"/>
      <c r="AR158" s="284"/>
      <c r="AS158" s="284"/>
      <c r="AT158" s="285"/>
      <c r="AU158" s="286">
        <f>SUM(AU156:AX157)</f>
        <v>0</v>
      </c>
      <c r="AV158" s="287"/>
      <c r="AW158" s="287"/>
      <c r="AX158" s="289"/>
      <c r="AY158">
        <f t="shared" si="12"/>
        <v>0</v>
      </c>
    </row>
    <row r="159" spans="1:58" ht="24.75" customHeight="1" thickBot="1" x14ac:dyDescent="0.25">
      <c r="A159" s="305" t="s">
        <v>141</v>
      </c>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707" t="s">
        <v>248</v>
      </c>
      <c r="AM159" s="708"/>
      <c r="AN159" s="708"/>
      <c r="AO159" s="81" t="s">
        <v>246</v>
      </c>
      <c r="AP159" s="21"/>
      <c r="AQ159" s="21"/>
      <c r="AR159" s="21"/>
      <c r="AS159" s="21"/>
      <c r="AT159" s="21"/>
      <c r="AU159" s="21"/>
      <c r="AV159" s="21"/>
      <c r="AW159" s="21"/>
      <c r="AX159" s="22"/>
      <c r="AY159">
        <f>COUNTIF($AO$159,"☑")</f>
        <v>0</v>
      </c>
    </row>
    <row r="160" spans="1:58" ht="24.75" customHeight="1" x14ac:dyDescent="0.2">
      <c r="A160" s="4"/>
      <c r="B160" s="4"/>
      <c r="C160" s="4"/>
      <c r="D160" s="4"/>
      <c r="E160" s="4"/>
      <c r="F160" s="4"/>
      <c r="G160" s="7"/>
      <c r="H160" s="7"/>
      <c r="I160" s="7"/>
      <c r="J160" s="7"/>
      <c r="K160" s="7"/>
      <c r="L160" s="3"/>
      <c r="M160" s="7"/>
      <c r="N160" s="7"/>
      <c r="O160" s="7"/>
      <c r="P160" s="7"/>
      <c r="Q160" s="7"/>
      <c r="R160" s="7"/>
      <c r="S160" s="7"/>
      <c r="T160" s="7"/>
      <c r="U160" s="7"/>
      <c r="V160" s="7"/>
      <c r="W160" s="7"/>
      <c r="X160" s="7"/>
      <c r="Y160" s="8"/>
      <c r="Z160" s="8"/>
      <c r="AA160" s="8"/>
      <c r="AB160" s="8"/>
      <c r="AC160" s="7"/>
      <c r="AD160" s="7"/>
      <c r="AE160" s="7"/>
      <c r="AF160" s="7"/>
      <c r="AG160" s="7"/>
      <c r="AH160" s="3"/>
      <c r="AI160" s="7"/>
      <c r="AJ160" s="7"/>
      <c r="AK160" s="7"/>
      <c r="AL160" s="7"/>
      <c r="AM160" s="7"/>
      <c r="AN160" s="7"/>
      <c r="AO160" s="7"/>
      <c r="AP160" s="7"/>
      <c r="AQ160" s="7"/>
      <c r="AR160" s="7"/>
      <c r="AS160" s="7"/>
      <c r="AT160" s="7"/>
      <c r="AU160" s="8"/>
      <c r="AV160" s="8"/>
      <c r="AW160" s="8"/>
      <c r="AX160" s="8"/>
    </row>
    <row r="161" spans="1:51" ht="24.75" customHeight="1" x14ac:dyDescent="0.2"/>
    <row r="162" spans="1:51" ht="24.75" customHeight="1" x14ac:dyDescent="0.2">
      <c r="A162" s="9"/>
      <c r="B162" s="1" t="s">
        <v>28</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spans="1:51" ht="24.75" customHeight="1" x14ac:dyDescent="0.2">
      <c r="A163" s="9"/>
      <c r="B163" s="41" t="s">
        <v>257</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59.25" customHeight="1" x14ac:dyDescent="0.2">
      <c r="A164" s="248"/>
      <c r="B164" s="248"/>
      <c r="C164" s="248" t="s">
        <v>26</v>
      </c>
      <c r="D164" s="248"/>
      <c r="E164" s="248"/>
      <c r="F164" s="248"/>
      <c r="G164" s="248"/>
      <c r="H164" s="248"/>
      <c r="I164" s="248"/>
      <c r="J164" s="293" t="s">
        <v>208</v>
      </c>
      <c r="K164" s="88"/>
      <c r="L164" s="88"/>
      <c r="M164" s="88"/>
      <c r="N164" s="88"/>
      <c r="O164" s="88"/>
      <c r="P164" s="249" t="s">
        <v>183</v>
      </c>
      <c r="Q164" s="249"/>
      <c r="R164" s="249"/>
      <c r="S164" s="249"/>
      <c r="T164" s="249"/>
      <c r="U164" s="249"/>
      <c r="V164" s="249"/>
      <c r="W164" s="249"/>
      <c r="X164" s="249"/>
      <c r="Y164" s="246" t="s">
        <v>206</v>
      </c>
      <c r="Z164" s="247"/>
      <c r="AA164" s="247"/>
      <c r="AB164" s="247"/>
      <c r="AC164" s="293" t="s">
        <v>243</v>
      </c>
      <c r="AD164" s="293"/>
      <c r="AE164" s="293"/>
      <c r="AF164" s="293"/>
      <c r="AG164" s="293"/>
      <c r="AH164" s="246" t="s">
        <v>262</v>
      </c>
      <c r="AI164" s="248"/>
      <c r="AJ164" s="248"/>
      <c r="AK164" s="248"/>
      <c r="AL164" s="248" t="s">
        <v>21</v>
      </c>
      <c r="AM164" s="248"/>
      <c r="AN164" s="248"/>
      <c r="AO164" s="294"/>
      <c r="AP164" s="744" t="s">
        <v>209</v>
      </c>
      <c r="AQ164" s="744"/>
      <c r="AR164" s="744"/>
      <c r="AS164" s="744"/>
      <c r="AT164" s="744"/>
      <c r="AU164" s="744"/>
      <c r="AV164" s="744"/>
      <c r="AW164" s="744"/>
      <c r="AX164" s="744"/>
    </row>
    <row r="165" spans="1:51" ht="68.25" customHeight="1" x14ac:dyDescent="0.2">
      <c r="A165" s="722">
        <v>1</v>
      </c>
      <c r="B165" s="722">
        <v>1</v>
      </c>
      <c r="C165" s="723" t="s">
        <v>629</v>
      </c>
      <c r="D165" s="723"/>
      <c r="E165" s="723"/>
      <c r="F165" s="723"/>
      <c r="G165" s="723"/>
      <c r="H165" s="723"/>
      <c r="I165" s="723"/>
      <c r="J165" s="724">
        <v>9013301006441</v>
      </c>
      <c r="K165" s="724"/>
      <c r="L165" s="724"/>
      <c r="M165" s="724"/>
      <c r="N165" s="724"/>
      <c r="O165" s="724"/>
      <c r="P165" s="725" t="s">
        <v>690</v>
      </c>
      <c r="Q165" s="725"/>
      <c r="R165" s="725"/>
      <c r="S165" s="725"/>
      <c r="T165" s="725"/>
      <c r="U165" s="725"/>
      <c r="V165" s="725"/>
      <c r="W165" s="725"/>
      <c r="X165" s="725"/>
      <c r="Y165" s="726">
        <v>29.6</v>
      </c>
      <c r="Z165" s="727"/>
      <c r="AA165" s="727"/>
      <c r="AB165" s="728"/>
      <c r="AC165" s="729" t="s">
        <v>263</v>
      </c>
      <c r="AD165" s="730"/>
      <c r="AE165" s="730"/>
      <c r="AF165" s="730"/>
      <c r="AG165" s="730"/>
      <c r="AH165" s="731">
        <v>5</v>
      </c>
      <c r="AI165" s="731"/>
      <c r="AJ165" s="731"/>
      <c r="AK165" s="731"/>
      <c r="AL165" s="732" t="s">
        <v>628</v>
      </c>
      <c r="AM165" s="733"/>
      <c r="AN165" s="733"/>
      <c r="AO165" s="734"/>
      <c r="AP165" s="735" t="s">
        <v>706</v>
      </c>
      <c r="AQ165" s="735"/>
      <c r="AR165" s="735"/>
      <c r="AS165" s="735"/>
      <c r="AT165" s="735"/>
      <c r="AU165" s="735"/>
      <c r="AV165" s="735"/>
      <c r="AW165" s="735"/>
      <c r="AX165" s="735"/>
    </row>
    <row r="166" spans="1:51" ht="43.5" customHeight="1" x14ac:dyDescent="0.2">
      <c r="A166" s="722">
        <v>2</v>
      </c>
      <c r="B166" s="722">
        <v>1</v>
      </c>
      <c r="C166" s="723" t="s">
        <v>630</v>
      </c>
      <c r="D166" s="723"/>
      <c r="E166" s="723"/>
      <c r="F166" s="723"/>
      <c r="G166" s="723"/>
      <c r="H166" s="723"/>
      <c r="I166" s="723"/>
      <c r="J166" s="724">
        <v>7010001195294</v>
      </c>
      <c r="K166" s="724"/>
      <c r="L166" s="724"/>
      <c r="M166" s="724"/>
      <c r="N166" s="724"/>
      <c r="O166" s="724"/>
      <c r="P166" s="725" t="s">
        <v>631</v>
      </c>
      <c r="Q166" s="725"/>
      <c r="R166" s="725"/>
      <c r="S166" s="725"/>
      <c r="T166" s="725"/>
      <c r="U166" s="725"/>
      <c r="V166" s="725"/>
      <c r="W166" s="725"/>
      <c r="X166" s="725"/>
      <c r="Y166" s="726">
        <v>19.2</v>
      </c>
      <c r="Z166" s="727"/>
      <c r="AA166" s="727"/>
      <c r="AB166" s="728"/>
      <c r="AC166" s="729" t="s">
        <v>263</v>
      </c>
      <c r="AD166" s="730"/>
      <c r="AE166" s="730"/>
      <c r="AF166" s="730"/>
      <c r="AG166" s="730"/>
      <c r="AH166" s="731">
        <v>5</v>
      </c>
      <c r="AI166" s="731"/>
      <c r="AJ166" s="731"/>
      <c r="AK166" s="731"/>
      <c r="AL166" s="732" t="s">
        <v>628</v>
      </c>
      <c r="AM166" s="733"/>
      <c r="AN166" s="733"/>
      <c r="AO166" s="734"/>
      <c r="AP166" s="735" t="s">
        <v>706</v>
      </c>
      <c r="AQ166" s="735"/>
      <c r="AR166" s="735"/>
      <c r="AS166" s="735"/>
      <c r="AT166" s="735"/>
      <c r="AU166" s="735"/>
      <c r="AV166" s="735"/>
      <c r="AW166" s="735"/>
      <c r="AX166" s="735"/>
      <c r="AY166">
        <f>COUNTA($C$166)</f>
        <v>1</v>
      </c>
    </row>
    <row r="167" spans="1:51" ht="67.5" customHeight="1" x14ac:dyDescent="0.2">
      <c r="A167" s="722">
        <v>3</v>
      </c>
      <c r="B167" s="722">
        <v>1</v>
      </c>
      <c r="C167" s="723" t="s">
        <v>632</v>
      </c>
      <c r="D167" s="723"/>
      <c r="E167" s="723"/>
      <c r="F167" s="723"/>
      <c r="G167" s="723"/>
      <c r="H167" s="723"/>
      <c r="I167" s="723"/>
      <c r="J167" s="724">
        <v>3013301015869</v>
      </c>
      <c r="K167" s="724"/>
      <c r="L167" s="724"/>
      <c r="M167" s="724"/>
      <c r="N167" s="724"/>
      <c r="O167" s="724"/>
      <c r="P167" s="725" t="s">
        <v>633</v>
      </c>
      <c r="Q167" s="725"/>
      <c r="R167" s="725"/>
      <c r="S167" s="725"/>
      <c r="T167" s="725"/>
      <c r="U167" s="725"/>
      <c r="V167" s="725"/>
      <c r="W167" s="725"/>
      <c r="X167" s="725"/>
      <c r="Y167" s="726">
        <v>11.2</v>
      </c>
      <c r="Z167" s="727"/>
      <c r="AA167" s="727"/>
      <c r="AB167" s="728"/>
      <c r="AC167" s="729" t="s">
        <v>263</v>
      </c>
      <c r="AD167" s="730"/>
      <c r="AE167" s="730"/>
      <c r="AF167" s="730"/>
      <c r="AG167" s="730"/>
      <c r="AH167" s="736">
        <v>5</v>
      </c>
      <c r="AI167" s="736"/>
      <c r="AJ167" s="736"/>
      <c r="AK167" s="736"/>
      <c r="AL167" s="732" t="s">
        <v>628</v>
      </c>
      <c r="AM167" s="733"/>
      <c r="AN167" s="733"/>
      <c r="AO167" s="734"/>
      <c r="AP167" s="735" t="s">
        <v>706</v>
      </c>
      <c r="AQ167" s="735"/>
      <c r="AR167" s="735"/>
      <c r="AS167" s="735"/>
      <c r="AT167" s="735"/>
      <c r="AU167" s="735"/>
      <c r="AV167" s="735"/>
      <c r="AW167" s="735"/>
      <c r="AX167" s="735"/>
      <c r="AY167">
        <f>COUNTA($C$167)</f>
        <v>1</v>
      </c>
    </row>
    <row r="168" spans="1:51" ht="51.75" customHeight="1" x14ac:dyDescent="0.2">
      <c r="A168" s="722">
        <v>4</v>
      </c>
      <c r="B168" s="722">
        <v>1</v>
      </c>
      <c r="C168" s="723" t="s">
        <v>634</v>
      </c>
      <c r="D168" s="723"/>
      <c r="E168" s="723"/>
      <c r="F168" s="723"/>
      <c r="G168" s="723"/>
      <c r="H168" s="723"/>
      <c r="I168" s="723"/>
      <c r="J168" s="724">
        <v>2010001050792</v>
      </c>
      <c r="K168" s="724"/>
      <c r="L168" s="724"/>
      <c r="M168" s="724"/>
      <c r="N168" s="724"/>
      <c r="O168" s="724"/>
      <c r="P168" s="725" t="s">
        <v>635</v>
      </c>
      <c r="Q168" s="725"/>
      <c r="R168" s="725"/>
      <c r="S168" s="725"/>
      <c r="T168" s="725"/>
      <c r="U168" s="725"/>
      <c r="V168" s="725"/>
      <c r="W168" s="725"/>
      <c r="X168" s="725"/>
      <c r="Y168" s="726">
        <v>7.2</v>
      </c>
      <c r="Z168" s="727"/>
      <c r="AA168" s="727"/>
      <c r="AB168" s="728"/>
      <c r="AC168" s="729" t="s">
        <v>265</v>
      </c>
      <c r="AD168" s="730"/>
      <c r="AE168" s="730"/>
      <c r="AF168" s="730"/>
      <c r="AG168" s="730"/>
      <c r="AH168" s="736">
        <v>2</v>
      </c>
      <c r="AI168" s="736"/>
      <c r="AJ168" s="736"/>
      <c r="AK168" s="736"/>
      <c r="AL168" s="732" t="s">
        <v>628</v>
      </c>
      <c r="AM168" s="733"/>
      <c r="AN168" s="733"/>
      <c r="AO168" s="734"/>
      <c r="AP168" s="735" t="s">
        <v>706</v>
      </c>
      <c r="AQ168" s="735"/>
      <c r="AR168" s="735"/>
      <c r="AS168" s="735"/>
      <c r="AT168" s="735"/>
      <c r="AU168" s="735"/>
      <c r="AV168" s="735"/>
      <c r="AW168" s="735"/>
      <c r="AX168" s="735"/>
      <c r="AY168">
        <f>COUNTA($C$168)</f>
        <v>1</v>
      </c>
    </row>
    <row r="169" spans="1:51" ht="74.25" customHeight="1" x14ac:dyDescent="0.2">
      <c r="A169" s="722">
        <v>5</v>
      </c>
      <c r="B169" s="722">
        <v>1</v>
      </c>
      <c r="C169" s="723" t="s">
        <v>636</v>
      </c>
      <c r="D169" s="723"/>
      <c r="E169" s="723"/>
      <c r="F169" s="723"/>
      <c r="G169" s="723"/>
      <c r="H169" s="723"/>
      <c r="I169" s="723"/>
      <c r="J169" s="724">
        <v>3010001011703</v>
      </c>
      <c r="K169" s="724"/>
      <c r="L169" s="724"/>
      <c r="M169" s="724"/>
      <c r="N169" s="724"/>
      <c r="O169" s="724"/>
      <c r="P169" s="725" t="s">
        <v>637</v>
      </c>
      <c r="Q169" s="725"/>
      <c r="R169" s="725"/>
      <c r="S169" s="725"/>
      <c r="T169" s="725"/>
      <c r="U169" s="725"/>
      <c r="V169" s="725"/>
      <c r="W169" s="725"/>
      <c r="X169" s="725"/>
      <c r="Y169" s="726">
        <v>5.2</v>
      </c>
      <c r="Z169" s="727"/>
      <c r="AA169" s="727"/>
      <c r="AB169" s="728"/>
      <c r="AC169" s="729" t="s">
        <v>263</v>
      </c>
      <c r="AD169" s="730"/>
      <c r="AE169" s="730"/>
      <c r="AF169" s="730"/>
      <c r="AG169" s="730"/>
      <c r="AH169" s="736">
        <v>2</v>
      </c>
      <c r="AI169" s="736"/>
      <c r="AJ169" s="736"/>
      <c r="AK169" s="736"/>
      <c r="AL169" s="732" t="s">
        <v>294</v>
      </c>
      <c r="AM169" s="733"/>
      <c r="AN169" s="733"/>
      <c r="AO169" s="734"/>
      <c r="AP169" s="735" t="s">
        <v>706</v>
      </c>
      <c r="AQ169" s="735"/>
      <c r="AR169" s="735"/>
      <c r="AS169" s="735"/>
      <c r="AT169" s="735"/>
      <c r="AU169" s="735"/>
      <c r="AV169" s="735"/>
      <c r="AW169" s="735"/>
      <c r="AX169" s="735"/>
      <c r="AY169">
        <f>COUNTA($C$169)</f>
        <v>1</v>
      </c>
    </row>
    <row r="170" spans="1:51" ht="55.5" customHeight="1" x14ac:dyDescent="0.2">
      <c r="A170" s="722">
        <v>6</v>
      </c>
      <c r="B170" s="722">
        <v>1</v>
      </c>
      <c r="C170" s="723" t="s">
        <v>638</v>
      </c>
      <c r="D170" s="723"/>
      <c r="E170" s="723"/>
      <c r="F170" s="723"/>
      <c r="G170" s="723"/>
      <c r="H170" s="723"/>
      <c r="I170" s="723"/>
      <c r="J170" s="724" t="s">
        <v>628</v>
      </c>
      <c r="K170" s="724"/>
      <c r="L170" s="724"/>
      <c r="M170" s="724"/>
      <c r="N170" s="724"/>
      <c r="O170" s="724"/>
      <c r="P170" s="725" t="s">
        <v>639</v>
      </c>
      <c r="Q170" s="725"/>
      <c r="R170" s="725"/>
      <c r="S170" s="725"/>
      <c r="T170" s="725"/>
      <c r="U170" s="725"/>
      <c r="V170" s="725"/>
      <c r="W170" s="725"/>
      <c r="X170" s="725"/>
      <c r="Y170" s="726">
        <v>4.5</v>
      </c>
      <c r="Z170" s="727"/>
      <c r="AA170" s="727"/>
      <c r="AB170" s="728"/>
      <c r="AC170" s="729" t="s">
        <v>267</v>
      </c>
      <c r="AD170" s="730"/>
      <c r="AE170" s="730"/>
      <c r="AF170" s="730"/>
      <c r="AG170" s="730"/>
      <c r="AH170" s="736" t="s">
        <v>689</v>
      </c>
      <c r="AI170" s="736"/>
      <c r="AJ170" s="736"/>
      <c r="AK170" s="736"/>
      <c r="AL170" s="732" t="s">
        <v>628</v>
      </c>
      <c r="AM170" s="733"/>
      <c r="AN170" s="733"/>
      <c r="AO170" s="734"/>
      <c r="AP170" s="735" t="s">
        <v>707</v>
      </c>
      <c r="AQ170" s="735"/>
      <c r="AR170" s="735"/>
      <c r="AS170" s="735"/>
      <c r="AT170" s="735"/>
      <c r="AU170" s="735"/>
      <c r="AV170" s="735"/>
      <c r="AW170" s="735"/>
      <c r="AX170" s="735"/>
      <c r="AY170">
        <f>COUNTA($C$170)</f>
        <v>1</v>
      </c>
    </row>
    <row r="171" spans="1:51" ht="57.75" customHeight="1" x14ac:dyDescent="0.2">
      <c r="A171" s="722">
        <v>7</v>
      </c>
      <c r="B171" s="722">
        <v>1</v>
      </c>
      <c r="C171" s="723" t="s">
        <v>638</v>
      </c>
      <c r="D171" s="723"/>
      <c r="E171" s="723"/>
      <c r="F171" s="723"/>
      <c r="G171" s="723"/>
      <c r="H171" s="723"/>
      <c r="I171" s="723"/>
      <c r="J171" s="724" t="s">
        <v>628</v>
      </c>
      <c r="K171" s="724"/>
      <c r="L171" s="724"/>
      <c r="M171" s="724"/>
      <c r="N171" s="724"/>
      <c r="O171" s="724"/>
      <c r="P171" s="737" t="s">
        <v>640</v>
      </c>
      <c r="Q171" s="738"/>
      <c r="R171" s="738"/>
      <c r="S171" s="738"/>
      <c r="T171" s="738"/>
      <c r="U171" s="738"/>
      <c r="V171" s="738"/>
      <c r="W171" s="738"/>
      <c r="X171" s="739"/>
      <c r="Y171" s="726">
        <v>4.4000000000000004</v>
      </c>
      <c r="Z171" s="727"/>
      <c r="AA171" s="727"/>
      <c r="AB171" s="728"/>
      <c r="AC171" s="729" t="s">
        <v>267</v>
      </c>
      <c r="AD171" s="730"/>
      <c r="AE171" s="730"/>
      <c r="AF171" s="730"/>
      <c r="AG171" s="730"/>
      <c r="AH171" s="736" t="s">
        <v>689</v>
      </c>
      <c r="AI171" s="736"/>
      <c r="AJ171" s="736"/>
      <c r="AK171" s="736"/>
      <c r="AL171" s="732" t="s">
        <v>628</v>
      </c>
      <c r="AM171" s="733"/>
      <c r="AN171" s="733"/>
      <c r="AO171" s="734"/>
      <c r="AP171" s="735"/>
      <c r="AQ171" s="735"/>
      <c r="AR171" s="735"/>
      <c r="AS171" s="735"/>
      <c r="AT171" s="735"/>
      <c r="AU171" s="735"/>
      <c r="AV171" s="735"/>
      <c r="AW171" s="735"/>
      <c r="AX171" s="735"/>
      <c r="AY171">
        <f>COUNTA($C$171)</f>
        <v>1</v>
      </c>
    </row>
    <row r="172" spans="1:51" ht="45" customHeight="1" x14ac:dyDescent="0.2">
      <c r="A172" s="722">
        <v>8</v>
      </c>
      <c r="B172" s="722">
        <v>1</v>
      </c>
      <c r="C172" s="723" t="s">
        <v>641</v>
      </c>
      <c r="D172" s="723"/>
      <c r="E172" s="723"/>
      <c r="F172" s="723"/>
      <c r="G172" s="723"/>
      <c r="H172" s="723"/>
      <c r="I172" s="723"/>
      <c r="J172" s="724">
        <v>1011001037079</v>
      </c>
      <c r="K172" s="724"/>
      <c r="L172" s="724"/>
      <c r="M172" s="724"/>
      <c r="N172" s="724"/>
      <c r="O172" s="724"/>
      <c r="P172" s="725" t="s">
        <v>642</v>
      </c>
      <c r="Q172" s="725"/>
      <c r="R172" s="725"/>
      <c r="S172" s="725"/>
      <c r="T172" s="725"/>
      <c r="U172" s="725"/>
      <c r="V172" s="725"/>
      <c r="W172" s="725"/>
      <c r="X172" s="725"/>
      <c r="Y172" s="726">
        <v>4</v>
      </c>
      <c r="Z172" s="727"/>
      <c r="AA172" s="727"/>
      <c r="AB172" s="728"/>
      <c r="AC172" s="729" t="s">
        <v>263</v>
      </c>
      <c r="AD172" s="730"/>
      <c r="AE172" s="730"/>
      <c r="AF172" s="730"/>
      <c r="AG172" s="730"/>
      <c r="AH172" s="736">
        <v>5</v>
      </c>
      <c r="AI172" s="736"/>
      <c r="AJ172" s="736"/>
      <c r="AK172" s="736"/>
      <c r="AL172" s="732" t="s">
        <v>628</v>
      </c>
      <c r="AM172" s="733"/>
      <c r="AN172" s="733"/>
      <c r="AO172" s="734"/>
      <c r="AP172" s="735" t="s">
        <v>706</v>
      </c>
      <c r="AQ172" s="735"/>
      <c r="AR172" s="735"/>
      <c r="AS172" s="735"/>
      <c r="AT172" s="735"/>
      <c r="AU172" s="735"/>
      <c r="AV172" s="735"/>
      <c r="AW172" s="735"/>
      <c r="AX172" s="735"/>
      <c r="AY172">
        <f>COUNTA($C$172)</f>
        <v>1</v>
      </c>
    </row>
    <row r="173" spans="1:51" ht="42" customHeight="1" x14ac:dyDescent="0.2">
      <c r="A173" s="722">
        <v>9</v>
      </c>
      <c r="B173" s="722">
        <v>1</v>
      </c>
      <c r="C173" s="723" t="s">
        <v>643</v>
      </c>
      <c r="D173" s="723"/>
      <c r="E173" s="723"/>
      <c r="F173" s="723"/>
      <c r="G173" s="723"/>
      <c r="H173" s="723"/>
      <c r="I173" s="723"/>
      <c r="J173" s="724">
        <v>1290801000094</v>
      </c>
      <c r="K173" s="724"/>
      <c r="L173" s="724"/>
      <c r="M173" s="724"/>
      <c r="N173" s="724"/>
      <c r="O173" s="724"/>
      <c r="P173" s="725" t="s">
        <v>645</v>
      </c>
      <c r="Q173" s="725"/>
      <c r="R173" s="725"/>
      <c r="S173" s="725"/>
      <c r="T173" s="725"/>
      <c r="U173" s="725"/>
      <c r="V173" s="725"/>
      <c r="W173" s="725"/>
      <c r="X173" s="725"/>
      <c r="Y173" s="726">
        <v>2.1</v>
      </c>
      <c r="Z173" s="727"/>
      <c r="AA173" s="727"/>
      <c r="AB173" s="728"/>
      <c r="AC173" s="729" t="s">
        <v>263</v>
      </c>
      <c r="AD173" s="730"/>
      <c r="AE173" s="730"/>
      <c r="AF173" s="730"/>
      <c r="AG173" s="730"/>
      <c r="AH173" s="736">
        <v>6</v>
      </c>
      <c r="AI173" s="736"/>
      <c r="AJ173" s="736"/>
      <c r="AK173" s="736"/>
      <c r="AL173" s="732" t="s">
        <v>628</v>
      </c>
      <c r="AM173" s="733"/>
      <c r="AN173" s="733"/>
      <c r="AO173" s="734"/>
      <c r="AP173" s="735" t="s">
        <v>706</v>
      </c>
      <c r="AQ173" s="735"/>
      <c r="AR173" s="735"/>
      <c r="AS173" s="735"/>
      <c r="AT173" s="735"/>
      <c r="AU173" s="735"/>
      <c r="AV173" s="735"/>
      <c r="AW173" s="735"/>
      <c r="AX173" s="735"/>
      <c r="AY173">
        <f>COUNTA($C$173)</f>
        <v>1</v>
      </c>
    </row>
    <row r="174" spans="1:51" ht="44.25" customHeight="1" x14ac:dyDescent="0.2">
      <c r="A174" s="722">
        <v>10</v>
      </c>
      <c r="B174" s="722">
        <v>1</v>
      </c>
      <c r="C174" s="723" t="s">
        <v>644</v>
      </c>
      <c r="D174" s="723"/>
      <c r="E174" s="723"/>
      <c r="F174" s="723"/>
      <c r="G174" s="723"/>
      <c r="H174" s="723"/>
      <c r="I174" s="723"/>
      <c r="J174" s="724">
        <v>4010405003130</v>
      </c>
      <c r="K174" s="724"/>
      <c r="L174" s="724"/>
      <c r="M174" s="724"/>
      <c r="N174" s="724"/>
      <c r="O174" s="724"/>
      <c r="P174" s="725" t="s">
        <v>646</v>
      </c>
      <c r="Q174" s="725"/>
      <c r="R174" s="725"/>
      <c r="S174" s="725"/>
      <c r="T174" s="725"/>
      <c r="U174" s="725"/>
      <c r="V174" s="725"/>
      <c r="W174" s="725"/>
      <c r="X174" s="725"/>
      <c r="Y174" s="726">
        <v>2</v>
      </c>
      <c r="Z174" s="727"/>
      <c r="AA174" s="727"/>
      <c r="AB174" s="728"/>
      <c r="AC174" s="729" t="s">
        <v>263</v>
      </c>
      <c r="AD174" s="730"/>
      <c r="AE174" s="730"/>
      <c r="AF174" s="730"/>
      <c r="AG174" s="730"/>
      <c r="AH174" s="736">
        <v>1</v>
      </c>
      <c r="AI174" s="736"/>
      <c r="AJ174" s="736"/>
      <c r="AK174" s="736"/>
      <c r="AL174" s="732" t="s">
        <v>628</v>
      </c>
      <c r="AM174" s="733"/>
      <c r="AN174" s="733"/>
      <c r="AO174" s="734"/>
      <c r="AP174" s="735" t="s">
        <v>706</v>
      </c>
      <c r="AQ174" s="735"/>
      <c r="AR174" s="735"/>
      <c r="AS174" s="735"/>
      <c r="AT174" s="735"/>
      <c r="AU174" s="735"/>
      <c r="AV174" s="735"/>
      <c r="AW174" s="735"/>
      <c r="AX174" s="735"/>
      <c r="AY174">
        <f>COUNTA($C$174)</f>
        <v>1</v>
      </c>
    </row>
    <row r="175" spans="1:51" ht="24.75" customHeight="1" x14ac:dyDescent="0.2">
      <c r="A175" s="740"/>
      <c r="B175" s="740"/>
      <c r="C175" s="740"/>
      <c r="D175" s="740"/>
      <c r="E175" s="740"/>
      <c r="F175" s="740"/>
      <c r="G175" s="740"/>
      <c r="H175" s="740"/>
      <c r="I175" s="740"/>
      <c r="J175" s="741"/>
      <c r="K175" s="741"/>
      <c r="L175" s="741"/>
      <c r="M175" s="741"/>
      <c r="N175" s="741"/>
      <c r="O175" s="741"/>
      <c r="P175" s="742"/>
      <c r="Q175" s="742"/>
      <c r="R175" s="742"/>
      <c r="S175" s="742"/>
      <c r="T175" s="742"/>
      <c r="U175" s="742"/>
      <c r="V175" s="742"/>
      <c r="W175" s="742"/>
      <c r="X175" s="742"/>
      <c r="Y175" s="743"/>
      <c r="Z175" s="743"/>
      <c r="AA175" s="743"/>
      <c r="AB175" s="743"/>
      <c r="AC175" s="743"/>
      <c r="AD175" s="743"/>
      <c r="AE175" s="743"/>
      <c r="AF175" s="743"/>
      <c r="AG175" s="743"/>
      <c r="AH175" s="743"/>
      <c r="AI175" s="743"/>
      <c r="AJ175" s="743"/>
      <c r="AK175" s="743"/>
      <c r="AL175" s="743"/>
      <c r="AM175" s="743"/>
      <c r="AN175" s="743"/>
      <c r="AO175" s="743"/>
      <c r="AP175" s="742"/>
      <c r="AQ175" s="742"/>
      <c r="AR175" s="742"/>
      <c r="AS175" s="742"/>
      <c r="AT175" s="742"/>
      <c r="AU175" s="742"/>
      <c r="AV175" s="742"/>
      <c r="AW175" s="742"/>
      <c r="AX175" s="742"/>
      <c r="AY175">
        <f>COUNTA($C$178)</f>
        <v>1</v>
      </c>
    </row>
    <row r="176" spans="1:51" ht="24.75" customHeight="1" x14ac:dyDescent="0.2">
      <c r="A176" s="46"/>
      <c r="B176" s="48" t="s">
        <v>172</v>
      </c>
      <c r="C176" s="46"/>
      <c r="D176" s="46"/>
      <c r="E176" s="46"/>
      <c r="F176" s="46"/>
      <c r="G176" s="46"/>
      <c r="H176" s="46"/>
      <c r="I176" s="46"/>
      <c r="J176" s="46"/>
      <c r="K176" s="46"/>
      <c r="L176" s="46"/>
      <c r="M176" s="46"/>
      <c r="N176" s="46"/>
      <c r="O176" s="46"/>
      <c r="P176" s="49"/>
      <c r="Q176" s="49"/>
      <c r="R176" s="49"/>
      <c r="S176" s="49"/>
      <c r="T176" s="49"/>
      <c r="U176" s="49"/>
      <c r="V176" s="49"/>
      <c r="W176" s="49"/>
      <c r="X176" s="49"/>
      <c r="Y176" s="50"/>
      <c r="Z176" s="50"/>
      <c r="AA176" s="50"/>
      <c r="AB176" s="50"/>
      <c r="AC176" s="50"/>
      <c r="AD176" s="50"/>
      <c r="AE176" s="50"/>
      <c r="AF176" s="50"/>
      <c r="AG176" s="50"/>
      <c r="AH176" s="50"/>
      <c r="AI176" s="50"/>
      <c r="AJ176" s="50"/>
      <c r="AK176" s="50"/>
      <c r="AL176" s="50"/>
      <c r="AM176" s="50"/>
      <c r="AN176" s="50"/>
      <c r="AO176" s="50"/>
      <c r="AP176" s="49"/>
      <c r="AQ176" s="49"/>
      <c r="AR176" s="49"/>
      <c r="AS176" s="49"/>
      <c r="AT176" s="49"/>
      <c r="AU176" s="49"/>
      <c r="AV176" s="49"/>
      <c r="AW176" s="49"/>
      <c r="AX176" s="49"/>
      <c r="AY176">
        <f>$AY$175</f>
        <v>1</v>
      </c>
    </row>
    <row r="177" spans="1:51" ht="59.25" customHeight="1" x14ac:dyDescent="0.2">
      <c r="A177" s="745"/>
      <c r="B177" s="745"/>
      <c r="C177" s="745" t="s">
        <v>26</v>
      </c>
      <c r="D177" s="745"/>
      <c r="E177" s="745"/>
      <c r="F177" s="745"/>
      <c r="G177" s="745"/>
      <c r="H177" s="745"/>
      <c r="I177" s="745"/>
      <c r="J177" s="744" t="s">
        <v>208</v>
      </c>
      <c r="K177" s="746"/>
      <c r="L177" s="746"/>
      <c r="M177" s="746"/>
      <c r="N177" s="746"/>
      <c r="O177" s="746"/>
      <c r="P177" s="745" t="s">
        <v>183</v>
      </c>
      <c r="Q177" s="745"/>
      <c r="R177" s="745"/>
      <c r="S177" s="745"/>
      <c r="T177" s="745"/>
      <c r="U177" s="745"/>
      <c r="V177" s="745"/>
      <c r="W177" s="745"/>
      <c r="X177" s="745"/>
      <c r="Y177" s="747" t="s">
        <v>206</v>
      </c>
      <c r="Z177" s="747"/>
      <c r="AA177" s="747"/>
      <c r="AB177" s="747"/>
      <c r="AC177" s="744" t="s">
        <v>243</v>
      </c>
      <c r="AD177" s="744"/>
      <c r="AE177" s="744"/>
      <c r="AF177" s="744"/>
      <c r="AG177" s="744"/>
      <c r="AH177" s="747" t="s">
        <v>197</v>
      </c>
      <c r="AI177" s="745"/>
      <c r="AJ177" s="745"/>
      <c r="AK177" s="745"/>
      <c r="AL177" s="745" t="s">
        <v>21</v>
      </c>
      <c r="AM177" s="745"/>
      <c r="AN177" s="745"/>
      <c r="AO177" s="748"/>
      <c r="AP177" s="744" t="s">
        <v>209</v>
      </c>
      <c r="AQ177" s="744"/>
      <c r="AR177" s="744"/>
      <c r="AS177" s="744"/>
      <c r="AT177" s="744"/>
      <c r="AU177" s="744"/>
      <c r="AV177" s="744"/>
      <c r="AW177" s="744"/>
      <c r="AX177" s="744"/>
      <c r="AY177">
        <f t="shared" ref="AY177:AY178" si="13">$AY$175</f>
        <v>1</v>
      </c>
    </row>
    <row r="178" spans="1:51" ht="55.5" customHeight="1" x14ac:dyDescent="0.2">
      <c r="A178" s="722">
        <v>1</v>
      </c>
      <c r="B178" s="722">
        <v>1</v>
      </c>
      <c r="C178" s="723" t="s">
        <v>647</v>
      </c>
      <c r="D178" s="723"/>
      <c r="E178" s="723"/>
      <c r="F178" s="723"/>
      <c r="G178" s="723"/>
      <c r="H178" s="723"/>
      <c r="I178" s="723"/>
      <c r="J178" s="724" t="s">
        <v>628</v>
      </c>
      <c r="K178" s="724"/>
      <c r="L178" s="724"/>
      <c r="M178" s="724"/>
      <c r="N178" s="724"/>
      <c r="O178" s="724"/>
      <c r="P178" s="725" t="s">
        <v>648</v>
      </c>
      <c r="Q178" s="725"/>
      <c r="R178" s="725"/>
      <c r="S178" s="725"/>
      <c r="T178" s="725"/>
      <c r="U178" s="725"/>
      <c r="V178" s="725"/>
      <c r="W178" s="725"/>
      <c r="X178" s="725"/>
      <c r="Y178" s="726">
        <v>0.3</v>
      </c>
      <c r="Z178" s="727"/>
      <c r="AA178" s="727"/>
      <c r="AB178" s="728"/>
      <c r="AC178" s="729" t="s">
        <v>269</v>
      </c>
      <c r="AD178" s="730"/>
      <c r="AE178" s="730"/>
      <c r="AF178" s="730"/>
      <c r="AG178" s="730"/>
      <c r="AH178" s="731" t="s">
        <v>628</v>
      </c>
      <c r="AI178" s="731"/>
      <c r="AJ178" s="731"/>
      <c r="AK178" s="731"/>
      <c r="AL178" s="732" t="s">
        <v>628</v>
      </c>
      <c r="AM178" s="733"/>
      <c r="AN178" s="733"/>
      <c r="AO178" s="734"/>
      <c r="AP178" s="735" t="s">
        <v>628</v>
      </c>
      <c r="AQ178" s="735"/>
      <c r="AR178" s="735"/>
      <c r="AS178" s="735"/>
      <c r="AT178" s="735"/>
      <c r="AU178" s="735"/>
      <c r="AV178" s="735"/>
      <c r="AW178" s="735"/>
      <c r="AX178" s="735"/>
      <c r="AY178">
        <f t="shared" si="13"/>
        <v>1</v>
      </c>
    </row>
    <row r="179" spans="1:51" ht="43.5" customHeight="1" x14ac:dyDescent="0.2">
      <c r="A179" s="722">
        <v>2</v>
      </c>
      <c r="B179" s="722">
        <v>1</v>
      </c>
      <c r="C179" s="723" t="s">
        <v>649</v>
      </c>
      <c r="D179" s="723"/>
      <c r="E179" s="723"/>
      <c r="F179" s="723"/>
      <c r="G179" s="723"/>
      <c r="H179" s="723"/>
      <c r="I179" s="723"/>
      <c r="J179" s="724" t="s">
        <v>689</v>
      </c>
      <c r="K179" s="724"/>
      <c r="L179" s="724"/>
      <c r="M179" s="724"/>
      <c r="N179" s="724"/>
      <c r="O179" s="724"/>
      <c r="P179" s="725" t="s">
        <v>651</v>
      </c>
      <c r="Q179" s="725"/>
      <c r="R179" s="725"/>
      <c r="S179" s="725"/>
      <c r="T179" s="725"/>
      <c r="U179" s="725"/>
      <c r="V179" s="725"/>
      <c r="W179" s="725"/>
      <c r="X179" s="725"/>
      <c r="Y179" s="726">
        <v>0.2</v>
      </c>
      <c r="Z179" s="727"/>
      <c r="AA179" s="727"/>
      <c r="AB179" s="728"/>
      <c r="AC179" s="729" t="s">
        <v>269</v>
      </c>
      <c r="AD179" s="730"/>
      <c r="AE179" s="730"/>
      <c r="AF179" s="730"/>
      <c r="AG179" s="730"/>
      <c r="AH179" s="731" t="s">
        <v>628</v>
      </c>
      <c r="AI179" s="731"/>
      <c r="AJ179" s="731"/>
      <c r="AK179" s="731"/>
      <c r="AL179" s="732" t="s">
        <v>628</v>
      </c>
      <c r="AM179" s="733"/>
      <c r="AN179" s="733"/>
      <c r="AO179" s="734"/>
      <c r="AP179" s="735" t="s">
        <v>628</v>
      </c>
      <c r="AQ179" s="735"/>
      <c r="AR179" s="735"/>
      <c r="AS179" s="735"/>
      <c r="AT179" s="735"/>
      <c r="AU179" s="735"/>
      <c r="AV179" s="735"/>
      <c r="AW179" s="735"/>
      <c r="AX179" s="735"/>
      <c r="AY179">
        <f>COUNTA($C$179)</f>
        <v>1</v>
      </c>
    </row>
    <row r="180" spans="1:51" ht="33" customHeight="1" x14ac:dyDescent="0.2">
      <c r="A180" s="722">
        <v>3</v>
      </c>
      <c r="B180" s="722">
        <v>1</v>
      </c>
      <c r="C180" s="723" t="s">
        <v>650</v>
      </c>
      <c r="D180" s="723"/>
      <c r="E180" s="723"/>
      <c r="F180" s="723"/>
      <c r="G180" s="723"/>
      <c r="H180" s="723"/>
      <c r="I180" s="723"/>
      <c r="J180" s="724">
        <v>3180001003790</v>
      </c>
      <c r="K180" s="724"/>
      <c r="L180" s="724"/>
      <c r="M180" s="724"/>
      <c r="N180" s="724"/>
      <c r="O180" s="724"/>
      <c r="P180" s="725" t="s">
        <v>652</v>
      </c>
      <c r="Q180" s="725"/>
      <c r="R180" s="725"/>
      <c r="S180" s="725"/>
      <c r="T180" s="725"/>
      <c r="U180" s="725"/>
      <c r="V180" s="725"/>
      <c r="W180" s="725"/>
      <c r="X180" s="725"/>
      <c r="Y180" s="726">
        <v>0.2</v>
      </c>
      <c r="Z180" s="727"/>
      <c r="AA180" s="727"/>
      <c r="AB180" s="728"/>
      <c r="AC180" s="729" t="s">
        <v>269</v>
      </c>
      <c r="AD180" s="730"/>
      <c r="AE180" s="730"/>
      <c r="AF180" s="730"/>
      <c r="AG180" s="730"/>
      <c r="AH180" s="736" t="s">
        <v>628</v>
      </c>
      <c r="AI180" s="736"/>
      <c r="AJ180" s="736"/>
      <c r="AK180" s="736"/>
      <c r="AL180" s="732" t="s">
        <v>628</v>
      </c>
      <c r="AM180" s="733"/>
      <c r="AN180" s="733"/>
      <c r="AO180" s="734"/>
      <c r="AP180" s="735" t="s">
        <v>628</v>
      </c>
      <c r="AQ180" s="735"/>
      <c r="AR180" s="735"/>
      <c r="AS180" s="735"/>
      <c r="AT180" s="735"/>
      <c r="AU180" s="735"/>
      <c r="AV180" s="735"/>
      <c r="AW180" s="735"/>
      <c r="AX180" s="735"/>
      <c r="AY180">
        <f>COUNTA($C$180)</f>
        <v>1</v>
      </c>
    </row>
    <row r="181" spans="1:51" ht="42.75" customHeight="1" x14ac:dyDescent="0.2">
      <c r="A181" s="722">
        <v>4</v>
      </c>
      <c r="B181" s="722">
        <v>1</v>
      </c>
      <c r="C181" s="723" t="s">
        <v>653</v>
      </c>
      <c r="D181" s="723"/>
      <c r="E181" s="723"/>
      <c r="F181" s="723"/>
      <c r="G181" s="723"/>
      <c r="H181" s="723"/>
      <c r="I181" s="723"/>
      <c r="J181" s="724">
        <v>9260001002572</v>
      </c>
      <c r="K181" s="724"/>
      <c r="L181" s="724"/>
      <c r="M181" s="724"/>
      <c r="N181" s="724"/>
      <c r="O181" s="724"/>
      <c r="P181" s="725" t="s">
        <v>654</v>
      </c>
      <c r="Q181" s="725"/>
      <c r="R181" s="725"/>
      <c r="S181" s="725"/>
      <c r="T181" s="725"/>
      <c r="U181" s="725"/>
      <c r="V181" s="725"/>
      <c r="W181" s="725"/>
      <c r="X181" s="725"/>
      <c r="Y181" s="726">
        <v>0.2</v>
      </c>
      <c r="Z181" s="727"/>
      <c r="AA181" s="727"/>
      <c r="AB181" s="728"/>
      <c r="AC181" s="729" t="s">
        <v>269</v>
      </c>
      <c r="AD181" s="730"/>
      <c r="AE181" s="730"/>
      <c r="AF181" s="730"/>
      <c r="AG181" s="730"/>
      <c r="AH181" s="736" t="s">
        <v>628</v>
      </c>
      <c r="AI181" s="736"/>
      <c r="AJ181" s="736"/>
      <c r="AK181" s="736"/>
      <c r="AL181" s="732" t="s">
        <v>628</v>
      </c>
      <c r="AM181" s="733"/>
      <c r="AN181" s="733"/>
      <c r="AO181" s="734"/>
      <c r="AP181" s="735" t="s">
        <v>628</v>
      </c>
      <c r="AQ181" s="735"/>
      <c r="AR181" s="735"/>
      <c r="AS181" s="735"/>
      <c r="AT181" s="735"/>
      <c r="AU181" s="735"/>
      <c r="AV181" s="735"/>
      <c r="AW181" s="735"/>
      <c r="AX181" s="735"/>
      <c r="AY181">
        <f>COUNTA($C$181)</f>
        <v>1</v>
      </c>
    </row>
    <row r="182" spans="1:51" ht="47.25" customHeight="1" x14ac:dyDescent="0.2">
      <c r="A182" s="722">
        <v>5</v>
      </c>
      <c r="B182" s="722">
        <v>1</v>
      </c>
      <c r="C182" s="723" t="s">
        <v>655</v>
      </c>
      <c r="D182" s="723"/>
      <c r="E182" s="723"/>
      <c r="F182" s="723"/>
      <c r="G182" s="723"/>
      <c r="H182" s="723"/>
      <c r="I182" s="723"/>
      <c r="J182" s="724">
        <v>8110001010525</v>
      </c>
      <c r="K182" s="724"/>
      <c r="L182" s="724"/>
      <c r="M182" s="724"/>
      <c r="N182" s="724"/>
      <c r="O182" s="724"/>
      <c r="P182" s="725" t="s">
        <v>656</v>
      </c>
      <c r="Q182" s="725"/>
      <c r="R182" s="725"/>
      <c r="S182" s="725"/>
      <c r="T182" s="725"/>
      <c r="U182" s="725"/>
      <c r="V182" s="725"/>
      <c r="W182" s="725"/>
      <c r="X182" s="725"/>
      <c r="Y182" s="726">
        <v>0.2</v>
      </c>
      <c r="Z182" s="727"/>
      <c r="AA182" s="727"/>
      <c r="AB182" s="728"/>
      <c r="AC182" s="729" t="s">
        <v>269</v>
      </c>
      <c r="AD182" s="730"/>
      <c r="AE182" s="730"/>
      <c r="AF182" s="730"/>
      <c r="AG182" s="730"/>
      <c r="AH182" s="736" t="s">
        <v>628</v>
      </c>
      <c r="AI182" s="736"/>
      <c r="AJ182" s="736"/>
      <c r="AK182" s="736"/>
      <c r="AL182" s="732" t="s">
        <v>628</v>
      </c>
      <c r="AM182" s="733"/>
      <c r="AN182" s="733"/>
      <c r="AO182" s="734"/>
      <c r="AP182" s="735" t="s">
        <v>628</v>
      </c>
      <c r="AQ182" s="735"/>
      <c r="AR182" s="735"/>
      <c r="AS182" s="735"/>
      <c r="AT182" s="735"/>
      <c r="AU182" s="735"/>
      <c r="AV182" s="735"/>
      <c r="AW182" s="735"/>
      <c r="AX182" s="735"/>
      <c r="AY182">
        <f>COUNTA($C$182)</f>
        <v>1</v>
      </c>
    </row>
    <row r="183" spans="1:51" ht="44.25" customHeight="1" x14ac:dyDescent="0.2">
      <c r="A183" s="722">
        <v>6</v>
      </c>
      <c r="B183" s="722">
        <v>1</v>
      </c>
      <c r="C183" s="723" t="s">
        <v>657</v>
      </c>
      <c r="D183" s="723"/>
      <c r="E183" s="723"/>
      <c r="F183" s="723"/>
      <c r="G183" s="723"/>
      <c r="H183" s="723"/>
      <c r="I183" s="723"/>
      <c r="J183" s="724">
        <v>4470001010476</v>
      </c>
      <c r="K183" s="724"/>
      <c r="L183" s="724"/>
      <c r="M183" s="724"/>
      <c r="N183" s="724"/>
      <c r="O183" s="724"/>
      <c r="P183" s="725" t="s">
        <v>658</v>
      </c>
      <c r="Q183" s="725"/>
      <c r="R183" s="725"/>
      <c r="S183" s="725"/>
      <c r="T183" s="725"/>
      <c r="U183" s="725"/>
      <c r="V183" s="725"/>
      <c r="W183" s="725"/>
      <c r="X183" s="725"/>
      <c r="Y183" s="726">
        <v>0.2</v>
      </c>
      <c r="Z183" s="727"/>
      <c r="AA183" s="727"/>
      <c r="AB183" s="728"/>
      <c r="AC183" s="729" t="s">
        <v>269</v>
      </c>
      <c r="AD183" s="730"/>
      <c r="AE183" s="730"/>
      <c r="AF183" s="730"/>
      <c r="AG183" s="730"/>
      <c r="AH183" s="736" t="s">
        <v>628</v>
      </c>
      <c r="AI183" s="736"/>
      <c r="AJ183" s="736"/>
      <c r="AK183" s="736"/>
      <c r="AL183" s="732" t="s">
        <v>628</v>
      </c>
      <c r="AM183" s="733"/>
      <c r="AN183" s="733"/>
      <c r="AO183" s="734"/>
      <c r="AP183" s="735" t="s">
        <v>628</v>
      </c>
      <c r="AQ183" s="735"/>
      <c r="AR183" s="735"/>
      <c r="AS183" s="735"/>
      <c r="AT183" s="735"/>
      <c r="AU183" s="735"/>
      <c r="AV183" s="735"/>
      <c r="AW183" s="735"/>
      <c r="AX183" s="735"/>
      <c r="AY183">
        <f>COUNTA($C$183)</f>
        <v>1</v>
      </c>
    </row>
    <row r="184" spans="1:51" ht="43.5" customHeight="1" x14ac:dyDescent="0.2">
      <c r="A184" s="722">
        <v>7</v>
      </c>
      <c r="B184" s="722">
        <v>1</v>
      </c>
      <c r="C184" s="723" t="s">
        <v>659</v>
      </c>
      <c r="D184" s="723"/>
      <c r="E184" s="723"/>
      <c r="F184" s="723"/>
      <c r="G184" s="723"/>
      <c r="H184" s="723"/>
      <c r="I184" s="723"/>
      <c r="J184" s="724">
        <v>3010401009875</v>
      </c>
      <c r="K184" s="724"/>
      <c r="L184" s="724"/>
      <c r="M184" s="724"/>
      <c r="N184" s="724"/>
      <c r="O184" s="724"/>
      <c r="P184" s="725" t="s">
        <v>660</v>
      </c>
      <c r="Q184" s="725"/>
      <c r="R184" s="725"/>
      <c r="S184" s="725"/>
      <c r="T184" s="725"/>
      <c r="U184" s="725"/>
      <c r="V184" s="725"/>
      <c r="W184" s="725"/>
      <c r="X184" s="725"/>
      <c r="Y184" s="726">
        <v>0.2</v>
      </c>
      <c r="Z184" s="727"/>
      <c r="AA184" s="727"/>
      <c r="AB184" s="728"/>
      <c r="AC184" s="729" t="s">
        <v>269</v>
      </c>
      <c r="AD184" s="730"/>
      <c r="AE184" s="730"/>
      <c r="AF184" s="730"/>
      <c r="AG184" s="730"/>
      <c r="AH184" s="736" t="s">
        <v>628</v>
      </c>
      <c r="AI184" s="736"/>
      <c r="AJ184" s="736"/>
      <c r="AK184" s="736"/>
      <c r="AL184" s="732" t="s">
        <v>628</v>
      </c>
      <c r="AM184" s="733"/>
      <c r="AN184" s="733"/>
      <c r="AO184" s="734"/>
      <c r="AP184" s="735" t="s">
        <v>628</v>
      </c>
      <c r="AQ184" s="735"/>
      <c r="AR184" s="735"/>
      <c r="AS184" s="735"/>
      <c r="AT184" s="735"/>
      <c r="AU184" s="735"/>
      <c r="AV184" s="735"/>
      <c r="AW184" s="735"/>
      <c r="AX184" s="735"/>
      <c r="AY184">
        <f>COUNTA($C$184)</f>
        <v>1</v>
      </c>
    </row>
    <row r="185" spans="1:51" ht="48" customHeight="1" x14ac:dyDescent="0.2">
      <c r="A185" s="722">
        <v>8</v>
      </c>
      <c r="B185" s="722">
        <v>1</v>
      </c>
      <c r="C185" s="723" t="s">
        <v>661</v>
      </c>
      <c r="D185" s="723"/>
      <c r="E185" s="723"/>
      <c r="F185" s="723"/>
      <c r="G185" s="723"/>
      <c r="H185" s="723"/>
      <c r="I185" s="723"/>
      <c r="J185" s="724">
        <v>2140001107332</v>
      </c>
      <c r="K185" s="724"/>
      <c r="L185" s="724"/>
      <c r="M185" s="724"/>
      <c r="N185" s="724"/>
      <c r="O185" s="724"/>
      <c r="P185" s="725" t="s">
        <v>662</v>
      </c>
      <c r="Q185" s="725"/>
      <c r="R185" s="725"/>
      <c r="S185" s="725"/>
      <c r="T185" s="725"/>
      <c r="U185" s="725"/>
      <c r="V185" s="725"/>
      <c r="W185" s="725"/>
      <c r="X185" s="725"/>
      <c r="Y185" s="726">
        <v>0.2</v>
      </c>
      <c r="Z185" s="727"/>
      <c r="AA185" s="727"/>
      <c r="AB185" s="728"/>
      <c r="AC185" s="729" t="s">
        <v>269</v>
      </c>
      <c r="AD185" s="730"/>
      <c r="AE185" s="730"/>
      <c r="AF185" s="730"/>
      <c r="AG185" s="730"/>
      <c r="AH185" s="736" t="s">
        <v>628</v>
      </c>
      <c r="AI185" s="736"/>
      <c r="AJ185" s="736"/>
      <c r="AK185" s="736"/>
      <c r="AL185" s="732" t="s">
        <v>628</v>
      </c>
      <c r="AM185" s="733"/>
      <c r="AN185" s="733"/>
      <c r="AO185" s="734"/>
      <c r="AP185" s="735" t="s">
        <v>628</v>
      </c>
      <c r="AQ185" s="735"/>
      <c r="AR185" s="735"/>
      <c r="AS185" s="735"/>
      <c r="AT185" s="735"/>
      <c r="AU185" s="735"/>
      <c r="AV185" s="735"/>
      <c r="AW185" s="735"/>
      <c r="AX185" s="735"/>
      <c r="AY185">
        <f>COUNTA($C$185)</f>
        <v>1</v>
      </c>
    </row>
    <row r="186" spans="1:51" ht="42.75" customHeight="1" x14ac:dyDescent="0.2">
      <c r="A186" s="722">
        <v>9</v>
      </c>
      <c r="B186" s="722">
        <v>1</v>
      </c>
      <c r="C186" s="723" t="s">
        <v>663</v>
      </c>
      <c r="D186" s="723"/>
      <c r="E186" s="723"/>
      <c r="F186" s="723"/>
      <c r="G186" s="723"/>
      <c r="H186" s="723"/>
      <c r="I186" s="723"/>
      <c r="J186" s="724">
        <v>6270001000446</v>
      </c>
      <c r="K186" s="724"/>
      <c r="L186" s="724"/>
      <c r="M186" s="724"/>
      <c r="N186" s="724"/>
      <c r="O186" s="724"/>
      <c r="P186" s="725" t="s">
        <v>664</v>
      </c>
      <c r="Q186" s="725"/>
      <c r="R186" s="725"/>
      <c r="S186" s="725"/>
      <c r="T186" s="725"/>
      <c r="U186" s="725"/>
      <c r="V186" s="725"/>
      <c r="W186" s="725"/>
      <c r="X186" s="725"/>
      <c r="Y186" s="726">
        <v>0.2</v>
      </c>
      <c r="Z186" s="727"/>
      <c r="AA186" s="727"/>
      <c r="AB186" s="728"/>
      <c r="AC186" s="729" t="s">
        <v>269</v>
      </c>
      <c r="AD186" s="730"/>
      <c r="AE186" s="730"/>
      <c r="AF186" s="730"/>
      <c r="AG186" s="730"/>
      <c r="AH186" s="736" t="s">
        <v>628</v>
      </c>
      <c r="AI186" s="736"/>
      <c r="AJ186" s="736"/>
      <c r="AK186" s="736"/>
      <c r="AL186" s="732" t="s">
        <v>628</v>
      </c>
      <c r="AM186" s="733"/>
      <c r="AN186" s="733"/>
      <c r="AO186" s="734"/>
      <c r="AP186" s="735" t="s">
        <v>628</v>
      </c>
      <c r="AQ186" s="735"/>
      <c r="AR186" s="735"/>
      <c r="AS186" s="735"/>
      <c r="AT186" s="735"/>
      <c r="AU186" s="735"/>
      <c r="AV186" s="735"/>
      <c r="AW186" s="735"/>
      <c r="AX186" s="735"/>
      <c r="AY186">
        <f>COUNTA($C$186)</f>
        <v>1</v>
      </c>
    </row>
    <row r="187" spans="1:51" ht="44.25" customHeight="1" x14ac:dyDescent="0.2">
      <c r="A187" s="722">
        <v>10</v>
      </c>
      <c r="B187" s="722">
        <v>1</v>
      </c>
      <c r="C187" s="723" t="s">
        <v>665</v>
      </c>
      <c r="D187" s="723"/>
      <c r="E187" s="723"/>
      <c r="F187" s="723"/>
      <c r="G187" s="723"/>
      <c r="H187" s="723"/>
      <c r="I187" s="723"/>
      <c r="J187" s="724">
        <v>2480001008645</v>
      </c>
      <c r="K187" s="724"/>
      <c r="L187" s="724"/>
      <c r="M187" s="724"/>
      <c r="N187" s="724"/>
      <c r="O187" s="724"/>
      <c r="P187" s="725" t="s">
        <v>664</v>
      </c>
      <c r="Q187" s="725"/>
      <c r="R187" s="725"/>
      <c r="S187" s="725"/>
      <c r="T187" s="725"/>
      <c r="U187" s="725"/>
      <c r="V187" s="725"/>
      <c r="W187" s="725"/>
      <c r="X187" s="725"/>
      <c r="Y187" s="726">
        <v>0.2</v>
      </c>
      <c r="Z187" s="727"/>
      <c r="AA187" s="727"/>
      <c r="AB187" s="728"/>
      <c r="AC187" s="729" t="s">
        <v>269</v>
      </c>
      <c r="AD187" s="730"/>
      <c r="AE187" s="730"/>
      <c r="AF187" s="730"/>
      <c r="AG187" s="730"/>
      <c r="AH187" s="736" t="s">
        <v>628</v>
      </c>
      <c r="AI187" s="736"/>
      <c r="AJ187" s="736"/>
      <c r="AK187" s="736"/>
      <c r="AL187" s="732" t="s">
        <v>628</v>
      </c>
      <c r="AM187" s="733"/>
      <c r="AN187" s="733"/>
      <c r="AO187" s="734"/>
      <c r="AP187" s="735" t="s">
        <v>628</v>
      </c>
      <c r="AQ187" s="735"/>
      <c r="AR187" s="735"/>
      <c r="AS187" s="735"/>
      <c r="AT187" s="735"/>
      <c r="AU187" s="735"/>
      <c r="AV187" s="735"/>
      <c r="AW187" s="735"/>
      <c r="AX187" s="735"/>
      <c r="AY187">
        <f>COUNTA($C$187)</f>
        <v>1</v>
      </c>
    </row>
    <row r="188" spans="1:51" ht="24.75" customHeight="1" x14ac:dyDescent="0.2">
      <c r="A188" s="740"/>
      <c r="B188" s="740"/>
      <c r="C188" s="740"/>
      <c r="D188" s="740"/>
      <c r="E188" s="740"/>
      <c r="F188" s="740"/>
      <c r="G188" s="740"/>
      <c r="H188" s="740"/>
      <c r="I188" s="740"/>
      <c r="J188" s="740"/>
      <c r="K188" s="740"/>
      <c r="L188" s="740"/>
      <c r="M188" s="740"/>
      <c r="N188" s="740"/>
      <c r="O188" s="740"/>
      <c r="P188" s="749"/>
      <c r="Q188" s="749"/>
      <c r="R188" s="749"/>
      <c r="S188" s="749"/>
      <c r="T188" s="749"/>
      <c r="U188" s="749"/>
      <c r="V188" s="749"/>
      <c r="W188" s="749"/>
      <c r="X188" s="749"/>
      <c r="Y188" s="750"/>
      <c r="Z188" s="750"/>
      <c r="AA188" s="750"/>
      <c r="AB188" s="750"/>
      <c r="AC188" s="750"/>
      <c r="AD188" s="750"/>
      <c r="AE188" s="750"/>
      <c r="AF188" s="750"/>
      <c r="AG188" s="750"/>
      <c r="AH188" s="750"/>
      <c r="AI188" s="750"/>
      <c r="AJ188" s="750"/>
      <c r="AK188" s="750"/>
      <c r="AL188" s="750"/>
      <c r="AM188" s="750"/>
      <c r="AN188" s="750"/>
      <c r="AO188" s="750"/>
      <c r="AP188" s="749"/>
      <c r="AQ188" s="749"/>
      <c r="AR188" s="749"/>
      <c r="AS188" s="749"/>
      <c r="AT188" s="749"/>
      <c r="AU188" s="749"/>
      <c r="AV188" s="749"/>
      <c r="AW188" s="749"/>
      <c r="AX188" s="749"/>
      <c r="AY188">
        <f>COUNTA($C$191)</f>
        <v>1</v>
      </c>
    </row>
    <row r="189" spans="1:51" ht="24.75" customHeight="1" x14ac:dyDescent="0.2">
      <c r="A189" s="740"/>
      <c r="B189" s="751" t="s">
        <v>232</v>
      </c>
      <c r="C189" s="740"/>
      <c r="D189" s="740"/>
      <c r="E189" s="740"/>
      <c r="F189" s="740"/>
      <c r="G189" s="740"/>
      <c r="H189" s="740"/>
      <c r="I189" s="740"/>
      <c r="J189" s="740"/>
      <c r="K189" s="740"/>
      <c r="L189" s="740"/>
      <c r="M189" s="740"/>
      <c r="N189" s="740"/>
      <c r="O189" s="740"/>
      <c r="P189" s="749"/>
      <c r="Q189" s="749"/>
      <c r="R189" s="749"/>
      <c r="S189" s="749"/>
      <c r="T189" s="749"/>
      <c r="U189" s="749"/>
      <c r="V189" s="749"/>
      <c r="W189" s="749"/>
      <c r="X189" s="749"/>
      <c r="Y189" s="750"/>
      <c r="Z189" s="750"/>
      <c r="AA189" s="750"/>
      <c r="AB189" s="750"/>
      <c r="AC189" s="750"/>
      <c r="AD189" s="750"/>
      <c r="AE189" s="750"/>
      <c r="AF189" s="750"/>
      <c r="AG189" s="750"/>
      <c r="AH189" s="750"/>
      <c r="AI189" s="750"/>
      <c r="AJ189" s="750"/>
      <c r="AK189" s="750"/>
      <c r="AL189" s="750"/>
      <c r="AM189" s="750"/>
      <c r="AN189" s="750"/>
      <c r="AO189" s="750"/>
      <c r="AP189" s="749"/>
      <c r="AQ189" s="749"/>
      <c r="AR189" s="749"/>
      <c r="AS189" s="749"/>
      <c r="AT189" s="749"/>
      <c r="AU189" s="749"/>
      <c r="AV189" s="749"/>
      <c r="AW189" s="749"/>
      <c r="AX189" s="749"/>
      <c r="AY189">
        <f>$AY$188</f>
        <v>1</v>
      </c>
    </row>
    <row r="190" spans="1:51" ht="59.25" customHeight="1" x14ac:dyDescent="0.2">
      <c r="A190" s="745"/>
      <c r="B190" s="745"/>
      <c r="C190" s="745" t="s">
        <v>26</v>
      </c>
      <c r="D190" s="745"/>
      <c r="E190" s="745"/>
      <c r="F190" s="745"/>
      <c r="G190" s="745"/>
      <c r="H190" s="745"/>
      <c r="I190" s="745"/>
      <c r="J190" s="744" t="s">
        <v>208</v>
      </c>
      <c r="K190" s="746"/>
      <c r="L190" s="746"/>
      <c r="M190" s="746"/>
      <c r="N190" s="746"/>
      <c r="O190" s="746"/>
      <c r="P190" s="745" t="s">
        <v>183</v>
      </c>
      <c r="Q190" s="745"/>
      <c r="R190" s="745"/>
      <c r="S190" s="745"/>
      <c r="T190" s="745"/>
      <c r="U190" s="745"/>
      <c r="V190" s="745"/>
      <c r="W190" s="745"/>
      <c r="X190" s="745"/>
      <c r="Y190" s="747" t="s">
        <v>206</v>
      </c>
      <c r="Z190" s="747"/>
      <c r="AA190" s="747"/>
      <c r="AB190" s="747"/>
      <c r="AC190" s="744" t="s">
        <v>243</v>
      </c>
      <c r="AD190" s="744"/>
      <c r="AE190" s="744"/>
      <c r="AF190" s="744"/>
      <c r="AG190" s="744"/>
      <c r="AH190" s="747" t="s">
        <v>197</v>
      </c>
      <c r="AI190" s="745"/>
      <c r="AJ190" s="745"/>
      <c r="AK190" s="745"/>
      <c r="AL190" s="745" t="s">
        <v>21</v>
      </c>
      <c r="AM190" s="745"/>
      <c r="AN190" s="745"/>
      <c r="AO190" s="748"/>
      <c r="AP190" s="744" t="s">
        <v>209</v>
      </c>
      <c r="AQ190" s="744"/>
      <c r="AR190" s="744"/>
      <c r="AS190" s="744"/>
      <c r="AT190" s="744"/>
      <c r="AU190" s="744"/>
      <c r="AV190" s="744"/>
      <c r="AW190" s="744"/>
      <c r="AX190" s="744"/>
      <c r="AY190">
        <f t="shared" ref="AY190:AY191" si="14">$AY$188</f>
        <v>1</v>
      </c>
    </row>
    <row r="191" spans="1:51" ht="30" customHeight="1" x14ac:dyDescent="0.2">
      <c r="A191" s="722">
        <v>1</v>
      </c>
      <c r="B191" s="722">
        <v>1</v>
      </c>
      <c r="C191" s="723" t="s">
        <v>666</v>
      </c>
      <c r="D191" s="723"/>
      <c r="E191" s="723"/>
      <c r="F191" s="723"/>
      <c r="G191" s="723"/>
      <c r="H191" s="723"/>
      <c r="I191" s="723"/>
      <c r="J191" s="724" t="s">
        <v>628</v>
      </c>
      <c r="K191" s="724"/>
      <c r="L191" s="724"/>
      <c r="M191" s="724"/>
      <c r="N191" s="724"/>
      <c r="O191" s="724"/>
      <c r="P191" s="725" t="s">
        <v>676</v>
      </c>
      <c r="Q191" s="725"/>
      <c r="R191" s="725"/>
      <c r="S191" s="725"/>
      <c r="T191" s="725"/>
      <c r="U191" s="725"/>
      <c r="V191" s="725"/>
      <c r="W191" s="725"/>
      <c r="X191" s="725"/>
      <c r="Y191" s="726">
        <v>0.1</v>
      </c>
      <c r="Z191" s="727"/>
      <c r="AA191" s="727"/>
      <c r="AB191" s="728"/>
      <c r="AC191" s="729"/>
      <c r="AD191" s="730"/>
      <c r="AE191" s="730"/>
      <c r="AF191" s="730"/>
      <c r="AG191" s="730"/>
      <c r="AH191" s="731" t="s">
        <v>628</v>
      </c>
      <c r="AI191" s="731"/>
      <c r="AJ191" s="731"/>
      <c r="AK191" s="731"/>
      <c r="AL191" s="732" t="s">
        <v>628</v>
      </c>
      <c r="AM191" s="733"/>
      <c r="AN191" s="733"/>
      <c r="AO191" s="734"/>
      <c r="AP191" s="735" t="s">
        <v>628</v>
      </c>
      <c r="AQ191" s="735"/>
      <c r="AR191" s="735"/>
      <c r="AS191" s="735"/>
      <c r="AT191" s="735"/>
      <c r="AU191" s="735"/>
      <c r="AV191" s="735"/>
      <c r="AW191" s="735"/>
      <c r="AX191" s="735"/>
      <c r="AY191">
        <f t="shared" si="14"/>
        <v>1</v>
      </c>
    </row>
    <row r="192" spans="1:51" ht="30" customHeight="1" x14ac:dyDescent="0.2">
      <c r="A192" s="722">
        <v>2</v>
      </c>
      <c r="B192" s="722">
        <v>1</v>
      </c>
      <c r="C192" s="723" t="s">
        <v>667</v>
      </c>
      <c r="D192" s="723"/>
      <c r="E192" s="723"/>
      <c r="F192" s="723"/>
      <c r="G192" s="723"/>
      <c r="H192" s="723"/>
      <c r="I192" s="723"/>
      <c r="J192" s="724" t="s">
        <v>628</v>
      </c>
      <c r="K192" s="724"/>
      <c r="L192" s="724"/>
      <c r="M192" s="724"/>
      <c r="N192" s="724"/>
      <c r="O192" s="724"/>
      <c r="P192" s="725" t="s">
        <v>676</v>
      </c>
      <c r="Q192" s="725"/>
      <c r="R192" s="725"/>
      <c r="S192" s="725"/>
      <c r="T192" s="725"/>
      <c r="U192" s="725"/>
      <c r="V192" s="725"/>
      <c r="W192" s="725"/>
      <c r="X192" s="725"/>
      <c r="Y192" s="726">
        <v>0.1</v>
      </c>
      <c r="Z192" s="727"/>
      <c r="AA192" s="727"/>
      <c r="AB192" s="728"/>
      <c r="AC192" s="729"/>
      <c r="AD192" s="730"/>
      <c r="AE192" s="730"/>
      <c r="AF192" s="730"/>
      <c r="AG192" s="730"/>
      <c r="AH192" s="731" t="s">
        <v>628</v>
      </c>
      <c r="AI192" s="731"/>
      <c r="AJ192" s="731"/>
      <c r="AK192" s="731"/>
      <c r="AL192" s="732" t="s">
        <v>628</v>
      </c>
      <c r="AM192" s="733"/>
      <c r="AN192" s="733"/>
      <c r="AO192" s="734"/>
      <c r="AP192" s="735" t="s">
        <v>628</v>
      </c>
      <c r="AQ192" s="735"/>
      <c r="AR192" s="735"/>
      <c r="AS192" s="735"/>
      <c r="AT192" s="735"/>
      <c r="AU192" s="735"/>
      <c r="AV192" s="735"/>
      <c r="AW192" s="735"/>
      <c r="AX192" s="735"/>
      <c r="AY192">
        <f>COUNTA($C$192)</f>
        <v>1</v>
      </c>
    </row>
    <row r="193" spans="1:51" ht="30" customHeight="1" x14ac:dyDescent="0.2">
      <c r="A193" s="722">
        <v>3</v>
      </c>
      <c r="B193" s="722">
        <v>1</v>
      </c>
      <c r="C193" s="723" t="s">
        <v>668</v>
      </c>
      <c r="D193" s="723"/>
      <c r="E193" s="723"/>
      <c r="F193" s="723"/>
      <c r="G193" s="723"/>
      <c r="H193" s="723"/>
      <c r="I193" s="723"/>
      <c r="J193" s="724" t="s">
        <v>628</v>
      </c>
      <c r="K193" s="724"/>
      <c r="L193" s="724"/>
      <c r="M193" s="724"/>
      <c r="N193" s="724"/>
      <c r="O193" s="724"/>
      <c r="P193" s="725" t="s">
        <v>676</v>
      </c>
      <c r="Q193" s="725"/>
      <c r="R193" s="725"/>
      <c r="S193" s="725"/>
      <c r="T193" s="725"/>
      <c r="U193" s="725"/>
      <c r="V193" s="725"/>
      <c r="W193" s="725"/>
      <c r="X193" s="725"/>
      <c r="Y193" s="726">
        <v>0.1</v>
      </c>
      <c r="Z193" s="727"/>
      <c r="AA193" s="727"/>
      <c r="AB193" s="728"/>
      <c r="AC193" s="729"/>
      <c r="AD193" s="730"/>
      <c r="AE193" s="730"/>
      <c r="AF193" s="730"/>
      <c r="AG193" s="730"/>
      <c r="AH193" s="736" t="s">
        <v>628</v>
      </c>
      <c r="AI193" s="736"/>
      <c r="AJ193" s="736"/>
      <c r="AK193" s="736"/>
      <c r="AL193" s="732" t="s">
        <v>628</v>
      </c>
      <c r="AM193" s="733"/>
      <c r="AN193" s="733"/>
      <c r="AO193" s="734"/>
      <c r="AP193" s="735" t="s">
        <v>628</v>
      </c>
      <c r="AQ193" s="735"/>
      <c r="AR193" s="735"/>
      <c r="AS193" s="735"/>
      <c r="AT193" s="735"/>
      <c r="AU193" s="735"/>
      <c r="AV193" s="735"/>
      <c r="AW193" s="735"/>
      <c r="AX193" s="735"/>
      <c r="AY193">
        <f>COUNTA($C$193)</f>
        <v>1</v>
      </c>
    </row>
    <row r="194" spans="1:51" ht="30" customHeight="1" x14ac:dyDescent="0.2">
      <c r="A194" s="722">
        <v>4</v>
      </c>
      <c r="B194" s="722">
        <v>1</v>
      </c>
      <c r="C194" s="723" t="s">
        <v>669</v>
      </c>
      <c r="D194" s="723"/>
      <c r="E194" s="723"/>
      <c r="F194" s="723"/>
      <c r="G194" s="723"/>
      <c r="H194" s="723"/>
      <c r="I194" s="723"/>
      <c r="J194" s="724" t="s">
        <v>628</v>
      </c>
      <c r="K194" s="724"/>
      <c r="L194" s="724"/>
      <c r="M194" s="724"/>
      <c r="N194" s="724"/>
      <c r="O194" s="724"/>
      <c r="P194" s="725" t="s">
        <v>676</v>
      </c>
      <c r="Q194" s="725"/>
      <c r="R194" s="725"/>
      <c r="S194" s="725"/>
      <c r="T194" s="725"/>
      <c r="U194" s="725"/>
      <c r="V194" s="725"/>
      <c r="W194" s="725"/>
      <c r="X194" s="725"/>
      <c r="Y194" s="726">
        <v>0.1</v>
      </c>
      <c r="Z194" s="727"/>
      <c r="AA194" s="727"/>
      <c r="AB194" s="728"/>
      <c r="AC194" s="729"/>
      <c r="AD194" s="730"/>
      <c r="AE194" s="730"/>
      <c r="AF194" s="730"/>
      <c r="AG194" s="730"/>
      <c r="AH194" s="736" t="s">
        <v>628</v>
      </c>
      <c r="AI194" s="736"/>
      <c r="AJ194" s="736"/>
      <c r="AK194" s="736"/>
      <c r="AL194" s="732" t="s">
        <v>628</v>
      </c>
      <c r="AM194" s="733"/>
      <c r="AN194" s="733"/>
      <c r="AO194" s="734"/>
      <c r="AP194" s="735" t="s">
        <v>628</v>
      </c>
      <c r="AQ194" s="735"/>
      <c r="AR194" s="735"/>
      <c r="AS194" s="735"/>
      <c r="AT194" s="735"/>
      <c r="AU194" s="735"/>
      <c r="AV194" s="735"/>
      <c r="AW194" s="735"/>
      <c r="AX194" s="735"/>
      <c r="AY194">
        <f>COUNTA($C$194)</f>
        <v>1</v>
      </c>
    </row>
    <row r="195" spans="1:51" ht="30" customHeight="1" x14ac:dyDescent="0.2">
      <c r="A195" s="722">
        <v>5</v>
      </c>
      <c r="B195" s="722">
        <v>1</v>
      </c>
      <c r="C195" s="723" t="s">
        <v>670</v>
      </c>
      <c r="D195" s="723"/>
      <c r="E195" s="723"/>
      <c r="F195" s="723"/>
      <c r="G195" s="723"/>
      <c r="H195" s="723"/>
      <c r="I195" s="723"/>
      <c r="J195" s="724" t="s">
        <v>628</v>
      </c>
      <c r="K195" s="724"/>
      <c r="L195" s="724"/>
      <c r="M195" s="724"/>
      <c r="N195" s="724"/>
      <c r="O195" s="724"/>
      <c r="P195" s="725" t="s">
        <v>676</v>
      </c>
      <c r="Q195" s="725"/>
      <c r="R195" s="725"/>
      <c r="S195" s="725"/>
      <c r="T195" s="725"/>
      <c r="U195" s="725"/>
      <c r="V195" s="725"/>
      <c r="W195" s="725"/>
      <c r="X195" s="725"/>
      <c r="Y195" s="726">
        <v>0.1</v>
      </c>
      <c r="Z195" s="727"/>
      <c r="AA195" s="727"/>
      <c r="AB195" s="728"/>
      <c r="AC195" s="729"/>
      <c r="AD195" s="730"/>
      <c r="AE195" s="730"/>
      <c r="AF195" s="730"/>
      <c r="AG195" s="730"/>
      <c r="AH195" s="736" t="s">
        <v>628</v>
      </c>
      <c r="AI195" s="736"/>
      <c r="AJ195" s="736"/>
      <c r="AK195" s="736"/>
      <c r="AL195" s="732" t="s">
        <v>628</v>
      </c>
      <c r="AM195" s="733"/>
      <c r="AN195" s="733"/>
      <c r="AO195" s="734"/>
      <c r="AP195" s="735" t="s">
        <v>628</v>
      </c>
      <c r="AQ195" s="735"/>
      <c r="AR195" s="735"/>
      <c r="AS195" s="735"/>
      <c r="AT195" s="735"/>
      <c r="AU195" s="735"/>
      <c r="AV195" s="735"/>
      <c r="AW195" s="735"/>
      <c r="AX195" s="735"/>
      <c r="AY195">
        <f>COUNTA($C$195)</f>
        <v>1</v>
      </c>
    </row>
    <row r="196" spans="1:51" ht="30" customHeight="1" x14ac:dyDescent="0.2">
      <c r="A196" s="722">
        <v>6</v>
      </c>
      <c r="B196" s="722">
        <v>1</v>
      </c>
      <c r="C196" s="723" t="s">
        <v>671</v>
      </c>
      <c r="D196" s="723"/>
      <c r="E196" s="723"/>
      <c r="F196" s="723"/>
      <c r="G196" s="723"/>
      <c r="H196" s="723"/>
      <c r="I196" s="723"/>
      <c r="J196" s="724" t="s">
        <v>628</v>
      </c>
      <c r="K196" s="724"/>
      <c r="L196" s="724"/>
      <c r="M196" s="724"/>
      <c r="N196" s="724"/>
      <c r="O196" s="724"/>
      <c r="P196" s="725" t="s">
        <v>676</v>
      </c>
      <c r="Q196" s="725"/>
      <c r="R196" s="725"/>
      <c r="S196" s="725"/>
      <c r="T196" s="725"/>
      <c r="U196" s="725"/>
      <c r="V196" s="725"/>
      <c r="W196" s="725"/>
      <c r="X196" s="725"/>
      <c r="Y196" s="726">
        <v>0.1</v>
      </c>
      <c r="Z196" s="727"/>
      <c r="AA196" s="727"/>
      <c r="AB196" s="728"/>
      <c r="AC196" s="729"/>
      <c r="AD196" s="730"/>
      <c r="AE196" s="730"/>
      <c r="AF196" s="730"/>
      <c r="AG196" s="730"/>
      <c r="AH196" s="736" t="s">
        <v>628</v>
      </c>
      <c r="AI196" s="736"/>
      <c r="AJ196" s="736"/>
      <c r="AK196" s="736"/>
      <c r="AL196" s="732" t="s">
        <v>628</v>
      </c>
      <c r="AM196" s="733"/>
      <c r="AN196" s="733"/>
      <c r="AO196" s="734"/>
      <c r="AP196" s="735" t="s">
        <v>628</v>
      </c>
      <c r="AQ196" s="735"/>
      <c r="AR196" s="735"/>
      <c r="AS196" s="735"/>
      <c r="AT196" s="735"/>
      <c r="AU196" s="735"/>
      <c r="AV196" s="735"/>
      <c r="AW196" s="735"/>
      <c r="AX196" s="735"/>
      <c r="AY196">
        <f>COUNTA($C$196)</f>
        <v>1</v>
      </c>
    </row>
    <row r="197" spans="1:51" ht="30" customHeight="1" x14ac:dyDescent="0.2">
      <c r="A197" s="722">
        <v>7</v>
      </c>
      <c r="B197" s="722">
        <v>1</v>
      </c>
      <c r="C197" s="723" t="s">
        <v>672</v>
      </c>
      <c r="D197" s="723"/>
      <c r="E197" s="723"/>
      <c r="F197" s="723"/>
      <c r="G197" s="723"/>
      <c r="H197" s="723"/>
      <c r="I197" s="723"/>
      <c r="J197" s="724" t="s">
        <v>628</v>
      </c>
      <c r="K197" s="724"/>
      <c r="L197" s="724"/>
      <c r="M197" s="724"/>
      <c r="N197" s="724"/>
      <c r="O197" s="724"/>
      <c r="P197" s="725" t="s">
        <v>676</v>
      </c>
      <c r="Q197" s="725"/>
      <c r="R197" s="725"/>
      <c r="S197" s="725"/>
      <c r="T197" s="725"/>
      <c r="U197" s="725"/>
      <c r="V197" s="725"/>
      <c r="W197" s="725"/>
      <c r="X197" s="725"/>
      <c r="Y197" s="726">
        <v>0.1</v>
      </c>
      <c r="Z197" s="727"/>
      <c r="AA197" s="727"/>
      <c r="AB197" s="728"/>
      <c r="AC197" s="729"/>
      <c r="AD197" s="730"/>
      <c r="AE197" s="730"/>
      <c r="AF197" s="730"/>
      <c r="AG197" s="730"/>
      <c r="AH197" s="736" t="s">
        <v>628</v>
      </c>
      <c r="AI197" s="736"/>
      <c r="AJ197" s="736"/>
      <c r="AK197" s="736"/>
      <c r="AL197" s="732" t="s">
        <v>628</v>
      </c>
      <c r="AM197" s="733"/>
      <c r="AN197" s="733"/>
      <c r="AO197" s="734"/>
      <c r="AP197" s="735" t="s">
        <v>628</v>
      </c>
      <c r="AQ197" s="735"/>
      <c r="AR197" s="735"/>
      <c r="AS197" s="735"/>
      <c r="AT197" s="735"/>
      <c r="AU197" s="735"/>
      <c r="AV197" s="735"/>
      <c r="AW197" s="735"/>
      <c r="AX197" s="735"/>
      <c r="AY197">
        <f>COUNTA($C$197)</f>
        <v>1</v>
      </c>
    </row>
    <row r="198" spans="1:51" ht="30" customHeight="1" x14ac:dyDescent="0.2">
      <c r="A198" s="722">
        <v>8</v>
      </c>
      <c r="B198" s="722">
        <v>1</v>
      </c>
      <c r="C198" s="723" t="s">
        <v>673</v>
      </c>
      <c r="D198" s="723"/>
      <c r="E198" s="723"/>
      <c r="F198" s="723"/>
      <c r="G198" s="723"/>
      <c r="H198" s="723"/>
      <c r="I198" s="723"/>
      <c r="J198" s="724" t="s">
        <v>628</v>
      </c>
      <c r="K198" s="724"/>
      <c r="L198" s="724"/>
      <c r="M198" s="724"/>
      <c r="N198" s="724"/>
      <c r="O198" s="724"/>
      <c r="P198" s="725" t="s">
        <v>676</v>
      </c>
      <c r="Q198" s="725"/>
      <c r="R198" s="725"/>
      <c r="S198" s="725"/>
      <c r="T198" s="725"/>
      <c r="U198" s="725"/>
      <c r="V198" s="725"/>
      <c r="W198" s="725"/>
      <c r="X198" s="725"/>
      <c r="Y198" s="726">
        <v>0.1</v>
      </c>
      <c r="Z198" s="727"/>
      <c r="AA198" s="727"/>
      <c r="AB198" s="728"/>
      <c r="AC198" s="729"/>
      <c r="AD198" s="730"/>
      <c r="AE198" s="730"/>
      <c r="AF198" s="730"/>
      <c r="AG198" s="730"/>
      <c r="AH198" s="736" t="s">
        <v>628</v>
      </c>
      <c r="AI198" s="736"/>
      <c r="AJ198" s="736"/>
      <c r="AK198" s="736"/>
      <c r="AL198" s="732" t="s">
        <v>628</v>
      </c>
      <c r="AM198" s="733"/>
      <c r="AN198" s="733"/>
      <c r="AO198" s="734"/>
      <c r="AP198" s="752" t="s">
        <v>628</v>
      </c>
      <c r="AQ198" s="735"/>
      <c r="AR198" s="735"/>
      <c r="AS198" s="735"/>
      <c r="AT198" s="735"/>
      <c r="AU198" s="735"/>
      <c r="AV198" s="735"/>
      <c r="AW198" s="735"/>
      <c r="AX198" s="735"/>
      <c r="AY198">
        <f>COUNTA($C$198)</f>
        <v>1</v>
      </c>
    </row>
    <row r="199" spans="1:51" ht="30" customHeight="1" x14ac:dyDescent="0.2">
      <c r="A199" s="722">
        <v>9</v>
      </c>
      <c r="B199" s="722">
        <v>1</v>
      </c>
      <c r="C199" s="723" t="s">
        <v>674</v>
      </c>
      <c r="D199" s="723"/>
      <c r="E199" s="723"/>
      <c r="F199" s="723"/>
      <c r="G199" s="723"/>
      <c r="H199" s="723"/>
      <c r="I199" s="723"/>
      <c r="J199" s="724" t="s">
        <v>628</v>
      </c>
      <c r="K199" s="724"/>
      <c r="L199" s="724"/>
      <c r="M199" s="724"/>
      <c r="N199" s="724"/>
      <c r="O199" s="724"/>
      <c r="P199" s="725" t="s">
        <v>676</v>
      </c>
      <c r="Q199" s="725"/>
      <c r="R199" s="725"/>
      <c r="S199" s="725"/>
      <c r="T199" s="725"/>
      <c r="U199" s="725"/>
      <c r="V199" s="725"/>
      <c r="W199" s="725"/>
      <c r="X199" s="725"/>
      <c r="Y199" s="726">
        <v>0.1</v>
      </c>
      <c r="Z199" s="727"/>
      <c r="AA199" s="727"/>
      <c r="AB199" s="728"/>
      <c r="AC199" s="729"/>
      <c r="AD199" s="730"/>
      <c r="AE199" s="730"/>
      <c r="AF199" s="730"/>
      <c r="AG199" s="730"/>
      <c r="AH199" s="736" t="s">
        <v>628</v>
      </c>
      <c r="AI199" s="736"/>
      <c r="AJ199" s="736"/>
      <c r="AK199" s="736"/>
      <c r="AL199" s="732" t="s">
        <v>628</v>
      </c>
      <c r="AM199" s="733"/>
      <c r="AN199" s="733"/>
      <c r="AO199" s="734"/>
      <c r="AP199" s="735" t="s">
        <v>628</v>
      </c>
      <c r="AQ199" s="735"/>
      <c r="AR199" s="735"/>
      <c r="AS199" s="735"/>
      <c r="AT199" s="735"/>
      <c r="AU199" s="735"/>
      <c r="AV199" s="735"/>
      <c r="AW199" s="735"/>
      <c r="AX199" s="735"/>
      <c r="AY199">
        <f>COUNTA($C$199)</f>
        <v>1</v>
      </c>
    </row>
    <row r="200" spans="1:51" ht="30" customHeight="1" x14ac:dyDescent="0.2">
      <c r="A200" s="722">
        <v>10</v>
      </c>
      <c r="B200" s="722">
        <v>1</v>
      </c>
      <c r="C200" s="723" t="s">
        <v>675</v>
      </c>
      <c r="D200" s="723"/>
      <c r="E200" s="723"/>
      <c r="F200" s="723"/>
      <c r="G200" s="723"/>
      <c r="H200" s="723"/>
      <c r="I200" s="723"/>
      <c r="J200" s="724" t="s">
        <v>628</v>
      </c>
      <c r="K200" s="724"/>
      <c r="L200" s="724"/>
      <c r="M200" s="724"/>
      <c r="N200" s="724"/>
      <c r="O200" s="724"/>
      <c r="P200" s="725" t="s">
        <v>676</v>
      </c>
      <c r="Q200" s="725"/>
      <c r="R200" s="725"/>
      <c r="S200" s="725"/>
      <c r="T200" s="725"/>
      <c r="U200" s="725"/>
      <c r="V200" s="725"/>
      <c r="W200" s="725"/>
      <c r="X200" s="725"/>
      <c r="Y200" s="726">
        <v>0.1</v>
      </c>
      <c r="Z200" s="727"/>
      <c r="AA200" s="727"/>
      <c r="AB200" s="728"/>
      <c r="AC200" s="729"/>
      <c r="AD200" s="730"/>
      <c r="AE200" s="730"/>
      <c r="AF200" s="730"/>
      <c r="AG200" s="730"/>
      <c r="AH200" s="736" t="s">
        <v>628</v>
      </c>
      <c r="AI200" s="736"/>
      <c r="AJ200" s="736"/>
      <c r="AK200" s="736"/>
      <c r="AL200" s="732" t="s">
        <v>628</v>
      </c>
      <c r="AM200" s="733"/>
      <c r="AN200" s="733"/>
      <c r="AO200" s="734"/>
      <c r="AP200" s="735" t="s">
        <v>628</v>
      </c>
      <c r="AQ200" s="735"/>
      <c r="AR200" s="735"/>
      <c r="AS200" s="735"/>
      <c r="AT200" s="735"/>
      <c r="AU200" s="735"/>
      <c r="AV200" s="735"/>
      <c r="AW200" s="735"/>
      <c r="AX200" s="735"/>
      <c r="AY200">
        <f>COUNTA($C$200)</f>
        <v>1</v>
      </c>
    </row>
    <row r="201" spans="1:51" ht="24.75" customHeight="1" x14ac:dyDescent="0.2">
      <c r="A201" s="51"/>
      <c r="B201" s="51"/>
      <c r="C201" s="51"/>
      <c r="D201" s="51"/>
      <c r="E201" s="51"/>
      <c r="F201" s="51"/>
      <c r="G201" s="51"/>
      <c r="H201" s="51"/>
      <c r="I201" s="51"/>
      <c r="J201" s="51"/>
      <c r="K201" s="51"/>
      <c r="L201" s="51"/>
      <c r="M201" s="51"/>
      <c r="N201" s="51"/>
      <c r="O201" s="51"/>
      <c r="P201" s="52"/>
      <c r="Q201" s="52"/>
      <c r="R201" s="52"/>
      <c r="S201" s="52"/>
      <c r="T201" s="52"/>
      <c r="U201" s="52"/>
      <c r="V201" s="52"/>
      <c r="W201" s="52"/>
      <c r="X201" s="52"/>
      <c r="Y201" s="53"/>
      <c r="Z201" s="53"/>
      <c r="AA201" s="53"/>
      <c r="AB201" s="53"/>
      <c r="AC201" s="53"/>
      <c r="AD201" s="53"/>
      <c r="AE201" s="53"/>
      <c r="AF201" s="53"/>
      <c r="AG201" s="53"/>
      <c r="AH201" s="53"/>
      <c r="AI201" s="53"/>
      <c r="AJ201" s="53"/>
      <c r="AK201" s="53"/>
      <c r="AL201" s="53"/>
      <c r="AM201" s="53"/>
      <c r="AN201" s="53"/>
      <c r="AO201" s="53"/>
      <c r="AP201" s="52"/>
      <c r="AQ201" s="52"/>
      <c r="AR201" s="52"/>
      <c r="AS201" s="52"/>
      <c r="AT201" s="52"/>
      <c r="AU201" s="52"/>
      <c r="AV201" s="52"/>
      <c r="AW201" s="52"/>
      <c r="AX201" s="52"/>
      <c r="AY201">
        <f>COUNTA(#REF!)</f>
        <v>1</v>
      </c>
    </row>
    <row r="202" spans="1:51" ht="24.7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54"/>
      <c r="AM202" s="54"/>
      <c r="AN202" s="54"/>
      <c r="AO202" s="54"/>
      <c r="AP202" s="54"/>
      <c r="AQ202" s="54"/>
      <c r="AR202" s="54"/>
      <c r="AS202" s="54"/>
      <c r="AT202" s="54"/>
      <c r="AU202" s="54"/>
      <c r="AV202" s="54"/>
      <c r="AW202" s="54"/>
      <c r="AX202" s="54"/>
    </row>
    <row r="203" spans="1:51" ht="24.75" customHeight="1" x14ac:dyDescent="0.2">
      <c r="A203" s="47"/>
      <c r="B203" s="55" t="s">
        <v>227</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row>
    <row r="204" spans="1:51" ht="58.5" customHeight="1" x14ac:dyDescent="0.2">
      <c r="A204" s="290"/>
      <c r="B204" s="290"/>
      <c r="C204" s="293" t="s">
        <v>202</v>
      </c>
      <c r="D204" s="664"/>
      <c r="E204" s="293" t="s">
        <v>201</v>
      </c>
      <c r="F204" s="664"/>
      <c r="G204" s="664"/>
      <c r="H204" s="664"/>
      <c r="I204" s="664"/>
      <c r="J204" s="293" t="s">
        <v>208</v>
      </c>
      <c r="K204" s="293"/>
      <c r="L204" s="293"/>
      <c r="M204" s="293"/>
      <c r="N204" s="293"/>
      <c r="O204" s="293"/>
      <c r="P204" s="246" t="s">
        <v>27</v>
      </c>
      <c r="Q204" s="246"/>
      <c r="R204" s="246"/>
      <c r="S204" s="246"/>
      <c r="T204" s="246"/>
      <c r="U204" s="246"/>
      <c r="V204" s="246"/>
      <c r="W204" s="246"/>
      <c r="X204" s="246"/>
      <c r="Y204" s="293" t="s">
        <v>210</v>
      </c>
      <c r="Z204" s="664"/>
      <c r="AA204" s="664"/>
      <c r="AB204" s="664"/>
      <c r="AC204" s="293" t="s">
        <v>184</v>
      </c>
      <c r="AD204" s="293"/>
      <c r="AE204" s="293"/>
      <c r="AF204" s="293"/>
      <c r="AG204" s="293"/>
      <c r="AH204" s="747" t="s">
        <v>197</v>
      </c>
      <c r="AI204" s="747"/>
      <c r="AJ204" s="747"/>
      <c r="AK204" s="747"/>
      <c r="AL204" s="247" t="s">
        <v>21</v>
      </c>
      <c r="AM204" s="247"/>
      <c r="AN204" s="247"/>
      <c r="AO204" s="667"/>
      <c r="AP204" s="744" t="s">
        <v>236</v>
      </c>
      <c r="AQ204" s="744"/>
      <c r="AR204" s="744"/>
      <c r="AS204" s="744"/>
      <c r="AT204" s="744"/>
      <c r="AU204" s="744"/>
      <c r="AV204" s="744"/>
      <c r="AW204" s="744"/>
      <c r="AX204" s="744"/>
    </row>
    <row r="205" spans="1:51" ht="30" customHeight="1" x14ac:dyDescent="0.2">
      <c r="A205" s="290">
        <v>1</v>
      </c>
      <c r="B205" s="290">
        <v>1</v>
      </c>
      <c r="C205" s="666"/>
      <c r="D205" s="666"/>
      <c r="E205" s="665"/>
      <c r="F205" s="665"/>
      <c r="G205" s="665"/>
      <c r="H205" s="665"/>
      <c r="I205" s="665"/>
      <c r="J205" s="291"/>
      <c r="K205" s="292"/>
      <c r="L205" s="292"/>
      <c r="M205" s="292"/>
      <c r="N205" s="292"/>
      <c r="O205" s="292"/>
      <c r="P205" s="228"/>
      <c r="Q205" s="228"/>
      <c r="R205" s="228"/>
      <c r="S205" s="228"/>
      <c r="T205" s="228"/>
      <c r="U205" s="228"/>
      <c r="V205" s="228"/>
      <c r="W205" s="228"/>
      <c r="X205" s="228"/>
      <c r="Y205" s="229"/>
      <c r="Z205" s="230"/>
      <c r="AA205" s="230"/>
      <c r="AB205" s="231"/>
      <c r="AC205" s="239"/>
      <c r="AD205" s="240"/>
      <c r="AE205" s="240"/>
      <c r="AF205" s="240"/>
      <c r="AG205" s="240"/>
      <c r="AH205" s="241"/>
      <c r="AI205" s="242"/>
      <c r="AJ205" s="242"/>
      <c r="AK205" s="242"/>
      <c r="AL205" s="243"/>
      <c r="AM205" s="244"/>
      <c r="AN205" s="244"/>
      <c r="AO205" s="245"/>
      <c r="AP205" s="238"/>
      <c r="AQ205" s="238"/>
      <c r="AR205" s="238"/>
      <c r="AS205" s="238"/>
      <c r="AT205" s="238"/>
      <c r="AU205" s="238"/>
      <c r="AV205" s="238"/>
      <c r="AW205" s="238"/>
      <c r="AX205" s="238"/>
    </row>
  </sheetData>
  <sheetProtection formatRows="0"/>
  <dataConsolidate/>
  <mergeCells count="949">
    <mergeCell ref="C41:D56"/>
    <mergeCell ref="A41:B70"/>
    <mergeCell ref="AG84:AX84"/>
    <mergeCell ref="G92:H92"/>
    <mergeCell ref="N93:AF93"/>
    <mergeCell ref="AO34:AQ34"/>
    <mergeCell ref="AL159:AN159"/>
    <mergeCell ref="G93:H93"/>
    <mergeCell ref="J93:K93"/>
    <mergeCell ref="AK21:AQ21"/>
    <mergeCell ref="AR21:AX21"/>
    <mergeCell ref="Q47:AA48"/>
    <mergeCell ref="G47:P48"/>
    <mergeCell ref="A32:F33"/>
    <mergeCell ref="G32:AX33"/>
    <mergeCell ref="N92:AF92"/>
    <mergeCell ref="J92:K92"/>
    <mergeCell ref="AD82:AF82"/>
    <mergeCell ref="AG81:AX81"/>
    <mergeCell ref="G49:P53"/>
    <mergeCell ref="Q49:AA53"/>
    <mergeCell ref="G21:O21"/>
    <mergeCell ref="P21:V21"/>
    <mergeCell ref="W21:AC21"/>
    <mergeCell ref="AD21:AJ21"/>
    <mergeCell ref="AQ35:AT35"/>
    <mergeCell ref="AU35:AX35"/>
    <mergeCell ref="AQ36:AT36"/>
    <mergeCell ref="AQ37:AT37"/>
    <mergeCell ref="AU36:AX36"/>
    <mergeCell ref="AU37:AX37"/>
    <mergeCell ref="C92:F92"/>
    <mergeCell ref="AH198:AK198"/>
    <mergeCell ref="AL198:AO198"/>
    <mergeCell ref="AP198:AX198"/>
    <mergeCell ref="C200:I200"/>
    <mergeCell ref="J200:O200"/>
    <mergeCell ref="P200:X200"/>
    <mergeCell ref="Y200:AB200"/>
    <mergeCell ref="AC200:AG200"/>
    <mergeCell ref="AH200:AK200"/>
    <mergeCell ref="AL200:AO200"/>
    <mergeCell ref="AP200:AX200"/>
    <mergeCell ref="AC194:AG194"/>
    <mergeCell ref="AH194:AK194"/>
    <mergeCell ref="AL194:AO194"/>
    <mergeCell ref="AP194:AX194"/>
    <mergeCell ref="C196:I196"/>
    <mergeCell ref="J196:O196"/>
    <mergeCell ref="P196:X196"/>
    <mergeCell ref="Y196:AB196"/>
    <mergeCell ref="AC196:AG196"/>
    <mergeCell ref="AH196:AK196"/>
    <mergeCell ref="AL196:AO196"/>
    <mergeCell ref="AP196:AX196"/>
    <mergeCell ref="AL192:AO192"/>
    <mergeCell ref="AP192:AX192"/>
    <mergeCell ref="C193:I193"/>
    <mergeCell ref="J193:O193"/>
    <mergeCell ref="P193:X193"/>
    <mergeCell ref="Y193:AB193"/>
    <mergeCell ref="AC193:AG193"/>
    <mergeCell ref="AH193:AK193"/>
    <mergeCell ref="AL193:AO193"/>
    <mergeCell ref="AP193:AX193"/>
    <mergeCell ref="AL186:AO186"/>
    <mergeCell ref="AP186:AX186"/>
    <mergeCell ref="AC205:AG205"/>
    <mergeCell ref="AH205:AK205"/>
    <mergeCell ref="AL205:AO205"/>
    <mergeCell ref="AP205:AX205"/>
    <mergeCell ref="C165:I165"/>
    <mergeCell ref="C166:I166"/>
    <mergeCell ref="C167:I167"/>
    <mergeCell ref="C168:I168"/>
    <mergeCell ref="C169:I169"/>
    <mergeCell ref="C170:I170"/>
    <mergeCell ref="C171:I171"/>
    <mergeCell ref="C172:I172"/>
    <mergeCell ref="C173:I173"/>
    <mergeCell ref="C174:I174"/>
    <mergeCell ref="C190:I190"/>
    <mergeCell ref="J190:O190"/>
    <mergeCell ref="P190:X190"/>
    <mergeCell ref="Y190:AB190"/>
    <mergeCell ref="AC190:AG190"/>
    <mergeCell ref="AH190:AK190"/>
    <mergeCell ref="AL190:AO190"/>
    <mergeCell ref="AP190:AX190"/>
    <mergeCell ref="A204:B204"/>
    <mergeCell ref="J204:O204"/>
    <mergeCell ref="P204:X204"/>
    <mergeCell ref="Y204:AB204"/>
    <mergeCell ref="AC204:AG204"/>
    <mergeCell ref="AH204:AK204"/>
    <mergeCell ref="AL204:AO204"/>
    <mergeCell ref="AP204:AX204"/>
    <mergeCell ref="A205:B205"/>
    <mergeCell ref="J205:O205"/>
    <mergeCell ref="P205:X205"/>
    <mergeCell ref="Y205:AB205"/>
    <mergeCell ref="AC186:AG186"/>
    <mergeCell ref="E204:I204"/>
    <mergeCell ref="C204:D204"/>
    <mergeCell ref="E205:I205"/>
    <mergeCell ref="C205:D205"/>
    <mergeCell ref="P184:X184"/>
    <mergeCell ref="Y184:AB184"/>
    <mergeCell ref="AC184:AG184"/>
    <mergeCell ref="AH184:AK184"/>
    <mergeCell ref="C187:I187"/>
    <mergeCell ref="C186:I186"/>
    <mergeCell ref="J186:O186"/>
    <mergeCell ref="P186:X186"/>
    <mergeCell ref="Y186:AB186"/>
    <mergeCell ref="AH186:AK186"/>
    <mergeCell ref="C192:I192"/>
    <mergeCell ref="J192:O192"/>
    <mergeCell ref="P192:X192"/>
    <mergeCell ref="Y192:AB192"/>
    <mergeCell ref="AC192:AG192"/>
    <mergeCell ref="AH192:AK192"/>
    <mergeCell ref="C194:I194"/>
    <mergeCell ref="J194:O194"/>
    <mergeCell ref="P194:X194"/>
    <mergeCell ref="G6:AX6"/>
    <mergeCell ref="AQ62:AT62"/>
    <mergeCell ref="AU60:AX60"/>
    <mergeCell ref="Y61:AA61"/>
    <mergeCell ref="AQ58:AT58"/>
    <mergeCell ref="A38:F40"/>
    <mergeCell ref="G38:X38"/>
    <mergeCell ref="Y37:AA37"/>
    <mergeCell ref="J187:O187"/>
    <mergeCell ref="P187:X187"/>
    <mergeCell ref="Y187:AB187"/>
    <mergeCell ref="AC187:AG187"/>
    <mergeCell ref="AH187:AK187"/>
    <mergeCell ref="AL187:AO187"/>
    <mergeCell ref="AP187:AX187"/>
    <mergeCell ref="C184:I184"/>
    <mergeCell ref="Y58:AA59"/>
    <mergeCell ref="AD72:AF72"/>
    <mergeCell ref="C72:AC72"/>
    <mergeCell ref="AG73:AX73"/>
    <mergeCell ref="AU46:AX46"/>
    <mergeCell ref="AU58:AX58"/>
    <mergeCell ref="C183:I183"/>
    <mergeCell ref="J183:O183"/>
    <mergeCell ref="A7:F7"/>
    <mergeCell ref="G7:X7"/>
    <mergeCell ref="A8:F8"/>
    <mergeCell ref="A35:F37"/>
    <mergeCell ref="G35:X35"/>
    <mergeCell ref="AB36:AD36"/>
    <mergeCell ref="Y40:AA40"/>
    <mergeCell ref="AB40:AD40"/>
    <mergeCell ref="AB35:AD35"/>
    <mergeCell ref="A34:AN34"/>
    <mergeCell ref="AM39:AP39"/>
    <mergeCell ref="Y36:AA36"/>
    <mergeCell ref="AM38:AP38"/>
    <mergeCell ref="AB39:AD39"/>
    <mergeCell ref="AE36:AH36"/>
    <mergeCell ref="AI36:AL36"/>
    <mergeCell ref="AM36:AP36"/>
    <mergeCell ref="AE35:AH35"/>
    <mergeCell ref="AI35:AL35"/>
    <mergeCell ref="AM35:AP35"/>
    <mergeCell ref="AB37:AD37"/>
    <mergeCell ref="AI40:AL40"/>
    <mergeCell ref="AQ40:AX40"/>
    <mergeCell ref="AQ38:AX38"/>
    <mergeCell ref="AE39:AH39"/>
    <mergeCell ref="AI39:AL39"/>
    <mergeCell ref="G95:AX95"/>
    <mergeCell ref="G94:AX94"/>
    <mergeCell ref="AE58:AH58"/>
    <mergeCell ref="G36:X37"/>
    <mergeCell ref="AI58:AL59"/>
    <mergeCell ref="AM58:AP59"/>
    <mergeCell ref="C88:AC88"/>
    <mergeCell ref="AE46:AH46"/>
    <mergeCell ref="AI46:AL46"/>
    <mergeCell ref="AM46:AP46"/>
    <mergeCell ref="AQ46:AT46"/>
    <mergeCell ref="E69:AX70"/>
    <mergeCell ref="AG74:AX74"/>
    <mergeCell ref="AD73:AF73"/>
    <mergeCell ref="C93:F93"/>
    <mergeCell ref="G91:M91"/>
    <mergeCell ref="AU141:AX141"/>
    <mergeCell ref="AD87:AF87"/>
    <mergeCell ref="A134:F158"/>
    <mergeCell ref="AH138:AT138"/>
    <mergeCell ref="G141:K141"/>
    <mergeCell ref="G140:K140"/>
    <mergeCell ref="L140:X140"/>
    <mergeCell ref="Y140:AB140"/>
    <mergeCell ref="AC140:AG140"/>
    <mergeCell ref="AH140:AT140"/>
    <mergeCell ref="A97:AX97"/>
    <mergeCell ref="F101:AX101"/>
    <mergeCell ref="A104:AX104"/>
    <mergeCell ref="AD89:AF89"/>
    <mergeCell ref="AU139:AX139"/>
    <mergeCell ref="AU146:AX146"/>
    <mergeCell ref="G142:K142"/>
    <mergeCell ref="AU135:AX135"/>
    <mergeCell ref="G134:AB134"/>
    <mergeCell ref="AH142:AT142"/>
    <mergeCell ref="AU142:AX142"/>
    <mergeCell ref="AD90:AF90"/>
    <mergeCell ref="AC139:AG139"/>
    <mergeCell ref="AH139:AT139"/>
    <mergeCell ref="AE8:AX8"/>
    <mergeCell ref="W16:AC16"/>
    <mergeCell ref="A10:F10"/>
    <mergeCell ref="AR12:AX12"/>
    <mergeCell ref="G13:H18"/>
    <mergeCell ref="W13:AC13"/>
    <mergeCell ref="G29:O31"/>
    <mergeCell ref="A11:F11"/>
    <mergeCell ref="AD77:AF77"/>
    <mergeCell ref="AS59:AT59"/>
    <mergeCell ref="AM45:AP45"/>
    <mergeCell ref="AQ45:AT45"/>
    <mergeCell ref="Y46:AA46"/>
    <mergeCell ref="AB46:AD46"/>
    <mergeCell ref="AM62:AP62"/>
    <mergeCell ref="P12:V12"/>
    <mergeCell ref="E68:AX68"/>
    <mergeCell ref="AB31:AD31"/>
    <mergeCell ref="A76:B85"/>
    <mergeCell ref="C85:AC85"/>
    <mergeCell ref="AG76:AX78"/>
    <mergeCell ref="C81:AC81"/>
    <mergeCell ref="C83:AC83"/>
    <mergeCell ref="AE61:AH61"/>
    <mergeCell ref="G4:X4"/>
    <mergeCell ref="Y4:AD4"/>
    <mergeCell ref="AE4:AP4"/>
    <mergeCell ref="AQ4:AX4"/>
    <mergeCell ref="A5:F5"/>
    <mergeCell ref="C80:AC80"/>
    <mergeCell ref="G11:AX11"/>
    <mergeCell ref="Y5:AD5"/>
    <mergeCell ref="AE5:AP5"/>
    <mergeCell ref="AQ5:AX5"/>
    <mergeCell ref="A4:F4"/>
    <mergeCell ref="A6:F6"/>
    <mergeCell ref="AK12:AQ12"/>
    <mergeCell ref="W14:AC14"/>
    <mergeCell ref="AG75:AX75"/>
    <mergeCell ref="AG80:AX80"/>
    <mergeCell ref="AI60:AL60"/>
    <mergeCell ref="AM60:AP60"/>
    <mergeCell ref="C73:AC73"/>
    <mergeCell ref="I16:O16"/>
    <mergeCell ref="P16:V16"/>
    <mergeCell ref="AD76:AF76"/>
    <mergeCell ref="I18:O18"/>
    <mergeCell ref="AD12:AJ12"/>
    <mergeCell ref="W12:AC12"/>
    <mergeCell ref="AR20:AX20"/>
    <mergeCell ref="AI43:AL44"/>
    <mergeCell ref="AM43:AP44"/>
    <mergeCell ref="A102:AX102"/>
    <mergeCell ref="AD81:AF81"/>
    <mergeCell ref="C89:AC89"/>
    <mergeCell ref="G10:AX10"/>
    <mergeCell ref="AD14:AJ14"/>
    <mergeCell ref="AK14:AQ14"/>
    <mergeCell ref="P13:V13"/>
    <mergeCell ref="P17:V17"/>
    <mergeCell ref="W17:AC17"/>
    <mergeCell ref="AD16:AJ16"/>
    <mergeCell ref="AR16:AX16"/>
    <mergeCell ref="AK16:AQ16"/>
    <mergeCell ref="P29:X31"/>
    <mergeCell ref="G12:O12"/>
    <mergeCell ref="P14:V14"/>
    <mergeCell ref="E58:F62"/>
    <mergeCell ref="AI62:AL62"/>
    <mergeCell ref="F99:AX99"/>
    <mergeCell ref="E77:AC77"/>
    <mergeCell ref="E78:AC78"/>
    <mergeCell ref="I17:O17"/>
    <mergeCell ref="I13:O13"/>
    <mergeCell ref="AQ27:AT27"/>
    <mergeCell ref="G27:O28"/>
    <mergeCell ref="AD13:AJ13"/>
    <mergeCell ref="A90:B93"/>
    <mergeCell ref="AD83:AF83"/>
    <mergeCell ref="AB61:AD61"/>
    <mergeCell ref="Y38:AA38"/>
    <mergeCell ref="AB38:AD38"/>
    <mergeCell ref="G39:X40"/>
    <mergeCell ref="Y39:AA39"/>
    <mergeCell ref="A86:B89"/>
    <mergeCell ref="C86:AC86"/>
    <mergeCell ref="AR14:AX14"/>
    <mergeCell ref="AK15:AQ15"/>
    <mergeCell ref="AG88:AX88"/>
    <mergeCell ref="AD79:AF79"/>
    <mergeCell ref="Y60:AA60"/>
    <mergeCell ref="AG85:AX85"/>
    <mergeCell ref="AG86:AX86"/>
    <mergeCell ref="AI61:AL61"/>
    <mergeCell ref="AM61:AP61"/>
    <mergeCell ref="AD74:AF74"/>
    <mergeCell ref="AU138:AX138"/>
    <mergeCell ref="AU137:AX137"/>
    <mergeCell ref="A103:AX103"/>
    <mergeCell ref="G139:K139"/>
    <mergeCell ref="L139:X139"/>
    <mergeCell ref="AC134:AX134"/>
    <mergeCell ref="AE60:AH60"/>
    <mergeCell ref="C77:D78"/>
    <mergeCell ref="Y135:AB135"/>
    <mergeCell ref="A99:E99"/>
    <mergeCell ref="A94:B95"/>
    <mergeCell ref="Y136:AB136"/>
    <mergeCell ref="AH137:AT137"/>
    <mergeCell ref="A100:AX100"/>
    <mergeCell ref="A98:AX98"/>
    <mergeCell ref="AG82:AX82"/>
    <mergeCell ref="A96:AX96"/>
    <mergeCell ref="C95:F95"/>
    <mergeCell ref="G137:K137"/>
    <mergeCell ref="L137:X137"/>
    <mergeCell ref="AH136:AT136"/>
    <mergeCell ref="Y137:AB137"/>
    <mergeCell ref="AC137:AG137"/>
    <mergeCell ref="AH135:AT135"/>
    <mergeCell ref="AU143:AX143"/>
    <mergeCell ref="AU59:AV59"/>
    <mergeCell ref="AU140:AX140"/>
    <mergeCell ref="AE59:AF59"/>
    <mergeCell ref="AU45:AX45"/>
    <mergeCell ref="AG59:AH59"/>
    <mergeCell ref="AE47:AX48"/>
    <mergeCell ref="C82:AC82"/>
    <mergeCell ref="AD85:AF85"/>
    <mergeCell ref="AG83:AX83"/>
    <mergeCell ref="C79:AC79"/>
    <mergeCell ref="G135:K135"/>
    <mergeCell ref="L135:X135"/>
    <mergeCell ref="Y139:AB139"/>
    <mergeCell ref="AW59:AX59"/>
    <mergeCell ref="AB60:AD60"/>
    <mergeCell ref="C74:AC74"/>
    <mergeCell ref="C75:AC75"/>
    <mergeCell ref="C76:AC76"/>
    <mergeCell ref="AG72:AX72"/>
    <mergeCell ref="AU61:AX61"/>
    <mergeCell ref="L138:X138"/>
    <mergeCell ref="Y138:AB138"/>
    <mergeCell ref="AC138:AG138"/>
    <mergeCell ref="AD78:AF78"/>
    <mergeCell ref="AD75:AF75"/>
    <mergeCell ref="AC136:AG136"/>
    <mergeCell ref="L136:X136"/>
    <mergeCell ref="AC135:AG135"/>
    <mergeCell ref="L142:X142"/>
    <mergeCell ref="G143:K143"/>
    <mergeCell ref="L143:X143"/>
    <mergeCell ref="Y143:AB143"/>
    <mergeCell ref="AC143:AG143"/>
    <mergeCell ref="G136:K136"/>
    <mergeCell ref="L141:X141"/>
    <mergeCell ref="AD86:AF86"/>
    <mergeCell ref="AG89:AX89"/>
    <mergeCell ref="AG90:AX93"/>
    <mergeCell ref="C87:AC87"/>
    <mergeCell ref="AG87:AX87"/>
    <mergeCell ref="C90:AC90"/>
    <mergeCell ref="AD88:AF88"/>
    <mergeCell ref="G138:K138"/>
    <mergeCell ref="AD80:AF80"/>
    <mergeCell ref="AU136:AX136"/>
    <mergeCell ref="N91:AF91"/>
    <mergeCell ref="C91:F91"/>
    <mergeCell ref="Y142:AB142"/>
    <mergeCell ref="AC142:AG142"/>
    <mergeCell ref="Y141:AB141"/>
    <mergeCell ref="AC141:AG141"/>
    <mergeCell ref="AH141:AT141"/>
    <mergeCell ref="C94:F94"/>
    <mergeCell ref="G146:K146"/>
    <mergeCell ref="L146:X146"/>
    <mergeCell ref="Y146:AB146"/>
    <mergeCell ref="AC146:AG146"/>
    <mergeCell ref="AH146:AT146"/>
    <mergeCell ref="Y145:AB145"/>
    <mergeCell ref="AC145:AG145"/>
    <mergeCell ref="AH145:AT145"/>
    <mergeCell ref="AH143:AT143"/>
    <mergeCell ref="A101:E101"/>
    <mergeCell ref="A116:F133"/>
    <mergeCell ref="G151:K151"/>
    <mergeCell ref="L151:X151"/>
    <mergeCell ref="Y151:AB151"/>
    <mergeCell ref="AC151:AG151"/>
    <mergeCell ref="AH151:AT151"/>
    <mergeCell ref="AU151:AX151"/>
    <mergeCell ref="G144:AB144"/>
    <mergeCell ref="AC144:AX144"/>
    <mergeCell ref="G145:K145"/>
    <mergeCell ref="L145:X145"/>
    <mergeCell ref="AU145:AX145"/>
    <mergeCell ref="AU147:AX147"/>
    <mergeCell ref="G148:K148"/>
    <mergeCell ref="L148:X148"/>
    <mergeCell ref="Y148:AB148"/>
    <mergeCell ref="AC148:AG148"/>
    <mergeCell ref="AH148:AT148"/>
    <mergeCell ref="AU148:AX148"/>
    <mergeCell ref="L150:X150"/>
    <mergeCell ref="Y150:AB150"/>
    <mergeCell ref="AC150:AG150"/>
    <mergeCell ref="AH150:AT150"/>
    <mergeCell ref="AU150:AX150"/>
    <mergeCell ref="AJ3:AW3"/>
    <mergeCell ref="AG79:AX79"/>
    <mergeCell ref="A73:B7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Y35:AA35"/>
    <mergeCell ref="AH153:AT153"/>
    <mergeCell ref="AK20:AQ20"/>
    <mergeCell ref="AE37:AH37"/>
    <mergeCell ref="AI37:AL37"/>
    <mergeCell ref="AM37:AP37"/>
    <mergeCell ref="A27:F31"/>
    <mergeCell ref="G153:K153"/>
    <mergeCell ref="L153:X153"/>
    <mergeCell ref="Y153:AB153"/>
    <mergeCell ref="AB30:AD30"/>
    <mergeCell ref="Y27:AA28"/>
    <mergeCell ref="Y29:AA29"/>
    <mergeCell ref="Y30:AA30"/>
    <mergeCell ref="P27:X28"/>
    <mergeCell ref="AB27:AD28"/>
    <mergeCell ref="AB29:AD29"/>
    <mergeCell ref="AH152:AT152"/>
    <mergeCell ref="AC153:AG153"/>
    <mergeCell ref="G147:K147"/>
    <mergeCell ref="L147:X147"/>
    <mergeCell ref="Y147:AB147"/>
    <mergeCell ref="AC147:AG147"/>
    <mergeCell ref="AH147:AT147"/>
    <mergeCell ref="AE40:AH40"/>
    <mergeCell ref="AI38:AL38"/>
    <mergeCell ref="AM40:AP40"/>
    <mergeCell ref="G149:AB149"/>
    <mergeCell ref="AC149:AX149"/>
    <mergeCell ref="G150:K150"/>
    <mergeCell ref="A170:B170"/>
    <mergeCell ref="A165:B165"/>
    <mergeCell ref="A164:B164"/>
    <mergeCell ref="G152:K152"/>
    <mergeCell ref="L152:X152"/>
    <mergeCell ref="Y152:AB152"/>
    <mergeCell ref="AC152:AG152"/>
    <mergeCell ref="L156:X156"/>
    <mergeCell ref="Y156:AB156"/>
    <mergeCell ref="G157:K157"/>
    <mergeCell ref="L157:X157"/>
    <mergeCell ref="Y157:AB157"/>
    <mergeCell ref="AU152:AX152"/>
    <mergeCell ref="AH166:AK166"/>
    <mergeCell ref="AL166:AO166"/>
    <mergeCell ref="AC170:AG170"/>
    <mergeCell ref="AP170:AX170"/>
    <mergeCell ref="A169:B169"/>
    <mergeCell ref="A174:B174"/>
    <mergeCell ref="E57:F57"/>
    <mergeCell ref="G57:I57"/>
    <mergeCell ref="J57:T57"/>
    <mergeCell ref="U57:AX57"/>
    <mergeCell ref="AE51:AX51"/>
    <mergeCell ref="AL171:AO171"/>
    <mergeCell ref="J167:O167"/>
    <mergeCell ref="J168:O168"/>
    <mergeCell ref="J169:O169"/>
    <mergeCell ref="J170:O170"/>
    <mergeCell ref="J171:O171"/>
    <mergeCell ref="AH164:AK164"/>
    <mergeCell ref="AL164:AO164"/>
    <mergeCell ref="AC156:AG156"/>
    <mergeCell ref="AH156:AT156"/>
    <mergeCell ref="AU156:AX156"/>
    <mergeCell ref="A172:B172"/>
    <mergeCell ref="A171:B171"/>
    <mergeCell ref="A173:B173"/>
    <mergeCell ref="AC171:AG171"/>
    <mergeCell ref="AH169:AK169"/>
    <mergeCell ref="AL169:AO169"/>
    <mergeCell ref="AH172:AK172"/>
    <mergeCell ref="J172:O172"/>
    <mergeCell ref="J173:O173"/>
    <mergeCell ref="AC157:AG157"/>
    <mergeCell ref="AH157:AT157"/>
    <mergeCell ref="A166:B166"/>
    <mergeCell ref="A167:B167"/>
    <mergeCell ref="AU157:AX157"/>
    <mergeCell ref="G155:K155"/>
    <mergeCell ref="L155:X155"/>
    <mergeCell ref="Y155:AB155"/>
    <mergeCell ref="AH165:AK165"/>
    <mergeCell ref="AL165:AO165"/>
    <mergeCell ref="J164:O164"/>
    <mergeCell ref="J166:O166"/>
    <mergeCell ref="J165:O165"/>
    <mergeCell ref="Y165:AB165"/>
    <mergeCell ref="AL172:AO172"/>
    <mergeCell ref="A168:B168"/>
    <mergeCell ref="AC155:AG155"/>
    <mergeCell ref="AH155:AT155"/>
    <mergeCell ref="G156:K156"/>
    <mergeCell ref="AP165:AX165"/>
    <mergeCell ref="AP166:AX166"/>
    <mergeCell ref="AP167:AX167"/>
    <mergeCell ref="AP168:AX168"/>
    <mergeCell ref="G43:X44"/>
    <mergeCell ref="J174:O174"/>
    <mergeCell ref="P165:X165"/>
    <mergeCell ref="P166:X166"/>
    <mergeCell ref="P167:X167"/>
    <mergeCell ref="P168:X168"/>
    <mergeCell ref="P169:X169"/>
    <mergeCell ref="P170:X170"/>
    <mergeCell ref="AI45:AL45"/>
    <mergeCell ref="AP169:AX169"/>
    <mergeCell ref="A71:AX71"/>
    <mergeCell ref="G58:X59"/>
    <mergeCell ref="G60:X62"/>
    <mergeCell ref="AH168:AK168"/>
    <mergeCell ref="AC164:AG164"/>
    <mergeCell ref="AC165:AG165"/>
    <mergeCell ref="A159:AK159"/>
    <mergeCell ref="AU153:AX153"/>
    <mergeCell ref="AU155:AX155"/>
    <mergeCell ref="G154:AB154"/>
    <mergeCell ref="AL179:AO179"/>
    <mergeCell ref="AP179:AX179"/>
    <mergeCell ref="C180:I180"/>
    <mergeCell ref="J180:O180"/>
    <mergeCell ref="P180:X180"/>
    <mergeCell ref="Y180:AB180"/>
    <mergeCell ref="AC180:AG180"/>
    <mergeCell ref="AH180:AK180"/>
    <mergeCell ref="AL180:AO180"/>
    <mergeCell ref="AP180:AX180"/>
    <mergeCell ref="C179:I179"/>
    <mergeCell ref="J179:O179"/>
    <mergeCell ref="P179:X179"/>
    <mergeCell ref="Y179:AB179"/>
    <mergeCell ref="AL177:AO177"/>
    <mergeCell ref="AP177:AX177"/>
    <mergeCell ref="C178:I178"/>
    <mergeCell ref="J178:O178"/>
    <mergeCell ref="P178:X178"/>
    <mergeCell ref="Y178:AB178"/>
    <mergeCell ref="AC178:AG178"/>
    <mergeCell ref="AH178:AK178"/>
    <mergeCell ref="AP178:AX178"/>
    <mergeCell ref="AL178:AO178"/>
    <mergeCell ref="A180:B180"/>
    <mergeCell ref="A177:B177"/>
    <mergeCell ref="A178:B178"/>
    <mergeCell ref="C177:I177"/>
    <mergeCell ref="J177:O177"/>
    <mergeCell ref="P177:X177"/>
    <mergeCell ref="Y177:AB177"/>
    <mergeCell ref="AC177:AG177"/>
    <mergeCell ref="AH177:AK177"/>
    <mergeCell ref="AC179:AG179"/>
    <mergeCell ref="AH179:AK179"/>
    <mergeCell ref="A179:B179"/>
    <mergeCell ref="AH185:AK185"/>
    <mergeCell ref="AL185:AO185"/>
    <mergeCell ref="AP185:AX185"/>
    <mergeCell ref="C182:I182"/>
    <mergeCell ref="J182:O182"/>
    <mergeCell ref="P182:X182"/>
    <mergeCell ref="Y182:AB182"/>
    <mergeCell ref="AC182:AG182"/>
    <mergeCell ref="AH182:AK182"/>
    <mergeCell ref="AL182:AO182"/>
    <mergeCell ref="AP182:AX182"/>
    <mergeCell ref="P183:X183"/>
    <mergeCell ref="Y183:AB183"/>
    <mergeCell ref="AC183:AG183"/>
    <mergeCell ref="AH183:AK183"/>
    <mergeCell ref="AL183:AO183"/>
    <mergeCell ref="AP183:AX183"/>
    <mergeCell ref="J184:O184"/>
    <mergeCell ref="AL184:AO184"/>
    <mergeCell ref="AP184:AX184"/>
    <mergeCell ref="AC191:AG191"/>
    <mergeCell ref="AH191:AK191"/>
    <mergeCell ref="AL191:AO191"/>
    <mergeCell ref="AP191:AX191"/>
    <mergeCell ref="A183:B183"/>
    <mergeCell ref="A184:B184"/>
    <mergeCell ref="A181:B181"/>
    <mergeCell ref="A182:B182"/>
    <mergeCell ref="C181:I181"/>
    <mergeCell ref="J181:O181"/>
    <mergeCell ref="P181:X181"/>
    <mergeCell ref="Y181:AB181"/>
    <mergeCell ref="AC181:AG181"/>
    <mergeCell ref="AH181:AK181"/>
    <mergeCell ref="AL181:AO181"/>
    <mergeCell ref="AP181:AX181"/>
    <mergeCell ref="A187:B187"/>
    <mergeCell ref="A185:B185"/>
    <mergeCell ref="A186:B186"/>
    <mergeCell ref="C185:I185"/>
    <mergeCell ref="J185:O185"/>
    <mergeCell ref="P185:X185"/>
    <mergeCell ref="Y185:AB185"/>
    <mergeCell ref="AC185:AG185"/>
    <mergeCell ref="A190:B190"/>
    <mergeCell ref="A193:B193"/>
    <mergeCell ref="A194:B194"/>
    <mergeCell ref="A191:B191"/>
    <mergeCell ref="A192:B192"/>
    <mergeCell ref="C191:I191"/>
    <mergeCell ref="J191:O191"/>
    <mergeCell ref="P191:X191"/>
    <mergeCell ref="Y191:AB191"/>
    <mergeCell ref="Y194:AB194"/>
    <mergeCell ref="AH195:AK195"/>
    <mergeCell ref="AL195:AO195"/>
    <mergeCell ref="AP195:AX195"/>
    <mergeCell ref="A199:B199"/>
    <mergeCell ref="A200:B200"/>
    <mergeCell ref="C199:I199"/>
    <mergeCell ref="J199:O199"/>
    <mergeCell ref="P199:X199"/>
    <mergeCell ref="Y199:AB199"/>
    <mergeCell ref="AC199:AG199"/>
    <mergeCell ref="AH199:AK199"/>
    <mergeCell ref="AL199:AO199"/>
    <mergeCell ref="AP199:AX199"/>
    <mergeCell ref="C197:I197"/>
    <mergeCell ref="J197:O197"/>
    <mergeCell ref="P197:X197"/>
    <mergeCell ref="Y197:AB197"/>
    <mergeCell ref="AC197:AG197"/>
    <mergeCell ref="AH197:AK197"/>
    <mergeCell ref="AL197:AO197"/>
    <mergeCell ref="AP197:AX197"/>
    <mergeCell ref="C198:I198"/>
    <mergeCell ref="J198:O198"/>
    <mergeCell ref="P198:X198"/>
    <mergeCell ref="A197:B197"/>
    <mergeCell ref="A198:B198"/>
    <mergeCell ref="A195:B195"/>
    <mergeCell ref="A196:B196"/>
    <mergeCell ref="C195:I195"/>
    <mergeCell ref="J195:O195"/>
    <mergeCell ref="P195:X195"/>
    <mergeCell ref="Y195:AB195"/>
    <mergeCell ref="AC195:AG195"/>
    <mergeCell ref="Y198:AB198"/>
    <mergeCell ref="AC198:AG198"/>
    <mergeCell ref="AQ39:AX39"/>
    <mergeCell ref="AQ43:AT43"/>
    <mergeCell ref="AU43:AX43"/>
    <mergeCell ref="AE38:AH38"/>
    <mergeCell ref="AE43:AH44"/>
    <mergeCell ref="AW28:AX28"/>
    <mergeCell ref="AU28:AV28"/>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Y164:AB164"/>
    <mergeCell ref="C164:I164"/>
    <mergeCell ref="P164:X164"/>
    <mergeCell ref="Y45:AA45"/>
    <mergeCell ref="AB45:AD45"/>
    <mergeCell ref="AE45:AH45"/>
    <mergeCell ref="Y43:AA44"/>
    <mergeCell ref="AB43:AD44"/>
    <mergeCell ref="AW44:AX44"/>
    <mergeCell ref="AS44:AT44"/>
    <mergeCell ref="G158:K158"/>
    <mergeCell ref="L158:X158"/>
    <mergeCell ref="Y158:AB158"/>
    <mergeCell ref="AC158:AG158"/>
    <mergeCell ref="AH158:AT158"/>
    <mergeCell ref="AU158:AX158"/>
    <mergeCell ref="AQ60:AT60"/>
    <mergeCell ref="E54:AX54"/>
    <mergeCell ref="E55:AX56"/>
    <mergeCell ref="AU62:AX62"/>
    <mergeCell ref="AP164:AX164"/>
    <mergeCell ref="AQ44:AR44"/>
    <mergeCell ref="AU44:AV44"/>
    <mergeCell ref="AC154:AX154"/>
    <mergeCell ref="AP171:AX171"/>
    <mergeCell ref="Y171:AB171"/>
    <mergeCell ref="AH173:AK173"/>
    <mergeCell ref="AL173:AO173"/>
    <mergeCell ref="AC169:AG169"/>
    <mergeCell ref="Y169:AB169"/>
    <mergeCell ref="AC166:AG166"/>
    <mergeCell ref="AC167:AG167"/>
    <mergeCell ref="AC168:AG168"/>
    <mergeCell ref="AL168:AO168"/>
    <mergeCell ref="AH170:AK170"/>
    <mergeCell ref="AL170:AO170"/>
    <mergeCell ref="AH171:AK171"/>
    <mergeCell ref="AH167:AK167"/>
    <mergeCell ref="AL167:AO167"/>
    <mergeCell ref="E41:F41"/>
    <mergeCell ref="G41:AX41"/>
    <mergeCell ref="E43:F53"/>
    <mergeCell ref="P171:X171"/>
    <mergeCell ref="P172:X172"/>
    <mergeCell ref="P173:X173"/>
    <mergeCell ref="P174:X174"/>
    <mergeCell ref="Y170:AB170"/>
    <mergeCell ref="AE49:AX50"/>
    <mergeCell ref="AE52:AX53"/>
    <mergeCell ref="AP172:AX172"/>
    <mergeCell ref="AP173:AX173"/>
    <mergeCell ref="AP174:AX174"/>
    <mergeCell ref="AC172:AG172"/>
    <mergeCell ref="AC173:AG173"/>
    <mergeCell ref="AC174:AG174"/>
    <mergeCell ref="Y166:AB166"/>
    <mergeCell ref="Y167:AB167"/>
    <mergeCell ref="Y168:AB168"/>
    <mergeCell ref="Y172:AB172"/>
    <mergeCell ref="Y173:AB173"/>
    <mergeCell ref="Y174:AB174"/>
    <mergeCell ref="AH174:AK174"/>
    <mergeCell ref="AL174:AO174"/>
    <mergeCell ref="AQ61:AT61"/>
    <mergeCell ref="Y62:AA62"/>
    <mergeCell ref="AB62:AD62"/>
    <mergeCell ref="AE62:AH62"/>
    <mergeCell ref="AB49:AD53"/>
    <mergeCell ref="AB47:AD48"/>
    <mergeCell ref="G45:X46"/>
    <mergeCell ref="E42:F42"/>
    <mergeCell ref="G42:AX42"/>
    <mergeCell ref="AB58:AD59"/>
    <mergeCell ref="AQ59:AR59"/>
    <mergeCell ref="Y67:AA67"/>
    <mergeCell ref="AB67:AD67"/>
    <mergeCell ref="AE67:AH67"/>
    <mergeCell ref="AI67:AL67"/>
    <mergeCell ref="AM67:AP67"/>
    <mergeCell ref="AQ67:AT67"/>
    <mergeCell ref="AU67:AX67"/>
    <mergeCell ref="E63:F67"/>
    <mergeCell ref="G63:X64"/>
    <mergeCell ref="Y63:AA64"/>
    <mergeCell ref="AB63:AD64"/>
    <mergeCell ref="AE63:AH63"/>
    <mergeCell ref="AI63:AL64"/>
    <mergeCell ref="AM63:AP64"/>
    <mergeCell ref="AQ63:AT63"/>
    <mergeCell ref="AU63:AX63"/>
    <mergeCell ref="AE64:AF64"/>
    <mergeCell ref="AG64:AH64"/>
    <mergeCell ref="AQ64:AR64"/>
    <mergeCell ref="AS64:AT64"/>
    <mergeCell ref="AU64:AV64"/>
    <mergeCell ref="AW64:AX64"/>
    <mergeCell ref="G65:X67"/>
    <mergeCell ref="Y65:AA65"/>
    <mergeCell ref="AQ65:AT65"/>
    <mergeCell ref="AU65:AX65"/>
    <mergeCell ref="Y66:AA66"/>
    <mergeCell ref="AB66:AD66"/>
    <mergeCell ref="AE66:AH66"/>
    <mergeCell ref="AI66:AL66"/>
    <mergeCell ref="AM66:AP66"/>
    <mergeCell ref="AQ66:AT66"/>
    <mergeCell ref="AU66:AX66"/>
    <mergeCell ref="AB65:AD65"/>
    <mergeCell ref="AE65:AH65"/>
    <mergeCell ref="AI65:AL65"/>
    <mergeCell ref="AO2:AQ2"/>
    <mergeCell ref="AS2:AU2"/>
    <mergeCell ref="P25:V25"/>
    <mergeCell ref="P26:V26"/>
    <mergeCell ref="W26:AC26"/>
    <mergeCell ref="AD2:AH2"/>
    <mergeCell ref="AJ2:AM2"/>
    <mergeCell ref="G8:X8"/>
    <mergeCell ref="P22:V22"/>
    <mergeCell ref="P23:V23"/>
    <mergeCell ref="P24:V24"/>
    <mergeCell ref="G25:O25"/>
    <mergeCell ref="G26:O26"/>
    <mergeCell ref="AR17:AX17"/>
    <mergeCell ref="AK13:AQ13"/>
    <mergeCell ref="AR13:AX13"/>
    <mergeCell ref="Y7:AD7"/>
    <mergeCell ref="AW2:AX2"/>
    <mergeCell ref="A3:AH3"/>
    <mergeCell ref="A107:D107"/>
    <mergeCell ref="E107:P107"/>
    <mergeCell ref="Q107:AB107"/>
    <mergeCell ref="AC107:AN107"/>
    <mergeCell ref="AO107:AX107"/>
    <mergeCell ref="W23:AC23"/>
    <mergeCell ref="W24:AC24"/>
    <mergeCell ref="AG115:AH115"/>
    <mergeCell ref="AJ115:AK115"/>
    <mergeCell ref="A110:D110"/>
    <mergeCell ref="A109:D109"/>
    <mergeCell ref="A115:D115"/>
    <mergeCell ref="E115:G115"/>
    <mergeCell ref="I115:J115"/>
    <mergeCell ref="L115:M115"/>
    <mergeCell ref="Q115:S115"/>
    <mergeCell ref="U115:V115"/>
    <mergeCell ref="X115:Y115"/>
    <mergeCell ref="AC115:AE115"/>
    <mergeCell ref="C84:AC84"/>
    <mergeCell ref="AD84:AF84"/>
    <mergeCell ref="W25:AC25"/>
    <mergeCell ref="C57:D70"/>
    <mergeCell ref="AM65:AP65"/>
    <mergeCell ref="A105:D105"/>
    <mergeCell ref="E105:P105"/>
    <mergeCell ref="Q105:AB105"/>
    <mergeCell ref="AC105:AN105"/>
    <mergeCell ref="AO105:AX105"/>
    <mergeCell ref="A106:D106"/>
    <mergeCell ref="E106:P106"/>
    <mergeCell ref="Q106:AB106"/>
    <mergeCell ref="AC106:AN106"/>
    <mergeCell ref="AO106:AX106"/>
    <mergeCell ref="A108:D108"/>
    <mergeCell ref="E108:P108"/>
    <mergeCell ref="Q108:AB108"/>
    <mergeCell ref="AC108:AN108"/>
    <mergeCell ref="AO108:AX108"/>
    <mergeCell ref="E109:P109"/>
    <mergeCell ref="Q109:AB109"/>
    <mergeCell ref="AC109:AN109"/>
    <mergeCell ref="AO109:AX109"/>
    <mergeCell ref="A12:F21"/>
    <mergeCell ref="AS34:AX34"/>
    <mergeCell ref="G22:O22"/>
    <mergeCell ref="G23:O23"/>
    <mergeCell ref="G24:O24"/>
    <mergeCell ref="A22:F26"/>
    <mergeCell ref="AD22:AX22"/>
    <mergeCell ref="AD23:AX26"/>
    <mergeCell ref="W22:AC22"/>
    <mergeCell ref="Y31:AA31"/>
    <mergeCell ref="AE29:AH29"/>
    <mergeCell ref="AQ28:AR28"/>
    <mergeCell ref="AE30:AH30"/>
    <mergeCell ref="AS28:AT28"/>
    <mergeCell ref="AU29:AX29"/>
    <mergeCell ref="AU30:AX30"/>
    <mergeCell ref="AU31:AX31"/>
    <mergeCell ref="P15:V15"/>
    <mergeCell ref="W15:AC15"/>
    <mergeCell ref="AD15:AJ15"/>
    <mergeCell ref="P19:V19"/>
    <mergeCell ref="AR15:AX15"/>
    <mergeCell ref="I14:O14"/>
    <mergeCell ref="A111:D111"/>
    <mergeCell ref="O115:P115"/>
    <mergeCell ref="AA115:AB115"/>
    <mergeCell ref="AM115:AN115"/>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E114:G114"/>
    <mergeCell ref="I114:J114"/>
    <mergeCell ref="L114:M114"/>
    <mergeCell ref="O114:P114"/>
    <mergeCell ref="Q114:S114"/>
    <mergeCell ref="U114:V114"/>
    <mergeCell ref="AU114:AV114"/>
    <mergeCell ref="E110:P110"/>
    <mergeCell ref="Q110:AB110"/>
    <mergeCell ref="AC110:AN110"/>
    <mergeCell ref="AO110:AX110"/>
    <mergeCell ref="E111:P111"/>
    <mergeCell ref="Q111:AB111"/>
    <mergeCell ref="AC111:AN111"/>
    <mergeCell ref="AO111:AX111"/>
    <mergeCell ref="X114:Y114"/>
    <mergeCell ref="AA114:AB114"/>
    <mergeCell ref="AC114:AE114"/>
    <mergeCell ref="AG114:AH114"/>
    <mergeCell ref="AJ114:AK114"/>
    <mergeCell ref="AM114:AN114"/>
    <mergeCell ref="AO114:AP114"/>
    <mergeCell ref="AR114:AS114"/>
  </mergeCells>
  <phoneticPr fontId="5"/>
  <conditionalFormatting sqref="P14:AQ14 Y138:Y142 AU138:AU142 Y147 AU147 Y152 AU152 Y157 AU157 W24:W25 P24">
    <cfRule type="expression" dxfId="193" priority="14011">
      <formula>IF(RIGHT(TEXT(P14,"0.#"),1)=".",FALSE,TRUE)</formula>
    </cfRule>
    <cfRule type="expression" dxfId="192" priority="14012">
      <formula>IF(RIGHT(TEXT(P14,"0.#"),1)=".",TRUE,FALSE)</formula>
    </cfRule>
  </conditionalFormatting>
  <conditionalFormatting sqref="AE29">
    <cfRule type="expression" dxfId="191" priority="14001">
      <formula>IF(RIGHT(TEXT(AE29,"0.#"),1)=".",FALSE,TRUE)</formula>
    </cfRule>
    <cfRule type="expression" dxfId="190" priority="14002">
      <formula>IF(RIGHT(TEXT(AE29,"0.#"),1)=".",TRUE,FALSE)</formula>
    </cfRule>
  </conditionalFormatting>
  <conditionalFormatting sqref="P18:AX18">
    <cfRule type="expression" dxfId="189" priority="13887">
      <formula>IF(RIGHT(TEXT(P18,"0.#"),1)=".",FALSE,TRUE)</formula>
    </cfRule>
    <cfRule type="expression" dxfId="188" priority="13888">
      <formula>IF(RIGHT(TEXT(P18,"0.#"),1)=".",TRUE,FALSE)</formula>
    </cfRule>
  </conditionalFormatting>
  <conditionalFormatting sqref="Y137">
    <cfRule type="expression" dxfId="187" priority="13883">
      <formula>IF(RIGHT(TEXT(Y137,"0.#"),1)=".",FALSE,TRUE)</formula>
    </cfRule>
    <cfRule type="expression" dxfId="186" priority="13884">
      <formula>IF(RIGHT(TEXT(Y137,"0.#"),1)=".",TRUE,FALSE)</formula>
    </cfRule>
  </conditionalFormatting>
  <conditionalFormatting sqref="Y143">
    <cfRule type="expression" dxfId="185" priority="13879">
      <formula>IF(RIGHT(TEXT(Y143,"0.#"),1)=".",FALSE,TRUE)</formula>
    </cfRule>
    <cfRule type="expression" dxfId="184" priority="13880">
      <formula>IF(RIGHT(TEXT(Y143,"0.#"),1)=".",TRUE,FALSE)</formula>
    </cfRule>
  </conditionalFormatting>
  <conditionalFormatting sqref="Y156 Y151 Y146">
    <cfRule type="expression" dxfId="183" priority="13661">
      <formula>IF(RIGHT(TEXT(Y146,"0.#"),1)=".",FALSE,TRUE)</formula>
    </cfRule>
    <cfRule type="expression" dxfId="182" priority="13662">
      <formula>IF(RIGHT(TEXT(Y146,"0.#"),1)=".",TRUE,FALSE)</formula>
    </cfRule>
  </conditionalFormatting>
  <conditionalFormatting sqref="P16:AQ17 P15:AX15 P13:AX13">
    <cfRule type="expression" dxfId="181" priority="13709">
      <formula>IF(RIGHT(TEXT(P13,"0.#"),1)=".",FALSE,TRUE)</formula>
    </cfRule>
    <cfRule type="expression" dxfId="180" priority="13710">
      <formula>IF(RIGHT(TEXT(P13,"0.#"),1)=".",TRUE,FALSE)</formula>
    </cfRule>
  </conditionalFormatting>
  <conditionalFormatting sqref="P19:AJ19">
    <cfRule type="expression" dxfId="179" priority="13707">
      <formula>IF(RIGHT(TEXT(P19,"0.#"),1)=".",FALSE,TRUE)</formula>
    </cfRule>
    <cfRule type="expression" dxfId="178" priority="13708">
      <formula>IF(RIGHT(TEXT(P19,"0.#"),1)=".",TRUE,FALSE)</formula>
    </cfRule>
  </conditionalFormatting>
  <conditionalFormatting sqref="AE36 AQ36">
    <cfRule type="expression" dxfId="177" priority="13699">
      <formula>IF(RIGHT(TEXT(AE36,"0.#"),1)=".",FALSE,TRUE)</formula>
    </cfRule>
    <cfRule type="expression" dxfId="176" priority="13700">
      <formula>IF(RIGHT(TEXT(AE36,"0.#"),1)=".",TRUE,FALSE)</formula>
    </cfRule>
  </conditionalFormatting>
  <conditionalFormatting sqref="Y136">
    <cfRule type="expression" dxfId="175" priority="13685">
      <formula>IF(RIGHT(TEXT(Y136,"0.#"),1)=".",FALSE,TRUE)</formula>
    </cfRule>
    <cfRule type="expression" dxfId="174" priority="13686">
      <formula>IF(RIGHT(TEXT(Y136,"0.#"),1)=".",TRUE,FALSE)</formula>
    </cfRule>
  </conditionalFormatting>
  <conditionalFormatting sqref="AU137">
    <cfRule type="expression" dxfId="173" priority="13683">
      <formula>IF(RIGHT(TEXT(AU137,"0.#"),1)=".",FALSE,TRUE)</formula>
    </cfRule>
    <cfRule type="expression" dxfId="172" priority="13684">
      <formula>IF(RIGHT(TEXT(AU137,"0.#"),1)=".",TRUE,FALSE)</formula>
    </cfRule>
  </conditionalFormatting>
  <conditionalFormatting sqref="AU143">
    <cfRule type="expression" dxfId="171" priority="13681">
      <formula>IF(RIGHT(TEXT(AU143,"0.#"),1)=".",FALSE,TRUE)</formula>
    </cfRule>
    <cfRule type="expression" dxfId="170" priority="13682">
      <formula>IF(RIGHT(TEXT(AU143,"0.#"),1)=".",TRUE,FALSE)</formula>
    </cfRule>
  </conditionalFormatting>
  <conditionalFormatting sqref="AU136">
    <cfRule type="expression" dxfId="169" priority="13679">
      <formula>IF(RIGHT(TEXT(AU136,"0.#"),1)=".",FALSE,TRUE)</formula>
    </cfRule>
    <cfRule type="expression" dxfId="168" priority="13680">
      <formula>IF(RIGHT(TEXT(AU136,"0.#"),1)=".",TRUE,FALSE)</formula>
    </cfRule>
  </conditionalFormatting>
  <conditionalFormatting sqref="Y158 Y153 Y148">
    <cfRule type="expression" dxfId="167" priority="13663">
      <formula>IF(RIGHT(TEXT(Y148,"0.#"),1)=".",FALSE,TRUE)</formula>
    </cfRule>
    <cfRule type="expression" dxfId="166" priority="13664">
      <formula>IF(RIGHT(TEXT(Y148,"0.#"),1)=".",TRUE,FALSE)</formula>
    </cfRule>
  </conditionalFormatting>
  <conditionalFormatting sqref="AU158 AU153 AU148">
    <cfRule type="expression" dxfId="165" priority="13657">
      <formula>IF(RIGHT(TEXT(AU148,"0.#"),1)=".",FALSE,TRUE)</formula>
    </cfRule>
    <cfRule type="expression" dxfId="164" priority="13658">
      <formula>IF(RIGHT(TEXT(AU148,"0.#"),1)=".",TRUE,FALSE)</formula>
    </cfRule>
  </conditionalFormatting>
  <conditionalFormatting sqref="AU156 AU151 AU146">
    <cfRule type="expression" dxfId="163" priority="13655">
      <formula>IF(RIGHT(TEXT(AU146,"0.#"),1)=".",FALSE,TRUE)</formula>
    </cfRule>
    <cfRule type="expression" dxfId="162" priority="13656">
      <formula>IF(RIGHT(TEXT(AU146,"0.#"),1)=".",TRUE,FALSE)</formula>
    </cfRule>
  </conditionalFormatting>
  <conditionalFormatting sqref="AM31">
    <cfRule type="expression" dxfId="161" priority="13455">
      <formula>IF(RIGHT(TEXT(AM31,"0.#"),1)=".",FALSE,TRUE)</formula>
    </cfRule>
    <cfRule type="expression" dxfId="160" priority="13456">
      <formula>IF(RIGHT(TEXT(AM31,"0.#"),1)=".",TRUE,FALSE)</formula>
    </cfRule>
  </conditionalFormatting>
  <conditionalFormatting sqref="AE30">
    <cfRule type="expression" dxfId="159" priority="13469">
      <formula>IF(RIGHT(TEXT(AE30,"0.#"),1)=".",FALSE,TRUE)</formula>
    </cfRule>
    <cfRule type="expression" dxfId="158" priority="13470">
      <formula>IF(RIGHT(TEXT(AE30,"0.#"),1)=".",TRUE,FALSE)</formula>
    </cfRule>
  </conditionalFormatting>
  <conditionalFormatting sqref="AE31">
    <cfRule type="expression" dxfId="157" priority="13467">
      <formula>IF(RIGHT(TEXT(AE31,"0.#"),1)=".",FALSE,TRUE)</formula>
    </cfRule>
    <cfRule type="expression" dxfId="156" priority="13468">
      <formula>IF(RIGHT(TEXT(AE31,"0.#"),1)=".",TRUE,FALSE)</formula>
    </cfRule>
  </conditionalFormatting>
  <conditionalFormatting sqref="AI31">
    <cfRule type="expression" dxfId="155" priority="13465">
      <formula>IF(RIGHT(TEXT(AI31,"0.#"),1)=".",FALSE,TRUE)</formula>
    </cfRule>
    <cfRule type="expression" dxfId="154" priority="13466">
      <formula>IF(RIGHT(TEXT(AI31,"0.#"),1)=".",TRUE,FALSE)</formula>
    </cfRule>
  </conditionalFormatting>
  <conditionalFormatting sqref="AI30">
    <cfRule type="expression" dxfId="153" priority="13463">
      <formula>IF(RIGHT(TEXT(AI30,"0.#"),1)=".",FALSE,TRUE)</formula>
    </cfRule>
    <cfRule type="expression" dxfId="152" priority="13464">
      <formula>IF(RIGHT(TEXT(AI30,"0.#"),1)=".",TRUE,FALSE)</formula>
    </cfRule>
  </conditionalFormatting>
  <conditionalFormatting sqref="AI29">
    <cfRule type="expression" dxfId="151" priority="13461">
      <formula>IF(RIGHT(TEXT(AI29,"0.#"),1)=".",FALSE,TRUE)</formula>
    </cfRule>
    <cfRule type="expression" dxfId="150" priority="13462">
      <formula>IF(RIGHT(TEXT(AI29,"0.#"),1)=".",TRUE,FALSE)</formula>
    </cfRule>
  </conditionalFormatting>
  <conditionalFormatting sqref="AM29">
    <cfRule type="expression" dxfId="149" priority="13459">
      <formula>IF(RIGHT(TEXT(AM29,"0.#"),1)=".",FALSE,TRUE)</formula>
    </cfRule>
    <cfRule type="expression" dxfId="148" priority="13460">
      <formula>IF(RIGHT(TEXT(AM29,"0.#"),1)=".",TRUE,FALSE)</formula>
    </cfRule>
  </conditionalFormatting>
  <conditionalFormatting sqref="AM30">
    <cfRule type="expression" dxfId="147" priority="13457">
      <formula>IF(RIGHT(TEXT(AM30,"0.#"),1)=".",FALSE,TRUE)</formula>
    </cfRule>
    <cfRule type="expression" dxfId="146" priority="13458">
      <formula>IF(RIGHT(TEXT(AM30,"0.#"),1)=".",TRUE,FALSE)</formula>
    </cfRule>
  </conditionalFormatting>
  <conditionalFormatting sqref="AQ29:AQ31">
    <cfRule type="expression" dxfId="145" priority="13449">
      <formula>IF(RIGHT(TEXT(AQ29,"0.#"),1)=".",FALSE,TRUE)</formula>
    </cfRule>
    <cfRule type="expression" dxfId="144" priority="13450">
      <formula>IF(RIGHT(TEXT(AQ29,"0.#"),1)=".",TRUE,FALSE)</formula>
    </cfRule>
  </conditionalFormatting>
  <conditionalFormatting sqref="AU29:AU31">
    <cfRule type="expression" dxfId="143" priority="13447">
      <formula>IF(RIGHT(TEXT(AU29,"0.#"),1)=".",FALSE,TRUE)</formula>
    </cfRule>
    <cfRule type="expression" dxfId="142" priority="13448">
      <formula>IF(RIGHT(TEXT(AU29,"0.#"),1)=".",TRUE,FALSE)</formula>
    </cfRule>
  </conditionalFormatting>
  <conditionalFormatting sqref="AI36">
    <cfRule type="expression" dxfId="141" priority="13231">
      <formula>IF(RIGHT(TEXT(AI36,"0.#"),1)=".",FALSE,TRUE)</formula>
    </cfRule>
    <cfRule type="expression" dxfId="140" priority="13232">
      <formula>IF(RIGHT(TEXT(AI36,"0.#"),1)=".",TRUE,FALSE)</formula>
    </cfRule>
  </conditionalFormatting>
  <conditionalFormatting sqref="AM36">
    <cfRule type="expression" dxfId="139" priority="13229">
      <formula>IF(RIGHT(TEXT(AM36,"0.#"),1)=".",FALSE,TRUE)</formula>
    </cfRule>
    <cfRule type="expression" dxfId="138" priority="13230">
      <formula>IF(RIGHT(TEXT(AM36,"0.#"),1)=".",TRUE,FALSE)</formula>
    </cfRule>
  </conditionalFormatting>
  <conditionalFormatting sqref="AE37">
    <cfRule type="expression" dxfId="137" priority="13227">
      <formula>IF(RIGHT(TEXT(AE37,"0.#"),1)=".",FALSE,TRUE)</formula>
    </cfRule>
    <cfRule type="expression" dxfId="136" priority="13228">
      <formula>IF(RIGHT(TEXT(AE37,"0.#"),1)=".",TRUE,FALSE)</formula>
    </cfRule>
  </conditionalFormatting>
  <conditionalFormatting sqref="AI37">
    <cfRule type="expression" dxfId="135" priority="13225">
      <formula>IF(RIGHT(TEXT(AI37,"0.#"),1)=".",FALSE,TRUE)</formula>
    </cfRule>
    <cfRule type="expression" dxfId="134" priority="13226">
      <formula>IF(RIGHT(TEXT(AI37,"0.#"),1)=".",TRUE,FALSE)</formula>
    </cfRule>
  </conditionalFormatting>
  <conditionalFormatting sqref="AM37">
    <cfRule type="expression" dxfId="133" priority="13223">
      <formula>IF(RIGHT(TEXT(AM37,"0.#"),1)=".",FALSE,TRUE)</formula>
    </cfRule>
    <cfRule type="expression" dxfId="132" priority="13224">
      <formula>IF(RIGHT(TEXT(AM37,"0.#"),1)=".",TRUE,FALSE)</formula>
    </cfRule>
  </conditionalFormatting>
  <conditionalFormatting sqref="AQ37">
    <cfRule type="expression" dxfId="131" priority="13221">
      <formula>IF(RIGHT(TEXT(AQ37,"0.#"),1)=".",FALSE,TRUE)</formula>
    </cfRule>
    <cfRule type="expression" dxfId="130" priority="13222">
      <formula>IF(RIGHT(TEXT(AQ37,"0.#"),1)=".",TRUE,FALSE)</formula>
    </cfRule>
  </conditionalFormatting>
  <conditionalFormatting sqref="AE39 AQ39">
    <cfRule type="expression" dxfId="129" priority="13163">
      <formula>IF(RIGHT(TEXT(AE39,"0.#"),1)=".",FALSE,TRUE)</formula>
    </cfRule>
    <cfRule type="expression" dxfId="128" priority="13164">
      <formula>IF(RIGHT(TEXT(AE39,"0.#"),1)=".",TRUE,FALSE)</formula>
    </cfRule>
  </conditionalFormatting>
  <conditionalFormatting sqref="AI39">
    <cfRule type="expression" dxfId="127" priority="13161">
      <formula>IF(RIGHT(TEXT(AI39,"0.#"),1)=".",FALSE,TRUE)</formula>
    </cfRule>
    <cfRule type="expression" dxfId="126" priority="13162">
      <formula>IF(RIGHT(TEXT(AI39,"0.#"),1)=".",TRUE,FALSE)</formula>
    </cfRule>
  </conditionalFormatting>
  <conditionalFormatting sqref="AM39">
    <cfRule type="expression" dxfId="125" priority="13159">
      <formula>IF(RIGHT(TEXT(AM39,"0.#"),1)=".",FALSE,TRUE)</formula>
    </cfRule>
    <cfRule type="expression" dxfId="124" priority="13160">
      <formula>IF(RIGHT(TEXT(AM39,"0.#"),1)=".",TRUE,FALSE)</formula>
    </cfRule>
  </conditionalFormatting>
  <conditionalFormatting sqref="AE40 AM40">
    <cfRule type="expression" dxfId="123" priority="13157">
      <formula>IF(RIGHT(TEXT(AE40,"0.#"),1)=".",FALSE,TRUE)</formula>
    </cfRule>
    <cfRule type="expression" dxfId="122" priority="13158">
      <formula>IF(RIGHT(TEXT(AE40,"0.#"),1)=".",TRUE,FALSE)</formula>
    </cfRule>
  </conditionalFormatting>
  <conditionalFormatting sqref="AQ40">
    <cfRule type="expression" dxfId="121" priority="13151">
      <formula>IF(RIGHT(TEXT(AQ40,"0.#"),1)=".",FALSE,TRUE)</formula>
    </cfRule>
    <cfRule type="expression" dxfId="120" priority="13152">
      <formula>IF(RIGHT(TEXT(AQ40,"0.#"),1)=".",TRUE,FALSE)</formula>
    </cfRule>
  </conditionalFormatting>
  <conditionalFormatting sqref="AE45:AE46 AI45:AI46 AM45:AM46 AQ45:AQ46 AU45:AU46">
    <cfRule type="expression" dxfId="119" priority="13063">
      <formula>IF(RIGHT(TEXT(AE45,"0.#"),1)=".",FALSE,TRUE)</formula>
    </cfRule>
    <cfRule type="expression" dxfId="118" priority="13064">
      <formula>IF(RIGHT(TEXT(AE45,"0.#"),1)=".",TRUE,FALSE)</formula>
    </cfRule>
  </conditionalFormatting>
  <conditionalFormatting sqref="AE60">
    <cfRule type="expression" dxfId="117" priority="13033">
      <formula>IF(RIGHT(TEXT(AE60,"0.#"),1)=".",FALSE,TRUE)</formula>
    </cfRule>
    <cfRule type="expression" dxfId="116" priority="13034">
      <formula>IF(RIGHT(TEXT(AE60,"0.#"),1)=".",TRUE,FALSE)</formula>
    </cfRule>
  </conditionalFormatting>
  <conditionalFormatting sqref="AM62">
    <cfRule type="expression" dxfId="115" priority="13017">
      <formula>IF(RIGHT(TEXT(AM62,"0.#"),1)=".",FALSE,TRUE)</formula>
    </cfRule>
    <cfRule type="expression" dxfId="114" priority="13018">
      <formula>IF(RIGHT(TEXT(AM62,"0.#"),1)=".",TRUE,FALSE)</formula>
    </cfRule>
  </conditionalFormatting>
  <conditionalFormatting sqref="AE61">
    <cfRule type="expression" dxfId="113" priority="13031">
      <formula>IF(RIGHT(TEXT(AE61,"0.#"),1)=".",FALSE,TRUE)</formula>
    </cfRule>
    <cfRule type="expression" dxfId="112" priority="13032">
      <formula>IF(RIGHT(TEXT(AE61,"0.#"),1)=".",TRUE,FALSE)</formula>
    </cfRule>
  </conditionalFormatting>
  <conditionalFormatting sqref="AE62">
    <cfRule type="expression" dxfId="111" priority="13029">
      <formula>IF(RIGHT(TEXT(AE62,"0.#"),1)=".",FALSE,TRUE)</formula>
    </cfRule>
    <cfRule type="expression" dxfId="110" priority="13030">
      <formula>IF(RIGHT(TEXT(AE62,"0.#"),1)=".",TRUE,FALSE)</formula>
    </cfRule>
  </conditionalFormatting>
  <conditionalFormatting sqref="AM60">
    <cfRule type="expression" dxfId="109" priority="13021">
      <formula>IF(RIGHT(TEXT(AM60,"0.#"),1)=".",FALSE,TRUE)</formula>
    </cfRule>
    <cfRule type="expression" dxfId="108" priority="13022">
      <formula>IF(RIGHT(TEXT(AM60,"0.#"),1)=".",TRUE,FALSE)</formula>
    </cfRule>
  </conditionalFormatting>
  <conditionalFormatting sqref="AM61">
    <cfRule type="expression" dxfId="107" priority="13019">
      <formula>IF(RIGHT(TEXT(AM61,"0.#"),1)=".",FALSE,TRUE)</formula>
    </cfRule>
    <cfRule type="expression" dxfId="106" priority="13020">
      <formula>IF(RIGHT(TEXT(AM61,"0.#"),1)=".",TRUE,FALSE)</formula>
    </cfRule>
  </conditionalFormatting>
  <conditionalFormatting sqref="AU60">
    <cfRule type="expression" dxfId="105" priority="13009">
      <formula>IF(RIGHT(TEXT(AU60,"0.#"),1)=".",FALSE,TRUE)</formula>
    </cfRule>
    <cfRule type="expression" dxfId="104" priority="13010">
      <formula>IF(RIGHT(TEXT(AU60,"0.#"),1)=".",TRUE,FALSE)</formula>
    </cfRule>
  </conditionalFormatting>
  <conditionalFormatting sqref="AU61">
    <cfRule type="expression" dxfId="103" priority="13007">
      <formula>IF(RIGHT(TEXT(AU61,"0.#"),1)=".",FALSE,TRUE)</formula>
    </cfRule>
    <cfRule type="expression" dxfId="102" priority="13008">
      <formula>IF(RIGHT(TEXT(AU61,"0.#"),1)=".",TRUE,FALSE)</formula>
    </cfRule>
  </conditionalFormatting>
  <conditionalFormatting sqref="AU62">
    <cfRule type="expression" dxfId="101" priority="13005">
      <formula>IF(RIGHT(TEXT(AU62,"0.#"),1)=".",FALSE,TRUE)</formula>
    </cfRule>
    <cfRule type="expression" dxfId="100" priority="13006">
      <formula>IF(RIGHT(TEXT(AU62,"0.#"),1)=".",TRUE,FALSE)</formula>
    </cfRule>
  </conditionalFormatting>
  <conditionalFormatting sqref="AI62">
    <cfRule type="expression" dxfId="99" priority="12939">
      <formula>IF(RIGHT(TEXT(AI62,"0.#"),1)=".",FALSE,TRUE)</formula>
    </cfRule>
    <cfRule type="expression" dxfId="98" priority="12940">
      <formula>IF(RIGHT(TEXT(AI62,"0.#"),1)=".",TRUE,FALSE)</formula>
    </cfRule>
  </conditionalFormatting>
  <conditionalFormatting sqref="AI60">
    <cfRule type="expression" dxfId="97" priority="12943">
      <formula>IF(RIGHT(TEXT(AI60,"0.#"),1)=".",FALSE,TRUE)</formula>
    </cfRule>
    <cfRule type="expression" dxfId="96" priority="12944">
      <formula>IF(RIGHT(TEXT(AI60,"0.#"),1)=".",TRUE,FALSE)</formula>
    </cfRule>
  </conditionalFormatting>
  <conditionalFormatting sqref="AI61">
    <cfRule type="expression" dxfId="95" priority="12941">
      <formula>IF(RIGHT(TEXT(AI61,"0.#"),1)=".",FALSE,TRUE)</formula>
    </cfRule>
    <cfRule type="expression" dxfId="94" priority="12942">
      <formula>IF(RIGHT(TEXT(AI61,"0.#"),1)=".",TRUE,FALSE)</formula>
    </cfRule>
  </conditionalFormatting>
  <conditionalFormatting sqref="AQ61">
    <cfRule type="expression" dxfId="93" priority="12925">
      <formula>IF(RIGHT(TEXT(AQ61,"0.#"),1)=".",FALSE,TRUE)</formula>
    </cfRule>
    <cfRule type="expression" dxfId="92" priority="12926">
      <formula>IF(RIGHT(TEXT(AQ61,"0.#"),1)=".",TRUE,FALSE)</formula>
    </cfRule>
  </conditionalFormatting>
  <conditionalFormatting sqref="AQ62">
    <cfRule type="expression" dxfId="91" priority="12911">
      <formula>IF(RIGHT(TEXT(AQ62,"0.#"),1)=".",FALSE,TRUE)</formula>
    </cfRule>
    <cfRule type="expression" dxfId="90" priority="12912">
      <formula>IF(RIGHT(TEXT(AQ62,"0.#"),1)=".",TRUE,FALSE)</formula>
    </cfRule>
  </conditionalFormatting>
  <conditionalFormatting sqref="AQ60">
    <cfRule type="expression" dxfId="89" priority="12909">
      <formula>IF(RIGHT(TEXT(AQ60,"0.#"),1)=".",FALSE,TRUE)</formula>
    </cfRule>
    <cfRule type="expression" dxfId="88" priority="12910">
      <formula>IF(RIGHT(TEXT(AQ60,"0.#"),1)=".",TRUE,FALSE)</formula>
    </cfRule>
  </conditionalFormatting>
  <conditionalFormatting sqref="AL167:AO168 AL170:AO174">
    <cfRule type="expression" dxfId="87" priority="6633">
      <formula>IF(AND(AL167&gt;=0, RIGHT(TEXT(AL167,"0.#"),1)&lt;&gt;"."),TRUE,FALSE)</formula>
    </cfRule>
    <cfRule type="expression" dxfId="86" priority="6634">
      <formula>IF(AND(AL167&gt;=0, RIGHT(TEXT(AL167,"0.#"),1)="."),TRUE,FALSE)</formula>
    </cfRule>
    <cfRule type="expression" dxfId="85" priority="6635">
      <formula>IF(AND(AL167&lt;0, RIGHT(TEXT(AL167,"0.#"),1)&lt;&gt;"."),TRUE,FALSE)</formula>
    </cfRule>
    <cfRule type="expression" dxfId="84" priority="6636">
      <formula>IF(AND(AL167&lt;0, RIGHT(TEXT(AL167,"0.#"),1)="."),TRUE,FALSE)</formula>
    </cfRule>
  </conditionalFormatting>
  <conditionalFormatting sqref="AE65">
    <cfRule type="expression" dxfId="83" priority="4327">
      <formula>IF(RIGHT(TEXT(AE65,"0.#"),1)=".",FALSE,TRUE)</formula>
    </cfRule>
    <cfRule type="expression" dxfId="82" priority="4328">
      <formula>IF(RIGHT(TEXT(AE65,"0.#"),1)=".",TRUE,FALSE)</formula>
    </cfRule>
  </conditionalFormatting>
  <conditionalFormatting sqref="AM67">
    <cfRule type="expression" dxfId="81" priority="4317">
      <formula>IF(RIGHT(TEXT(AM67,"0.#"),1)=".",FALSE,TRUE)</formula>
    </cfRule>
    <cfRule type="expression" dxfId="80" priority="4318">
      <formula>IF(RIGHT(TEXT(AM67,"0.#"),1)=".",TRUE,FALSE)</formula>
    </cfRule>
  </conditionalFormatting>
  <conditionalFormatting sqref="AE66">
    <cfRule type="expression" dxfId="79" priority="4325">
      <formula>IF(RIGHT(TEXT(AE66,"0.#"),1)=".",FALSE,TRUE)</formula>
    </cfRule>
    <cfRule type="expression" dxfId="78" priority="4326">
      <formula>IF(RIGHT(TEXT(AE66,"0.#"),1)=".",TRUE,FALSE)</formula>
    </cfRule>
  </conditionalFormatting>
  <conditionalFormatting sqref="AE67">
    <cfRule type="expression" dxfId="77" priority="4323">
      <formula>IF(RIGHT(TEXT(AE67,"0.#"),1)=".",FALSE,TRUE)</formula>
    </cfRule>
    <cfRule type="expression" dxfId="76" priority="4324">
      <formula>IF(RIGHT(TEXT(AE67,"0.#"),1)=".",TRUE,FALSE)</formula>
    </cfRule>
  </conditionalFormatting>
  <conditionalFormatting sqref="AM65">
    <cfRule type="expression" dxfId="75" priority="4321">
      <formula>IF(RIGHT(TEXT(AM65,"0.#"),1)=".",FALSE,TRUE)</formula>
    </cfRule>
    <cfRule type="expression" dxfId="74" priority="4322">
      <formula>IF(RIGHT(TEXT(AM65,"0.#"),1)=".",TRUE,FALSE)</formula>
    </cfRule>
  </conditionalFormatting>
  <conditionalFormatting sqref="AM66">
    <cfRule type="expression" dxfId="73" priority="4319">
      <formula>IF(RIGHT(TEXT(AM66,"0.#"),1)=".",FALSE,TRUE)</formula>
    </cfRule>
    <cfRule type="expression" dxfId="72" priority="4320">
      <formula>IF(RIGHT(TEXT(AM66,"0.#"),1)=".",TRUE,FALSE)</formula>
    </cfRule>
  </conditionalFormatting>
  <conditionalFormatting sqref="AU65">
    <cfRule type="expression" dxfId="71" priority="4315">
      <formula>IF(RIGHT(TEXT(AU65,"0.#"),1)=".",FALSE,TRUE)</formula>
    </cfRule>
    <cfRule type="expression" dxfId="70" priority="4316">
      <formula>IF(RIGHT(TEXT(AU65,"0.#"),1)=".",TRUE,FALSE)</formula>
    </cfRule>
  </conditionalFormatting>
  <conditionalFormatting sqref="AU66">
    <cfRule type="expression" dxfId="69" priority="4313">
      <formula>IF(RIGHT(TEXT(AU66,"0.#"),1)=".",FALSE,TRUE)</formula>
    </cfRule>
    <cfRule type="expression" dxfId="68" priority="4314">
      <formula>IF(RIGHT(TEXT(AU66,"0.#"),1)=".",TRUE,FALSE)</formula>
    </cfRule>
  </conditionalFormatting>
  <conditionalFormatting sqref="AU67">
    <cfRule type="expression" dxfId="67" priority="4311">
      <formula>IF(RIGHT(TEXT(AU67,"0.#"),1)=".",FALSE,TRUE)</formula>
    </cfRule>
    <cfRule type="expression" dxfId="66" priority="4312">
      <formula>IF(RIGHT(TEXT(AU67,"0.#"),1)=".",TRUE,FALSE)</formula>
    </cfRule>
  </conditionalFormatting>
  <conditionalFormatting sqref="AI67">
    <cfRule type="expression" dxfId="65" priority="4305">
      <formula>IF(RIGHT(TEXT(AI67,"0.#"),1)=".",FALSE,TRUE)</formula>
    </cfRule>
    <cfRule type="expression" dxfId="64" priority="4306">
      <formula>IF(RIGHT(TEXT(AI67,"0.#"),1)=".",TRUE,FALSE)</formula>
    </cfRule>
  </conditionalFormatting>
  <conditionalFormatting sqref="AI65">
    <cfRule type="expression" dxfId="63" priority="4309">
      <formula>IF(RIGHT(TEXT(AI65,"0.#"),1)=".",FALSE,TRUE)</formula>
    </cfRule>
    <cfRule type="expression" dxfId="62" priority="4310">
      <formula>IF(RIGHT(TEXT(AI65,"0.#"),1)=".",TRUE,FALSE)</formula>
    </cfRule>
  </conditionalFormatting>
  <conditionalFormatting sqref="AI66">
    <cfRule type="expression" dxfId="61" priority="4307">
      <formula>IF(RIGHT(TEXT(AI66,"0.#"),1)=".",FALSE,TRUE)</formula>
    </cfRule>
    <cfRule type="expression" dxfId="60" priority="4308">
      <formula>IF(RIGHT(TEXT(AI66,"0.#"),1)=".",TRUE,FALSE)</formula>
    </cfRule>
  </conditionalFormatting>
  <conditionalFormatting sqref="AQ66">
    <cfRule type="expression" dxfId="59" priority="4303">
      <formula>IF(RIGHT(TEXT(AQ66,"0.#"),1)=".",FALSE,TRUE)</formula>
    </cfRule>
    <cfRule type="expression" dxfId="58" priority="4304">
      <formula>IF(RIGHT(TEXT(AQ66,"0.#"),1)=".",TRUE,FALSE)</formula>
    </cfRule>
  </conditionalFormatting>
  <conditionalFormatting sqref="AQ67">
    <cfRule type="expression" dxfId="57" priority="4301">
      <formula>IF(RIGHT(TEXT(AQ67,"0.#"),1)=".",FALSE,TRUE)</formula>
    </cfRule>
    <cfRule type="expression" dxfId="56" priority="4302">
      <formula>IF(RIGHT(TEXT(AQ67,"0.#"),1)=".",TRUE,FALSE)</formula>
    </cfRule>
  </conditionalFormatting>
  <conditionalFormatting sqref="AQ65">
    <cfRule type="expression" dxfId="55" priority="4299">
      <formula>IF(RIGHT(TEXT(AQ65,"0.#"),1)=".",FALSE,TRUE)</formula>
    </cfRule>
    <cfRule type="expression" dxfId="54" priority="4300">
      <formula>IF(RIGHT(TEXT(AQ65,"0.#"),1)=".",TRUE,FALSE)</formula>
    </cfRule>
  </conditionalFormatting>
  <conditionalFormatting sqref="Y167:Y174">
    <cfRule type="expression" dxfId="53" priority="2961">
      <formula>IF(RIGHT(TEXT(Y167,"0.#"),1)=".",FALSE,TRUE)</formula>
    </cfRule>
    <cfRule type="expression" dxfId="52" priority="2962">
      <formula>IF(RIGHT(TEXT(Y167,"0.#"),1)=".",TRUE,FALSE)</formula>
    </cfRule>
  </conditionalFormatting>
  <conditionalFormatting sqref="AL205:AO205">
    <cfRule type="expression" dxfId="51" priority="2867">
      <formula>IF(AND(AL205&gt;=0, RIGHT(TEXT(AL205,"0.#"),1)&lt;&gt;"."),TRUE,FALSE)</formula>
    </cfRule>
    <cfRule type="expression" dxfId="50" priority="2868">
      <formula>IF(AND(AL205&gt;=0, RIGHT(TEXT(AL205,"0.#"),1)="."),TRUE,FALSE)</formula>
    </cfRule>
    <cfRule type="expression" dxfId="49" priority="2869">
      <formula>IF(AND(AL205&lt;0, RIGHT(TEXT(AL205,"0.#"),1)&lt;&gt;"."),TRUE,FALSE)</formula>
    </cfRule>
    <cfRule type="expression" dxfId="48" priority="2870">
      <formula>IF(AND(AL205&lt;0, RIGHT(TEXT(AL205,"0.#"),1)="."),TRUE,FALSE)</formula>
    </cfRule>
  </conditionalFormatting>
  <conditionalFormatting sqref="Y205">
    <cfRule type="expression" dxfId="47" priority="2865">
      <formula>IF(RIGHT(TEXT(Y205,"0.#"),1)=".",FALSE,TRUE)</formula>
    </cfRule>
    <cfRule type="expression" dxfId="46" priority="2866">
      <formula>IF(RIGHT(TEXT(Y205,"0.#"),1)=".",TRUE,FALSE)</formula>
    </cfRule>
  </conditionalFormatting>
  <conditionalFormatting sqref="AL165:AO166">
    <cfRule type="expression" dxfId="45" priority="2819">
      <formula>IF(AND(AL165&gt;=0, RIGHT(TEXT(AL165,"0.#"),1)&lt;&gt;"."),TRUE,FALSE)</formula>
    </cfRule>
    <cfRule type="expression" dxfId="44" priority="2820">
      <formula>IF(AND(AL165&gt;=0, RIGHT(TEXT(AL165,"0.#"),1)="."),TRUE,FALSE)</formula>
    </cfRule>
    <cfRule type="expression" dxfId="43" priority="2821">
      <formula>IF(AND(AL165&lt;0, RIGHT(TEXT(AL165,"0.#"),1)&lt;&gt;"."),TRUE,FALSE)</formula>
    </cfRule>
    <cfRule type="expression" dxfId="42" priority="2822">
      <formula>IF(AND(AL165&lt;0, RIGHT(TEXT(AL165,"0.#"),1)="."),TRUE,FALSE)</formula>
    </cfRule>
  </conditionalFormatting>
  <conditionalFormatting sqref="Y165:Y166">
    <cfRule type="expression" dxfId="41" priority="2817">
      <formula>IF(RIGHT(TEXT(Y165,"0.#"),1)=".",FALSE,TRUE)</formula>
    </cfRule>
    <cfRule type="expression" dxfId="40" priority="2818">
      <formula>IF(RIGHT(TEXT(Y165,"0.#"),1)=".",TRUE,FALSE)</formula>
    </cfRule>
  </conditionalFormatting>
  <conditionalFormatting sqref="Y180:Y187">
    <cfRule type="expression" dxfId="39" priority="2077">
      <formula>IF(RIGHT(TEXT(Y180,"0.#"),1)=".",FALSE,TRUE)</formula>
    </cfRule>
    <cfRule type="expression" dxfId="38" priority="2078">
      <formula>IF(RIGHT(TEXT(Y180,"0.#"),1)=".",TRUE,FALSE)</formula>
    </cfRule>
  </conditionalFormatting>
  <conditionalFormatting sqref="Y178:Y179">
    <cfRule type="expression" dxfId="37" priority="2071">
      <formula>IF(RIGHT(TEXT(Y178,"0.#"),1)=".",FALSE,TRUE)</formula>
    </cfRule>
    <cfRule type="expression" dxfId="36" priority="2072">
      <formula>IF(RIGHT(TEXT(Y178,"0.#"),1)=".",TRUE,FALSE)</formula>
    </cfRule>
  </conditionalFormatting>
  <conditionalFormatting sqref="Y191:Y200">
    <cfRule type="expression" dxfId="35" priority="2059">
      <formula>IF(RIGHT(TEXT(Y191,"0.#"),1)=".",FALSE,TRUE)</formula>
    </cfRule>
    <cfRule type="expression" dxfId="34" priority="2060">
      <formula>IF(RIGHT(TEXT(Y191,"0.#"),1)=".",TRUE,FALSE)</formula>
    </cfRule>
  </conditionalFormatting>
  <conditionalFormatting sqref="W23">
    <cfRule type="expression" dxfId="33" priority="2313">
      <formula>IF(RIGHT(TEXT(W23,"0.#"),1)=".",FALSE,TRUE)</formula>
    </cfRule>
    <cfRule type="expression" dxfId="32" priority="2314">
      <formula>IF(RIGHT(TEXT(W23,"0.#"),1)=".",TRUE,FALSE)</formula>
    </cfRule>
  </conditionalFormatting>
  <conditionalFormatting sqref="P23">
    <cfRule type="expression" dxfId="31" priority="2301">
      <formula>IF(RIGHT(TEXT(P23,"0.#"),1)=".",FALSE,TRUE)</formula>
    </cfRule>
    <cfRule type="expression" dxfId="30" priority="2302">
      <formula>IF(RIGHT(TEXT(P23,"0.#"),1)=".",TRUE,FALSE)</formula>
    </cfRule>
  </conditionalFormatting>
  <conditionalFormatting sqref="AL180:AO187">
    <cfRule type="expression" dxfId="29" priority="2079">
      <formula>IF(AND(AL180&gt;=0, RIGHT(TEXT(AL180,"0.#"),1)&lt;&gt;"."),TRUE,FALSE)</formula>
    </cfRule>
    <cfRule type="expression" dxfId="28" priority="2080">
      <formula>IF(AND(AL180&gt;=0, RIGHT(TEXT(AL180,"0.#"),1)="."),TRUE,FALSE)</formula>
    </cfRule>
    <cfRule type="expression" dxfId="27" priority="2081">
      <formula>IF(AND(AL180&lt;0, RIGHT(TEXT(AL180,"0.#"),1)&lt;&gt;"."),TRUE,FALSE)</formula>
    </cfRule>
    <cfRule type="expression" dxfId="26" priority="2082">
      <formula>IF(AND(AL180&lt;0, RIGHT(TEXT(AL180,"0.#"),1)="."),TRUE,FALSE)</formula>
    </cfRule>
  </conditionalFormatting>
  <conditionalFormatting sqref="AL178:AO179">
    <cfRule type="expression" dxfId="25" priority="2073">
      <formula>IF(AND(AL178&gt;=0, RIGHT(TEXT(AL178,"0.#"),1)&lt;&gt;"."),TRUE,FALSE)</formula>
    </cfRule>
    <cfRule type="expression" dxfId="24" priority="2074">
      <formula>IF(AND(AL178&gt;=0, RIGHT(TEXT(AL178,"0.#"),1)="."),TRUE,FALSE)</formula>
    </cfRule>
    <cfRule type="expression" dxfId="23" priority="2075">
      <formula>IF(AND(AL178&lt;0, RIGHT(TEXT(AL178,"0.#"),1)&lt;&gt;"."),TRUE,FALSE)</formula>
    </cfRule>
    <cfRule type="expression" dxfId="22" priority="2076">
      <formula>IF(AND(AL178&lt;0, RIGHT(TEXT(AL178,"0.#"),1)="."),TRUE,FALSE)</formula>
    </cfRule>
  </conditionalFormatting>
  <conditionalFormatting sqref="AL193:AO200">
    <cfRule type="expression" dxfId="21" priority="2067">
      <formula>IF(AND(AL193&gt;=0, RIGHT(TEXT(AL193,"0.#"),1)&lt;&gt;"."),TRUE,FALSE)</formula>
    </cfRule>
    <cfRule type="expression" dxfId="20" priority="2068">
      <formula>IF(AND(AL193&gt;=0, RIGHT(TEXT(AL193,"0.#"),1)="."),TRUE,FALSE)</formula>
    </cfRule>
    <cfRule type="expression" dxfId="19" priority="2069">
      <formula>IF(AND(AL193&lt;0, RIGHT(TEXT(AL193,"0.#"),1)&lt;&gt;"."),TRUE,FALSE)</formula>
    </cfRule>
    <cfRule type="expression" dxfId="18" priority="2070">
      <formula>IF(AND(AL193&lt;0, RIGHT(TEXT(AL193,"0.#"),1)="."),TRUE,FALSE)</formula>
    </cfRule>
  </conditionalFormatting>
  <conditionalFormatting sqref="AL191:AO192">
    <cfRule type="expression" dxfId="17" priority="2061">
      <formula>IF(AND(AL191&gt;=0, RIGHT(TEXT(AL191,"0.#"),1)&lt;&gt;"."),TRUE,FALSE)</formula>
    </cfRule>
    <cfRule type="expression" dxfId="16" priority="2062">
      <formula>IF(AND(AL191&gt;=0, RIGHT(TEXT(AL191,"0.#"),1)="."),TRUE,FALSE)</formula>
    </cfRule>
    <cfRule type="expression" dxfId="15" priority="2063">
      <formula>IF(AND(AL191&lt;0, RIGHT(TEXT(AL191,"0.#"),1)&lt;&gt;"."),TRUE,FALSE)</formula>
    </cfRule>
    <cfRule type="expression" dxfId="14" priority="2064">
      <formula>IF(AND(AL191&lt;0, RIGHT(TEXT(AL191,"0.#"),1)="."),TRUE,FALSE)</formula>
    </cfRule>
  </conditionalFormatting>
  <conditionalFormatting sqref="AU36">
    <cfRule type="expression" dxfId="13" priority="465">
      <formula>IF(RIGHT(TEXT(AU36,"0.#"),1)=".",FALSE,TRUE)</formula>
    </cfRule>
    <cfRule type="expression" dxfId="12" priority="466">
      <formula>IF(RIGHT(TEXT(AU36,"0.#"),1)=".",TRUE,FALSE)</formula>
    </cfRule>
  </conditionalFormatting>
  <conditionalFormatting sqref="AU37">
    <cfRule type="expression" dxfId="11" priority="463">
      <formula>IF(RIGHT(TEXT(AU37,"0.#"),1)=".",FALSE,TRUE)</formula>
    </cfRule>
    <cfRule type="expression" dxfId="10" priority="464">
      <formula>IF(RIGHT(TEXT(AU37,"0.#"),1)=".",TRUE,FALSE)</formula>
    </cfRule>
  </conditionalFormatting>
  <conditionalFormatting sqref="P26:AC26">
    <cfRule type="expression" dxfId="9" priority="9">
      <formula>IF(RIGHT(TEXT(P26,"0.#"),1)=".",FALSE,TRUE)</formula>
    </cfRule>
    <cfRule type="expression" dxfId="8" priority="10">
      <formula>IF(RIGHT(TEXT(P26,"0.#"),1)=".",TRUE,FALSE)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23 AY44:AY46 P13:AX13 AR15:AX15 P14:AQ18 AR18:AX18 P19:AJ19 AQ28:AR28 AU28:AX28 AE29:AX31 AL205:AO205 AE36:AX37 AE39:AX39 AQ44:AR44 AU44:AX44 AE45:AX46 AY56 AY58 AE59:AF59 AQ59:AR59 AU59:AX59 AE60:AX62 AY63 AE64:AF64 AQ64:AR64 AU64:AX64 AE65:AX67 Y165:AB174 AL165:AO174 Y178:AB187 AL178:AO187 Y191:AB200 AL191:AO200 Y205:AB205 AU136:AX142 Y136:AB142 AU146:AX147 Y146:AB147 AU151:AX152 Y151:AB152 AU156:AX157 Y156:AB157 J92:K93 P23:AC26">
      <formula1>OR(ISNUMBER(J13), J13="-")</formula1>
    </dataValidation>
    <dataValidation type="list" allowBlank="1" showInputMessage="1" showErrorMessage="1" sqref="S5:X5">
      <formula1>T終了年度</formula1>
    </dataValidation>
    <dataValidation type="list" allowBlank="1" showInputMessage="1" showErrorMessage="1" sqref="AR34 AO159">
      <formula1>"　, ☑"</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1:E101">
      <formula1>T所見を踏まえた改善点</formula1>
    </dataValidation>
    <dataValidation type="whole" imeMode="disabled" allowBlank="1" showInputMessage="1" showErrorMessage="1" sqref="AW2:AX2 M92:M93">
      <formula1>0</formula1>
      <formula2>99</formula2>
    </dataValidation>
    <dataValidation type="custom" imeMode="off" allowBlank="1" showInputMessage="1" showErrorMessage="1" sqref="J165:O174 J178:O187 J191:O200 J205:O205">
      <formula1>OR(ISNUMBER(J165), J165="-")</formula1>
    </dataValidation>
    <dataValidation type="custom" imeMode="disabled" allowBlank="1" showInputMessage="1" showErrorMessage="1" sqref="AH165:AK174 AH178:AK187 AH191:AK200 AH205:AK205">
      <formula1>OR(AND(MOD(IF(ISNUMBER(AH165), AH165, 0.5),1)=0, 0&lt;=AH165), AH165="-")</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4:M115 X114:Y115 AJ114:AK115 AU114:AV115">
      <formula1>0</formula1>
      <formula2>9999</formula2>
    </dataValidation>
    <dataValidation type="whole" allowBlank="1" showInputMessage="1" showErrorMessage="1" sqref="O114:P115 AA114:AB115 AM114:AN115 AX114:AX115">
      <formula1>0</formula1>
      <formula2>99</formula2>
    </dataValidation>
    <dataValidation type="list" allowBlank="1" showInputMessage="1" showErrorMessage="1" sqref="G92:H93">
      <formula1>T事業番号</formula1>
    </dataValidation>
    <dataValidation imeMode="disabled" allowBlank="1" showInputMessage="1" showErrorMessage="1" sqref="L92:L93"/>
    <dataValidation type="list" allowBlank="1" showInputMessage="1" showErrorMessage="1" sqref="C92:F93">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4" max="49" man="1"/>
    <brk id="70" max="49" man="1"/>
    <brk id="101" max="49" man="1"/>
    <brk id="133" max="49" man="1"/>
    <brk id="161" max="49" man="1"/>
    <brk id="187"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AO115 E114:G115 Q114:S115 AC114:AE115 AO114:AP114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入力規則等!$AG$2:$AG$13</xm:f>
          </x14:formula1>
          <xm:sqref>AC165:AG174 AC178:AG187 AC191:AG200</xm:sqref>
        </x14:dataValidation>
        <x14:dataValidation type="list" allowBlank="1" showInputMessage="1" showErrorMessage="1">
          <x14:formula1>
            <xm:f>入力規則等!$U$37:$U$39</xm:f>
          </x14:formula1>
          <xm:sqref>I114:J114 U114:V114 AG114:AH114 AR114:AS114</xm:sqref>
        </x14:dataValidation>
        <x14:dataValidation type="list" allowBlank="1" showInputMessage="1" showErrorMessage="1">
          <x14:formula1>
            <xm:f>入力規則等!$U$7:$U$9</xm:f>
          </x14:formula1>
          <xm:sqref>I115:J115 U115:V115 AG115:AH115 AR115:AS115</xm:sqref>
        </x14:dataValidation>
        <x14:dataValidation type="list" allowBlank="1" showInputMessage="1" showErrorMessage="1">
          <x14:formula1>
            <xm:f>入力規則等!$AP$2:$AP$10</xm:f>
          </x14:formula1>
          <xm:sqref>AC205:AG205</xm:sqref>
        </x14:dataValidation>
        <x14:dataValidation type="list" allowBlank="1" showInputMessage="1" showErrorMessage="1">
          <x14:formula1>
            <xm:f>入力規則等!$AK$2:$AK$49</xm:f>
          </x14:formula1>
          <xm:sqref>C205:D205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163</v>
      </c>
      <c r="W1" s="29" t="s">
        <v>162</v>
      </c>
      <c r="Y1" s="29" t="s">
        <v>77</v>
      </c>
      <c r="Z1" s="29" t="s">
        <v>433</v>
      </c>
      <c r="AA1" s="29" t="s">
        <v>78</v>
      </c>
      <c r="AB1" s="29" t="s">
        <v>434</v>
      </c>
      <c r="AC1" s="29" t="s">
        <v>33</v>
      </c>
      <c r="AD1" s="28"/>
      <c r="AE1" s="29" t="s">
        <v>45</v>
      </c>
      <c r="AF1" s="30"/>
      <c r="AG1" s="42" t="s">
        <v>184</v>
      </c>
      <c r="AI1" s="42" t="s">
        <v>193</v>
      </c>
      <c r="AK1" s="42" t="s">
        <v>198</v>
      </c>
      <c r="AM1" s="63"/>
      <c r="AN1" s="63"/>
      <c r="AP1" s="28" t="s">
        <v>255</v>
      </c>
    </row>
    <row r="2" spans="1:42" ht="13.5" customHeight="1" x14ac:dyDescent="0.2">
      <c r="A2" s="14" t="s">
        <v>81</v>
      </c>
      <c r="B2" s="15"/>
      <c r="C2" s="13" t="str">
        <f>IF(B2="","",A2)</f>
        <v/>
      </c>
      <c r="D2" s="13" t="str">
        <f>IF(C2="","",IF(D1&lt;&gt;"",CONCATENATE(D1,"、",C2),C2))</f>
        <v/>
      </c>
      <c r="F2" s="12" t="s">
        <v>68</v>
      </c>
      <c r="G2" s="17" t="s">
        <v>599</v>
      </c>
      <c r="H2" s="13" t="str">
        <f>IF(G2="","",F2)</f>
        <v>一般会計</v>
      </c>
      <c r="I2" s="13" t="str">
        <f>IF(H2="","",IF(I1&lt;&gt;"",CONCATENATE(I1,"、",H2),H2))</f>
        <v>一般会計</v>
      </c>
      <c r="K2" s="14" t="s">
        <v>99</v>
      </c>
      <c r="L2" s="15"/>
      <c r="M2" s="13" t="str">
        <f>IF(L2="","",K2)</f>
        <v/>
      </c>
      <c r="N2" s="13" t="str">
        <f>IF(M2="","",IF(N1&lt;&gt;"",CONCATENATE(N1,"、",M2),M2))</f>
        <v/>
      </c>
      <c r="O2" s="13"/>
      <c r="P2" s="12" t="s">
        <v>70</v>
      </c>
      <c r="Q2" s="17" t="s">
        <v>599</v>
      </c>
      <c r="R2" s="13" t="str">
        <f>IF(Q2="","",P2)</f>
        <v>直接実施</v>
      </c>
      <c r="S2" s="13" t="str">
        <f>IF(R2="","",IF(S1&lt;&gt;"",CONCATENATE(S1,"、",R2),R2))</f>
        <v>直接実施</v>
      </c>
      <c r="T2" s="13"/>
      <c r="U2" s="80">
        <v>20</v>
      </c>
      <c r="W2" s="32" t="s">
        <v>168</v>
      </c>
      <c r="Y2" s="32" t="s">
        <v>64</v>
      </c>
      <c r="Z2" s="32" t="s">
        <v>64</v>
      </c>
      <c r="AA2" s="73" t="s">
        <v>298</v>
      </c>
      <c r="AB2" s="73" t="s">
        <v>528</v>
      </c>
      <c r="AC2" s="74" t="s">
        <v>131</v>
      </c>
      <c r="AD2" s="28"/>
      <c r="AE2" s="34" t="s">
        <v>164</v>
      </c>
      <c r="AF2" s="30"/>
      <c r="AG2" s="44" t="s">
        <v>263</v>
      </c>
      <c r="AI2" s="42" t="s">
        <v>294</v>
      </c>
      <c r="AK2" s="42" t="s">
        <v>199</v>
      </c>
      <c r="AM2" s="63"/>
      <c r="AN2" s="63"/>
      <c r="AP2" s="44" t="s">
        <v>263</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599</v>
      </c>
      <c r="R3" s="13" t="str">
        <f t="shared" ref="R3:R8" si="3">IF(Q3="","",P3)</f>
        <v>委託・請負</v>
      </c>
      <c r="S3" s="13" t="str">
        <f t="shared" ref="S3:S8" si="4">IF(R3="",S2,IF(S2&lt;&gt;"",CONCATENATE(S2,"、",R3),R3))</f>
        <v>直接実施、委託・請負</v>
      </c>
      <c r="T3" s="13"/>
      <c r="U3" s="32" t="s">
        <v>560</v>
      </c>
      <c r="W3" s="32" t="s">
        <v>143</v>
      </c>
      <c r="Y3" s="32" t="s">
        <v>65</v>
      </c>
      <c r="Z3" s="32" t="s">
        <v>435</v>
      </c>
      <c r="AA3" s="73" t="s">
        <v>398</v>
      </c>
      <c r="AB3" s="73" t="s">
        <v>529</v>
      </c>
      <c r="AC3" s="74" t="s">
        <v>132</v>
      </c>
      <c r="AD3" s="28"/>
      <c r="AE3" s="34" t="s">
        <v>165</v>
      </c>
      <c r="AF3" s="30"/>
      <c r="AG3" s="44" t="s">
        <v>264</v>
      </c>
      <c r="AI3" s="42" t="s">
        <v>192</v>
      </c>
      <c r="AK3" s="42" t="str">
        <f>CHAR(CODE(AK2)+1)</f>
        <v>B</v>
      </c>
      <c r="AM3" s="63"/>
      <c r="AN3" s="63"/>
      <c r="AP3" s="44" t="s">
        <v>264</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直接実施、委託・請負</v>
      </c>
      <c r="T4" s="13"/>
      <c r="U4" s="32" t="s">
        <v>561</v>
      </c>
      <c r="W4" s="32" t="s">
        <v>144</v>
      </c>
      <c r="Y4" s="32" t="s">
        <v>305</v>
      </c>
      <c r="Z4" s="32" t="s">
        <v>436</v>
      </c>
      <c r="AA4" s="73" t="s">
        <v>399</v>
      </c>
      <c r="AB4" s="73" t="s">
        <v>530</v>
      </c>
      <c r="AC4" s="73" t="s">
        <v>133</v>
      </c>
      <c r="AD4" s="28"/>
      <c r="AE4" s="34" t="s">
        <v>166</v>
      </c>
      <c r="AF4" s="30"/>
      <c r="AG4" s="44" t="s">
        <v>265</v>
      </c>
      <c r="AI4" s="42" t="s">
        <v>194</v>
      </c>
      <c r="AK4" s="42" t="str">
        <f t="shared" ref="AK4:AK49" si="7">CHAR(CODE(AK3)+1)</f>
        <v>C</v>
      </c>
      <c r="AM4" s="63"/>
      <c r="AN4" s="63"/>
      <c r="AP4" s="44" t="s">
        <v>265</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直接実施、委託・請負</v>
      </c>
      <c r="T5" s="13"/>
      <c r="W5" s="32" t="s">
        <v>585</v>
      </c>
      <c r="Y5" s="32" t="s">
        <v>306</v>
      </c>
      <c r="Z5" s="32" t="s">
        <v>437</v>
      </c>
      <c r="AA5" s="73" t="s">
        <v>400</v>
      </c>
      <c r="AB5" s="73" t="s">
        <v>531</v>
      </c>
      <c r="AC5" s="73" t="s">
        <v>167</v>
      </c>
      <c r="AD5" s="31"/>
      <c r="AE5" s="34" t="s">
        <v>275</v>
      </c>
      <c r="AF5" s="30"/>
      <c r="AG5" s="44" t="s">
        <v>266</v>
      </c>
      <c r="AI5" s="42" t="s">
        <v>302</v>
      </c>
      <c r="AK5" s="42" t="str">
        <f t="shared" si="7"/>
        <v>D</v>
      </c>
      <c r="AP5" s="44" t="s">
        <v>266</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直接実施、委託・請負</v>
      </c>
      <c r="T6" s="13"/>
      <c r="U6" s="32" t="s">
        <v>277</v>
      </c>
      <c r="W6" s="32" t="s">
        <v>145</v>
      </c>
      <c r="Y6" s="32" t="s">
        <v>307</v>
      </c>
      <c r="Z6" s="32" t="s">
        <v>438</v>
      </c>
      <c r="AA6" s="73" t="s">
        <v>401</v>
      </c>
      <c r="AB6" s="73" t="s">
        <v>532</v>
      </c>
      <c r="AC6" s="73" t="s">
        <v>134</v>
      </c>
      <c r="AD6" s="31"/>
      <c r="AE6" s="34" t="s">
        <v>273</v>
      </c>
      <c r="AF6" s="30"/>
      <c r="AG6" s="44" t="s">
        <v>267</v>
      </c>
      <c r="AI6" s="42" t="s">
        <v>303</v>
      </c>
      <c r="AK6" s="42" t="str">
        <f>CHAR(CODE(AK5)+1)</f>
        <v>E</v>
      </c>
      <c r="AP6" s="44" t="s">
        <v>267</v>
      </c>
    </row>
    <row r="7" spans="1:42" ht="13.5" customHeight="1" x14ac:dyDescent="0.2">
      <c r="A7" s="14" t="s">
        <v>86</v>
      </c>
      <c r="B7" s="15"/>
      <c r="C7" s="13" t="str">
        <f t="shared" si="0"/>
        <v/>
      </c>
      <c r="D7" s="13" t="str">
        <f t="shared" si="8"/>
        <v/>
      </c>
      <c r="F7" s="18" t="s">
        <v>211</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直接実施、委託・請負</v>
      </c>
      <c r="T7" s="13"/>
      <c r="U7" s="32"/>
      <c r="W7" s="32" t="s">
        <v>146</v>
      </c>
      <c r="Y7" s="32" t="s">
        <v>308</v>
      </c>
      <c r="Z7" s="32" t="s">
        <v>439</v>
      </c>
      <c r="AA7" s="73" t="s">
        <v>402</v>
      </c>
      <c r="AB7" s="73" t="s">
        <v>533</v>
      </c>
      <c r="AC7" s="31"/>
      <c r="AD7" s="31"/>
      <c r="AE7" s="32" t="s">
        <v>134</v>
      </c>
      <c r="AF7" s="30"/>
      <c r="AG7" s="44" t="s">
        <v>268</v>
      </c>
      <c r="AH7" s="66"/>
      <c r="AI7" s="44" t="s">
        <v>290</v>
      </c>
      <c r="AK7" s="42" t="str">
        <f>CHAR(CODE(AK6)+1)</f>
        <v>F</v>
      </c>
      <c r="AP7" s="44" t="s">
        <v>268</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直接実施、委託・請負</v>
      </c>
      <c r="T8" s="13"/>
      <c r="U8" s="32" t="s">
        <v>300</v>
      </c>
      <c r="W8" s="32" t="s">
        <v>147</v>
      </c>
      <c r="Y8" s="32" t="s">
        <v>309</v>
      </c>
      <c r="Z8" s="32" t="s">
        <v>440</v>
      </c>
      <c r="AA8" s="73" t="s">
        <v>403</v>
      </c>
      <c r="AB8" s="73" t="s">
        <v>534</v>
      </c>
      <c r="AC8" s="31"/>
      <c r="AD8" s="31"/>
      <c r="AE8" s="31"/>
      <c r="AF8" s="30"/>
      <c r="AG8" s="44" t="s">
        <v>269</v>
      </c>
      <c r="AI8" s="42" t="s">
        <v>291</v>
      </c>
      <c r="AK8" s="42" t="str">
        <f t="shared" si="7"/>
        <v>G</v>
      </c>
      <c r="AP8" s="44" t="s">
        <v>269</v>
      </c>
    </row>
    <row r="9" spans="1:42" ht="13.5" customHeight="1" x14ac:dyDescent="0.2">
      <c r="A9" s="14" t="s">
        <v>88</v>
      </c>
      <c r="B9" s="15"/>
      <c r="C9" s="13" t="str">
        <f t="shared" si="0"/>
        <v/>
      </c>
      <c r="D9" s="13" t="str">
        <f t="shared" si="8"/>
        <v/>
      </c>
      <c r="F9" s="18" t="s">
        <v>212</v>
      </c>
      <c r="G9" s="17"/>
      <c r="H9" s="13" t="str">
        <f t="shared" si="1"/>
        <v/>
      </c>
      <c r="I9" s="13" t="str">
        <f t="shared" si="5"/>
        <v>一般会計</v>
      </c>
      <c r="K9" s="14" t="s">
        <v>106</v>
      </c>
      <c r="L9" s="15"/>
      <c r="M9" s="13" t="str">
        <f t="shared" si="2"/>
        <v/>
      </c>
      <c r="N9" s="13" t="str">
        <f t="shared" si="6"/>
        <v/>
      </c>
      <c r="O9" s="13"/>
      <c r="P9" s="13"/>
      <c r="Q9" s="19"/>
      <c r="T9" s="13"/>
      <c r="U9" s="32" t="s">
        <v>301</v>
      </c>
      <c r="W9" s="32" t="s">
        <v>148</v>
      </c>
      <c r="Y9" s="32" t="s">
        <v>310</v>
      </c>
      <c r="Z9" s="32" t="s">
        <v>441</v>
      </c>
      <c r="AA9" s="73" t="s">
        <v>404</v>
      </c>
      <c r="AB9" s="73" t="s">
        <v>535</v>
      </c>
      <c r="AC9" s="31"/>
      <c r="AD9" s="31"/>
      <c r="AE9" s="31"/>
      <c r="AF9" s="30"/>
      <c r="AG9" s="44" t="s">
        <v>270</v>
      </c>
      <c r="AI9" s="62"/>
      <c r="AK9" s="42" t="str">
        <f t="shared" si="7"/>
        <v>H</v>
      </c>
      <c r="AP9" s="44" t="s">
        <v>270</v>
      </c>
    </row>
    <row r="10" spans="1:42" ht="13.5" customHeight="1" x14ac:dyDescent="0.2">
      <c r="A10" s="14" t="s">
        <v>235</v>
      </c>
      <c r="B10" s="15"/>
      <c r="C10" s="13" t="str">
        <f t="shared" si="0"/>
        <v/>
      </c>
      <c r="D10" s="13" t="str">
        <f t="shared" si="8"/>
        <v/>
      </c>
      <c r="F10" s="18" t="s">
        <v>113</v>
      </c>
      <c r="G10" s="17"/>
      <c r="H10" s="13" t="str">
        <f t="shared" si="1"/>
        <v/>
      </c>
      <c r="I10" s="13" t="str">
        <f t="shared" si="5"/>
        <v>一般会計</v>
      </c>
      <c r="K10" s="14" t="s">
        <v>237</v>
      </c>
      <c r="L10" s="15"/>
      <c r="M10" s="13" t="str">
        <f t="shared" si="2"/>
        <v/>
      </c>
      <c r="N10" s="13" t="str">
        <f t="shared" si="6"/>
        <v/>
      </c>
      <c r="O10" s="13"/>
      <c r="P10" s="13" t="str">
        <f>S8</f>
        <v>直接実施、委託・請負</v>
      </c>
      <c r="Q10" s="19"/>
      <c r="T10" s="13"/>
      <c r="W10" s="32" t="s">
        <v>149</v>
      </c>
      <c r="Y10" s="32" t="s">
        <v>311</v>
      </c>
      <c r="Z10" s="32" t="s">
        <v>442</v>
      </c>
      <c r="AA10" s="73" t="s">
        <v>405</v>
      </c>
      <c r="AB10" s="73" t="s">
        <v>536</v>
      </c>
      <c r="AC10" s="31"/>
      <c r="AD10" s="31"/>
      <c r="AE10" s="31"/>
      <c r="AF10" s="30"/>
      <c r="AG10" s="44" t="s">
        <v>258</v>
      </c>
      <c r="AK10" s="42" t="str">
        <f t="shared" si="7"/>
        <v>I</v>
      </c>
      <c r="AP10" s="42" t="s">
        <v>256</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599</v>
      </c>
      <c r="M11" s="13" t="str">
        <f t="shared" si="2"/>
        <v>その他の事項経費</v>
      </c>
      <c r="N11" s="13" t="str">
        <f t="shared" si="6"/>
        <v>その他の事項経費</v>
      </c>
      <c r="O11" s="13"/>
      <c r="P11" s="13"/>
      <c r="Q11" s="19"/>
      <c r="T11" s="13"/>
      <c r="W11" s="32" t="s">
        <v>150</v>
      </c>
      <c r="Y11" s="32" t="s">
        <v>312</v>
      </c>
      <c r="Z11" s="32" t="s">
        <v>443</v>
      </c>
      <c r="AA11" s="73" t="s">
        <v>406</v>
      </c>
      <c r="AB11" s="73" t="s">
        <v>537</v>
      </c>
      <c r="AC11" s="31"/>
      <c r="AD11" s="31"/>
      <c r="AE11" s="31"/>
      <c r="AF11" s="30"/>
      <c r="AG11" s="42" t="s">
        <v>261</v>
      </c>
      <c r="AK11" s="42"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562</v>
      </c>
      <c r="W12" s="32" t="s">
        <v>151</v>
      </c>
      <c r="Y12" s="32" t="s">
        <v>313</v>
      </c>
      <c r="Z12" s="32" t="s">
        <v>444</v>
      </c>
      <c r="AA12" s="73" t="s">
        <v>407</v>
      </c>
      <c r="AB12" s="73" t="s">
        <v>538</v>
      </c>
      <c r="AC12" s="31"/>
      <c r="AD12" s="31"/>
      <c r="AE12" s="31"/>
      <c r="AF12" s="30"/>
      <c r="AG12" s="42" t="s">
        <v>259</v>
      </c>
      <c r="AK12" s="42"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168</v>
      </c>
      <c r="W13" s="32" t="s">
        <v>152</v>
      </c>
      <c r="Y13" s="32" t="s">
        <v>314</v>
      </c>
      <c r="Z13" s="32" t="s">
        <v>445</v>
      </c>
      <c r="AA13" s="73" t="s">
        <v>408</v>
      </c>
      <c r="AB13" s="73" t="s">
        <v>539</v>
      </c>
      <c r="AC13" s="31"/>
      <c r="AD13" s="31"/>
      <c r="AE13" s="31"/>
      <c r="AF13" s="30"/>
      <c r="AG13" s="42" t="s">
        <v>260</v>
      </c>
      <c r="AK13" s="42"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563</v>
      </c>
      <c r="W14" s="32" t="s">
        <v>153</v>
      </c>
      <c r="Y14" s="32" t="s">
        <v>315</v>
      </c>
      <c r="Z14" s="32" t="s">
        <v>446</v>
      </c>
      <c r="AA14" s="73" t="s">
        <v>409</v>
      </c>
      <c r="AB14" s="73" t="s">
        <v>540</v>
      </c>
      <c r="AC14" s="31"/>
      <c r="AD14" s="31"/>
      <c r="AE14" s="31"/>
      <c r="AF14" s="30"/>
      <c r="AG14" s="62"/>
      <c r="AK14" s="42"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564</v>
      </c>
      <c r="W15" s="32" t="s">
        <v>154</v>
      </c>
      <c r="Y15" s="32" t="s">
        <v>316</v>
      </c>
      <c r="Z15" s="32" t="s">
        <v>447</v>
      </c>
      <c r="AA15" s="73" t="s">
        <v>410</v>
      </c>
      <c r="AB15" s="73" t="s">
        <v>541</v>
      </c>
      <c r="AC15" s="31"/>
      <c r="AD15" s="31"/>
      <c r="AE15" s="31"/>
      <c r="AF15" s="30"/>
      <c r="AG15" s="63"/>
      <c r="AK15" s="42"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565</v>
      </c>
      <c r="W16" s="32" t="s">
        <v>155</v>
      </c>
      <c r="Y16" s="32" t="s">
        <v>317</v>
      </c>
      <c r="Z16" s="32" t="s">
        <v>448</v>
      </c>
      <c r="AA16" s="73" t="s">
        <v>411</v>
      </c>
      <c r="AB16" s="73" t="s">
        <v>542</v>
      </c>
      <c r="AC16" s="31"/>
      <c r="AD16" s="31"/>
      <c r="AE16" s="31"/>
      <c r="AF16" s="30"/>
      <c r="AG16" s="63"/>
      <c r="AK16" s="42"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566</v>
      </c>
      <c r="W17" s="32" t="s">
        <v>156</v>
      </c>
      <c r="Y17" s="32" t="s">
        <v>318</v>
      </c>
      <c r="Z17" s="32" t="s">
        <v>449</v>
      </c>
      <c r="AA17" s="73" t="s">
        <v>412</v>
      </c>
      <c r="AB17" s="73" t="s">
        <v>543</v>
      </c>
      <c r="AC17" s="31"/>
      <c r="AD17" s="31"/>
      <c r="AE17" s="31"/>
      <c r="AF17" s="30"/>
      <c r="AG17" s="63"/>
      <c r="AK17" s="42" t="str">
        <f t="shared" si="7"/>
        <v>P</v>
      </c>
    </row>
    <row r="18" spans="1:37" ht="13.5" customHeight="1" x14ac:dyDescent="0.2">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2" t="s">
        <v>567</v>
      </c>
      <c r="W18" s="32" t="s">
        <v>157</v>
      </c>
      <c r="Y18" s="32" t="s">
        <v>319</v>
      </c>
      <c r="Z18" s="32" t="s">
        <v>450</v>
      </c>
      <c r="AA18" s="73" t="s">
        <v>413</v>
      </c>
      <c r="AB18" s="73" t="s">
        <v>544</v>
      </c>
      <c r="AC18" s="31"/>
      <c r="AD18" s="31"/>
      <c r="AE18" s="31"/>
      <c r="AF18" s="30"/>
      <c r="AK18" s="42" t="str">
        <f t="shared" si="7"/>
        <v>Q</v>
      </c>
    </row>
    <row r="19" spans="1:37" ht="13.5" customHeight="1" x14ac:dyDescent="0.2">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2" t="s">
        <v>568</v>
      </c>
      <c r="W19" s="32" t="s">
        <v>158</v>
      </c>
      <c r="Y19" s="32" t="s">
        <v>320</v>
      </c>
      <c r="Z19" s="32" t="s">
        <v>451</v>
      </c>
      <c r="AA19" s="73" t="s">
        <v>414</v>
      </c>
      <c r="AB19" s="73" t="s">
        <v>545</v>
      </c>
      <c r="AC19" s="31"/>
      <c r="AD19" s="31"/>
      <c r="AE19" s="31"/>
      <c r="AF19" s="30"/>
      <c r="AK19" s="42" t="str">
        <f t="shared" si="7"/>
        <v>R</v>
      </c>
    </row>
    <row r="20" spans="1:37" ht="13.5" customHeight="1" x14ac:dyDescent="0.2">
      <c r="A20" s="14" t="s">
        <v>222</v>
      </c>
      <c r="B20" s="15"/>
      <c r="C20" s="13" t="str">
        <f t="shared" si="9"/>
        <v/>
      </c>
      <c r="D20" s="13" t="str">
        <f t="shared" si="8"/>
        <v/>
      </c>
      <c r="F20" s="18" t="s">
        <v>221</v>
      </c>
      <c r="G20" s="17"/>
      <c r="H20" s="13" t="str">
        <f t="shared" si="1"/>
        <v/>
      </c>
      <c r="I20" s="13" t="str">
        <f t="shared" si="5"/>
        <v>一般会計</v>
      </c>
      <c r="K20" s="13"/>
      <c r="L20" s="13"/>
      <c r="O20" s="13"/>
      <c r="P20" s="13"/>
      <c r="Q20" s="19"/>
      <c r="T20" s="13"/>
      <c r="U20" s="32" t="s">
        <v>569</v>
      </c>
      <c r="W20" s="32" t="s">
        <v>159</v>
      </c>
      <c r="Y20" s="32" t="s">
        <v>321</v>
      </c>
      <c r="Z20" s="32" t="s">
        <v>452</v>
      </c>
      <c r="AA20" s="73" t="s">
        <v>415</v>
      </c>
      <c r="AB20" s="73" t="s">
        <v>546</v>
      </c>
      <c r="AC20" s="31"/>
      <c r="AD20" s="31"/>
      <c r="AE20" s="31"/>
      <c r="AF20" s="30"/>
      <c r="AK20" s="42" t="str">
        <f t="shared" si="7"/>
        <v>S</v>
      </c>
    </row>
    <row r="21" spans="1:37" ht="13.5" customHeight="1" x14ac:dyDescent="0.2">
      <c r="A21" s="14" t="s">
        <v>223</v>
      </c>
      <c r="B21" s="15"/>
      <c r="C21" s="13" t="str">
        <f t="shared" si="9"/>
        <v/>
      </c>
      <c r="D21" s="13" t="str">
        <f t="shared" si="8"/>
        <v/>
      </c>
      <c r="F21" s="18" t="s">
        <v>123</v>
      </c>
      <c r="G21" s="17"/>
      <c r="H21" s="13" t="str">
        <f t="shared" si="1"/>
        <v/>
      </c>
      <c r="I21" s="13" t="str">
        <f t="shared" si="5"/>
        <v>一般会計</v>
      </c>
      <c r="K21" s="13"/>
      <c r="L21" s="13"/>
      <c r="O21" s="13"/>
      <c r="P21" s="13"/>
      <c r="Q21" s="19"/>
      <c r="T21" s="13"/>
      <c r="U21" s="32" t="s">
        <v>570</v>
      </c>
      <c r="W21" s="32" t="s">
        <v>160</v>
      </c>
      <c r="Y21" s="32" t="s">
        <v>322</v>
      </c>
      <c r="Z21" s="32" t="s">
        <v>453</v>
      </c>
      <c r="AA21" s="73" t="s">
        <v>416</v>
      </c>
      <c r="AB21" s="73" t="s">
        <v>547</v>
      </c>
      <c r="AC21" s="31"/>
      <c r="AD21" s="31"/>
      <c r="AE21" s="31"/>
      <c r="AF21" s="30"/>
      <c r="AK21" s="42" t="str">
        <f t="shared" si="7"/>
        <v>T</v>
      </c>
    </row>
    <row r="22" spans="1:37" ht="13.5" customHeight="1" x14ac:dyDescent="0.2">
      <c r="A22" s="14" t="s">
        <v>224</v>
      </c>
      <c r="B22" s="15"/>
      <c r="C22" s="13" t="str">
        <f t="shared" si="9"/>
        <v/>
      </c>
      <c r="D22" s="13" t="str">
        <f>IF(C22="",D21,IF(D21&lt;&gt;"",CONCATENATE(D21,"、",C22),C22))</f>
        <v/>
      </c>
      <c r="F22" s="18" t="s">
        <v>124</v>
      </c>
      <c r="G22" s="17"/>
      <c r="H22" s="13" t="str">
        <f t="shared" si="1"/>
        <v/>
      </c>
      <c r="I22" s="13" t="str">
        <f t="shared" si="5"/>
        <v>一般会計</v>
      </c>
      <c r="K22" s="13"/>
      <c r="L22" s="13"/>
      <c r="O22" s="13"/>
      <c r="P22" s="13"/>
      <c r="Q22" s="19"/>
      <c r="T22" s="13"/>
      <c r="U22" s="32" t="s">
        <v>571</v>
      </c>
      <c r="W22" s="32" t="s">
        <v>161</v>
      </c>
      <c r="Y22" s="32" t="s">
        <v>323</v>
      </c>
      <c r="Z22" s="32" t="s">
        <v>454</v>
      </c>
      <c r="AA22" s="73" t="s">
        <v>417</v>
      </c>
      <c r="AB22" s="73" t="s">
        <v>548</v>
      </c>
      <c r="AC22" s="31"/>
      <c r="AD22" s="31"/>
      <c r="AE22" s="31"/>
      <c r="AF22" s="30"/>
      <c r="AK22" s="42" t="str">
        <f t="shared" si="7"/>
        <v>U</v>
      </c>
    </row>
    <row r="23" spans="1:37" ht="13.5" customHeight="1" x14ac:dyDescent="0.2">
      <c r="A23" s="14" t="s">
        <v>225</v>
      </c>
      <c r="B23" s="15"/>
      <c r="C23" s="13" t="str">
        <f t="shared" si="9"/>
        <v/>
      </c>
      <c r="D23" s="13" t="str">
        <f>IF(C23="",D22,IF(D22&lt;&gt;"",CONCATENATE(D22,"、",C23),C23))</f>
        <v/>
      </c>
      <c r="F23" s="18" t="s">
        <v>125</v>
      </c>
      <c r="G23" s="17"/>
      <c r="H23" s="13" t="str">
        <f t="shared" si="1"/>
        <v/>
      </c>
      <c r="I23" s="13" t="str">
        <f t="shared" si="5"/>
        <v>一般会計</v>
      </c>
      <c r="K23" s="13"/>
      <c r="L23" s="13"/>
      <c r="O23" s="13"/>
      <c r="P23" s="13"/>
      <c r="Q23" s="19"/>
      <c r="T23" s="13"/>
      <c r="U23" s="32" t="s">
        <v>572</v>
      </c>
      <c r="W23" s="32" t="s">
        <v>587</v>
      </c>
      <c r="Y23" s="32" t="s">
        <v>324</v>
      </c>
      <c r="Z23" s="32" t="s">
        <v>455</v>
      </c>
      <c r="AA23" s="73" t="s">
        <v>418</v>
      </c>
      <c r="AB23" s="73" t="s">
        <v>549</v>
      </c>
      <c r="AC23" s="31"/>
      <c r="AD23" s="31"/>
      <c r="AE23" s="31"/>
      <c r="AF23" s="30"/>
      <c r="AK23" s="42" t="str">
        <f t="shared" si="7"/>
        <v>V</v>
      </c>
    </row>
    <row r="24" spans="1:37" ht="13.5" customHeight="1" x14ac:dyDescent="0.2">
      <c r="A24" s="69" t="s">
        <v>292</v>
      </c>
      <c r="B24" s="15"/>
      <c r="C24" s="13" t="str">
        <f t="shared" si="9"/>
        <v/>
      </c>
      <c r="D24" s="13" t="str">
        <f>IF(C24="",D23,IF(D23&lt;&gt;"",CONCATENATE(D23,"、",C24),C24))</f>
        <v/>
      </c>
      <c r="F24" s="18" t="s">
        <v>296</v>
      </c>
      <c r="G24" s="17"/>
      <c r="H24" s="13" t="str">
        <f t="shared" si="1"/>
        <v/>
      </c>
      <c r="I24" s="13" t="str">
        <f t="shared" si="5"/>
        <v>一般会計</v>
      </c>
      <c r="K24" s="13"/>
      <c r="L24" s="13"/>
      <c r="O24" s="13"/>
      <c r="P24" s="13"/>
      <c r="Q24" s="19"/>
      <c r="T24" s="13"/>
      <c r="U24" s="32" t="s">
        <v>573</v>
      </c>
      <c r="Y24" s="32" t="s">
        <v>325</v>
      </c>
      <c r="Z24" s="32" t="s">
        <v>456</v>
      </c>
      <c r="AA24" s="73" t="s">
        <v>419</v>
      </c>
      <c r="AB24" s="73" t="s">
        <v>550</v>
      </c>
      <c r="AC24" s="31"/>
      <c r="AD24" s="31"/>
      <c r="AE24" s="31"/>
      <c r="AF24" s="30"/>
      <c r="AK24" s="42" t="str">
        <f>CHAR(CODE(AK23)+1)</f>
        <v>W</v>
      </c>
    </row>
    <row r="25" spans="1:37" ht="13.5" customHeight="1" x14ac:dyDescent="0.2">
      <c r="A25" s="71"/>
      <c r="B25" s="70"/>
      <c r="F25" s="18" t="s">
        <v>126</v>
      </c>
      <c r="G25" s="17"/>
      <c r="H25" s="13" t="str">
        <f t="shared" si="1"/>
        <v/>
      </c>
      <c r="I25" s="13" t="str">
        <f t="shared" si="5"/>
        <v>一般会計</v>
      </c>
      <c r="K25" s="13"/>
      <c r="L25" s="13"/>
      <c r="O25" s="13"/>
      <c r="P25" s="13"/>
      <c r="Q25" s="19"/>
      <c r="T25" s="13"/>
      <c r="U25" s="32" t="s">
        <v>574</v>
      </c>
      <c r="Y25" s="32" t="s">
        <v>326</v>
      </c>
      <c r="Z25" s="32" t="s">
        <v>457</v>
      </c>
      <c r="AA25" s="73" t="s">
        <v>420</v>
      </c>
      <c r="AB25" s="73" t="s">
        <v>551</v>
      </c>
      <c r="AC25" s="31"/>
      <c r="AD25" s="31"/>
      <c r="AE25" s="31"/>
      <c r="AF25" s="30"/>
      <c r="AK25" s="42" t="str">
        <f t="shared" si="7"/>
        <v>X</v>
      </c>
    </row>
    <row r="26" spans="1:37" ht="13.5" customHeight="1" x14ac:dyDescent="0.2">
      <c r="A26" s="68"/>
      <c r="B26" s="67"/>
      <c r="F26" s="18" t="s">
        <v>127</v>
      </c>
      <c r="G26" s="17"/>
      <c r="H26" s="13" t="str">
        <f t="shared" si="1"/>
        <v/>
      </c>
      <c r="I26" s="13" t="str">
        <f t="shared" si="5"/>
        <v>一般会計</v>
      </c>
      <c r="K26" s="13"/>
      <c r="L26" s="13"/>
      <c r="O26" s="13"/>
      <c r="P26" s="13"/>
      <c r="Q26" s="19"/>
      <c r="T26" s="13"/>
      <c r="U26" s="32" t="s">
        <v>575</v>
      </c>
      <c r="Y26" s="32" t="s">
        <v>327</v>
      </c>
      <c r="Z26" s="32" t="s">
        <v>458</v>
      </c>
      <c r="AA26" s="73" t="s">
        <v>421</v>
      </c>
      <c r="AB26" s="73" t="s">
        <v>552</v>
      </c>
      <c r="AC26" s="31"/>
      <c r="AD26" s="31"/>
      <c r="AE26" s="31"/>
      <c r="AF26" s="30"/>
      <c r="AK26" s="42" t="str">
        <f t="shared" si="7"/>
        <v>Y</v>
      </c>
    </row>
    <row r="27" spans="1:37" ht="13.5" customHeight="1" x14ac:dyDescent="0.2">
      <c r="A27" s="13" t="str">
        <f>IF(D24="", "-", D24)</f>
        <v>-</v>
      </c>
      <c r="B27" s="13"/>
      <c r="F27" s="18" t="s">
        <v>128</v>
      </c>
      <c r="G27" s="17"/>
      <c r="H27" s="13" t="str">
        <f t="shared" si="1"/>
        <v/>
      </c>
      <c r="I27" s="13" t="str">
        <f t="shared" si="5"/>
        <v>一般会計</v>
      </c>
      <c r="K27" s="13"/>
      <c r="L27" s="13"/>
      <c r="O27" s="13"/>
      <c r="P27" s="13"/>
      <c r="Q27" s="19"/>
      <c r="T27" s="13"/>
      <c r="U27" s="32" t="s">
        <v>576</v>
      </c>
      <c r="Y27" s="32" t="s">
        <v>328</v>
      </c>
      <c r="Z27" s="32" t="s">
        <v>459</v>
      </c>
      <c r="AA27" s="73" t="s">
        <v>422</v>
      </c>
      <c r="AB27" s="73" t="s">
        <v>553</v>
      </c>
      <c r="AC27" s="31"/>
      <c r="AD27" s="31"/>
      <c r="AE27" s="31"/>
      <c r="AF27" s="30"/>
      <c r="AK27" s="42"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577</v>
      </c>
      <c r="Y28" s="32" t="s">
        <v>329</v>
      </c>
      <c r="Z28" s="32" t="s">
        <v>460</v>
      </c>
      <c r="AA28" s="73" t="s">
        <v>423</v>
      </c>
      <c r="AB28" s="73" t="s">
        <v>554</v>
      </c>
      <c r="AC28" s="31"/>
      <c r="AD28" s="31"/>
      <c r="AE28" s="31"/>
      <c r="AF28" s="30"/>
      <c r="AK28" s="42" t="s">
        <v>200</v>
      </c>
    </row>
    <row r="29" spans="1:37" ht="13.5" customHeight="1" x14ac:dyDescent="0.2">
      <c r="A29" s="13"/>
      <c r="B29" s="13"/>
      <c r="F29" s="18" t="s">
        <v>213</v>
      </c>
      <c r="G29" s="17"/>
      <c r="H29" s="13" t="str">
        <f t="shared" si="1"/>
        <v/>
      </c>
      <c r="I29" s="13" t="str">
        <f t="shared" si="5"/>
        <v>一般会計</v>
      </c>
      <c r="K29" s="13"/>
      <c r="L29" s="13"/>
      <c r="O29" s="13"/>
      <c r="P29" s="13"/>
      <c r="Q29" s="19"/>
      <c r="T29" s="13"/>
      <c r="U29" s="32" t="s">
        <v>578</v>
      </c>
      <c r="Y29" s="32" t="s">
        <v>330</v>
      </c>
      <c r="Z29" s="32" t="s">
        <v>461</v>
      </c>
      <c r="AA29" s="73" t="s">
        <v>424</v>
      </c>
      <c r="AB29" s="73" t="s">
        <v>555</v>
      </c>
      <c r="AC29" s="31"/>
      <c r="AD29" s="31"/>
      <c r="AE29" s="31"/>
      <c r="AF29" s="30"/>
      <c r="AK29" s="42" t="str">
        <f t="shared" si="7"/>
        <v>b</v>
      </c>
    </row>
    <row r="30" spans="1:37" ht="13.5" customHeight="1" x14ac:dyDescent="0.2">
      <c r="A30" s="13"/>
      <c r="B30" s="13"/>
      <c r="F30" s="18" t="s">
        <v>214</v>
      </c>
      <c r="G30" s="17"/>
      <c r="H30" s="13" t="str">
        <f t="shared" si="1"/>
        <v/>
      </c>
      <c r="I30" s="13" t="str">
        <f t="shared" si="5"/>
        <v>一般会計</v>
      </c>
      <c r="K30" s="13"/>
      <c r="L30" s="13"/>
      <c r="O30" s="13"/>
      <c r="P30" s="13"/>
      <c r="Q30" s="19"/>
      <c r="T30" s="13"/>
      <c r="U30" s="32" t="s">
        <v>579</v>
      </c>
      <c r="Y30" s="32" t="s">
        <v>331</v>
      </c>
      <c r="Z30" s="32" t="s">
        <v>462</v>
      </c>
      <c r="AA30" s="73" t="s">
        <v>425</v>
      </c>
      <c r="AB30" s="73" t="s">
        <v>556</v>
      </c>
      <c r="AC30" s="31"/>
      <c r="AD30" s="31"/>
      <c r="AE30" s="31"/>
      <c r="AF30" s="30"/>
      <c r="AK30" s="42" t="str">
        <f t="shared" si="7"/>
        <v>c</v>
      </c>
    </row>
    <row r="31" spans="1:37" ht="13.5" customHeight="1" x14ac:dyDescent="0.2">
      <c r="A31" s="13"/>
      <c r="B31" s="13"/>
      <c r="F31" s="18" t="s">
        <v>215</v>
      </c>
      <c r="G31" s="17"/>
      <c r="H31" s="13" t="str">
        <f t="shared" si="1"/>
        <v/>
      </c>
      <c r="I31" s="13" t="str">
        <f t="shared" si="5"/>
        <v>一般会計</v>
      </c>
      <c r="K31" s="13"/>
      <c r="L31" s="13"/>
      <c r="O31" s="13"/>
      <c r="P31" s="13"/>
      <c r="Q31" s="19"/>
      <c r="T31" s="13"/>
      <c r="U31" s="32" t="s">
        <v>580</v>
      </c>
      <c r="Y31" s="32" t="s">
        <v>332</v>
      </c>
      <c r="Z31" s="32" t="s">
        <v>463</v>
      </c>
      <c r="AA31" s="73" t="s">
        <v>426</v>
      </c>
      <c r="AB31" s="73" t="s">
        <v>557</v>
      </c>
      <c r="AC31" s="31"/>
      <c r="AD31" s="31"/>
      <c r="AE31" s="31"/>
      <c r="AF31" s="30"/>
      <c r="AK31" s="42" t="str">
        <f t="shared" si="7"/>
        <v>d</v>
      </c>
    </row>
    <row r="32" spans="1:37" ht="13.5" customHeight="1" x14ac:dyDescent="0.2">
      <c r="A32" s="13"/>
      <c r="B32" s="13"/>
      <c r="F32" s="18" t="s">
        <v>216</v>
      </c>
      <c r="G32" s="17"/>
      <c r="H32" s="13" t="str">
        <f t="shared" si="1"/>
        <v/>
      </c>
      <c r="I32" s="13" t="str">
        <f t="shared" si="5"/>
        <v>一般会計</v>
      </c>
      <c r="K32" s="13"/>
      <c r="L32" s="13"/>
      <c r="O32" s="13"/>
      <c r="P32" s="13"/>
      <c r="Q32" s="19"/>
      <c r="T32" s="13"/>
      <c r="U32" s="32" t="s">
        <v>581</v>
      </c>
      <c r="Y32" s="32" t="s">
        <v>333</v>
      </c>
      <c r="Z32" s="32" t="s">
        <v>464</v>
      </c>
      <c r="AA32" s="73" t="s">
        <v>66</v>
      </c>
      <c r="AB32" s="73" t="s">
        <v>66</v>
      </c>
      <c r="AC32" s="31"/>
      <c r="AD32" s="31"/>
      <c r="AE32" s="31"/>
      <c r="AF32" s="30"/>
      <c r="AK32" s="42" t="str">
        <f t="shared" si="7"/>
        <v>e</v>
      </c>
    </row>
    <row r="33" spans="1:37" ht="13.5" customHeight="1" x14ac:dyDescent="0.2">
      <c r="A33" s="13"/>
      <c r="B33" s="13"/>
      <c r="F33" s="18" t="s">
        <v>217</v>
      </c>
      <c r="G33" s="17"/>
      <c r="H33" s="13" t="str">
        <f t="shared" si="1"/>
        <v/>
      </c>
      <c r="I33" s="13" t="str">
        <f t="shared" si="5"/>
        <v>一般会計</v>
      </c>
      <c r="K33" s="13"/>
      <c r="L33" s="13"/>
      <c r="O33" s="13"/>
      <c r="P33" s="13"/>
      <c r="Q33" s="19"/>
      <c r="T33" s="13"/>
      <c r="U33" s="32" t="s">
        <v>582</v>
      </c>
      <c r="Y33" s="32" t="s">
        <v>334</v>
      </c>
      <c r="Z33" s="32" t="s">
        <v>465</v>
      </c>
      <c r="AA33" s="56"/>
      <c r="AB33" s="31"/>
      <c r="AC33" s="31"/>
      <c r="AD33" s="31"/>
      <c r="AE33" s="31"/>
      <c r="AF33" s="30"/>
      <c r="AK33" s="42" t="str">
        <f t="shared" si="7"/>
        <v>f</v>
      </c>
    </row>
    <row r="34" spans="1:37" ht="13.5" customHeight="1" x14ac:dyDescent="0.2">
      <c r="A34" s="13"/>
      <c r="B34" s="13"/>
      <c r="F34" s="18" t="s">
        <v>218</v>
      </c>
      <c r="G34" s="17"/>
      <c r="H34" s="13" t="str">
        <f t="shared" si="1"/>
        <v/>
      </c>
      <c r="I34" s="13" t="str">
        <f t="shared" si="5"/>
        <v>一般会計</v>
      </c>
      <c r="K34" s="13"/>
      <c r="L34" s="13"/>
      <c r="O34" s="13"/>
      <c r="P34" s="13"/>
      <c r="Q34" s="19"/>
      <c r="T34" s="13"/>
      <c r="U34" s="32" t="s">
        <v>583</v>
      </c>
      <c r="Y34" s="32" t="s">
        <v>335</v>
      </c>
      <c r="Z34" s="32" t="s">
        <v>466</v>
      </c>
      <c r="AB34" s="31"/>
      <c r="AC34" s="31"/>
      <c r="AD34" s="31"/>
      <c r="AE34" s="31"/>
      <c r="AF34" s="30"/>
      <c r="AK34" s="42" t="str">
        <f t="shared" si="7"/>
        <v>g</v>
      </c>
    </row>
    <row r="35" spans="1:37" ht="13.5" customHeight="1" x14ac:dyDescent="0.2">
      <c r="A35" s="13"/>
      <c r="B35" s="13"/>
      <c r="F35" s="18" t="s">
        <v>219</v>
      </c>
      <c r="G35" s="17"/>
      <c r="H35" s="13" t="str">
        <f t="shared" si="1"/>
        <v/>
      </c>
      <c r="I35" s="13" t="str">
        <f t="shared" si="5"/>
        <v>一般会計</v>
      </c>
      <c r="K35" s="13"/>
      <c r="L35" s="13"/>
      <c r="O35" s="13"/>
      <c r="P35" s="13"/>
      <c r="Q35" s="19"/>
      <c r="T35" s="13"/>
      <c r="Y35" s="32" t="s">
        <v>336</v>
      </c>
      <c r="Z35" s="32" t="s">
        <v>467</v>
      </c>
      <c r="AC35" s="31"/>
      <c r="AF35" s="30"/>
      <c r="AK35" s="42" t="str">
        <f t="shared" si="7"/>
        <v>h</v>
      </c>
    </row>
    <row r="36" spans="1:37" ht="13.5" customHeight="1" x14ac:dyDescent="0.2">
      <c r="A36" s="13"/>
      <c r="B36" s="13"/>
      <c r="F36" s="18" t="s">
        <v>220</v>
      </c>
      <c r="G36" s="17"/>
      <c r="H36" s="13" t="str">
        <f t="shared" si="1"/>
        <v/>
      </c>
      <c r="I36" s="13" t="str">
        <f t="shared" si="5"/>
        <v>一般会計</v>
      </c>
      <c r="K36" s="13"/>
      <c r="L36" s="13"/>
      <c r="O36" s="13"/>
      <c r="P36" s="13"/>
      <c r="Q36" s="19"/>
      <c r="T36" s="13"/>
      <c r="U36" s="32" t="s">
        <v>584</v>
      </c>
      <c r="Y36" s="32" t="s">
        <v>337</v>
      </c>
      <c r="Z36" s="32" t="s">
        <v>468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338</v>
      </c>
      <c r="Z37" s="32" t="s">
        <v>469</v>
      </c>
      <c r="AF37" s="30"/>
      <c r="AK37" s="42" t="str">
        <f t="shared" si="7"/>
        <v>j</v>
      </c>
    </row>
    <row r="38" spans="1:37" x14ac:dyDescent="0.2">
      <c r="A38" s="13"/>
      <c r="B38" s="13"/>
      <c r="F38" s="13"/>
      <c r="G38" s="19"/>
      <c r="K38" s="13"/>
      <c r="L38" s="13"/>
      <c r="O38" s="13"/>
      <c r="P38" s="13"/>
      <c r="Q38" s="19"/>
      <c r="T38" s="13"/>
      <c r="U38" s="32" t="s">
        <v>278</v>
      </c>
      <c r="Y38" s="32" t="s">
        <v>339</v>
      </c>
      <c r="Z38" s="32" t="s">
        <v>470</v>
      </c>
      <c r="AF38" s="30"/>
      <c r="AK38" s="42" t="str">
        <f t="shared" si="7"/>
        <v>k</v>
      </c>
    </row>
    <row r="39" spans="1:37" x14ac:dyDescent="0.2">
      <c r="A39" s="13"/>
      <c r="B39" s="13"/>
      <c r="F39" s="13" t="str">
        <f>I37</f>
        <v>一般会計</v>
      </c>
      <c r="G39" s="19"/>
      <c r="K39" s="13"/>
      <c r="L39" s="13"/>
      <c r="O39" s="13"/>
      <c r="P39" s="13"/>
      <c r="Q39" s="19"/>
      <c r="T39" s="13"/>
      <c r="U39" s="32" t="s">
        <v>288</v>
      </c>
      <c r="Y39" s="32" t="s">
        <v>340</v>
      </c>
      <c r="Z39" s="32" t="s">
        <v>471</v>
      </c>
      <c r="AF39" s="30"/>
      <c r="AK39" s="42" t="str">
        <f t="shared" si="7"/>
        <v>l</v>
      </c>
    </row>
    <row r="40" spans="1:37" x14ac:dyDescent="0.2">
      <c r="A40" s="13"/>
      <c r="B40" s="13"/>
      <c r="F40" s="13"/>
      <c r="G40" s="19"/>
      <c r="K40" s="13"/>
      <c r="L40" s="13"/>
      <c r="O40" s="13"/>
      <c r="P40" s="13"/>
      <c r="Q40" s="19"/>
      <c r="T40" s="13"/>
      <c r="Y40" s="32" t="s">
        <v>341</v>
      </c>
      <c r="Z40" s="32" t="s">
        <v>472</v>
      </c>
      <c r="AF40" s="30"/>
      <c r="AK40" s="42" t="str">
        <f t="shared" si="7"/>
        <v>m</v>
      </c>
    </row>
    <row r="41" spans="1:37" x14ac:dyDescent="0.2">
      <c r="A41" s="13"/>
      <c r="B41" s="13"/>
      <c r="F41" s="13"/>
      <c r="G41" s="19"/>
      <c r="K41" s="13"/>
      <c r="L41" s="13"/>
      <c r="O41" s="13"/>
      <c r="P41" s="13"/>
      <c r="Q41" s="19"/>
      <c r="T41" s="13"/>
      <c r="Y41" s="32" t="s">
        <v>342</v>
      </c>
      <c r="Z41" s="32" t="s">
        <v>473</v>
      </c>
      <c r="AF41" s="30"/>
      <c r="AK41" s="42" t="str">
        <f t="shared" si="7"/>
        <v>n</v>
      </c>
    </row>
    <row r="42" spans="1:37" x14ac:dyDescent="0.2">
      <c r="A42" s="13"/>
      <c r="B42" s="13"/>
      <c r="F42" s="13"/>
      <c r="G42" s="19"/>
      <c r="K42" s="13"/>
      <c r="L42" s="13"/>
      <c r="O42" s="13"/>
      <c r="P42" s="13"/>
      <c r="Q42" s="19"/>
      <c r="T42" s="13"/>
      <c r="Y42" s="32" t="s">
        <v>343</v>
      </c>
      <c r="Z42" s="32" t="s">
        <v>474</v>
      </c>
      <c r="AF42" s="30"/>
      <c r="AK42" s="42" t="str">
        <f t="shared" si="7"/>
        <v>o</v>
      </c>
    </row>
    <row r="43" spans="1:37" x14ac:dyDescent="0.2">
      <c r="A43" s="13"/>
      <c r="B43" s="13"/>
      <c r="F43" s="13"/>
      <c r="G43" s="19"/>
      <c r="K43" s="13"/>
      <c r="L43" s="13"/>
      <c r="O43" s="13"/>
      <c r="P43" s="13"/>
      <c r="Q43" s="19"/>
      <c r="T43" s="13"/>
      <c r="Y43" s="32" t="s">
        <v>344</v>
      </c>
      <c r="Z43" s="32" t="s">
        <v>475</v>
      </c>
      <c r="AF43" s="30"/>
      <c r="AK43" s="42" t="str">
        <f t="shared" si="7"/>
        <v>p</v>
      </c>
    </row>
    <row r="44" spans="1:37" x14ac:dyDescent="0.2">
      <c r="A44" s="13"/>
      <c r="B44" s="13"/>
      <c r="F44" s="13"/>
      <c r="G44" s="19"/>
      <c r="K44" s="13"/>
      <c r="L44" s="13"/>
      <c r="O44" s="13"/>
      <c r="P44" s="13"/>
      <c r="Q44" s="19"/>
      <c r="T44" s="13"/>
      <c r="Y44" s="32" t="s">
        <v>345</v>
      </c>
      <c r="Z44" s="32" t="s">
        <v>476</v>
      </c>
      <c r="AF44" s="30"/>
      <c r="AK44" s="42" t="str">
        <f t="shared" si="7"/>
        <v>q</v>
      </c>
    </row>
    <row r="45" spans="1:37" x14ac:dyDescent="0.2">
      <c r="A45" s="13"/>
      <c r="B45" s="13"/>
      <c r="F45" s="13"/>
      <c r="G45" s="19"/>
      <c r="K45" s="13"/>
      <c r="L45" s="13"/>
      <c r="O45" s="13"/>
      <c r="P45" s="13"/>
      <c r="Q45" s="19"/>
      <c r="T45" s="13"/>
      <c r="Y45" s="32" t="s">
        <v>346</v>
      </c>
      <c r="Z45" s="32" t="s">
        <v>477</v>
      </c>
      <c r="AF45" s="30"/>
      <c r="AK45" s="42" t="str">
        <f t="shared" si="7"/>
        <v>r</v>
      </c>
    </row>
    <row r="46" spans="1:37" x14ac:dyDescent="0.2">
      <c r="A46" s="13"/>
      <c r="B46" s="13"/>
      <c r="F46" s="13"/>
      <c r="G46" s="19"/>
      <c r="K46" s="13"/>
      <c r="L46" s="13"/>
      <c r="O46" s="13"/>
      <c r="P46" s="13"/>
      <c r="Q46" s="19"/>
      <c r="T46" s="13"/>
      <c r="Y46" s="32" t="s">
        <v>347</v>
      </c>
      <c r="Z46" s="32" t="s">
        <v>478</v>
      </c>
      <c r="AF46" s="30"/>
      <c r="AK46" s="42" t="str">
        <f t="shared" si="7"/>
        <v>s</v>
      </c>
    </row>
    <row r="47" spans="1:37" x14ac:dyDescent="0.2">
      <c r="A47" s="13"/>
      <c r="B47" s="13"/>
      <c r="F47" s="13"/>
      <c r="G47" s="19"/>
      <c r="K47" s="13"/>
      <c r="L47" s="13"/>
      <c r="O47" s="13"/>
      <c r="P47" s="13"/>
      <c r="Q47" s="19"/>
      <c r="T47" s="13"/>
      <c r="Y47" s="32" t="s">
        <v>348</v>
      </c>
      <c r="Z47" s="32" t="s">
        <v>479</v>
      </c>
      <c r="AF47" s="30"/>
      <c r="AK47" s="42" t="str">
        <f t="shared" si="7"/>
        <v>t</v>
      </c>
    </row>
    <row r="48" spans="1:37" x14ac:dyDescent="0.2">
      <c r="A48" s="13"/>
      <c r="B48" s="13"/>
      <c r="F48" s="13"/>
      <c r="G48" s="19"/>
      <c r="K48" s="13"/>
      <c r="L48" s="13"/>
      <c r="O48" s="13"/>
      <c r="P48" s="13"/>
      <c r="Q48" s="19"/>
      <c r="T48" s="13"/>
      <c r="Y48" s="32" t="s">
        <v>349</v>
      </c>
      <c r="Z48" s="32" t="s">
        <v>480</v>
      </c>
      <c r="AF48" s="30"/>
      <c r="AK48" s="42" t="str">
        <f t="shared" si="7"/>
        <v>u</v>
      </c>
    </row>
    <row r="49" spans="1:37" x14ac:dyDescent="0.2">
      <c r="A49" s="13"/>
      <c r="B49" s="13"/>
      <c r="F49" s="13"/>
      <c r="G49" s="19"/>
      <c r="K49" s="13"/>
      <c r="L49" s="13"/>
      <c r="O49" s="13"/>
      <c r="P49" s="13"/>
      <c r="Q49" s="19"/>
      <c r="T49" s="13"/>
      <c r="Y49" s="32" t="s">
        <v>350</v>
      </c>
      <c r="Z49" s="32" t="s">
        <v>481</v>
      </c>
      <c r="AF49" s="30"/>
      <c r="AK49" s="42" t="str">
        <f t="shared" si="7"/>
        <v>v</v>
      </c>
    </row>
    <row r="50" spans="1:37" x14ac:dyDescent="0.2">
      <c r="A50" s="13"/>
      <c r="B50" s="13"/>
      <c r="F50" s="13"/>
      <c r="G50" s="19"/>
      <c r="K50" s="13"/>
      <c r="L50" s="13"/>
      <c r="O50" s="13"/>
      <c r="P50" s="13"/>
      <c r="Q50" s="19"/>
      <c r="T50" s="13"/>
      <c r="Y50" s="32" t="s">
        <v>351</v>
      </c>
      <c r="Z50" s="32" t="s">
        <v>482</v>
      </c>
      <c r="AF50" s="30"/>
    </row>
    <row r="51" spans="1:37" x14ac:dyDescent="0.2">
      <c r="A51" s="13"/>
      <c r="B51" s="13"/>
      <c r="F51" s="13"/>
      <c r="G51" s="19"/>
      <c r="K51" s="13"/>
      <c r="L51" s="13"/>
      <c r="O51" s="13"/>
      <c r="P51" s="13"/>
      <c r="Q51" s="19"/>
      <c r="T51" s="13"/>
      <c r="Y51" s="32" t="s">
        <v>352</v>
      </c>
      <c r="Z51" s="32" t="s">
        <v>483</v>
      </c>
      <c r="AF51" s="30"/>
    </row>
    <row r="52" spans="1:37" x14ac:dyDescent="0.2">
      <c r="A52" s="13"/>
      <c r="B52" s="13"/>
      <c r="F52" s="13"/>
      <c r="G52" s="19"/>
      <c r="K52" s="13"/>
      <c r="L52" s="13"/>
      <c r="O52" s="13"/>
      <c r="P52" s="13"/>
      <c r="Q52" s="19"/>
      <c r="T52" s="13"/>
      <c r="Y52" s="32" t="s">
        <v>353</v>
      </c>
      <c r="Z52" s="32" t="s">
        <v>484</v>
      </c>
      <c r="AF52" s="30"/>
    </row>
    <row r="53" spans="1:37" x14ac:dyDescent="0.2">
      <c r="A53" s="13"/>
      <c r="B53" s="13"/>
      <c r="F53" s="13"/>
      <c r="G53" s="19"/>
      <c r="K53" s="13"/>
      <c r="L53" s="13"/>
      <c r="O53" s="13"/>
      <c r="P53" s="13"/>
      <c r="Q53" s="19"/>
      <c r="T53" s="13"/>
      <c r="Y53" s="32" t="s">
        <v>354</v>
      </c>
      <c r="Z53" s="32" t="s">
        <v>485</v>
      </c>
      <c r="AF53" s="30"/>
    </row>
    <row r="54" spans="1:37" x14ac:dyDescent="0.2">
      <c r="A54" s="13"/>
      <c r="B54" s="13"/>
      <c r="F54" s="13"/>
      <c r="G54" s="19"/>
      <c r="K54" s="13"/>
      <c r="L54" s="13"/>
      <c r="O54" s="13"/>
      <c r="P54" s="20"/>
      <c r="Q54" s="19"/>
      <c r="T54" s="13"/>
      <c r="Y54" s="32" t="s">
        <v>355</v>
      </c>
      <c r="Z54" s="32" t="s">
        <v>486</v>
      </c>
      <c r="AF54" s="30"/>
    </row>
    <row r="55" spans="1:37" x14ac:dyDescent="0.2">
      <c r="A55" s="13"/>
      <c r="B55" s="13"/>
      <c r="F55" s="13"/>
      <c r="G55" s="19"/>
      <c r="K55" s="13"/>
      <c r="L55" s="13"/>
      <c r="O55" s="13"/>
      <c r="P55" s="13"/>
      <c r="Q55" s="19"/>
      <c r="T55" s="13"/>
      <c r="Y55" s="32" t="s">
        <v>356</v>
      </c>
      <c r="Z55" s="32" t="s">
        <v>487</v>
      </c>
      <c r="AF55" s="30"/>
    </row>
    <row r="56" spans="1:37" x14ac:dyDescent="0.2">
      <c r="A56" s="13"/>
      <c r="B56" s="13"/>
      <c r="F56" s="13"/>
      <c r="G56" s="19"/>
      <c r="K56" s="13"/>
      <c r="L56" s="13"/>
      <c r="O56" s="13"/>
      <c r="P56" s="13"/>
      <c r="Q56" s="19"/>
      <c r="T56" s="13"/>
      <c r="Y56" s="32" t="s">
        <v>357</v>
      </c>
      <c r="Z56" s="32" t="s">
        <v>488</v>
      </c>
      <c r="AF56" s="30"/>
    </row>
    <row r="57" spans="1:37" x14ac:dyDescent="0.2">
      <c r="A57" s="13"/>
      <c r="B57" s="13"/>
      <c r="F57" s="13"/>
      <c r="G57" s="19"/>
      <c r="K57" s="13"/>
      <c r="L57" s="13"/>
      <c r="O57" s="13"/>
      <c r="P57" s="13"/>
      <c r="Q57" s="19"/>
      <c r="T57" s="13"/>
      <c r="Y57" s="32" t="s">
        <v>358</v>
      </c>
      <c r="Z57" s="32" t="s">
        <v>489</v>
      </c>
      <c r="AF57" s="30"/>
    </row>
    <row r="58" spans="1:37" x14ac:dyDescent="0.2">
      <c r="A58" s="13"/>
      <c r="B58" s="13"/>
      <c r="F58" s="13"/>
      <c r="G58" s="19"/>
      <c r="K58" s="13"/>
      <c r="L58" s="13"/>
      <c r="O58" s="13"/>
      <c r="P58" s="13"/>
      <c r="Q58" s="19"/>
      <c r="T58" s="13"/>
      <c r="Y58" s="32" t="s">
        <v>359</v>
      </c>
      <c r="Z58" s="32" t="s">
        <v>490</v>
      </c>
      <c r="AF58" s="30"/>
    </row>
    <row r="59" spans="1:37" x14ac:dyDescent="0.2">
      <c r="A59" s="13"/>
      <c r="B59" s="13"/>
      <c r="F59" s="13"/>
      <c r="G59" s="19"/>
      <c r="K59" s="13"/>
      <c r="L59" s="13"/>
      <c r="O59" s="13"/>
      <c r="P59" s="13"/>
      <c r="Q59" s="19"/>
      <c r="T59" s="13"/>
      <c r="Y59" s="32" t="s">
        <v>360</v>
      </c>
      <c r="Z59" s="32" t="s">
        <v>491</v>
      </c>
      <c r="AF59" s="30"/>
    </row>
    <row r="60" spans="1:37" x14ac:dyDescent="0.2">
      <c r="A60" s="13"/>
      <c r="B60" s="13"/>
      <c r="F60" s="13"/>
      <c r="G60" s="19"/>
      <c r="K60" s="13"/>
      <c r="L60" s="13"/>
      <c r="O60" s="13"/>
      <c r="P60" s="13"/>
      <c r="Q60" s="19"/>
      <c r="T60" s="13"/>
      <c r="Y60" s="32" t="s">
        <v>361</v>
      </c>
      <c r="Z60" s="32" t="s">
        <v>492</v>
      </c>
      <c r="AF60" s="30"/>
    </row>
    <row r="61" spans="1:37" x14ac:dyDescent="0.2">
      <c r="A61" s="13"/>
      <c r="B61" s="13"/>
      <c r="F61" s="13"/>
      <c r="G61" s="19"/>
      <c r="K61" s="13"/>
      <c r="L61" s="13"/>
      <c r="O61" s="13"/>
      <c r="P61" s="13"/>
      <c r="Q61" s="19"/>
      <c r="T61" s="13"/>
      <c r="Y61" s="32" t="s">
        <v>362</v>
      </c>
      <c r="Z61" s="32" t="s">
        <v>493</v>
      </c>
      <c r="AF61" s="30"/>
    </row>
    <row r="62" spans="1:37" x14ac:dyDescent="0.2">
      <c r="A62" s="13"/>
      <c r="B62" s="13"/>
      <c r="F62" s="13"/>
      <c r="G62" s="19"/>
      <c r="K62" s="13"/>
      <c r="L62" s="13"/>
      <c r="O62" s="13"/>
      <c r="P62" s="13"/>
      <c r="Q62" s="19"/>
      <c r="T62" s="13"/>
      <c r="Y62" s="32" t="s">
        <v>363</v>
      </c>
      <c r="Z62" s="32" t="s">
        <v>494</v>
      </c>
      <c r="AF62" s="30"/>
    </row>
    <row r="63" spans="1:37" x14ac:dyDescent="0.2">
      <c r="A63" s="13"/>
      <c r="B63" s="13"/>
      <c r="F63" s="13"/>
      <c r="G63" s="19"/>
      <c r="K63" s="13"/>
      <c r="L63" s="13"/>
      <c r="O63" s="13"/>
      <c r="P63" s="13"/>
      <c r="Q63" s="19"/>
      <c r="T63" s="13"/>
      <c r="Y63" s="32" t="s">
        <v>364</v>
      </c>
      <c r="Z63" s="32" t="s">
        <v>495</v>
      </c>
      <c r="AF63" s="30"/>
    </row>
    <row r="64" spans="1:37" x14ac:dyDescent="0.2">
      <c r="A64" s="13"/>
      <c r="B64" s="13"/>
      <c r="F64" s="13"/>
      <c r="G64" s="19"/>
      <c r="K64" s="13"/>
      <c r="L64" s="13"/>
      <c r="O64" s="13"/>
      <c r="P64" s="13"/>
      <c r="Q64" s="19"/>
      <c r="T64" s="13"/>
      <c r="Y64" s="32" t="s">
        <v>365</v>
      </c>
      <c r="Z64" s="32" t="s">
        <v>496</v>
      </c>
      <c r="AF64" s="30"/>
    </row>
    <row r="65" spans="1:32" x14ac:dyDescent="0.2">
      <c r="A65" s="13"/>
      <c r="B65" s="13"/>
      <c r="F65" s="13"/>
      <c r="G65" s="19"/>
      <c r="K65" s="13"/>
      <c r="L65" s="13"/>
      <c r="O65" s="13"/>
      <c r="P65" s="13"/>
      <c r="Q65" s="19"/>
      <c r="T65" s="13"/>
      <c r="Y65" s="32" t="s">
        <v>366</v>
      </c>
      <c r="Z65" s="32" t="s">
        <v>497</v>
      </c>
      <c r="AF65" s="30"/>
    </row>
    <row r="66" spans="1:32" x14ac:dyDescent="0.2">
      <c r="A66" s="13"/>
      <c r="B66" s="13"/>
      <c r="F66" s="13"/>
      <c r="G66" s="19"/>
      <c r="K66" s="13"/>
      <c r="L66" s="13"/>
      <c r="O66" s="13"/>
      <c r="P66" s="13"/>
      <c r="Q66" s="19"/>
      <c r="T66" s="13"/>
      <c r="Y66" s="32" t="s">
        <v>67</v>
      </c>
      <c r="Z66" s="32" t="s">
        <v>498</v>
      </c>
      <c r="AF66" s="30"/>
    </row>
    <row r="67" spans="1:32" x14ac:dyDescent="0.2">
      <c r="A67" s="13"/>
      <c r="B67" s="13"/>
      <c r="F67" s="13"/>
      <c r="G67" s="19"/>
      <c r="K67" s="13"/>
      <c r="L67" s="13"/>
      <c r="O67" s="13"/>
      <c r="P67" s="13"/>
      <c r="Q67" s="19"/>
      <c r="T67" s="13"/>
      <c r="Y67" s="32" t="s">
        <v>367</v>
      </c>
      <c r="Z67" s="32" t="s">
        <v>499</v>
      </c>
      <c r="AF67" s="30"/>
    </row>
    <row r="68" spans="1:32" x14ac:dyDescent="0.2">
      <c r="A68" s="13"/>
      <c r="B68" s="13"/>
      <c r="F68" s="13"/>
      <c r="G68" s="19"/>
      <c r="K68" s="13"/>
      <c r="L68" s="13"/>
      <c r="O68" s="13"/>
      <c r="P68" s="13"/>
      <c r="Q68" s="19"/>
      <c r="T68" s="13"/>
      <c r="Y68" s="32" t="s">
        <v>368</v>
      </c>
      <c r="Z68" s="32" t="s">
        <v>500</v>
      </c>
      <c r="AF68" s="30"/>
    </row>
    <row r="69" spans="1:32" x14ac:dyDescent="0.2">
      <c r="A69" s="13"/>
      <c r="B69" s="13"/>
      <c r="F69" s="13"/>
      <c r="G69" s="19"/>
      <c r="K69" s="13"/>
      <c r="L69" s="13"/>
      <c r="O69" s="13"/>
      <c r="P69" s="13"/>
      <c r="Q69" s="19"/>
      <c r="T69" s="13"/>
      <c r="Y69" s="32" t="s">
        <v>369</v>
      </c>
      <c r="Z69" s="32" t="s">
        <v>501</v>
      </c>
      <c r="AF69" s="30"/>
    </row>
    <row r="70" spans="1:32" x14ac:dyDescent="0.2">
      <c r="A70" s="13"/>
      <c r="B70" s="13"/>
      <c r="Y70" s="32" t="s">
        <v>370</v>
      </c>
      <c r="Z70" s="32" t="s">
        <v>502</v>
      </c>
    </row>
    <row r="71" spans="1:32" x14ac:dyDescent="0.2">
      <c r="Y71" s="32" t="s">
        <v>371</v>
      </c>
      <c r="Z71" s="32" t="s">
        <v>503</v>
      </c>
    </row>
    <row r="72" spans="1:32" x14ac:dyDescent="0.2">
      <c r="Y72" s="32" t="s">
        <v>372</v>
      </c>
      <c r="Z72" s="32" t="s">
        <v>504</v>
      </c>
    </row>
    <row r="73" spans="1:32" x14ac:dyDescent="0.2">
      <c r="Y73" s="32" t="s">
        <v>373</v>
      </c>
      <c r="Z73" s="32" t="s">
        <v>505</v>
      </c>
    </row>
    <row r="74" spans="1:32" x14ac:dyDescent="0.2">
      <c r="Y74" s="32" t="s">
        <v>374</v>
      </c>
      <c r="Z74" s="32" t="s">
        <v>506</v>
      </c>
    </row>
    <row r="75" spans="1:32" x14ac:dyDescent="0.2">
      <c r="Y75" s="32" t="s">
        <v>375</v>
      </c>
      <c r="Z75" s="32" t="s">
        <v>507</v>
      </c>
    </row>
    <row r="76" spans="1:32" x14ac:dyDescent="0.2">
      <c r="Y76" s="32" t="s">
        <v>376</v>
      </c>
      <c r="Z76" s="32" t="s">
        <v>508</v>
      </c>
    </row>
    <row r="77" spans="1:32" x14ac:dyDescent="0.2">
      <c r="Y77" s="32" t="s">
        <v>377</v>
      </c>
      <c r="Z77" s="32" t="s">
        <v>509</v>
      </c>
    </row>
    <row r="78" spans="1:32" x14ac:dyDescent="0.2">
      <c r="Y78" s="32" t="s">
        <v>378</v>
      </c>
      <c r="Z78" s="32" t="s">
        <v>510</v>
      </c>
    </row>
    <row r="79" spans="1:32" x14ac:dyDescent="0.2">
      <c r="Y79" s="32" t="s">
        <v>379</v>
      </c>
      <c r="Z79" s="32" t="s">
        <v>511</v>
      </c>
    </row>
    <row r="80" spans="1:32" x14ac:dyDescent="0.2">
      <c r="Y80" s="32" t="s">
        <v>380</v>
      </c>
      <c r="Z80" s="32" t="s">
        <v>512</v>
      </c>
    </row>
    <row r="81" spans="25:26" x14ac:dyDescent="0.2">
      <c r="Y81" s="32" t="s">
        <v>381</v>
      </c>
      <c r="Z81" s="32" t="s">
        <v>513</v>
      </c>
    </row>
    <row r="82" spans="25:26" x14ac:dyDescent="0.2">
      <c r="Y82" s="32" t="s">
        <v>382</v>
      </c>
      <c r="Z82" s="32" t="s">
        <v>514</v>
      </c>
    </row>
    <row r="83" spans="25:26" x14ac:dyDescent="0.2">
      <c r="Y83" s="32" t="s">
        <v>383</v>
      </c>
      <c r="Z83" s="32" t="s">
        <v>515</v>
      </c>
    </row>
    <row r="84" spans="25:26" x14ac:dyDescent="0.2">
      <c r="Y84" s="32" t="s">
        <v>384</v>
      </c>
      <c r="Z84" s="32" t="s">
        <v>516</v>
      </c>
    </row>
    <row r="85" spans="25:26" x14ac:dyDescent="0.2">
      <c r="Y85" s="32" t="s">
        <v>385</v>
      </c>
      <c r="Z85" s="32" t="s">
        <v>517</v>
      </c>
    </row>
    <row r="86" spans="25:26" x14ac:dyDescent="0.2">
      <c r="Y86" s="32" t="s">
        <v>386</v>
      </c>
      <c r="Z86" s="32" t="s">
        <v>518</v>
      </c>
    </row>
    <row r="87" spans="25:26" x14ac:dyDescent="0.2">
      <c r="Y87" s="32" t="s">
        <v>387</v>
      </c>
      <c r="Z87" s="32" t="s">
        <v>519</v>
      </c>
    </row>
    <row r="88" spans="25:26" x14ac:dyDescent="0.2">
      <c r="Y88" s="32" t="s">
        <v>388</v>
      </c>
      <c r="Z88" s="32" t="s">
        <v>520</v>
      </c>
    </row>
    <row r="89" spans="25:26" x14ac:dyDescent="0.2">
      <c r="Y89" s="32" t="s">
        <v>389</v>
      </c>
      <c r="Z89" s="32" t="s">
        <v>521</v>
      </c>
    </row>
    <row r="90" spans="25:26" x14ac:dyDescent="0.2">
      <c r="Y90" s="32" t="s">
        <v>390</v>
      </c>
      <c r="Z90" s="32" t="s">
        <v>522</v>
      </c>
    </row>
    <row r="91" spans="25:26" x14ac:dyDescent="0.2">
      <c r="Y91" s="32" t="s">
        <v>391</v>
      </c>
      <c r="Z91" s="32" t="s">
        <v>523</v>
      </c>
    </row>
    <row r="92" spans="25:26" x14ac:dyDescent="0.2">
      <c r="Y92" s="32" t="s">
        <v>392</v>
      </c>
      <c r="Z92" s="32" t="s">
        <v>524</v>
      </c>
    </row>
    <row r="93" spans="25:26" x14ac:dyDescent="0.2">
      <c r="Y93" s="32" t="s">
        <v>393</v>
      </c>
      <c r="Z93" s="32" t="s">
        <v>525</v>
      </c>
    </row>
    <row r="94" spans="25:26" x14ac:dyDescent="0.2">
      <c r="Y94" s="32" t="s">
        <v>394</v>
      </c>
      <c r="Z94" s="32" t="s">
        <v>526</v>
      </c>
    </row>
    <row r="95" spans="25:26" x14ac:dyDescent="0.2">
      <c r="Y95" s="32" t="s">
        <v>395</v>
      </c>
      <c r="Z95" s="32" t="s">
        <v>527</v>
      </c>
    </row>
    <row r="96" spans="25:26" x14ac:dyDescent="0.2">
      <c r="Y96" s="32" t="s">
        <v>297</v>
      </c>
      <c r="Z96" s="32" t="s">
        <v>528</v>
      </c>
    </row>
    <row r="97" spans="25:26" x14ac:dyDescent="0.2">
      <c r="Y97" s="32" t="s">
        <v>396</v>
      </c>
      <c r="Z97" s="32" t="s">
        <v>529</v>
      </c>
    </row>
    <row r="98" spans="25:26" x14ac:dyDescent="0.2">
      <c r="Y98" s="32" t="s">
        <v>397</v>
      </c>
      <c r="Z98" s="32" t="s">
        <v>530</v>
      </c>
    </row>
    <row r="99" spans="25:26" x14ac:dyDescent="0.2">
      <c r="Y99" s="32" t="s">
        <v>427</v>
      </c>
      <c r="Z99" s="32" t="s">
        <v>531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2021-09-13T06:10:01Z</dcterms:created>
  <dcterms:modified xsi:type="dcterms:W3CDTF">2021-09-13T09:19:51Z</dcterms:modified>
</cp:coreProperties>
</file>