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380" yWindow="5376" windowWidth="18420" windowHeight="14472"/>
  </bookViews>
  <sheets>
    <sheet name="行政事業レビューシート" sheetId="3" r:id="rId1"/>
    <sheet name="入力規則等" sheetId="4" r:id="rId2"/>
    <sheet name="別紙2" sheetId="6" r:id="rId3"/>
    <sheet name="別紙3" sheetId="7" r:id="rId4"/>
  </sheets>
  <definedNames>
    <definedName name="_xlnm._FilterDatabase" localSheetId="0" hidden="1">行政事業レビューシート!$BF$1:$BF$190</definedName>
    <definedName name="_xlnm._FilterDatabase" localSheetId="2" hidden="1">別紙2!$BF$1:$BF$680</definedName>
    <definedName name="_xlnm._FilterDatabase" localSheetId="3" hidden="1">別紙3!$BF$1:$BF$9</definedName>
    <definedName name="_xlnm.Print_Area" localSheetId="0">行政事業レビューシート!$A$1:$AX$190</definedName>
    <definedName name="_xlnm.Print_Area" localSheetId="2">別紙2!$A$1:$AX$5</definedName>
    <definedName name="_xlnm.Print_Area" localSheetId="3">別紙3!$A$1:$AX$8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72" i="3" l="1"/>
  <c r="I72" i="3"/>
  <c r="L71" i="3"/>
  <c r="I71" i="3"/>
  <c r="L70" i="3"/>
  <c r="I70" i="3"/>
  <c r="L69" i="3"/>
  <c r="I69" i="3"/>
  <c r="L68" i="3"/>
  <c r="I68" i="3"/>
  <c r="AY186" i="3" l="1"/>
  <c r="AY185" i="3"/>
  <c r="AY181" i="3"/>
  <c r="AY182" i="3" s="1"/>
  <c r="AY180" i="3"/>
  <c r="AY179" i="3"/>
  <c r="AY178" i="3"/>
  <c r="AY174" i="3"/>
  <c r="AY175" i="3" s="1"/>
  <c r="AY173" i="3"/>
  <c r="AY172" i="3"/>
  <c r="AY171" i="3"/>
  <c r="AY170" i="3"/>
  <c r="AY169" i="3"/>
  <c r="AY168" i="3"/>
  <c r="AY167" i="3"/>
  <c r="AY166" i="3"/>
  <c r="AY162" i="3"/>
  <c r="AY163" i="3" s="1"/>
  <c r="AY158" i="3"/>
  <c r="AY161" i="3" s="1"/>
  <c r="AY154" i="3"/>
  <c r="AY155" i="3" s="1"/>
  <c r="AY150" i="3"/>
  <c r="AY151" i="3" s="1"/>
  <c r="AY143" i="3"/>
  <c r="AY139" i="3"/>
  <c r="AY132" i="3"/>
  <c r="AY138" i="3" s="1"/>
  <c r="AY128" i="3"/>
  <c r="AY44" i="3"/>
  <c r="AY45" i="3" s="1"/>
  <c r="AY36" i="3"/>
  <c r="AY39" i="3" s="1"/>
  <c r="AY26" i="3"/>
  <c r="AY31" i="3" s="1"/>
  <c r="AY25" i="3"/>
  <c r="AY137" i="3" l="1"/>
  <c r="AY153" i="3"/>
  <c r="AY164" i="3"/>
  <c r="AY136" i="3"/>
  <c r="AY152" i="3"/>
  <c r="AY156" i="3"/>
  <c r="AY177" i="3"/>
  <c r="AY40" i="3"/>
  <c r="AY135" i="3"/>
  <c r="AY160" i="3"/>
  <c r="AY165" i="3"/>
  <c r="AY30" i="3"/>
  <c r="AY32" i="3"/>
  <c r="AY37" i="3"/>
  <c r="AY133" i="3"/>
  <c r="AY38" i="3"/>
  <c r="AY134" i="3"/>
  <c r="AY33" i="3"/>
  <c r="AY27" i="3"/>
  <c r="AY34" i="3"/>
  <c r="AY46" i="3"/>
  <c r="AY130" i="3"/>
  <c r="AY141" i="3"/>
  <c r="AY28" i="3"/>
  <c r="AY35" i="3"/>
  <c r="AY29" i="3"/>
  <c r="AY129" i="3"/>
  <c r="AY131" i="3"/>
  <c r="AY140" i="3"/>
  <c r="AY142" i="3"/>
  <c r="AY157" i="3"/>
  <c r="AY159" i="3"/>
  <c r="AY176" i="3"/>
  <c r="AY183" i="3"/>
  <c r="AY184" i="3"/>
  <c r="AW94" i="3"/>
  <c r="AT94" i="3"/>
  <c r="AQ94" i="3"/>
  <c r="AL94" i="3"/>
  <c r="AI94" i="3"/>
  <c r="AF94" i="3"/>
  <c r="Z94" i="3"/>
  <c r="W94" i="3"/>
  <c r="T94" i="3"/>
  <c r="N94" i="3"/>
  <c r="K94" i="3"/>
  <c r="H94" i="3"/>
  <c r="AW93" i="3"/>
  <c r="AT93" i="3"/>
  <c r="AQ93" i="3"/>
  <c r="AL93" i="3"/>
  <c r="AI93" i="3"/>
  <c r="AF93" i="3"/>
  <c r="Z93" i="3"/>
  <c r="W93" i="3"/>
  <c r="T93" i="3"/>
  <c r="N93" i="3"/>
  <c r="K93" i="3"/>
  <c r="H93" i="3"/>
  <c r="AV2" i="3" l="1"/>
  <c r="AY5" i="7" l="1"/>
  <c r="AY6" i="7" s="1"/>
  <c r="AY2" i="7"/>
  <c r="AY4" i="7" s="1"/>
  <c r="AY2" i="6"/>
  <c r="AY3" i="7" l="1"/>
  <c r="AY7" i="7"/>
  <c r="AY8" i="7"/>
  <c r="AY4" i="6"/>
  <c r="AY3" i="6"/>
  <c r="AY5" i="6"/>
  <c r="C12" i="4" l="1"/>
  <c r="W24" i="3" l="1"/>
  <c r="C23" i="4" l="1"/>
  <c r="C24" i="4"/>
  <c r="W21" i="3" l="1"/>
  <c r="AD21" i="3"/>
  <c r="P21" i="3"/>
  <c r="P18" i="3" l="1"/>
  <c r="P20" i="3" s="1"/>
  <c r="W18" i="3"/>
  <c r="W20" i="3" s="1"/>
  <c r="Y5" i="6"/>
  <c r="Y142" i="3"/>
  <c r="AU142" i="3"/>
  <c r="Y138" i="3"/>
  <c r="AU138" i="3"/>
  <c r="Y131" i="3"/>
  <c r="AU131" i="3"/>
  <c r="AU127" i="3"/>
  <c r="Y127"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<sst xmlns="http://schemas.openxmlformats.org/spreadsheetml/2006/main" count="963" uniqueCount="665">
  <si>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</si>
  <si>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</si>
  <si>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</si>
  <si>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</si>
  <si>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</si>
  <si>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</si>
  <si>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</si>
  <si>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</si>
  <si>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</si>
  <si>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</si>
  <si>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</si>
  <si>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</si>
  <si>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</si>
  <si>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</si>
  <si>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</si>
  <si>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</si>
  <si>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</si>
  <si>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</si>
  <si>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</si>
  <si>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</si>
  <si>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</si>
  <si>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</si>
  <si>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</si>
  <si>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</si>
  <si>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</si>
  <si>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</si>
  <si>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</si>
  <si>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</si>
  <si>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</si>
  <si>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</si>
  <si>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</si>
  <si>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</si>
  <si>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</si>
  <si>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</si>
  <si>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</si>
  <si>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</si>
  <si>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</si>
  <si>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</si>
  <si>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</si>
  <si>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</si>
  <si>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</si>
  <si>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</si>
  <si>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</si>
  <si>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</si>
  <si>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</si>
  <si>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</si>
  <si>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</si>
  <si>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</si>
  <si>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</si>
  <si>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</si>
  <si>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</si>
  <si>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</si>
  <si>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</si>
  <si>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</si>
  <si>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</si>
  <si>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</si>
  <si>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</si>
  <si>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</si>
  <si>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</si>
  <si>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</si>
  <si>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</si>
  <si>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</si>
  <si>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</si>
  <si>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</si>
  <si>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</si>
  <si>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</si>
  <si>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</si>
  <si>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</si>
  <si>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</si>
  <si>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</si>
  <si>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</si>
  <si>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</si>
  <si>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</si>
  <si>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</si>
  <si>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</si>
  <si>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</si>
  <si>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</si>
  <si>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</si>
  <si>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</si>
  <si>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</si>
  <si>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</si>
  <si>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</si>
  <si>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</si>
  <si>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</si>
  <si>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</si>
  <si>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</si>
  <si>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</si>
  <si>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</si>
  <si>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</si>
  <si>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</si>
  <si>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</si>
  <si>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</si>
  <si>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</si>
  <si>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</si>
  <si>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</si>
  <si>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</si>
  <si>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</si>
  <si>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</si>
  <si>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</si>
  <si>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</si>
  <si>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</si>
  <si>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</si>
  <si>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</si>
  <si>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</si>
  <si>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</si>
  <si>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</si>
  <si>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</si>
  <si>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</si>
  <si>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</si>
  <si>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</si>
  <si>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</si>
  <si>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</si>
  <si>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</si>
  <si>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</si>
  <si>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</si>
  <si>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</si>
  <si>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</si>
  <si>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</si>
  <si>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</si>
  <si>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</si>
  <si>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</si>
  <si>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</si>
  <si>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</si>
  <si>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</si>
  <si>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</si>
  <si>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</si>
  <si>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</si>
  <si>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</si>
  <si>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</si>
  <si>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</si>
  <si>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</si>
  <si>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</si>
  <si>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</si>
  <si>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</si>
  <si>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</si>
  <si>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</si>
  <si>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</si>
  <si>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</si>
  <si>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</si>
  <si>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</si>
  <si>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</si>
  <si>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</si>
  <si>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</si>
  <si>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</si>
  <si>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</si>
  <si>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</si>
  <si>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</si>
  <si>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</si>
  <si>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</si>
  <si>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</si>
  <si>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</si>
  <si>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</si>
  <si>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</si>
  <si>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</si>
  <si>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</si>
  <si>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</si>
  <si>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</si>
  <si>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</si>
  <si>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</si>
  <si>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</si>
  <si>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</si>
  <si>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</si>
  <si>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</si>
  <si>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</si>
  <si>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</si>
  <si>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</si>
  <si>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</si>
  <si>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</si>
  <si>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</si>
  <si>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</si>
  <si>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</si>
  <si>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</si>
  <si>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</si>
  <si>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</si>
  <si>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</si>
  <si>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</si>
  <si>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</si>
  <si>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</si>
  <si>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</si>
  <si>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</si>
  <si>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</si>
  <si>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</si>
  <si>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</si>
  <si>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</si>
  <si>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</si>
  <si>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</si>
  <si>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</si>
  <si>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</si>
  <si>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</si>
  <si>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</si>
  <si>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</si>
  <si>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</si>
  <si>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</si>
  <si>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</si>
  <si>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</si>
  <si>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</si>
  <si>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</si>
  <si>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</si>
  <si>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</si>
  <si>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</si>
  <si>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</si>
  <si>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</si>
  <si>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</si>
  <si>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</si>
  <si>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</si>
  <si>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</si>
  <si>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</si>
  <si>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</si>
  <si>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</si>
  <si>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</si>
  <si>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</si>
  <si>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</si>
  <si>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</si>
  <si>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</si>
  <si>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</si>
  <si>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</si>
  <si>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</si>
  <si>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</si>
  <si>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</si>
  <si>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</si>
  <si>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</si>
  <si>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</si>
  <si>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</si>
  <si>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</si>
  <si>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</si>
  <si>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</si>
  <si>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</si>
  <si>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</si>
  <si>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</si>
  <si>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</si>
  <si>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</si>
  <si>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</si>
  <si>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</si>
  <si>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</si>
  <si>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</si>
  <si>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</si>
  <si>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</si>
  <si>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</si>
  <si>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</si>
  <si>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</si>
  <si>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</si>
  <si>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</si>
  <si>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</si>
  <si>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</si>
  <si>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</si>
  <si>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</si>
  <si>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</si>
  <si>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</si>
  <si>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</si>
  <si>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</si>
  <si>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</si>
  <si>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</si>
  <si>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</si>
  <si>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</si>
  <si>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</si>
  <si>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</si>
  <si>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</si>
  <si>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</si>
  <si>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</si>
  <si>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</si>
  <si>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</si>
  <si>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</si>
  <si>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</si>
  <si>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</si>
  <si>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</si>
  <si>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</si>
  <si>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</si>
  <si>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</si>
  <si>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</si>
  <si>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</si>
  <si>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</si>
  <si>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</si>
  <si>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</si>
  <si>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</si>
  <si>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</si>
  <si>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</si>
  <si>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</si>
  <si>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</si>
  <si>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</si>
  <si>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</si>
  <si>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</si>
  <si>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</si>
  <si>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</si>
  <si>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</si>
  <si>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</si>
  <si>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</si>
  <si>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</si>
  <si>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</si>
  <si>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</si>
  <si>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</si>
  <si>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</si>
  <si>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</si>
  <si>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</si>
  <si>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</si>
  <si>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</si>
  <si>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</si>
  <si>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</si>
  <si>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</si>
  <si>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</si>
  <si>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</si>
  <si>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</si>
  <si>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</si>
  <si>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</si>
  <si>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</si>
  <si>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</si>
  <si>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</si>
  <si>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</si>
  <si>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</si>
  <si>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</si>
  <si>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</si>
  <si>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</si>
  <si>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</si>
  <si>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</si>
  <si>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</si>
  <si>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</si>
  <si>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</si>
  <si>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</si>
  <si>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</si>
  <si>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</si>
  <si>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</si>
  <si>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</si>
  <si>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</si>
  <si>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</si>
  <si>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</si>
  <si>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</si>
  <si>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</si>
  <si>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</si>
  <si>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</si>
  <si>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</si>
  <si>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</si>
  <si>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</si>
  <si>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</si>
  <si>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</si>
  <si>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</si>
  <si>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</si>
  <si>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</si>
  <si>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</si>
  <si>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</si>
  <si>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</si>
  <si>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</si>
  <si>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</si>
  <si>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</si>
  <si>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</si>
  <si>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</si>
  <si>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</si>
  <si>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</si>
  <si>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</si>
  <si>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</si>
  <si>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</si>
  <si>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</si>
  <si>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</si>
  <si>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</si>
  <si>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</si>
  <si>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</si>
  <si>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</si>
  <si>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</si>
  <si>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</si>
  <si>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</si>
  <si>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</si>
  <si>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</si>
  <si>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</si>
  <si>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</si>
  <si>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</si>
  <si>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</si>
  <si>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</si>
  <si>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</si>
  <si>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</si>
  <si>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</si>
  <si>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</si>
  <si>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</si>
  <si>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</si>
  <si>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</si>
  <si>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</si>
  <si>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</si>
  <si>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</si>
  <si>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</si>
  <si>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</si>
  <si>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</si>
  <si>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</si>
  <si>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</si>
  <si>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</si>
  <si>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</si>
  <si>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</si>
  <si>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</si>
  <si>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</si>
  <si>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</si>
  <si>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</si>
  <si>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</si>
  <si>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</si>
  <si>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</si>
  <si>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</si>
  <si>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</si>
  <si>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</si>
  <si>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</si>
  <si>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</si>
  <si>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</si>
  <si>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</si>
  <si>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</si>
  <si>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</si>
  <si>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</si>
  <si>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</si>
  <si>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</si>
  <si>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</si>
  <si>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</si>
  <si>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</si>
  <si>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</si>
  <si>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</si>
  <si>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</si>
  <si>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</si>
  <si>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</si>
  <si>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</si>
  <si>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</si>
  <si>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</si>
  <si>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</si>
  <si>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</si>
  <si>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</si>
  <si>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</si>
  <si>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</si>
  <si>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</si>
  <si>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</si>
  <si>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</si>
  <si>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</si>
  <si>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</si>
  <si>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</si>
  <si>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</si>
  <si>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</si>
  <si>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</si>
  <si>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</si>
  <si>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</si>
  <si>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</si>
  <si>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</si>
  <si>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</si>
  <si>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</si>
  <si>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</si>
  <si>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</si>
  <si>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</si>
  <si>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</si>
  <si>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</si>
  <si>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</si>
  <si>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</si>
  <si>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</si>
  <si>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</si>
  <si>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</si>
  <si>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</si>
  <si>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</si>
  <si>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</si>
  <si>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</si>
  <si>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</si>
  <si>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</si>
  <si>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</si>
  <si>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</si>
  <si>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</si>
  <si>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</si>
  <si>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</si>
  <si>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</si>
  <si>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</si>
  <si>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</si>
  <si>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</si>
  <si>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</si>
  <si>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</si>
  <si>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</si>
  <si>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</si>
  <si>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</si>
  <si>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</si>
  <si>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</si>
  <si>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</si>
  <si>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</si>
  <si>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</si>
  <si>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</si>
  <si>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</si>
  <si>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</si>
  <si>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</si>
  <si>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</si>
  <si>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</si>
  <si>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</si>
  <si>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</si>
  <si>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</si>
  <si>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</si>
  <si>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</si>
  <si>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</si>
  <si>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</si>
  <si>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</si>
  <si>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</si>
  <si>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</si>
  <si>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</si>
  <si>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</si>
  <si>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</si>
  <si>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</si>
  <si>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</si>
  <si>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</si>
  <si>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</si>
  <si>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</si>
  <si>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</si>
  <si>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</si>
  <si>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</si>
  <si>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</si>
  <si>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</si>
  <si>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</si>
  <si>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</si>
  <si>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</si>
  <si>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</si>
  <si>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</si>
  <si>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</si>
  <si>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</si>
  <si>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</si>
  <si>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</si>
  <si>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</si>
  <si>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</si>
  <si>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</si>
  <si>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</si>
  <si>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</si>
  <si>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</si>
  <si>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</si>
  <si>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</si>
  <si>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</si>
  <si>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</si>
  <si>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</si>
  <si>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</si>
  <si>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</si>
  <si>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</si>
  <si>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</si>
  <si>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</si>
  <si>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</si>
  <si>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</si>
  <si>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</si>
  <si>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</si>
  <si>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</si>
  <si>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</si>
  <si>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</si>
  <si>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</si>
  <si>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</si>
  <si>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</si>
  <si>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</si>
  <si>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</si>
  <si>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</si>
  <si>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</si>
  <si>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</si>
  <si>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</si>
  <si>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</si>
  <si>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</si>
  <si>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</si>
  <si>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</si>
  <si>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</si>
  <si>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</si>
  <si>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</si>
  <si>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</si>
  <si>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</si>
  <si>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</si>
  <si>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</si>
  <si>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</si>
  <si>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</si>
  <si>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</si>
  <si>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</si>
  <si>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</si>
  <si>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</si>
  <si>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</si>
  <si>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</si>
  <si>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</si>
  <si>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</si>
  <si>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</si>
  <si>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</si>
  <si>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</si>
  <si>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</si>
  <si>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</si>
  <si>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</si>
  <si>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</si>
  <si>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</si>
  <si>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</si>
  <si>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</si>
  <si>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</si>
  <si>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</si>
  <si>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</si>
  <si>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</si>
  <si>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</si>
  <si>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</si>
  <si>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</si>
  <si>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</si>
  <si>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</si>
  <si>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</si>
  <si>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</si>
  <si>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官房</t>
  </si>
  <si>
    <t>内閣官房副長官補</t>
    <rPh sb="0" eb="2">
      <t>ナイカク</t>
    </rPh>
    <rPh sb="2" eb="4">
      <t>カンボウ</t>
    </rPh>
    <rPh sb="4" eb="5">
      <t>フク</t>
    </rPh>
    <rPh sb="5" eb="7">
      <t>チョウカン</t>
    </rPh>
    <rPh sb="7" eb="8">
      <t>ホ</t>
    </rPh>
    <phoneticPr fontId="5"/>
  </si>
  <si>
    <t>情報通信技術（IT）総合戦略室</t>
    <rPh sb="0" eb="2">
      <t>ジョウホウ</t>
    </rPh>
    <rPh sb="2" eb="4">
      <t>ツウシン</t>
    </rPh>
    <rPh sb="4" eb="6">
      <t>ギジュツ</t>
    </rPh>
    <rPh sb="10" eb="12">
      <t>ソウゴウ</t>
    </rPh>
    <rPh sb="12" eb="15">
      <t>センリャクシツ</t>
    </rPh>
    <phoneticPr fontId="5"/>
  </si>
  <si>
    <t>内閣参事官　奥田　直彦
内閣参事官　尾原　淳之　</t>
    <rPh sb="0" eb="2">
      <t>ナイカク</t>
    </rPh>
    <rPh sb="2" eb="5">
      <t>サンジカン</t>
    </rPh>
    <rPh sb="6" eb="8">
      <t>オクダ</t>
    </rPh>
    <rPh sb="9" eb="11">
      <t>ナオヒコ</t>
    </rPh>
    <rPh sb="12" eb="14">
      <t>ナイカク</t>
    </rPh>
    <rPh sb="14" eb="17">
      <t>サンジカン</t>
    </rPh>
    <rPh sb="18" eb="20">
      <t>オバラ</t>
    </rPh>
    <phoneticPr fontId="5"/>
  </si>
  <si>
    <t>○</t>
  </si>
  <si>
    <t>Web会議環境の利用は、各府省の需要に応じて行うものであり、本事業自体で定量的な目標を立てられるものではないため。</t>
    <phoneticPr fontId="5"/>
  </si>
  <si>
    <t>各府省の需要に、可能な限り迅速、的確に対応する。</t>
    <phoneticPr fontId="5"/>
  </si>
  <si>
    <t>各府省でのWeb会議環境の利用状況</t>
    <phoneticPr fontId="5"/>
  </si>
  <si>
    <t>各府省へ提供しているライセンス数</t>
    <phoneticPr fontId="5"/>
  </si>
  <si>
    <t>省庁間でのWeb会議の実現状況（主催している府省の数）</t>
    <phoneticPr fontId="5"/>
  </si>
  <si>
    <t>Web会議の接続拠点数</t>
    <rPh sb="6" eb="8">
      <t>セツゾク</t>
    </rPh>
    <rPh sb="8" eb="11">
      <t>キョテンスウ</t>
    </rPh>
    <phoneticPr fontId="5"/>
  </si>
  <si>
    <t>無</t>
  </si>
  <si>
    <t>‐</t>
  </si>
  <si>
    <t>　整備された機器等は常時利用されており，十分活用されている。</t>
    <phoneticPr fontId="5"/>
  </si>
  <si>
    <t>　費目使途は事業目的に限定されている。</t>
    <phoneticPr fontId="5"/>
  </si>
  <si>
    <t>　各府省の職員が自己の職務のために利用するものであり委ねることができない。</t>
    <rPh sb="1" eb="4">
      <t>カクフショウ</t>
    </rPh>
    <rPh sb="5" eb="7">
      <t>ショクイン</t>
    </rPh>
    <rPh sb="8" eb="10">
      <t>ジコ</t>
    </rPh>
    <rPh sb="11" eb="13">
      <t>ショクム</t>
    </rPh>
    <phoneticPr fontId="5"/>
  </si>
  <si>
    <t>　各府省のネットワーク環境を統合して、政府のネットワーク環境を再構築し、組織の壁にとらわれない連携を可能とすることにより、事業継続性、職員の生産性、セキュリティ水準、費用対効果等の向上を図り、感染症拡大時、大規模災害発生時等の非常時においても、行政機能を適切に発揮できるようにする。</t>
    <rPh sb="1" eb="4">
      <t>カクフショウ</t>
    </rPh>
    <rPh sb="11" eb="13">
      <t>カンキョウ</t>
    </rPh>
    <rPh sb="14" eb="16">
      <t>トウゴウ</t>
    </rPh>
    <rPh sb="19" eb="21">
      <t>セイフ</t>
    </rPh>
    <rPh sb="28" eb="30">
      <t>カンキョウ</t>
    </rPh>
    <rPh sb="31" eb="34">
      <t>サイコウチク</t>
    </rPh>
    <rPh sb="36" eb="38">
      <t>ソシキ</t>
    </rPh>
    <rPh sb="39" eb="40">
      <t>カベ</t>
    </rPh>
    <rPh sb="47" eb="49">
      <t>レンケイ</t>
    </rPh>
    <rPh sb="50" eb="52">
      <t>カノウ</t>
    </rPh>
    <rPh sb="61" eb="63">
      <t>ジギョウ</t>
    </rPh>
    <rPh sb="63" eb="66">
      <t>ケイゾクセイ</t>
    </rPh>
    <rPh sb="67" eb="69">
      <t>ショクイン</t>
    </rPh>
    <rPh sb="70" eb="73">
      <t>セイサンセイ</t>
    </rPh>
    <rPh sb="80" eb="82">
      <t>スイジュン</t>
    </rPh>
    <rPh sb="83" eb="85">
      <t>ヒヨウ</t>
    </rPh>
    <rPh sb="85" eb="88">
      <t>タイコウカ</t>
    </rPh>
    <rPh sb="88" eb="89">
      <t>ナド</t>
    </rPh>
    <rPh sb="90" eb="92">
      <t>コウジョウ</t>
    </rPh>
    <rPh sb="93" eb="94">
      <t>ハカ</t>
    </rPh>
    <rPh sb="96" eb="99">
      <t>カンセンショウ</t>
    </rPh>
    <rPh sb="99" eb="102">
      <t>カクダイジ</t>
    </rPh>
    <rPh sb="103" eb="106">
      <t>ダイキボ</t>
    </rPh>
    <rPh sb="106" eb="108">
      <t>サイガイ</t>
    </rPh>
    <rPh sb="108" eb="111">
      <t>ハッセイジ</t>
    </rPh>
    <rPh sb="111" eb="112">
      <t>ナド</t>
    </rPh>
    <rPh sb="113" eb="115">
      <t>ヒジョウ</t>
    </rPh>
    <rPh sb="115" eb="116">
      <t>ジ</t>
    </rPh>
    <rPh sb="122" eb="124">
      <t>ギョウセイ</t>
    </rPh>
    <rPh sb="124" eb="126">
      <t>キノウ</t>
    </rPh>
    <rPh sb="127" eb="129">
      <t>テキセツ</t>
    </rPh>
    <rPh sb="130" eb="132">
      <t>ハッキ</t>
    </rPh>
    <phoneticPr fontId="5"/>
  </si>
  <si>
    <t>　各府省のネットワーク環境を統合して、政府のネットワーク環境を再構築し、組織の壁にとらわれない連携を可能とすることによって、行政機能を適切に発揮できる取組の一環として本事業を実施するため、国民や社会において必要とされているものと認識している。</t>
    <phoneticPr fontId="5"/>
  </si>
  <si>
    <t>　行政全体の最適化や利便性とセキュリティの両立を前提とした基盤となるネットワーク環境の構築は、政策体系の中で優先度の高い事業と認識している。</t>
    <rPh sb="43" eb="45">
      <t>コウチク</t>
    </rPh>
    <rPh sb="47" eb="49">
      <t>セイサク</t>
    </rPh>
    <rPh sb="49" eb="51">
      <t>タイケイ</t>
    </rPh>
    <rPh sb="52" eb="53">
      <t>ナカ</t>
    </rPh>
    <rPh sb="54" eb="57">
      <t>ユウセンド</t>
    </rPh>
    <rPh sb="58" eb="59">
      <t>タカ</t>
    </rPh>
    <rPh sb="60" eb="62">
      <t>ジギョウ</t>
    </rPh>
    <rPh sb="63" eb="65">
      <t>ニンシキ</t>
    </rPh>
    <phoneticPr fontId="5"/>
  </si>
  <si>
    <t>　単位あたりコスト水準は妥当である。</t>
    <rPh sb="1" eb="3">
      <t>タンイ</t>
    </rPh>
    <rPh sb="9" eb="11">
      <t>スイジュン</t>
    </rPh>
    <rPh sb="12" eb="14">
      <t>ダトウ</t>
    </rPh>
    <phoneticPr fontId="5"/>
  </si>
  <si>
    <t>　見込み実績以上に省庁間でWeb会議が実現していることを確認した。</t>
    <rPh sb="1" eb="3">
      <t>ミコ</t>
    </rPh>
    <rPh sb="4" eb="6">
      <t>ジッセキ</t>
    </rPh>
    <rPh sb="6" eb="8">
      <t>イジョウ</t>
    </rPh>
    <rPh sb="9" eb="12">
      <t>ショウチョウカン</t>
    </rPh>
    <rPh sb="28" eb="30">
      <t>カクニン</t>
    </rPh>
    <phoneticPr fontId="5"/>
  </si>
  <si>
    <t>　政府共通情報システム整備費（Web会議環境等）は令和3年3月に完了する予定であったので、事業実施前に民間事業者の対応の可否について調査を行ったところ、民間事業者より、必要な数量の端末やネットワーク機器等について、国内及び国外の製造事業者との調整に時間を要するため、期間内に納入し、作業を完了することは困難であること、また、ネットワークシステムに関する高度な知見を持つ事業者を期間内に割り当てられるよう人材を確保することは困難であるとの回答があり、当該回答に基づき計画の見直しが必要となったことから不測の日数を要し、年度内の完了が困難となった。</t>
    <phoneticPr fontId="5"/>
  </si>
  <si>
    <t>世界最先端デジタル国家創造宣言・官民データ活用推進基本計画（令和2年7月17日閣議決定）
デジタル・ガバメント実行計画（令和2年12月25日閣議決定）</t>
    <rPh sb="0" eb="2">
      <t>セカイ</t>
    </rPh>
    <rPh sb="2" eb="5">
      <t>サイセンタン</t>
    </rPh>
    <rPh sb="9" eb="11">
      <t>コッカ</t>
    </rPh>
    <rPh sb="11" eb="13">
      <t>ソウゾウ</t>
    </rPh>
    <rPh sb="13" eb="15">
      <t>センゲン</t>
    </rPh>
    <rPh sb="16" eb="18">
      <t>カンミン</t>
    </rPh>
    <rPh sb="21" eb="23">
      <t>カツヨウ</t>
    </rPh>
    <rPh sb="23" eb="25">
      <t>スイシン</t>
    </rPh>
    <rPh sb="25" eb="27">
      <t>キホン</t>
    </rPh>
    <rPh sb="27" eb="29">
      <t>ケイカク</t>
    </rPh>
    <rPh sb="30" eb="32">
      <t>レイワ</t>
    </rPh>
    <rPh sb="33" eb="34">
      <t>ネン</t>
    </rPh>
    <rPh sb="35" eb="36">
      <t>ガツ</t>
    </rPh>
    <rPh sb="38" eb="39">
      <t>ニチ</t>
    </rPh>
    <rPh sb="39" eb="41">
      <t>カクギ</t>
    </rPh>
    <rPh sb="41" eb="43">
      <t>ケッテイ</t>
    </rPh>
    <rPh sb="55" eb="57">
      <t>ジッコウ</t>
    </rPh>
    <rPh sb="57" eb="59">
      <t>ケイカク</t>
    </rPh>
    <rPh sb="60" eb="62">
      <t>レイワ</t>
    </rPh>
    <rPh sb="63" eb="64">
      <t>ネン</t>
    </rPh>
    <rPh sb="66" eb="67">
      <t>ガツ</t>
    </rPh>
    <rPh sb="69" eb="70">
      <t>ニチ</t>
    </rPh>
    <rPh sb="70" eb="72">
      <t>カクギ</t>
    </rPh>
    <rPh sb="72" eb="74">
      <t>ケッテイ</t>
    </rPh>
    <phoneticPr fontId="5"/>
  </si>
  <si>
    <t>雑役務費</t>
    <rPh sb="0" eb="1">
      <t>ザツ</t>
    </rPh>
    <rPh sb="1" eb="4">
      <t>エキムヒ</t>
    </rPh>
    <phoneticPr fontId="5"/>
  </si>
  <si>
    <t>雑役務費</t>
    <rPh sb="0" eb="1">
      <t>ザツ</t>
    </rPh>
    <rPh sb="1" eb="3">
      <t>エキム</t>
    </rPh>
    <rPh sb="3" eb="4">
      <t>ヒ</t>
    </rPh>
    <phoneticPr fontId="5"/>
  </si>
  <si>
    <t>工事代金</t>
    <rPh sb="0" eb="2">
      <t>コウジ</t>
    </rPh>
    <rPh sb="2" eb="4">
      <t>ダイキン</t>
    </rPh>
    <phoneticPr fontId="5"/>
  </si>
  <si>
    <t>各府省のシステムがWeb会議システムに接続するための設定変更にかかる費用</t>
    <phoneticPr fontId="5"/>
  </si>
  <si>
    <t>技術レポートの作成費用</t>
    <rPh sb="9" eb="11">
      <t>ヒヨウ</t>
    </rPh>
    <phoneticPr fontId="5"/>
  </si>
  <si>
    <t>人事院</t>
    <rPh sb="0" eb="3">
      <t>ジンジイン</t>
    </rPh>
    <phoneticPr fontId="5"/>
  </si>
  <si>
    <t>内閣府</t>
    <rPh sb="0" eb="3">
      <t>ナイカクフ</t>
    </rPh>
    <phoneticPr fontId="5"/>
  </si>
  <si>
    <t>外務省</t>
    <rPh sb="0" eb="3">
      <t>ガイムショウ</t>
    </rPh>
    <phoneticPr fontId="5"/>
  </si>
  <si>
    <t>文部科学省</t>
    <rPh sb="0" eb="2">
      <t>モンブ</t>
    </rPh>
    <rPh sb="2" eb="5">
      <t>カガクショウ</t>
    </rPh>
    <phoneticPr fontId="5"/>
  </si>
  <si>
    <t>経済産業省</t>
    <rPh sb="0" eb="2">
      <t>ケイザイ</t>
    </rPh>
    <rPh sb="2" eb="5">
      <t>サンギョウショウ</t>
    </rPh>
    <phoneticPr fontId="5"/>
  </si>
  <si>
    <t>環境省</t>
    <rPh sb="0" eb="3">
      <t>カンキョウショウ</t>
    </rPh>
    <phoneticPr fontId="5"/>
  </si>
  <si>
    <t>防衛省</t>
    <rPh sb="0" eb="3">
      <t>ボウエイショウ</t>
    </rPh>
    <phoneticPr fontId="5"/>
  </si>
  <si>
    <t>会計検査院</t>
    <rPh sb="0" eb="2">
      <t>カイケイ</t>
    </rPh>
    <rPh sb="2" eb="5">
      <t>ケンサイン</t>
    </rPh>
    <phoneticPr fontId="5"/>
  </si>
  <si>
    <t>国税庁他4省庁</t>
    <rPh sb="0" eb="3">
      <t>コクゼイチョウ</t>
    </rPh>
    <rPh sb="3" eb="4">
      <t>ホカ</t>
    </rPh>
    <rPh sb="5" eb="7">
      <t>ショウチョウ</t>
    </rPh>
    <phoneticPr fontId="5"/>
  </si>
  <si>
    <t>-</t>
  </si>
  <si>
    <t>Web会議システムに接続するための設定変更費用</t>
    <phoneticPr fontId="5"/>
  </si>
  <si>
    <t>日本電気株式会社</t>
    <rPh sb="0" eb="2">
      <t>ニホン</t>
    </rPh>
    <rPh sb="2" eb="4">
      <t>デンキ</t>
    </rPh>
    <rPh sb="4" eb="8">
      <t>カブシキガイシャ</t>
    </rPh>
    <phoneticPr fontId="5"/>
  </si>
  <si>
    <t>デロイトトーマツコンサルティング合同会社</t>
    <rPh sb="16" eb="18">
      <t>ゴウドウ</t>
    </rPh>
    <rPh sb="18" eb="20">
      <t>ガイシャ</t>
    </rPh>
    <phoneticPr fontId="5"/>
  </si>
  <si>
    <t>住友不動産株式会社</t>
    <rPh sb="0" eb="2">
      <t>スミトモ</t>
    </rPh>
    <rPh sb="2" eb="5">
      <t>フドウサン</t>
    </rPh>
    <rPh sb="5" eb="9">
      <t>カブシキガイシャ</t>
    </rPh>
    <phoneticPr fontId="5"/>
  </si>
  <si>
    <t>デロイトトーマツサイバー合同会社</t>
    <phoneticPr fontId="5"/>
  </si>
  <si>
    <t>IT室LAN導入における各種報告取りまとめ業務</t>
    <rPh sb="21" eb="23">
      <t>ギョウム</t>
    </rPh>
    <phoneticPr fontId="5"/>
  </si>
  <si>
    <t>府省間ネットワーク及びIT室LAN導入及び整備業務</t>
    <rPh sb="19" eb="20">
      <t>オヨ</t>
    </rPh>
    <rPh sb="21" eb="23">
      <t>セイビ</t>
    </rPh>
    <rPh sb="23" eb="25">
      <t>ギョウム</t>
    </rPh>
    <phoneticPr fontId="5"/>
  </si>
  <si>
    <t>IT室のサーバ室設置工事業務</t>
    <rPh sb="12" eb="14">
      <t>ギョウム</t>
    </rPh>
    <phoneticPr fontId="5"/>
  </si>
  <si>
    <t>セキュリティアーキテクチャー検討委員会の報告書を基にした技術レポート作成業務</t>
    <phoneticPr fontId="5"/>
  </si>
  <si>
    <t>NECソリューションイノベータ株式会社</t>
    <rPh sb="15" eb="19">
      <t>カブシキガイシャ</t>
    </rPh>
    <phoneticPr fontId="5"/>
  </si>
  <si>
    <t>クラウドサービス（Microsoft 365）の設計および構築作業および運用設計業務</t>
    <rPh sb="40" eb="42">
      <t>ギョウム</t>
    </rPh>
    <phoneticPr fontId="5"/>
  </si>
  <si>
    <t>株式会社インフォセック</t>
    <phoneticPr fontId="5"/>
  </si>
  <si>
    <t>セキュリティ監視（SOC）およびインシデント対応業務</t>
    <rPh sb="24" eb="26">
      <t>ギョウム</t>
    </rPh>
    <phoneticPr fontId="5"/>
  </si>
  <si>
    <t>テクマトリックス株式会社</t>
    <phoneticPr fontId="5"/>
  </si>
  <si>
    <t>セキュリティ機器の設計及び試験作業</t>
    <phoneticPr fontId="5"/>
  </si>
  <si>
    <t>三井情報株式会社</t>
    <phoneticPr fontId="5"/>
  </si>
  <si>
    <t>クラウドサービス（Microsoft 365）の設計および構築作業及び運用設計にかかる費用</t>
    <rPh sb="33" eb="34">
      <t>オヨ</t>
    </rPh>
    <rPh sb="43" eb="45">
      <t>ヒヨウ</t>
    </rPh>
    <phoneticPr fontId="5"/>
  </si>
  <si>
    <t>セキュリティ監視（SOC）及びインシデント対応業務にかかる費用</t>
    <rPh sb="13" eb="14">
      <t>オヨ</t>
    </rPh>
    <rPh sb="29" eb="31">
      <t>ヒヨウ</t>
    </rPh>
    <phoneticPr fontId="5"/>
  </si>
  <si>
    <t>セキュリティ機器の設計及び試験作業にかかる費用</t>
    <rPh sb="21" eb="23">
      <t>ヒヨウ</t>
    </rPh>
    <phoneticPr fontId="5"/>
  </si>
  <si>
    <t>IT室LAN導入における各種報告取りまとめにかかる費用</t>
    <rPh sb="25" eb="27">
      <t>ヒヨウ</t>
    </rPh>
    <phoneticPr fontId="5"/>
  </si>
  <si>
    <t>IT室のサーバ室設置工事にかかる費用</t>
    <rPh sb="2" eb="3">
      <t>シツ</t>
    </rPh>
    <rPh sb="7" eb="8">
      <t>シツ</t>
    </rPh>
    <rPh sb="8" eb="10">
      <t>セッチ</t>
    </rPh>
    <rPh sb="10" eb="12">
      <t>コウジ</t>
    </rPh>
    <rPh sb="16" eb="18">
      <t>ヒヨウ</t>
    </rPh>
    <phoneticPr fontId="5"/>
  </si>
  <si>
    <t>府省間ネットワーク及びIT室LAN導入費用</t>
    <rPh sb="19" eb="21">
      <t>ヒヨウ</t>
    </rPh>
    <phoneticPr fontId="5"/>
  </si>
  <si>
    <t>エンタープライズネットワークシステム、省庁拠点間ネットワークシステム、統合システム、インターネットエクスチェンジシステム等の提供に必要な役務提供及び保守作業</t>
    <rPh sb="70" eb="72">
      <t>テイキョウ</t>
    </rPh>
    <phoneticPr fontId="5"/>
  </si>
  <si>
    <t>エンタープライズネットワークシステム、省庁拠点間ネットワークシステム、統合システム、インターネットエクスチェンジシステム等の提供に必要な役務の提供及び保守作業</t>
    <rPh sb="71" eb="73">
      <t>テイキョウ</t>
    </rPh>
    <phoneticPr fontId="5"/>
  </si>
  <si>
    <t>☑</t>
  </si>
  <si>
    <t>ソフトバンク株式会社</t>
    <rPh sb="6" eb="10">
      <t>カブシキガイシャ</t>
    </rPh>
    <phoneticPr fontId="5"/>
  </si>
  <si>
    <t>雑役務費</t>
    <rPh sb="0" eb="1">
      <t>ザツ</t>
    </rPh>
    <rPh sb="1" eb="3">
      <t>エキム</t>
    </rPh>
    <phoneticPr fontId="5"/>
  </si>
  <si>
    <t>Web会議システム（Webex）の導入及びシステムを使用するためのアカウント・Wifiの納入にかかる費用</t>
    <rPh sb="3" eb="5">
      <t>カイギ</t>
    </rPh>
    <rPh sb="17" eb="19">
      <t>ドウニュウ</t>
    </rPh>
    <rPh sb="19" eb="20">
      <t>オヨ</t>
    </rPh>
    <rPh sb="26" eb="28">
      <t>シヨウ</t>
    </rPh>
    <rPh sb="44" eb="46">
      <t>ノウニュウ</t>
    </rPh>
    <rPh sb="50" eb="52">
      <t>ヒヨウ</t>
    </rPh>
    <phoneticPr fontId="5"/>
  </si>
  <si>
    <t>Web会議システム（V-CUBE）の導入及びシステムを使用するためのアカウントの納入</t>
    <phoneticPr fontId="5"/>
  </si>
  <si>
    <t>ソフトバンク株式会社</t>
    <phoneticPr fontId="5"/>
  </si>
  <si>
    <t>Web会議システム（Webex）の導入及びシステムを使用するためのアカウント・Wifiの納入業務</t>
    <rPh sb="46" eb="48">
      <t>ギョウム</t>
    </rPh>
    <phoneticPr fontId="5"/>
  </si>
  <si>
    <t>Web会議システム（V-CUBE）の導入及びシステムを使用するためのアカウントの納入業務</t>
    <phoneticPr fontId="5"/>
  </si>
  <si>
    <t>　契約に当たっては、一般競争入札を原則として実施しており、支出先の適切な選定及びコストの削減に努めている。また，予算要求から契約締結に至るまで、必要に応じて、CIO補佐官等から助言を受けるなどして、調達内容が効率的かつ効果的なものであるか第三者の視点でも検証している。
　さらに、委託業務については、作業実施前の作業予定や作業内容に関する報告、作業期間中の運用報告や定例報告を受けることで、委託業務が適正に執行されているか確認を行い、業務終了後は、その業務報告をもって委託業務とその支出に対する妥当性の把握に努めている。</t>
    <rPh sb="85" eb="86">
      <t>ナド</t>
    </rPh>
    <rPh sb="99" eb="101">
      <t>チョウタツ</t>
    </rPh>
    <rPh sb="101" eb="103">
      <t>ナイヨウ</t>
    </rPh>
    <rPh sb="124" eb="125">
      <t>テン</t>
    </rPh>
    <phoneticPr fontId="5"/>
  </si>
  <si>
    <t>　行政全体の最適化や利便性とセキュリティの両立を前提とした基盤となるネットワーク環境の構築という政府の取組に対応する本事業を実施していく必要があるところ、本事業経費については、今後も引き続き、上記点検結果記載の取組を継続していくとともに、執行実績を踏まえた見直しを行うなどして、さらなる経費削減を図る必要がある。</t>
    <phoneticPr fontId="5"/>
  </si>
  <si>
    <t>府省間ネットワーク及びIT室LANの運用費用</t>
    <rPh sb="13" eb="14">
      <t>シツ</t>
    </rPh>
    <rPh sb="18" eb="20">
      <t>ウンヨウ</t>
    </rPh>
    <rPh sb="20" eb="22">
      <t>ヒヨウ</t>
    </rPh>
    <phoneticPr fontId="5"/>
  </si>
  <si>
    <t>府省間ネットワーク及びIT室LANの運用保守業務</t>
    <rPh sb="18" eb="20">
      <t>ウンヨウ</t>
    </rPh>
    <rPh sb="20" eb="22">
      <t>ホシュ</t>
    </rPh>
    <rPh sb="22" eb="24">
      <t>ギョウム</t>
    </rPh>
    <phoneticPr fontId="5"/>
  </si>
  <si>
    <t>　国においては、令和２年度に、新たに、高速・大容量・安価なネットワークを構築する。今後は、Web 会議だけでなく、府省間ネットワークとして利用するため、更なる性能向上や費用対効果を踏まえた検討を行い、国の行政機関等は、順次、当該ネットワークに接続・利用していくこととし、これに合わせて現行の政府共通ネットワークは廃止する。また、令和２年度に、各府省のネットワーク環境の統合後の姿を前提に、利便性、セキュリティ、拡張性、効率性の各要素を兼ね備えたモデルとなるネットワーク環境を整備する。各府省は、自府省の令和４年度以降のネットワーク環境の更改等を契機にモデルとなるネットワークに統合することを原則として検討を行う。国においては、地方支分部局を含めた全国的なネットワーク環境の再構築を進め、国、地方全体を通じた効率的かつ高品質なネットワーク環境を整備することを目的に、必要な検討、対応を行う。</t>
    <phoneticPr fontId="5"/>
  </si>
  <si>
    <t>ガバメントネットワーク（仮称）の利用者数</t>
    <rPh sb="12" eb="14">
      <t>カショウ</t>
    </rPh>
    <rPh sb="16" eb="19">
      <t>リヨウシャ</t>
    </rPh>
    <rPh sb="19" eb="20">
      <t>スウ</t>
    </rPh>
    <phoneticPr fontId="5"/>
  </si>
  <si>
    <t>ガバメントネットワーク（仮称）の利用者の拡大</t>
    <rPh sb="12" eb="14">
      <t>カショウ</t>
    </rPh>
    <rPh sb="16" eb="19">
      <t>リヨウシャ</t>
    </rPh>
    <rPh sb="20" eb="22">
      <t>カクダイ</t>
    </rPh>
    <phoneticPr fontId="5"/>
  </si>
  <si>
    <t>ガバメントネットワーク（仮称）の整備及び運用（情報通信技術調達等適正・効率化推進費）</t>
    <rPh sb="12" eb="14">
      <t>カショウ</t>
    </rPh>
    <rPh sb="16" eb="18">
      <t>セイビ</t>
    </rPh>
    <rPh sb="18" eb="19">
      <t>オヨ</t>
    </rPh>
    <rPh sb="20" eb="22">
      <t>ウンヨウ</t>
    </rPh>
    <rPh sb="23" eb="25">
      <t>ジョウホウ</t>
    </rPh>
    <rPh sb="25" eb="27">
      <t>ツウシン</t>
    </rPh>
    <rPh sb="27" eb="29">
      <t>ギジュツ</t>
    </rPh>
    <rPh sb="29" eb="31">
      <t>チョウタツ</t>
    </rPh>
    <rPh sb="31" eb="32">
      <t>ナド</t>
    </rPh>
    <rPh sb="32" eb="34">
      <t>テキセイ</t>
    </rPh>
    <rPh sb="35" eb="37">
      <t>コウリツ</t>
    </rPh>
    <rPh sb="37" eb="38">
      <t>カ</t>
    </rPh>
    <rPh sb="38" eb="40">
      <t>スイシン</t>
    </rPh>
    <rPh sb="40" eb="41">
      <t>ヒ</t>
    </rPh>
    <phoneticPr fontId="5"/>
  </si>
  <si>
    <t>落札率については、予定価格が類推される恐れがあることから非公表としている。</t>
  </si>
  <si>
    <t>次年度予算計上省庁において、適切な執行に努めるとともに効率的に執行した実績を、引き続き概算要求に反映させること。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</si>
  <si>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</si>
  <si>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</si>
  <si>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</si>
  <si>
    <t>有</t>
  </si>
  <si>
    <t>　一般競争契約を原則とし、調達仕様書は、CIO補佐官等の意見を踏まえ、競争性を確保するよう留意している。
　また、緊急の必要により、入札手続きが行えない等のため必要最小限の範囲で随意契約を行った。</t>
    <rPh sb="76" eb="77">
      <t>ナド</t>
    </rPh>
    <rPh sb="80" eb="82">
      <t>ヒツヨウ</t>
    </rPh>
    <rPh sb="82" eb="85">
      <t>サイショウゲン</t>
    </rPh>
    <rPh sb="86" eb="88">
      <t>ハンイ</t>
    </rPh>
    <rPh sb="89" eb="91">
      <t>ズイイ</t>
    </rPh>
    <rPh sb="91" eb="93">
      <t>ケイヤク</t>
    </rPh>
    <rPh sb="94" eb="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</si>
</sst>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7"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0"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3" xfId="0" applyNumberFormat="1" applyFont="1" applyFill="1" applyBorder="1" applyAlignment="1" applyProtection="1">
      <alignment vertical="center" wrapText="1"/>
      <protection locked="0"/>
    </xf>
    <xf numFmtId="0" fontId="0" fillId="3" borderId="37"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23" fillId="0" borderId="37" xfId="0" applyFont="1" applyBorder="1" applyAlignment="1" applyProtection="1">
      <alignment horizontal="center" vertical="center"/>
      <protection locked="0"/>
    </xf>
    <xf numFmtId="0" fontId="22" fillId="0" borderId="37"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11" fillId="0" borderId="130" xfId="1" applyFont="1" applyFill="1" applyBorder="1" applyAlignment="1" applyProtection="1">
      <alignment vertical="top"/>
    </xf>
    <xf numFmtId="0" fontId="11" fillId="0" borderId="78"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22" fillId="0" borderId="72" xfId="0" applyFont="1" applyFill="1" applyBorder="1" applyAlignment="1" applyProtection="1">
      <alignment horizontal="center" vertical="center" wrapText="1"/>
    </xf>
    <xf numFmtId="178" fontId="22" fillId="0" borderId="94" xfId="0" applyNumberFormat="1" applyFont="1" applyFill="1" applyBorder="1" applyAlignment="1" applyProtection="1">
      <alignment horizontal="center" vertical="center" wrapText="1"/>
      <protection locked="0"/>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0" fillId="5" borderId="104"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0"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3" xfId="0" applyNumberFormat="1" applyFont="1" applyFill="1" applyBorder="1" applyAlignment="1" applyProtection="1">
      <alignment horizontal="center" vertical="center" wrapText="1"/>
      <protection locked="0"/>
    </xf>
    <xf numFmtId="179" fontId="20" fillId="5" borderId="19" xfId="0" applyNumberFormat="1" applyFont="1" applyFill="1" applyBorder="1" applyAlignment="1" applyProtection="1">
      <alignment horizontal="center" vertical="center" wrapText="1"/>
      <protection locked="0"/>
    </xf>
    <xf numFmtId="0" fontId="3" fillId="2" borderId="10" xfId="0" applyFont="1" applyFill="1" applyBorder="1" applyAlignment="1">
      <alignment horizontal="center" vertical="center"/>
    </xf>
    <xf numFmtId="0" fontId="0" fillId="3" borderId="10" xfId="0" applyFont="1" applyFill="1" applyBorder="1" applyAlignment="1">
      <alignment horizontal="center" vertical="center" wrapText="1"/>
    </xf>
    <xf numFmtId="0" fontId="0" fillId="3" borderId="10" xfId="0" applyFont="1" applyFill="1" applyBorder="1" applyAlignment="1">
      <alignment horizontal="center" vertical="center"/>
    </xf>
    <xf numFmtId="0" fontId="0" fillId="2" borderId="10" xfId="0" applyFont="1" applyFill="1" applyBorder="1" applyAlignment="1">
      <alignment horizontal="center" vertical="center"/>
    </xf>
    <xf numFmtId="0" fontId="20" fillId="5" borderId="104"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0" fontId="3" fillId="0" borderId="10" xfId="0" applyFont="1" applyBorder="1" applyAlignment="1">
      <alignment horizontal="center" vertical="center"/>
    </xf>
    <xf numFmtId="0" fontId="0" fillId="0" borderId="9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3" borderId="135" xfId="0" applyFont="1" applyFill="1" applyBorder="1" applyAlignment="1">
      <alignment horizontal="center" vertical="center"/>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178" fontId="22" fillId="0" borderId="72" xfId="0" applyNumberFormat="1" applyFont="1" applyFill="1" applyBorder="1" applyAlignment="1" applyProtection="1">
      <alignment horizontal="center" vertical="center" wrapText="1"/>
      <protection locked="0"/>
    </xf>
    <xf numFmtId="178" fontId="22" fillId="0" borderId="93" xfId="0" applyNumberFormat="1" applyFont="1" applyFill="1" applyBorder="1" applyAlignment="1" applyProtection="1">
      <alignment horizontal="center" vertical="center" wrapText="1"/>
      <protection locked="0"/>
    </xf>
    <xf numFmtId="0" fontId="16" fillId="2" borderId="36" xfId="0" applyFont="1" applyFill="1" applyBorder="1" applyAlignment="1">
      <alignment horizontal="center" vertical="center" wrapText="1"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6" xfId="0" applyFont="1" applyBorder="1" applyAlignment="1" applyProtection="1">
      <alignment horizontal="center" vertical="center" shrinkToFit="1"/>
      <protection locked="0"/>
    </xf>
    <xf numFmtId="0" fontId="0" fillId="0" borderId="3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16" fillId="2" borderId="92"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93" xfId="0" applyFont="1" applyFill="1" applyBorder="1" applyAlignment="1">
      <alignment horizontal="center" vertical="center" shrinkToFit="1"/>
    </xf>
    <xf numFmtId="0" fontId="0" fillId="0" borderId="92" xfId="0" applyFont="1" applyBorder="1" applyAlignment="1" applyProtection="1">
      <alignment horizontal="center" vertical="center" shrinkToFit="1"/>
      <protection locked="0"/>
    </xf>
    <xf numFmtId="0" fontId="0" fillId="0" borderId="72" xfId="0" applyFont="1" applyBorder="1" applyAlignment="1" applyProtection="1">
      <alignment horizontal="center" vertical="center" shrinkToFit="1"/>
      <protection locked="0"/>
    </xf>
    <xf numFmtId="0" fontId="0" fillId="0" borderId="93" xfId="0" applyFont="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2" borderId="82" xfId="0" applyFont="1" applyFill="1" applyBorder="1" applyAlignment="1">
      <alignment horizontal="center" vertical="center" wrapText="1"/>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49" xfId="0" applyFont="1" applyBorder="1" applyAlignment="1">
      <alignment horizontal="center" vertical="center"/>
    </xf>
    <xf numFmtId="0" fontId="0" fillId="0" borderId="99"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7" fontId="0" fillId="0" borderId="126"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1" fillId="2" borderId="81" xfId="0" applyFont="1" applyFill="1" applyBorder="1" applyAlignment="1">
      <alignment horizontal="center" vertical="center"/>
    </xf>
    <xf numFmtId="177" fontId="0" fillId="0" borderId="10"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8" xfId="0" applyFont="1" applyFill="1" applyBorder="1" applyAlignment="1">
      <alignment horizontal="center" vertical="center"/>
    </xf>
    <xf numFmtId="177" fontId="0" fillId="0" borderId="118"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82"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81"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58" xfId="0" applyNumberFormat="1" applyFont="1" applyFill="1" applyBorder="1" applyAlignment="1" applyProtection="1">
      <alignment horizontal="center" vertical="center" shrinkToFit="1"/>
      <protection locked="0"/>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0" xfId="0" applyFill="1" applyBorder="1" applyAlignment="1">
      <alignment horizontal="center"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49" fontId="11" fillId="5" borderId="10" xfId="0" applyNumberFormat="1" applyFont="1" applyFill="1" applyBorder="1" applyAlignment="1" applyProtection="1">
      <alignment horizontal="left" vertical="center" wrapText="1"/>
      <protection locked="0"/>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3" borderId="10"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center" vertical="center" wrapText="1"/>
      <protection locked="0"/>
    </xf>
    <xf numFmtId="0" fontId="3" fillId="2" borderId="10" xfId="0" applyFont="1" applyFill="1" applyBorder="1" applyAlignment="1">
      <alignment vertical="center" wrapText="1"/>
    </xf>
    <xf numFmtId="0" fontId="3" fillId="0" borderId="10" xfId="0" applyFont="1" applyBorder="1" applyAlignment="1">
      <alignment vertical="center" wrapText="1"/>
    </xf>
    <xf numFmtId="0" fontId="13" fillId="2" borderId="43"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62"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7" xfId="0" applyFont="1" applyFill="1" applyBorder="1" applyAlignment="1">
      <alignment horizontal="center" vertical="center" wrapText="1"/>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0" fillId="6" borderId="4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36"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124"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0" borderId="35" xfId="0"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180" fontId="0" fillId="0" borderId="15"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0" borderId="35"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19" fillId="0" borderId="80" xfId="0" applyFont="1" applyFill="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22" fillId="0" borderId="92" xfId="0" applyFont="1" applyFill="1" applyBorder="1" applyAlignment="1" applyProtection="1">
      <alignment horizontal="center" vertical="center" wrapText="1"/>
      <protection locked="0"/>
    </xf>
    <xf numFmtId="0" fontId="22" fillId="0" borderId="72" xfId="0" applyFont="1" applyFill="1" applyBorder="1" applyAlignment="1" applyProtection="1">
      <alignment horizontal="center" vertical="center" wrapText="1"/>
      <protection locked="0"/>
    </xf>
    <xf numFmtId="179" fontId="22" fillId="0" borderId="72"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49" fontId="20" fillId="0" borderId="36" xfId="0" applyNumberFormat="1" applyFont="1" applyFill="1" applyBorder="1" applyAlignment="1" applyProtection="1">
      <alignment horizontal="left" vertical="center" wrapText="1"/>
      <protection locked="0"/>
    </xf>
    <xf numFmtId="49" fontId="20" fillId="0" borderId="37" xfId="0" applyNumberFormat="1" applyFont="1" applyFill="1" applyBorder="1" applyAlignment="1" applyProtection="1">
      <alignment horizontal="left" vertical="center" wrapText="1"/>
      <protection locked="0"/>
    </xf>
    <xf numFmtId="49" fontId="20" fillId="0" borderId="38"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23" xfId="0" applyFont="1" applyFill="1" applyBorder="1" applyAlignment="1" applyProtection="1">
      <alignment horizontal="center" vertical="center" wrapText="1"/>
      <protection locked="0"/>
    </xf>
    <xf numFmtId="0" fontId="0" fillId="3" borderId="136" xfId="0" applyFont="1" applyFill="1" applyBorder="1" applyAlignment="1">
      <alignment horizontal="center" vertical="center"/>
    </xf>
    <xf numFmtId="0" fontId="0" fillId="3" borderId="126" xfId="0" applyFont="1" applyFill="1" applyBorder="1" applyAlignment="1">
      <alignment horizontal="center"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5" borderId="68" xfId="0" applyFont="1" applyFill="1" applyBorder="1" applyAlignment="1">
      <alignment vertical="center"/>
    </xf>
    <xf numFmtId="0" fontId="0" fillId="5" borderId="13" xfId="0" applyFont="1" applyFill="1" applyBorder="1" applyAlignment="1">
      <alignment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xf>
    <xf numFmtId="0" fontId="11" fillId="0" borderId="58" xfId="0" applyFont="1" applyBorder="1" applyAlignment="1">
      <alignment horizontal="center"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177" fontId="0" fillId="0" borderId="115" xfId="0" applyNumberFormat="1" applyFont="1" applyFill="1" applyBorder="1" applyAlignment="1" applyProtection="1">
      <alignment horizontal="right" vertical="center"/>
      <protection locked="0"/>
    </xf>
    <xf numFmtId="0" fontId="0" fillId="0" borderId="69" xfId="0" applyFont="1" applyFill="1" applyBorder="1" applyAlignment="1">
      <alignment horizontal="center" vertical="center"/>
    </xf>
    <xf numFmtId="0" fontId="3" fillId="0" borderId="37" xfId="0" applyFont="1" applyBorder="1" applyAlignment="1">
      <alignment horizontal="center" vertical="center"/>
    </xf>
    <xf numFmtId="0" fontId="0" fillId="0" borderId="36" xfId="0" applyFont="1" applyFill="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9" xfId="0" applyFont="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77" xfId="3" applyFont="1" applyFill="1" applyBorder="1" applyAlignment="1" applyProtection="1">
      <alignment horizontal="center" vertical="center" wrapText="1"/>
    </xf>
    <xf numFmtId="0" fontId="9" fillId="2" borderId="78" xfId="3" applyFont="1" applyFill="1" applyBorder="1" applyAlignment="1" applyProtection="1">
      <alignment horizontal="center" vertical="center" wrapText="1"/>
    </xf>
    <xf numFmtId="0" fontId="9" fillId="2" borderId="7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64"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5" xfId="3"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9" fillId="0" borderId="83"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0" fontId="13" fillId="6" borderId="4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2" borderId="33"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4"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9"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6" xfId="1" applyFont="1" applyFill="1" applyBorder="1" applyAlignment="1" applyProtection="1">
      <alignment horizontal="center" vertical="center" shrinkToFit="1"/>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4"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20" fillId="5" borderId="68"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0" xfId="0" applyFont="1" applyFill="1" applyBorder="1" applyAlignment="1" applyProtection="1">
      <alignment horizontal="center" vertical="center" wrapText="1"/>
      <protection locked="0"/>
    </xf>
    <xf numFmtId="0" fontId="20" fillId="5" borderId="104"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13" fillId="2" borderId="37"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19" xfId="0" applyFont="1" applyFill="1" applyBorder="1" applyAlignment="1">
      <alignment horizontal="left" vertical="center"/>
    </xf>
    <xf numFmtId="0" fontId="0" fillId="5" borderId="63"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76"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7" xfId="0" applyFont="1" applyFill="1" applyBorder="1" applyAlignment="1">
      <alignment vertical="center"/>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20" fillId="5" borderId="70"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3" xfId="0" applyFont="1" applyFill="1" applyBorder="1" applyAlignment="1" applyProtection="1">
      <alignment horizontal="left" vertical="center" wrapText="1"/>
      <protection locked="0"/>
    </xf>
    <xf numFmtId="0" fontId="20" fillId="5" borderId="14"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0" fillId="5" borderId="90" xfId="0" applyFont="1" applyFill="1" applyBorder="1" applyAlignment="1">
      <alignment horizontal="center" vertical="center" wrapText="1"/>
    </xf>
    <xf numFmtId="0" fontId="19" fillId="0" borderId="47"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17" fillId="2" borderId="4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8"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1" xfId="0" applyFont="1" applyFill="1" applyBorder="1" applyAlignment="1">
      <alignment vertical="center" wrapText="1"/>
    </xf>
    <xf numFmtId="0" fontId="0" fillId="5" borderId="121" xfId="0" applyFont="1" applyFill="1" applyBorder="1" applyAlignment="1">
      <alignment vertical="center"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89" xfId="0" applyFont="1" applyFill="1" applyBorder="1" applyAlignment="1">
      <alignment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27" fillId="6" borderId="34" xfId="0" applyFont="1" applyFill="1" applyBorder="1" applyAlignment="1">
      <alignment horizontal="left" vertical="center" wrapText="1"/>
    </xf>
    <xf numFmtId="0" fontId="27" fillId="6" borderId="110" xfId="0" applyFont="1" applyFill="1" applyBorder="1" applyAlignment="1">
      <alignment horizontal="left" vertical="center" wrapText="1"/>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8" fillId="0" borderId="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12" fillId="2" borderId="86"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protection locked="0"/>
    </xf>
    <xf numFmtId="9" fontId="0" fillId="0" borderId="10" xfId="0" applyNumberFormat="1" applyFont="1" applyFill="1" applyBorder="1" applyAlignment="1">
      <alignment horizontal="center" vertical="center"/>
    </xf>
    <xf numFmtId="0" fontId="13" fillId="3" borderId="40"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6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9" xfId="0" applyNumberFormat="1" applyFont="1" applyFill="1" applyBorder="1" applyAlignment="1" applyProtection="1">
      <alignment horizontal="center" vertical="center"/>
      <protection locked="0"/>
    </xf>
    <xf numFmtId="0" fontId="0" fillId="0" borderId="116"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28" fillId="2" borderId="86"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68"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8" fillId="2" borderId="102"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178"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9" fontId="19" fillId="0" borderId="6" xfId="0" applyNumberFormat="1" applyFont="1" applyFill="1" applyBorder="1" applyAlignment="1" applyProtection="1">
      <alignment horizontal="center" vertical="center"/>
      <protection locked="0"/>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64"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0" fillId="4" borderId="33"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9" fillId="0" borderId="46" xfId="0" applyFont="1" applyFill="1" applyBorder="1" applyAlignment="1" applyProtection="1">
      <alignment horizontal="center" vertical="center" wrapText="1"/>
      <protection locked="0"/>
    </xf>
    <xf numFmtId="0" fontId="19" fillId="0" borderId="47" xfId="0"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center" vertical="center" wrapText="1"/>
      <protection locked="0"/>
    </xf>
    <xf numFmtId="0" fontId="3" fillId="2" borderId="10"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32845</xdr:colOff>
      <xdr:row>106</xdr:row>
      <xdr:rowOff>279796</xdr:rowOff>
    </xdr:from>
    <xdr:to>
      <xdr:col>13</xdr:col>
      <xdr:colOff>41670</xdr:colOff>
      <xdr:row>111</xdr:row>
      <xdr:rowOff>452437</xdr:rowOff>
    </xdr:to>
    <xdr:sp macro="" textlink="">
      <xdr:nvSpPr>
        <xdr:cNvPr id="2" name="テキスト ボックス 1">
          <a:extLst>
            <a:ext uri="{FF2B5EF4-FFF2-40B4-BE49-F238E27FC236}">
              <a16:creationId xmlns:a16="http://schemas.microsoft.com/office/drawing/2014/main" id="{5E416680-5498-4922-A021-B73D27B474AE}"/>
            </a:ext>
          </a:extLst>
        </xdr:cNvPr>
        <xdr:cNvSpPr txBox="1"/>
      </xdr:nvSpPr>
      <xdr:spPr>
        <a:xfrm>
          <a:off x="1806466" y="40935124"/>
          <a:ext cx="797101" cy="194626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solidFill>
                <a:sysClr val="windowText" lastClr="000000"/>
              </a:solidFill>
            </a:rPr>
            <a:t>内閣官房</a:t>
          </a:r>
          <a:endParaRPr kumimoji="1" lang="en-US" altLang="ja-JP" sz="1100">
            <a:solidFill>
              <a:sysClr val="windowText" lastClr="000000"/>
            </a:solidFill>
          </a:endParaRPr>
        </a:p>
        <a:p>
          <a:r>
            <a:rPr kumimoji="1" lang="en-US" altLang="ja-JP" sz="1100">
              <a:solidFill>
                <a:sysClr val="windowText" lastClr="000000"/>
              </a:solidFill>
              <a:effectLst/>
            </a:rPr>
            <a:t>933</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15</xdr:col>
      <xdr:colOff>44555</xdr:colOff>
      <xdr:row>104</xdr:row>
      <xdr:rowOff>278506</xdr:rowOff>
    </xdr:from>
    <xdr:to>
      <xdr:col>22</xdr:col>
      <xdr:colOff>5235</xdr:colOff>
      <xdr:row>106</xdr:row>
      <xdr:rowOff>191857</xdr:rowOff>
    </xdr:to>
    <xdr:sp macro="" textlink="">
      <xdr:nvSpPr>
        <xdr:cNvPr id="11" name="テキスト ボックス 10">
          <a:extLst>
            <a:ext uri="{FF2B5EF4-FFF2-40B4-BE49-F238E27FC236}">
              <a16:creationId xmlns:a16="http://schemas.microsoft.com/office/drawing/2014/main" id="{359C0133-71E0-4B88-97A2-29A7AB8E3F83}"/>
            </a:ext>
          </a:extLst>
        </xdr:cNvPr>
        <xdr:cNvSpPr txBox="1"/>
      </xdr:nvSpPr>
      <xdr:spPr>
        <a:xfrm>
          <a:off x="3000589" y="40224385"/>
          <a:ext cx="1340163" cy="6228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solidFill>
                <a:sysClr val="windowText" lastClr="000000"/>
              </a:solidFill>
            </a:rPr>
            <a:t>整備経費　</a:t>
          </a:r>
          <a:r>
            <a:rPr kumimoji="1" lang="en-US" altLang="ja-JP" sz="1100">
              <a:solidFill>
                <a:sysClr val="windowText" lastClr="000000"/>
              </a:solidFill>
            </a:rPr>
            <a:t>733</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25</xdr:col>
      <xdr:colOff>82429</xdr:colOff>
      <xdr:row>112</xdr:row>
      <xdr:rowOff>609130</xdr:rowOff>
    </xdr:from>
    <xdr:to>
      <xdr:col>32</xdr:col>
      <xdr:colOff>42348</xdr:colOff>
      <xdr:row>113</xdr:row>
      <xdr:rowOff>558200</xdr:rowOff>
    </xdr:to>
    <xdr:sp macro="" textlink="">
      <xdr:nvSpPr>
        <xdr:cNvPr id="17" name="テキスト ボックス 16">
          <a:extLst>
            <a:ext uri="{FF2B5EF4-FFF2-40B4-BE49-F238E27FC236}">
              <a16:creationId xmlns:a16="http://schemas.microsoft.com/office/drawing/2014/main" id="{25294134-B1F8-4A4E-9E03-1C5613632E84}"/>
            </a:ext>
          </a:extLst>
        </xdr:cNvPr>
        <xdr:cNvSpPr txBox="1"/>
      </xdr:nvSpPr>
      <xdr:spPr>
        <a:xfrm>
          <a:off x="5009153" y="43708113"/>
          <a:ext cx="1339402" cy="6191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solidFill>
                <a:sysClr val="windowText" lastClr="000000"/>
              </a:solidFill>
              <a:effectLst/>
            </a:rPr>
            <a:t>A</a:t>
          </a:r>
          <a:r>
            <a:rPr kumimoji="1" lang="en-US" altLang="ja-JP" sz="1100" baseline="0">
              <a:solidFill>
                <a:sysClr val="windowText" lastClr="000000"/>
              </a:solidFill>
              <a:effectLst/>
            </a:rPr>
            <a:t>  </a:t>
          </a:r>
          <a:r>
            <a:rPr kumimoji="1" lang="ja-JP" altLang="en-US" sz="1100" baseline="0">
              <a:solidFill>
                <a:sysClr val="windowText" lastClr="000000"/>
              </a:solidFill>
              <a:effectLst/>
            </a:rPr>
            <a:t>民間企業　</a:t>
          </a:r>
          <a:r>
            <a:rPr kumimoji="1" lang="en-US" altLang="ja-JP" sz="1100" baseline="0">
              <a:solidFill>
                <a:sysClr val="windowText" lastClr="000000"/>
              </a:solidFill>
              <a:effectLst/>
            </a:rPr>
            <a:t>1</a:t>
          </a:r>
          <a:r>
            <a:rPr kumimoji="1" lang="ja-JP" altLang="en-US" sz="1100" baseline="0">
              <a:solidFill>
                <a:sysClr val="windowText" lastClr="000000"/>
              </a:solidFill>
              <a:effectLst/>
            </a:rPr>
            <a:t>社</a:t>
          </a:r>
          <a:endParaRPr kumimoji="1" lang="en-US" altLang="ja-JP" sz="1100">
            <a:solidFill>
              <a:sysClr val="windowText" lastClr="000000"/>
            </a:solidFill>
            <a:effectLst/>
          </a:endParaRPr>
        </a:p>
        <a:p>
          <a:r>
            <a:rPr kumimoji="1" lang="en-US" altLang="ja-JP" sz="1100">
              <a:solidFill>
                <a:sysClr val="windowText" lastClr="000000"/>
              </a:solidFill>
              <a:effectLst/>
            </a:rPr>
            <a:t>146</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22</xdr:col>
      <xdr:colOff>95252</xdr:colOff>
      <xdr:row>95</xdr:row>
      <xdr:rowOff>1</xdr:rowOff>
    </xdr:from>
    <xdr:to>
      <xdr:col>31</xdr:col>
      <xdr:colOff>190501</xdr:colOff>
      <xdr:row>95</xdr:row>
      <xdr:rowOff>289853</xdr:rowOff>
    </xdr:to>
    <xdr:sp macro="" textlink="">
      <xdr:nvSpPr>
        <xdr:cNvPr id="32" name="大かっこ 31">
          <a:extLst>
            <a:ext uri="{FF2B5EF4-FFF2-40B4-BE49-F238E27FC236}">
              <a16:creationId xmlns:a16="http://schemas.microsoft.com/office/drawing/2014/main" id="{A2CD8684-EF4F-4E2F-A0B1-DD661A00EFCB}"/>
            </a:ext>
          </a:extLst>
        </xdr:cNvPr>
        <xdr:cNvSpPr/>
      </xdr:nvSpPr>
      <xdr:spPr bwMode="auto">
        <a:xfrm>
          <a:off x="4430769" y="36753363"/>
          <a:ext cx="1868870" cy="289852"/>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委託</a:t>
          </a:r>
          <a:r>
            <a:rPr kumimoji="1" lang="en-US" altLang="ja-JP" sz="1000"/>
            <a:t>【</a:t>
          </a:r>
          <a:r>
            <a:rPr kumimoji="1" lang="ja-JP" altLang="en-US" sz="1000"/>
            <a:t>一般競争（総合評価）</a:t>
          </a:r>
          <a:r>
            <a:rPr kumimoji="1" lang="en-US" altLang="ja-JP" sz="1000"/>
            <a:t>】</a:t>
          </a:r>
          <a:endParaRPr kumimoji="1" lang="ja-JP" altLang="en-US" sz="1000"/>
        </a:p>
      </xdr:txBody>
    </xdr:sp>
    <xdr:clientData/>
  </xdr:twoCellAnchor>
  <xdr:twoCellAnchor>
    <xdr:from>
      <xdr:col>22</xdr:col>
      <xdr:colOff>193577</xdr:colOff>
      <xdr:row>96</xdr:row>
      <xdr:rowOff>5954</xdr:rowOff>
    </xdr:from>
    <xdr:to>
      <xdr:col>30</xdr:col>
      <xdr:colOff>59120</xdr:colOff>
      <xdr:row>97</xdr:row>
      <xdr:rowOff>270539</xdr:rowOff>
    </xdr:to>
    <xdr:sp macro="" textlink="">
      <xdr:nvSpPr>
        <xdr:cNvPr id="15" name="テキスト ボックス 14">
          <a:extLst>
            <a:ext uri="{FF2B5EF4-FFF2-40B4-BE49-F238E27FC236}">
              <a16:creationId xmlns:a16="http://schemas.microsoft.com/office/drawing/2014/main" id="{A1A5B6BF-1BD7-4358-B71B-0794747F9322}"/>
            </a:ext>
          </a:extLst>
        </xdr:cNvPr>
        <xdr:cNvSpPr txBox="1"/>
      </xdr:nvSpPr>
      <xdr:spPr>
        <a:xfrm>
          <a:off x="4529094" y="37114040"/>
          <a:ext cx="1442095" cy="6193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solidFill>
                <a:sysClr val="windowText" lastClr="000000"/>
              </a:solidFill>
              <a:effectLst/>
            </a:rPr>
            <a:t>B </a:t>
          </a:r>
          <a:r>
            <a:rPr kumimoji="1" lang="ja-JP" altLang="en-US" sz="1100">
              <a:solidFill>
                <a:sysClr val="windowText" lastClr="000000"/>
              </a:solidFill>
              <a:effectLst/>
            </a:rPr>
            <a:t>　民間企業　</a:t>
          </a:r>
          <a:r>
            <a:rPr kumimoji="1" lang="en-US" altLang="ja-JP" sz="1100">
              <a:solidFill>
                <a:sysClr val="windowText" lastClr="000000"/>
              </a:solidFill>
              <a:effectLst/>
            </a:rPr>
            <a:t>1</a:t>
          </a:r>
          <a:r>
            <a:rPr kumimoji="1" lang="ja-JP" altLang="en-US" sz="1100">
              <a:solidFill>
                <a:sysClr val="windowText" lastClr="000000"/>
              </a:solidFill>
              <a:effectLst/>
            </a:rPr>
            <a:t>社</a:t>
          </a:r>
          <a:r>
            <a:rPr kumimoji="1" lang="en-US" altLang="ja-JP" sz="1100">
              <a:solidFill>
                <a:sysClr val="windowText" lastClr="000000"/>
              </a:solidFill>
              <a:effectLst/>
            </a:rPr>
            <a:t>628</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23</xdr:col>
      <xdr:colOff>7884</xdr:colOff>
      <xdr:row>102</xdr:row>
      <xdr:rowOff>152400</xdr:rowOff>
    </xdr:from>
    <xdr:to>
      <xdr:col>32</xdr:col>
      <xdr:colOff>19707</xdr:colOff>
      <xdr:row>103</xdr:row>
      <xdr:rowOff>226219</xdr:rowOff>
    </xdr:to>
    <xdr:sp macro="" textlink="">
      <xdr:nvSpPr>
        <xdr:cNvPr id="16" name="テキスト ボックス 15">
          <a:extLst>
            <a:ext uri="{FF2B5EF4-FFF2-40B4-BE49-F238E27FC236}">
              <a16:creationId xmlns:a16="http://schemas.microsoft.com/office/drawing/2014/main" id="{1AFD37A7-F4EE-4A3E-9E01-F1C3A763A095}"/>
            </a:ext>
          </a:extLst>
        </xdr:cNvPr>
        <xdr:cNvSpPr txBox="1"/>
      </xdr:nvSpPr>
      <xdr:spPr>
        <a:xfrm>
          <a:off x="4579884" y="39362270"/>
          <a:ext cx="1800866" cy="4299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solidFill>
                <a:sysClr val="windowText" lastClr="000000"/>
              </a:solidFill>
              <a:effectLst/>
            </a:rPr>
            <a:t>C</a:t>
          </a:r>
          <a:r>
            <a:rPr kumimoji="1" lang="ja-JP" altLang="en-US" sz="1100">
              <a:solidFill>
                <a:sysClr val="windowText" lastClr="000000"/>
              </a:solidFill>
              <a:effectLst/>
            </a:rPr>
            <a:t>　民間企業　</a:t>
          </a:r>
          <a:r>
            <a:rPr kumimoji="1" lang="en-US" altLang="ja-JP" sz="1100">
              <a:solidFill>
                <a:sysClr val="windowText" lastClr="000000"/>
              </a:solidFill>
              <a:effectLst/>
            </a:rPr>
            <a:t>1</a:t>
          </a:r>
          <a:r>
            <a:rPr kumimoji="1" lang="ja-JP" altLang="en-US" sz="1100">
              <a:solidFill>
                <a:sysClr val="windowText" lastClr="000000"/>
              </a:solidFill>
              <a:effectLst/>
            </a:rPr>
            <a:t>社　</a:t>
          </a:r>
          <a:r>
            <a:rPr kumimoji="1" lang="en-US" altLang="ja-JP" sz="1100">
              <a:solidFill>
                <a:sysClr val="windowText" lastClr="000000"/>
              </a:solidFill>
              <a:effectLst/>
            </a:rPr>
            <a:t>23</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23</xdr:col>
      <xdr:colOff>48814</xdr:colOff>
      <xdr:row>106</xdr:row>
      <xdr:rowOff>340519</xdr:rowOff>
    </xdr:from>
    <xdr:to>
      <xdr:col>32</xdr:col>
      <xdr:colOff>26276</xdr:colOff>
      <xdr:row>108</xdr:row>
      <xdr:rowOff>5953</xdr:rowOff>
    </xdr:to>
    <xdr:sp macro="" textlink="">
      <xdr:nvSpPr>
        <xdr:cNvPr id="18" name="テキスト ボックス 17">
          <a:extLst>
            <a:ext uri="{FF2B5EF4-FFF2-40B4-BE49-F238E27FC236}">
              <a16:creationId xmlns:a16="http://schemas.microsoft.com/office/drawing/2014/main" id="{BB311DFF-C6C6-4887-9AA9-59B8061F0C65}"/>
            </a:ext>
          </a:extLst>
        </xdr:cNvPr>
        <xdr:cNvSpPr txBox="1"/>
      </xdr:nvSpPr>
      <xdr:spPr>
        <a:xfrm>
          <a:off x="4620814" y="40974997"/>
          <a:ext cx="1766505" cy="3777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solidFill>
                <a:sysClr val="windowText" lastClr="000000"/>
              </a:solidFill>
              <a:effectLst/>
            </a:rPr>
            <a:t>D </a:t>
          </a:r>
          <a:r>
            <a:rPr kumimoji="1" lang="ja-JP" altLang="en-US" sz="1100">
              <a:solidFill>
                <a:sysClr val="windowText" lastClr="000000"/>
              </a:solidFill>
              <a:effectLst/>
            </a:rPr>
            <a:t>民間企業　</a:t>
          </a:r>
          <a:r>
            <a:rPr kumimoji="1" lang="en-US" altLang="ja-JP" sz="1100">
              <a:solidFill>
                <a:sysClr val="windowText" lastClr="000000"/>
              </a:solidFill>
              <a:effectLst/>
            </a:rPr>
            <a:t>1</a:t>
          </a:r>
          <a:r>
            <a:rPr kumimoji="1" lang="ja-JP" altLang="en-US" sz="1100">
              <a:solidFill>
                <a:sysClr val="windowText" lastClr="000000"/>
              </a:solidFill>
              <a:effectLst/>
            </a:rPr>
            <a:t>社　</a:t>
          </a:r>
          <a:r>
            <a:rPr kumimoji="1" lang="en-US" altLang="ja-JP" sz="1100">
              <a:solidFill>
                <a:sysClr val="windowText" lastClr="000000"/>
              </a:solidFill>
              <a:effectLst/>
            </a:rPr>
            <a:t>5</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23</xdr:col>
      <xdr:colOff>43437</xdr:colOff>
      <xdr:row>109</xdr:row>
      <xdr:rowOff>301885</xdr:rowOff>
    </xdr:from>
    <xdr:to>
      <xdr:col>29</xdr:col>
      <xdr:colOff>195846</xdr:colOff>
      <xdr:row>111</xdr:row>
      <xdr:rowOff>211542</xdr:rowOff>
    </xdr:to>
    <xdr:sp macro="" textlink="">
      <xdr:nvSpPr>
        <xdr:cNvPr id="20" name="テキスト ボックス 19">
          <a:extLst>
            <a:ext uri="{FF2B5EF4-FFF2-40B4-BE49-F238E27FC236}">
              <a16:creationId xmlns:a16="http://schemas.microsoft.com/office/drawing/2014/main" id="{A8D13D3A-4FCE-4366-9F3B-E9CBF3E6925F}"/>
            </a:ext>
          </a:extLst>
        </xdr:cNvPr>
        <xdr:cNvSpPr txBox="1"/>
      </xdr:nvSpPr>
      <xdr:spPr>
        <a:xfrm>
          <a:off x="4615437" y="42004820"/>
          <a:ext cx="1345105" cy="62196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solidFill>
                <a:sysClr val="windowText" lastClr="000000"/>
              </a:solidFill>
              <a:effectLst/>
            </a:rPr>
            <a:t>E</a:t>
          </a:r>
          <a:r>
            <a:rPr kumimoji="1" lang="ja-JP" altLang="en-US" sz="1100">
              <a:solidFill>
                <a:sysClr val="windowText" lastClr="000000"/>
              </a:solidFill>
              <a:effectLst/>
            </a:rPr>
            <a:t>　国税庁他</a:t>
          </a:r>
          <a:r>
            <a:rPr kumimoji="1" lang="en-US" altLang="ja-JP" sz="1100">
              <a:solidFill>
                <a:sysClr val="windowText" lastClr="000000"/>
              </a:solidFill>
              <a:effectLst/>
            </a:rPr>
            <a:t>12</a:t>
          </a:r>
          <a:r>
            <a:rPr kumimoji="1" lang="ja-JP" altLang="en-US" sz="1100">
              <a:solidFill>
                <a:sysClr val="windowText" lastClr="000000"/>
              </a:solidFill>
              <a:effectLst/>
            </a:rPr>
            <a:t>省庁　</a:t>
          </a:r>
          <a:r>
            <a:rPr kumimoji="1" lang="en-US" altLang="ja-JP" sz="1100">
              <a:solidFill>
                <a:sysClr val="windowText" lastClr="000000"/>
              </a:solidFill>
              <a:effectLst/>
            </a:rPr>
            <a:t>76</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18</xdr:col>
      <xdr:colOff>131049</xdr:colOff>
      <xdr:row>102</xdr:row>
      <xdr:rowOff>347229</xdr:rowOff>
    </xdr:from>
    <xdr:to>
      <xdr:col>23</xdr:col>
      <xdr:colOff>15503</xdr:colOff>
      <xdr:row>104</xdr:row>
      <xdr:rowOff>255647</xdr:rowOff>
    </xdr:to>
    <xdr:cxnSp macro="">
      <xdr:nvCxnSpPr>
        <xdr:cNvPr id="10" name="コネクタ: カギ線 9">
          <a:extLst>
            <a:ext uri="{FF2B5EF4-FFF2-40B4-BE49-F238E27FC236}">
              <a16:creationId xmlns:a16="http://schemas.microsoft.com/office/drawing/2014/main" id="{9977C975-540E-444B-972E-BDF4BECE7D0B}"/>
            </a:ext>
          </a:extLst>
        </xdr:cNvPr>
        <xdr:cNvCxnSpPr>
          <a:cxnSpLocks/>
        </xdr:cNvCxnSpPr>
      </xdr:nvCxnSpPr>
      <xdr:spPr>
        <a:xfrm rot="5400000" flipH="1" flipV="1">
          <a:off x="3509967" y="39853671"/>
          <a:ext cx="624698" cy="798854"/>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5235</xdr:colOff>
      <xdr:row>105</xdr:row>
      <xdr:rowOff>235182</xdr:rowOff>
    </xdr:from>
    <xdr:to>
      <xdr:col>23</xdr:col>
      <xdr:colOff>43437</xdr:colOff>
      <xdr:row>110</xdr:row>
      <xdr:rowOff>256714</xdr:rowOff>
    </xdr:to>
    <xdr:cxnSp macro="">
      <xdr:nvCxnSpPr>
        <xdr:cNvPr id="27" name="コネクタ: カギ線 26">
          <a:extLst>
            <a:ext uri="{FF2B5EF4-FFF2-40B4-BE49-F238E27FC236}">
              <a16:creationId xmlns:a16="http://schemas.microsoft.com/office/drawing/2014/main" id="{50D87EFF-1ECD-4F3C-8CFA-B482B031A935}"/>
            </a:ext>
          </a:extLst>
        </xdr:cNvPr>
        <xdr:cNvCxnSpPr>
          <a:stCxn id="11" idx="3"/>
          <a:endCxn id="20" idx="1"/>
        </xdr:cNvCxnSpPr>
      </xdr:nvCxnSpPr>
      <xdr:spPr>
        <a:xfrm>
          <a:off x="4340752" y="40535785"/>
          <a:ext cx="235271" cy="1795153"/>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174283</xdr:colOff>
      <xdr:row>108</xdr:row>
      <xdr:rowOff>299298</xdr:rowOff>
    </xdr:from>
    <xdr:to>
      <xdr:col>27</xdr:col>
      <xdr:colOff>131995</xdr:colOff>
      <xdr:row>109</xdr:row>
      <xdr:rowOff>230324</xdr:rowOff>
    </xdr:to>
    <xdr:sp macro="" textlink="">
      <xdr:nvSpPr>
        <xdr:cNvPr id="34" name="大かっこ 33">
          <a:extLst>
            <a:ext uri="{FF2B5EF4-FFF2-40B4-BE49-F238E27FC236}">
              <a16:creationId xmlns:a16="http://schemas.microsoft.com/office/drawing/2014/main" id="{6F0169A8-C802-4139-8132-BB6DCDF86E7C}"/>
            </a:ext>
          </a:extLst>
        </xdr:cNvPr>
        <xdr:cNvSpPr/>
      </xdr:nvSpPr>
      <xdr:spPr bwMode="auto">
        <a:xfrm>
          <a:off x="4547500" y="41646081"/>
          <a:ext cx="951625" cy="287178"/>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a:t>
          </a:r>
          <a:r>
            <a:rPr kumimoji="1" lang="ja-JP" altLang="en-US" sz="1000"/>
            <a:t>支出委任</a:t>
          </a:r>
          <a:r>
            <a:rPr kumimoji="1" lang="en-US" altLang="ja-JP" sz="1000"/>
            <a:t>】</a:t>
          </a:r>
          <a:endParaRPr kumimoji="1" lang="ja-JP" altLang="en-US" sz="1000"/>
        </a:p>
      </xdr:txBody>
    </xdr:sp>
    <xdr:clientData/>
  </xdr:twoCellAnchor>
  <xdr:twoCellAnchor>
    <xdr:from>
      <xdr:col>23</xdr:col>
      <xdr:colOff>13097</xdr:colOff>
      <xdr:row>105</xdr:row>
      <xdr:rowOff>340518</xdr:rowOff>
    </xdr:from>
    <xdr:to>
      <xdr:col>32</xdr:col>
      <xdr:colOff>13138</xdr:colOff>
      <xdr:row>106</xdr:row>
      <xdr:rowOff>279136</xdr:rowOff>
    </xdr:to>
    <xdr:sp macro="" textlink="">
      <xdr:nvSpPr>
        <xdr:cNvPr id="36" name="大かっこ 35">
          <a:extLst>
            <a:ext uri="{FF2B5EF4-FFF2-40B4-BE49-F238E27FC236}">
              <a16:creationId xmlns:a16="http://schemas.microsoft.com/office/drawing/2014/main" id="{AABE9794-7DBE-41C9-898C-01CB0DD4F9F8}"/>
            </a:ext>
          </a:extLst>
        </xdr:cNvPr>
        <xdr:cNvSpPr/>
      </xdr:nvSpPr>
      <xdr:spPr bwMode="auto">
        <a:xfrm>
          <a:off x="4585097" y="40618844"/>
          <a:ext cx="1789084" cy="294770"/>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22</xdr:col>
      <xdr:colOff>108676</xdr:colOff>
      <xdr:row>101</xdr:row>
      <xdr:rowOff>135157</xdr:rowOff>
    </xdr:from>
    <xdr:to>
      <xdr:col>32</xdr:col>
      <xdr:colOff>124810</xdr:colOff>
      <xdr:row>102</xdr:row>
      <xdr:rowOff>73775</xdr:rowOff>
    </xdr:to>
    <xdr:sp macro="" textlink="">
      <xdr:nvSpPr>
        <xdr:cNvPr id="38" name="大かっこ 37">
          <a:extLst>
            <a:ext uri="{FF2B5EF4-FFF2-40B4-BE49-F238E27FC236}">
              <a16:creationId xmlns:a16="http://schemas.microsoft.com/office/drawing/2014/main" id="{3037E83C-C32B-4FD2-8507-B858654BB394}"/>
            </a:ext>
          </a:extLst>
        </xdr:cNvPr>
        <xdr:cNvSpPr/>
      </xdr:nvSpPr>
      <xdr:spPr bwMode="auto">
        <a:xfrm>
          <a:off x="4481893" y="38988874"/>
          <a:ext cx="2003960" cy="294771"/>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委託</a:t>
          </a:r>
          <a:r>
            <a:rPr kumimoji="1" lang="en-US" altLang="ja-JP" sz="1000"/>
            <a:t>【</a:t>
          </a:r>
          <a:r>
            <a:rPr kumimoji="1" lang="ja-JP" altLang="en-US" sz="1000"/>
            <a:t>一般競争（最低価格）</a:t>
          </a:r>
          <a:r>
            <a:rPr kumimoji="1" lang="en-US" altLang="ja-JP" sz="1000"/>
            <a:t>】</a:t>
          </a:r>
          <a:endParaRPr kumimoji="1" lang="ja-JP" altLang="en-US" sz="1000"/>
        </a:p>
      </xdr:txBody>
    </xdr:sp>
    <xdr:clientData/>
  </xdr:twoCellAnchor>
  <xdr:twoCellAnchor>
    <xdr:from>
      <xdr:col>35</xdr:col>
      <xdr:colOff>5953</xdr:colOff>
      <xdr:row>96</xdr:row>
      <xdr:rowOff>5954</xdr:rowOff>
    </xdr:from>
    <xdr:to>
      <xdr:col>41</xdr:col>
      <xdr:colOff>163700</xdr:colOff>
      <xdr:row>97</xdr:row>
      <xdr:rowOff>270539</xdr:rowOff>
    </xdr:to>
    <xdr:sp macro="" textlink="">
      <xdr:nvSpPr>
        <xdr:cNvPr id="41" name="テキスト ボックス 40">
          <a:extLst>
            <a:ext uri="{FF2B5EF4-FFF2-40B4-BE49-F238E27FC236}">
              <a16:creationId xmlns:a16="http://schemas.microsoft.com/office/drawing/2014/main" id="{3DC644B7-9B38-48B7-A9DB-837149E45E6D}"/>
            </a:ext>
          </a:extLst>
        </xdr:cNvPr>
        <xdr:cNvSpPr txBox="1"/>
      </xdr:nvSpPr>
      <xdr:spPr>
        <a:xfrm>
          <a:off x="7090172" y="37111782"/>
          <a:ext cx="1372184" cy="6158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solidFill>
                <a:sysClr val="windowText" lastClr="000000"/>
              </a:solidFill>
              <a:effectLst/>
            </a:rPr>
            <a:t>F</a:t>
          </a:r>
          <a:r>
            <a:rPr kumimoji="1" lang="ja-JP" altLang="en-US" sz="1100">
              <a:solidFill>
                <a:sysClr val="windowText" lastClr="000000"/>
              </a:solidFill>
              <a:effectLst/>
            </a:rPr>
            <a:t>　民間企業　</a:t>
          </a:r>
          <a:r>
            <a:rPr kumimoji="1" lang="en-US" altLang="ja-JP" sz="1100">
              <a:solidFill>
                <a:sysClr val="windowText" lastClr="000000"/>
              </a:solidFill>
              <a:effectLst/>
            </a:rPr>
            <a:t>4</a:t>
          </a:r>
          <a:r>
            <a:rPr kumimoji="1" lang="ja-JP" altLang="en-US" sz="1100">
              <a:solidFill>
                <a:sysClr val="windowText" lastClr="000000"/>
              </a:solidFill>
              <a:effectLst/>
            </a:rPr>
            <a:t>社　</a:t>
          </a:r>
          <a:r>
            <a:rPr kumimoji="1" lang="en-US" altLang="ja-JP" sz="1100">
              <a:solidFill>
                <a:sysClr val="windowText" lastClr="000000"/>
              </a:solidFill>
              <a:effectLst/>
            </a:rPr>
            <a:t>227</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35</xdr:col>
      <xdr:colOff>41671</xdr:colOff>
      <xdr:row>95</xdr:row>
      <xdr:rowOff>0</xdr:rowOff>
    </xdr:from>
    <xdr:to>
      <xdr:col>38</xdr:col>
      <xdr:colOff>183931</xdr:colOff>
      <xdr:row>95</xdr:row>
      <xdr:rowOff>285750</xdr:rowOff>
    </xdr:to>
    <xdr:sp macro="" textlink="">
      <xdr:nvSpPr>
        <xdr:cNvPr id="42" name="大かっこ 41">
          <a:extLst>
            <a:ext uri="{FF2B5EF4-FFF2-40B4-BE49-F238E27FC236}">
              <a16:creationId xmlns:a16="http://schemas.microsoft.com/office/drawing/2014/main" id="{4DFEB7FF-65CB-4547-B373-D625AC837159}"/>
            </a:ext>
          </a:extLst>
        </xdr:cNvPr>
        <xdr:cNvSpPr/>
      </xdr:nvSpPr>
      <xdr:spPr bwMode="auto">
        <a:xfrm>
          <a:off x="6939085" y="36753362"/>
          <a:ext cx="733467" cy="285750"/>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再委託</a:t>
          </a:r>
        </a:p>
      </xdr:txBody>
    </xdr:sp>
    <xdr:clientData/>
  </xdr:twoCellAnchor>
  <xdr:twoCellAnchor>
    <xdr:from>
      <xdr:col>30</xdr:col>
      <xdr:colOff>59120</xdr:colOff>
      <xdr:row>96</xdr:row>
      <xdr:rowOff>315609</xdr:rowOff>
    </xdr:from>
    <xdr:to>
      <xdr:col>35</xdr:col>
      <xdr:colOff>5953</xdr:colOff>
      <xdr:row>96</xdr:row>
      <xdr:rowOff>315609</xdr:rowOff>
    </xdr:to>
    <xdr:cxnSp macro="">
      <xdr:nvCxnSpPr>
        <xdr:cNvPr id="44" name="直線コネクタ 43">
          <a:extLst>
            <a:ext uri="{FF2B5EF4-FFF2-40B4-BE49-F238E27FC236}">
              <a16:creationId xmlns:a16="http://schemas.microsoft.com/office/drawing/2014/main" id="{B1F39624-9DB4-4C98-A374-2EE747760F9E}"/>
            </a:ext>
          </a:extLst>
        </xdr:cNvPr>
        <xdr:cNvCxnSpPr>
          <a:stCxn id="15" idx="3"/>
          <a:endCxn id="41" idx="1"/>
        </xdr:cNvCxnSpPr>
      </xdr:nvCxnSpPr>
      <xdr:spPr>
        <a:xfrm>
          <a:off x="5971189" y="37423695"/>
          <a:ext cx="9321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41672</xdr:colOff>
      <xdr:row>102</xdr:row>
      <xdr:rowOff>53581</xdr:rowOff>
    </xdr:from>
    <xdr:to>
      <xdr:col>42</xdr:col>
      <xdr:colOff>636</xdr:colOff>
      <xdr:row>103</xdr:row>
      <xdr:rowOff>318166</xdr:rowOff>
    </xdr:to>
    <xdr:sp macro="" textlink="">
      <xdr:nvSpPr>
        <xdr:cNvPr id="45" name="テキスト ボックス 44">
          <a:extLst>
            <a:ext uri="{FF2B5EF4-FFF2-40B4-BE49-F238E27FC236}">
              <a16:creationId xmlns:a16="http://schemas.microsoft.com/office/drawing/2014/main" id="{AC18F45E-1991-4404-B5ED-55BAFF675770}"/>
            </a:ext>
          </a:extLst>
        </xdr:cNvPr>
        <xdr:cNvSpPr txBox="1"/>
      </xdr:nvSpPr>
      <xdr:spPr>
        <a:xfrm>
          <a:off x="6999063" y="39263451"/>
          <a:ext cx="1350443" cy="6207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solidFill>
                <a:sysClr val="windowText" lastClr="000000"/>
              </a:solidFill>
              <a:effectLst/>
            </a:rPr>
            <a:t>G</a:t>
          </a:r>
          <a:r>
            <a:rPr kumimoji="1" lang="ja-JP" altLang="en-US" sz="1100">
              <a:solidFill>
                <a:sysClr val="windowText" lastClr="000000"/>
              </a:solidFill>
              <a:effectLst/>
            </a:rPr>
            <a:t>　民間企業　</a:t>
          </a:r>
          <a:r>
            <a:rPr kumimoji="1" lang="en-US" altLang="ja-JP" sz="1100">
              <a:solidFill>
                <a:sysClr val="windowText" lastClr="000000"/>
              </a:solidFill>
              <a:effectLst/>
            </a:rPr>
            <a:t>1</a:t>
          </a:r>
          <a:r>
            <a:rPr kumimoji="1" lang="ja-JP" altLang="en-US" sz="1100">
              <a:solidFill>
                <a:sysClr val="windowText" lastClr="000000"/>
              </a:solidFill>
              <a:effectLst/>
            </a:rPr>
            <a:t>社　</a:t>
          </a:r>
          <a:r>
            <a:rPr kumimoji="1" lang="en-US" altLang="ja-JP" sz="1100">
              <a:solidFill>
                <a:sysClr val="windowText" lastClr="000000"/>
              </a:solidFill>
              <a:effectLst/>
            </a:rPr>
            <a:t>6</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32</xdr:col>
      <xdr:colOff>19707</xdr:colOff>
      <xdr:row>103</xdr:row>
      <xdr:rowOff>8512</xdr:rowOff>
    </xdr:from>
    <xdr:to>
      <xdr:col>35</xdr:col>
      <xdr:colOff>41672</xdr:colOff>
      <xdr:row>103</xdr:row>
      <xdr:rowOff>11948</xdr:rowOff>
    </xdr:to>
    <xdr:cxnSp macro="">
      <xdr:nvCxnSpPr>
        <xdr:cNvPr id="47" name="直線コネクタ 46">
          <a:extLst>
            <a:ext uri="{FF2B5EF4-FFF2-40B4-BE49-F238E27FC236}">
              <a16:creationId xmlns:a16="http://schemas.microsoft.com/office/drawing/2014/main" id="{0F6EE832-9F26-4780-80EB-DBC136452FF8}"/>
            </a:ext>
          </a:extLst>
        </xdr:cNvPr>
        <xdr:cNvCxnSpPr>
          <a:stCxn id="16" idx="3"/>
          <a:endCxn id="45" idx="1"/>
        </xdr:cNvCxnSpPr>
      </xdr:nvCxnSpPr>
      <xdr:spPr>
        <a:xfrm flipV="1">
          <a:off x="6325914" y="39599667"/>
          <a:ext cx="613172" cy="34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154781</xdr:colOff>
      <xdr:row>101</xdr:row>
      <xdr:rowOff>47625</xdr:rowOff>
    </xdr:from>
    <xdr:to>
      <xdr:col>38</xdr:col>
      <xdr:colOff>157655</xdr:colOff>
      <xdr:row>101</xdr:row>
      <xdr:rowOff>333375</xdr:rowOff>
    </xdr:to>
    <xdr:sp macro="" textlink="">
      <xdr:nvSpPr>
        <xdr:cNvPr id="48" name="大かっこ 47">
          <a:extLst>
            <a:ext uri="{FF2B5EF4-FFF2-40B4-BE49-F238E27FC236}">
              <a16:creationId xmlns:a16="http://schemas.microsoft.com/office/drawing/2014/main" id="{B4AA82D3-BE11-44F2-9282-F0B44A3D5462}"/>
            </a:ext>
          </a:extLst>
        </xdr:cNvPr>
        <xdr:cNvSpPr/>
      </xdr:nvSpPr>
      <xdr:spPr bwMode="auto">
        <a:xfrm>
          <a:off x="6855126" y="38929332"/>
          <a:ext cx="791150" cy="285750"/>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再委託</a:t>
          </a:r>
        </a:p>
      </xdr:txBody>
    </xdr:sp>
    <xdr:clientData/>
  </xdr:twoCellAnchor>
  <xdr:twoCellAnchor>
    <xdr:from>
      <xdr:col>32</xdr:col>
      <xdr:colOff>125220</xdr:colOff>
      <xdr:row>107</xdr:row>
      <xdr:rowOff>27918</xdr:rowOff>
    </xdr:from>
    <xdr:to>
      <xdr:col>43</xdr:col>
      <xdr:colOff>72258</xdr:colOff>
      <xdr:row>107</xdr:row>
      <xdr:rowOff>317770</xdr:rowOff>
    </xdr:to>
    <xdr:sp macro="" textlink="">
      <xdr:nvSpPr>
        <xdr:cNvPr id="50" name="大かっこ 49">
          <a:extLst>
            <a:ext uri="{FF2B5EF4-FFF2-40B4-BE49-F238E27FC236}">
              <a16:creationId xmlns:a16="http://schemas.microsoft.com/office/drawing/2014/main" id="{C0A4196D-5053-4B7A-9C09-60081FDE689F}"/>
            </a:ext>
          </a:extLst>
        </xdr:cNvPr>
        <xdr:cNvSpPr/>
      </xdr:nvSpPr>
      <xdr:spPr bwMode="auto">
        <a:xfrm>
          <a:off x="6431427" y="41037970"/>
          <a:ext cx="2114797" cy="289852"/>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サーバ室設置工事業務の委託</a:t>
          </a:r>
        </a:p>
      </xdr:txBody>
    </xdr:sp>
    <xdr:clientData/>
  </xdr:twoCellAnchor>
  <xdr:twoCellAnchor>
    <xdr:from>
      <xdr:col>22</xdr:col>
      <xdr:colOff>5235</xdr:colOff>
      <xdr:row>105</xdr:row>
      <xdr:rowOff>235182</xdr:rowOff>
    </xdr:from>
    <xdr:to>
      <xdr:col>23</xdr:col>
      <xdr:colOff>48814</xdr:colOff>
      <xdr:row>107</xdr:row>
      <xdr:rowOff>173236</xdr:rowOff>
    </xdr:to>
    <xdr:cxnSp macro="">
      <xdr:nvCxnSpPr>
        <xdr:cNvPr id="72" name="コネクタ: カギ線 71">
          <a:extLst>
            <a:ext uri="{FF2B5EF4-FFF2-40B4-BE49-F238E27FC236}">
              <a16:creationId xmlns:a16="http://schemas.microsoft.com/office/drawing/2014/main" id="{79569FF9-CA14-4B24-A9A8-144ED6A8CEBC}"/>
            </a:ext>
          </a:extLst>
        </xdr:cNvPr>
        <xdr:cNvCxnSpPr>
          <a:stCxn id="11" idx="3"/>
          <a:endCxn id="18" idx="1"/>
        </xdr:cNvCxnSpPr>
      </xdr:nvCxnSpPr>
      <xdr:spPr>
        <a:xfrm>
          <a:off x="4340752" y="40535785"/>
          <a:ext cx="240648" cy="647503"/>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103</xdr:row>
      <xdr:rowOff>351233</xdr:rowOff>
    </xdr:from>
    <xdr:to>
      <xdr:col>32</xdr:col>
      <xdr:colOff>35719</xdr:colOff>
      <xdr:row>105</xdr:row>
      <xdr:rowOff>184545</xdr:rowOff>
    </xdr:to>
    <xdr:sp macro="" textlink="">
      <xdr:nvSpPr>
        <xdr:cNvPr id="82" name="大かっこ 81">
          <a:extLst>
            <a:ext uri="{FF2B5EF4-FFF2-40B4-BE49-F238E27FC236}">
              <a16:creationId xmlns:a16="http://schemas.microsoft.com/office/drawing/2014/main" id="{9927E578-230A-4EC3-A5B4-00390FFD1C8C}"/>
            </a:ext>
          </a:extLst>
        </xdr:cNvPr>
        <xdr:cNvSpPr/>
      </xdr:nvSpPr>
      <xdr:spPr bwMode="auto">
        <a:xfrm>
          <a:off x="4572000" y="39917255"/>
          <a:ext cx="1824762" cy="545616"/>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IT</a:t>
          </a:r>
          <a:r>
            <a:rPr kumimoji="1" lang="ja-JP" altLang="en-US" sz="1000"/>
            <a:t>室</a:t>
          </a:r>
          <a:r>
            <a:rPr kumimoji="1" lang="en-US" altLang="ja-JP" sz="1000"/>
            <a:t>LAN</a:t>
          </a:r>
          <a:r>
            <a:rPr kumimoji="1" lang="ja-JP" altLang="en-US" sz="1000"/>
            <a:t>導入における各種報告取りまとめ業務の委託</a:t>
          </a:r>
        </a:p>
      </xdr:txBody>
    </xdr:sp>
    <xdr:clientData/>
  </xdr:twoCellAnchor>
  <xdr:twoCellAnchor>
    <xdr:from>
      <xdr:col>34</xdr:col>
      <xdr:colOff>194606</xdr:colOff>
      <xdr:row>104</xdr:row>
      <xdr:rowOff>24429</xdr:rowOff>
    </xdr:from>
    <xdr:to>
      <xdr:col>49</xdr:col>
      <xdr:colOff>262759</xdr:colOff>
      <xdr:row>105</xdr:row>
      <xdr:rowOff>300404</xdr:rowOff>
    </xdr:to>
    <xdr:sp macro="" textlink="">
      <xdr:nvSpPr>
        <xdr:cNvPr id="83" name="大かっこ 82">
          <a:extLst>
            <a:ext uri="{FF2B5EF4-FFF2-40B4-BE49-F238E27FC236}">
              <a16:creationId xmlns:a16="http://schemas.microsoft.com/office/drawing/2014/main" id="{EA804CE4-0538-4227-BF0E-FDB83FC8DBCE}"/>
            </a:ext>
          </a:extLst>
        </xdr:cNvPr>
        <xdr:cNvSpPr/>
      </xdr:nvSpPr>
      <xdr:spPr bwMode="auto">
        <a:xfrm>
          <a:off x="6953215" y="39946603"/>
          <a:ext cx="3049892" cy="632127"/>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000">
              <a:solidFill>
                <a:schemeClr val="tx1"/>
              </a:solidFill>
              <a:effectLst/>
              <a:latin typeface="+mn-lt"/>
              <a:ea typeface="+mn-ea"/>
              <a:cs typeface="+mn-cs"/>
            </a:rPr>
            <a:t>セキュリティアーキテクチャー検討委員会の報告書を基にした技術レポートの作成にかかる業務</a:t>
          </a:r>
          <a:r>
            <a:rPr lang="ja-JP" altLang="en-US" sz="1000">
              <a:solidFill>
                <a:schemeClr val="tx1"/>
              </a:solidFill>
              <a:effectLst/>
              <a:latin typeface="+mn-lt"/>
              <a:ea typeface="+mn-ea"/>
              <a:cs typeface="+mn-cs"/>
            </a:rPr>
            <a:t>の委託</a:t>
          </a:r>
          <a:endParaRPr kumimoji="1" lang="ja-JP" altLang="en-US" sz="800"/>
        </a:p>
      </xdr:txBody>
    </xdr:sp>
    <xdr:clientData/>
  </xdr:twoCellAnchor>
  <xdr:twoCellAnchor>
    <xdr:from>
      <xdr:col>22</xdr:col>
      <xdr:colOff>107157</xdr:colOff>
      <xdr:row>97</xdr:row>
      <xdr:rowOff>354724</xdr:rowOff>
    </xdr:from>
    <xdr:to>
      <xdr:col>32</xdr:col>
      <xdr:colOff>144517</xdr:colOff>
      <xdr:row>99</xdr:row>
      <xdr:rowOff>184547</xdr:rowOff>
    </xdr:to>
    <xdr:sp macro="" textlink="">
      <xdr:nvSpPr>
        <xdr:cNvPr id="84" name="大かっこ 83">
          <a:extLst>
            <a:ext uri="{FF2B5EF4-FFF2-40B4-BE49-F238E27FC236}">
              <a16:creationId xmlns:a16="http://schemas.microsoft.com/office/drawing/2014/main" id="{AFF5B7BC-EDAF-4491-AFD7-BD332982DF2B}"/>
            </a:ext>
          </a:extLst>
        </xdr:cNvPr>
        <xdr:cNvSpPr/>
      </xdr:nvSpPr>
      <xdr:spPr bwMode="auto">
        <a:xfrm>
          <a:off x="4442674" y="37817534"/>
          <a:ext cx="2008050" cy="539272"/>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府省間ネットワーク及び</a:t>
          </a:r>
          <a:r>
            <a:rPr kumimoji="1" lang="en-US" altLang="ja-JP" sz="1000"/>
            <a:t>IT</a:t>
          </a:r>
          <a:r>
            <a:rPr kumimoji="1" lang="ja-JP" altLang="en-US" sz="1000"/>
            <a:t>室</a:t>
          </a:r>
          <a:r>
            <a:rPr kumimoji="1" lang="en-US" altLang="ja-JP" sz="1000"/>
            <a:t>LAN</a:t>
          </a:r>
          <a:r>
            <a:rPr kumimoji="1" lang="ja-JP" altLang="en-US" sz="1000"/>
            <a:t>導入業務</a:t>
          </a:r>
        </a:p>
      </xdr:txBody>
    </xdr:sp>
    <xdr:clientData/>
  </xdr:twoCellAnchor>
  <xdr:twoCellAnchor>
    <xdr:from>
      <xdr:col>35</xdr:col>
      <xdr:colOff>0</xdr:colOff>
      <xdr:row>98</xdr:row>
      <xdr:rowOff>23811</xdr:rowOff>
    </xdr:from>
    <xdr:to>
      <xdr:col>47</xdr:col>
      <xdr:colOff>170792</xdr:colOff>
      <xdr:row>100</xdr:row>
      <xdr:rowOff>124809</xdr:rowOff>
    </xdr:to>
    <xdr:sp macro="" textlink="">
      <xdr:nvSpPr>
        <xdr:cNvPr id="85" name="大かっこ 84">
          <a:extLst>
            <a:ext uri="{FF2B5EF4-FFF2-40B4-BE49-F238E27FC236}">
              <a16:creationId xmlns:a16="http://schemas.microsoft.com/office/drawing/2014/main" id="{7F4B4165-392E-4ADE-9B90-78F0E4A482B2}"/>
            </a:ext>
          </a:extLst>
        </xdr:cNvPr>
        <xdr:cNvSpPr/>
      </xdr:nvSpPr>
      <xdr:spPr bwMode="auto">
        <a:xfrm>
          <a:off x="6957391" y="37809072"/>
          <a:ext cx="2556184" cy="813302"/>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左記調達案件のプロジェクトを短期間で確実に遂行するために必要な範囲の業務を委託</a:t>
          </a:r>
        </a:p>
      </xdr:txBody>
    </xdr:sp>
    <xdr:clientData/>
  </xdr:twoCellAnchor>
  <xdr:twoCellAnchor>
    <xdr:from>
      <xdr:col>22</xdr:col>
      <xdr:colOff>197068</xdr:colOff>
      <xdr:row>111</xdr:row>
      <xdr:rowOff>302173</xdr:rowOff>
    </xdr:from>
    <xdr:to>
      <xdr:col>38</xdr:col>
      <xdr:colOff>85396</xdr:colOff>
      <xdr:row>112</xdr:row>
      <xdr:rowOff>195221</xdr:rowOff>
    </xdr:to>
    <xdr:sp macro="" textlink="">
      <xdr:nvSpPr>
        <xdr:cNvPr id="86" name="大かっこ 85">
          <a:extLst>
            <a:ext uri="{FF2B5EF4-FFF2-40B4-BE49-F238E27FC236}">
              <a16:creationId xmlns:a16="http://schemas.microsoft.com/office/drawing/2014/main" id="{AB46FAAE-584D-4383-8E93-9C6FAAB11FE6}"/>
            </a:ext>
          </a:extLst>
        </xdr:cNvPr>
        <xdr:cNvSpPr/>
      </xdr:nvSpPr>
      <xdr:spPr bwMode="auto">
        <a:xfrm>
          <a:off x="4532585" y="42731121"/>
          <a:ext cx="3041432" cy="563083"/>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各府省のシステムが</a:t>
          </a:r>
          <a:r>
            <a:rPr kumimoji="1" lang="en-US" altLang="ja-JP" sz="1000"/>
            <a:t>Web</a:t>
          </a:r>
          <a:r>
            <a:rPr kumimoji="1" lang="ja-JP" altLang="en-US" sz="1000"/>
            <a:t>会議システムに接続するための設定変更にかかる費用につき支出委任</a:t>
          </a:r>
        </a:p>
      </xdr:txBody>
    </xdr:sp>
    <xdr:clientData/>
  </xdr:twoCellAnchor>
  <xdr:twoCellAnchor>
    <xdr:from>
      <xdr:col>33</xdr:col>
      <xdr:colOff>88681</xdr:colOff>
      <xdr:row>113</xdr:row>
      <xdr:rowOff>141740</xdr:rowOff>
    </xdr:from>
    <xdr:to>
      <xdr:col>46</xdr:col>
      <xdr:colOff>32844</xdr:colOff>
      <xdr:row>113</xdr:row>
      <xdr:rowOff>466651</xdr:rowOff>
    </xdr:to>
    <xdr:sp macro="" textlink="">
      <xdr:nvSpPr>
        <xdr:cNvPr id="93" name="大かっこ 92">
          <a:extLst>
            <a:ext uri="{FF2B5EF4-FFF2-40B4-BE49-F238E27FC236}">
              <a16:creationId xmlns:a16="http://schemas.microsoft.com/office/drawing/2014/main" id="{95DBC748-C039-4EC4-B69A-67D348D613D4}"/>
            </a:ext>
          </a:extLst>
        </xdr:cNvPr>
        <xdr:cNvSpPr/>
      </xdr:nvSpPr>
      <xdr:spPr bwMode="auto">
        <a:xfrm>
          <a:off x="6591957" y="43910757"/>
          <a:ext cx="2506059" cy="324911"/>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00">
              <a:solidFill>
                <a:schemeClr val="tx1"/>
              </a:solidFill>
              <a:effectLst/>
              <a:latin typeface="+mn-lt"/>
              <a:ea typeface="+mn-ea"/>
              <a:cs typeface="+mn-cs"/>
            </a:rPr>
            <a:t>府省間ネットワーク及び</a:t>
          </a:r>
          <a:r>
            <a:rPr kumimoji="1" lang="en-US" altLang="ja-JP" sz="1000"/>
            <a:t>IT</a:t>
          </a:r>
          <a:r>
            <a:rPr kumimoji="1" lang="ja-JP" altLang="en-US" sz="1000"/>
            <a:t>室</a:t>
          </a:r>
          <a:r>
            <a:rPr kumimoji="1" lang="en-US" altLang="ja-JP" sz="1000"/>
            <a:t>LAN</a:t>
          </a:r>
          <a:r>
            <a:rPr kumimoji="1" lang="ja-JP" altLang="en-US" sz="1000"/>
            <a:t>の運用</a:t>
          </a:r>
        </a:p>
      </xdr:txBody>
    </xdr:sp>
    <xdr:clientData/>
  </xdr:twoCellAnchor>
  <xdr:twoCellAnchor>
    <xdr:from>
      <xdr:col>24</xdr:col>
      <xdr:colOff>86155</xdr:colOff>
      <xdr:row>112</xdr:row>
      <xdr:rowOff>247347</xdr:rowOff>
    </xdr:from>
    <xdr:to>
      <xdr:col>33</xdr:col>
      <xdr:colOff>181405</xdr:colOff>
      <xdr:row>112</xdr:row>
      <xdr:rowOff>533915</xdr:rowOff>
    </xdr:to>
    <xdr:sp macro="" textlink="">
      <xdr:nvSpPr>
        <xdr:cNvPr id="94" name="大かっこ 93">
          <a:extLst>
            <a:ext uri="{FF2B5EF4-FFF2-40B4-BE49-F238E27FC236}">
              <a16:creationId xmlns:a16="http://schemas.microsoft.com/office/drawing/2014/main" id="{4E5792BB-89A5-4E69-882C-D2129B583680}"/>
            </a:ext>
          </a:extLst>
        </xdr:cNvPr>
        <xdr:cNvSpPr/>
      </xdr:nvSpPr>
      <xdr:spPr bwMode="auto">
        <a:xfrm>
          <a:off x="4856938" y="43333477"/>
          <a:ext cx="1884293" cy="286568"/>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委託</a:t>
          </a:r>
          <a:r>
            <a:rPr kumimoji="1" lang="en-US" altLang="ja-JP" sz="1000"/>
            <a:t>【</a:t>
          </a:r>
          <a:r>
            <a:rPr kumimoji="1" lang="ja-JP" altLang="en-US" sz="1000"/>
            <a:t>一般競争（総合評価）</a:t>
          </a:r>
          <a:r>
            <a:rPr kumimoji="1" lang="en-US" altLang="ja-JP" sz="1000"/>
            <a:t>】</a:t>
          </a:r>
          <a:endParaRPr kumimoji="1" lang="ja-JP" altLang="en-US" sz="1000"/>
        </a:p>
      </xdr:txBody>
    </xdr:sp>
    <xdr:clientData/>
  </xdr:twoCellAnchor>
  <xdr:twoCellAnchor>
    <xdr:from>
      <xdr:col>14</xdr:col>
      <xdr:colOff>166497</xdr:colOff>
      <xdr:row>112</xdr:row>
      <xdr:rowOff>21981</xdr:rowOff>
    </xdr:from>
    <xdr:to>
      <xdr:col>22</xdr:col>
      <xdr:colOff>78828</xdr:colOff>
      <xdr:row>112</xdr:row>
      <xdr:rowOff>638717</xdr:rowOff>
    </xdr:to>
    <xdr:sp macro="" textlink="">
      <xdr:nvSpPr>
        <xdr:cNvPr id="37" name="テキスト ボックス 36">
          <a:extLst>
            <a:ext uri="{FF2B5EF4-FFF2-40B4-BE49-F238E27FC236}">
              <a16:creationId xmlns:a16="http://schemas.microsoft.com/office/drawing/2014/main" id="{53760B00-92BB-4B1B-8B3F-A77AAA1B06BF}"/>
            </a:ext>
          </a:extLst>
        </xdr:cNvPr>
        <xdr:cNvSpPr txBox="1"/>
      </xdr:nvSpPr>
      <xdr:spPr>
        <a:xfrm>
          <a:off x="2925463" y="43120964"/>
          <a:ext cx="1488882" cy="6167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solidFill>
                <a:sysClr val="windowText" lastClr="000000"/>
              </a:solidFill>
            </a:rPr>
            <a:t>運用等経費　</a:t>
          </a:r>
          <a:r>
            <a:rPr kumimoji="1" lang="en-US" altLang="ja-JP" sz="1100">
              <a:solidFill>
                <a:sysClr val="windowText" lastClr="000000"/>
              </a:solidFill>
            </a:rPr>
            <a:t>200</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25</xdr:col>
      <xdr:colOff>108388</xdr:colOff>
      <xdr:row>115</xdr:row>
      <xdr:rowOff>87928</xdr:rowOff>
    </xdr:from>
    <xdr:to>
      <xdr:col>32</xdr:col>
      <xdr:colOff>68307</xdr:colOff>
      <xdr:row>117</xdr:row>
      <xdr:rowOff>29671</xdr:rowOff>
    </xdr:to>
    <xdr:sp macro="" textlink="">
      <xdr:nvSpPr>
        <xdr:cNvPr id="43" name="テキスト ボックス 42">
          <a:extLst>
            <a:ext uri="{FF2B5EF4-FFF2-40B4-BE49-F238E27FC236}">
              <a16:creationId xmlns:a16="http://schemas.microsoft.com/office/drawing/2014/main" id="{424EE213-F37E-4113-B46D-D3AC6699D377}"/>
            </a:ext>
          </a:extLst>
        </xdr:cNvPr>
        <xdr:cNvSpPr txBox="1"/>
      </xdr:nvSpPr>
      <xdr:spPr>
        <a:xfrm>
          <a:off x="5035112" y="44901411"/>
          <a:ext cx="1339402" cy="61834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baseline="0">
              <a:solidFill>
                <a:sysClr val="windowText" lastClr="000000"/>
              </a:solidFill>
              <a:effectLst/>
            </a:rPr>
            <a:t>H  </a:t>
          </a:r>
          <a:r>
            <a:rPr kumimoji="1" lang="ja-JP" altLang="en-US" sz="1100" baseline="0">
              <a:solidFill>
                <a:sysClr val="windowText" lastClr="000000"/>
              </a:solidFill>
              <a:effectLst/>
            </a:rPr>
            <a:t>民間企業　</a:t>
          </a:r>
          <a:r>
            <a:rPr kumimoji="1" lang="en-US" altLang="ja-JP" sz="1100" baseline="0">
              <a:solidFill>
                <a:sysClr val="windowText" lastClr="000000"/>
              </a:solidFill>
              <a:effectLst/>
            </a:rPr>
            <a:t>1</a:t>
          </a:r>
          <a:r>
            <a:rPr kumimoji="1" lang="ja-JP" altLang="en-US" sz="1100" baseline="0">
              <a:solidFill>
                <a:sysClr val="windowText" lastClr="000000"/>
              </a:solidFill>
              <a:effectLst/>
            </a:rPr>
            <a:t>社</a:t>
          </a:r>
          <a:endParaRPr kumimoji="1" lang="en-US" altLang="ja-JP" sz="1100">
            <a:solidFill>
              <a:sysClr val="windowText" lastClr="000000"/>
            </a:solidFill>
            <a:effectLst/>
          </a:endParaRPr>
        </a:p>
        <a:p>
          <a:r>
            <a:rPr kumimoji="1" lang="en-US" altLang="ja-JP" sz="1100">
              <a:solidFill>
                <a:sysClr val="windowText" lastClr="000000"/>
              </a:solidFill>
              <a:effectLst/>
            </a:rPr>
            <a:t>45</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24</xdr:col>
      <xdr:colOff>139211</xdr:colOff>
      <xdr:row>114</xdr:row>
      <xdr:rowOff>131885</xdr:rowOff>
    </xdr:from>
    <xdr:to>
      <xdr:col>33</xdr:col>
      <xdr:colOff>139253</xdr:colOff>
      <xdr:row>115</xdr:row>
      <xdr:rowOff>48523</xdr:rowOff>
    </xdr:to>
    <xdr:sp macro="" textlink="">
      <xdr:nvSpPr>
        <xdr:cNvPr id="49" name="大かっこ 48">
          <a:extLst>
            <a:ext uri="{FF2B5EF4-FFF2-40B4-BE49-F238E27FC236}">
              <a16:creationId xmlns:a16="http://schemas.microsoft.com/office/drawing/2014/main" id="{281EB387-7764-4B6A-8092-252E8B25CD90}"/>
            </a:ext>
          </a:extLst>
        </xdr:cNvPr>
        <xdr:cNvSpPr/>
      </xdr:nvSpPr>
      <xdr:spPr bwMode="auto">
        <a:xfrm>
          <a:off x="4909994" y="44559798"/>
          <a:ext cx="1789085" cy="289355"/>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委託</a:t>
          </a: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33</xdr:col>
      <xdr:colOff>31075</xdr:colOff>
      <xdr:row>115</xdr:row>
      <xdr:rowOff>126580</xdr:rowOff>
    </xdr:from>
    <xdr:to>
      <xdr:col>48</xdr:col>
      <xdr:colOff>52552</xdr:colOff>
      <xdr:row>117</xdr:row>
      <xdr:rowOff>11507</xdr:rowOff>
    </xdr:to>
    <xdr:sp macro="" textlink="">
      <xdr:nvSpPr>
        <xdr:cNvPr id="51" name="大かっこ 50">
          <a:extLst>
            <a:ext uri="{FF2B5EF4-FFF2-40B4-BE49-F238E27FC236}">
              <a16:creationId xmlns:a16="http://schemas.microsoft.com/office/drawing/2014/main" id="{D852953D-965F-4DAF-BDEE-9BF2D706E878}"/>
            </a:ext>
          </a:extLst>
        </xdr:cNvPr>
        <xdr:cNvSpPr/>
      </xdr:nvSpPr>
      <xdr:spPr bwMode="auto">
        <a:xfrm>
          <a:off x="6534351" y="44940063"/>
          <a:ext cx="2977511" cy="561530"/>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Web</a:t>
          </a:r>
          <a:r>
            <a:rPr kumimoji="1" lang="ja-JP" altLang="en-US" sz="1000"/>
            <a:t>会議システム（</a:t>
          </a:r>
          <a:r>
            <a:rPr kumimoji="1" lang="en-US" altLang="ja-JP" sz="1000"/>
            <a:t>Webex</a:t>
          </a:r>
          <a:r>
            <a:rPr kumimoji="1" lang="ja-JP" altLang="en-US" sz="1000"/>
            <a:t>）の導入及びシステムを使用するためのアカウント・</a:t>
          </a:r>
          <a:r>
            <a:rPr kumimoji="1" lang="en-US" altLang="ja-JP" sz="1000"/>
            <a:t>Wifi</a:t>
          </a:r>
          <a:r>
            <a:rPr kumimoji="1" lang="ja-JP" altLang="en-US" sz="1000"/>
            <a:t>の納入業務</a:t>
          </a:r>
        </a:p>
      </xdr:txBody>
    </xdr:sp>
    <xdr:clientData/>
  </xdr:twoCellAnchor>
  <xdr:twoCellAnchor>
    <xdr:from>
      <xdr:col>25</xdr:col>
      <xdr:colOff>112644</xdr:colOff>
      <xdr:row>119</xdr:row>
      <xdr:rowOff>376937</xdr:rowOff>
    </xdr:from>
    <xdr:to>
      <xdr:col>32</xdr:col>
      <xdr:colOff>72563</xdr:colOff>
      <xdr:row>121</xdr:row>
      <xdr:rowOff>230635</xdr:rowOff>
    </xdr:to>
    <xdr:sp macro="" textlink="">
      <xdr:nvSpPr>
        <xdr:cNvPr id="52" name="テキスト ボックス 51">
          <a:extLst>
            <a:ext uri="{FF2B5EF4-FFF2-40B4-BE49-F238E27FC236}">
              <a16:creationId xmlns:a16="http://schemas.microsoft.com/office/drawing/2014/main" id="{3647D924-A720-4476-B764-7A2B65F10EDF}"/>
            </a:ext>
          </a:extLst>
        </xdr:cNvPr>
        <xdr:cNvSpPr txBox="1"/>
      </xdr:nvSpPr>
      <xdr:spPr>
        <a:xfrm>
          <a:off x="5039368" y="46629023"/>
          <a:ext cx="1339402" cy="61569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baseline="0">
              <a:solidFill>
                <a:sysClr val="windowText" lastClr="000000"/>
              </a:solidFill>
              <a:effectLst/>
            </a:rPr>
            <a:t>I  </a:t>
          </a:r>
          <a:r>
            <a:rPr kumimoji="1" lang="ja-JP" altLang="en-US" sz="1100" baseline="0">
              <a:solidFill>
                <a:sysClr val="windowText" lastClr="000000"/>
              </a:solidFill>
              <a:effectLst/>
            </a:rPr>
            <a:t>民間企業　</a:t>
          </a:r>
          <a:r>
            <a:rPr kumimoji="1" lang="en-US" altLang="ja-JP" sz="1100" baseline="0">
              <a:solidFill>
                <a:sysClr val="windowText" lastClr="000000"/>
              </a:solidFill>
              <a:effectLst/>
            </a:rPr>
            <a:t>1</a:t>
          </a:r>
          <a:r>
            <a:rPr kumimoji="1" lang="ja-JP" altLang="en-US" sz="1100" baseline="0">
              <a:solidFill>
                <a:sysClr val="windowText" lastClr="000000"/>
              </a:solidFill>
              <a:effectLst/>
            </a:rPr>
            <a:t>社</a:t>
          </a:r>
          <a:endParaRPr kumimoji="1" lang="en-US" altLang="ja-JP" sz="1100">
            <a:solidFill>
              <a:sysClr val="windowText" lastClr="000000"/>
            </a:solidFill>
            <a:effectLst/>
          </a:endParaRPr>
        </a:p>
        <a:p>
          <a:r>
            <a:rPr kumimoji="1" lang="en-US" altLang="ja-JP" sz="1100">
              <a:solidFill>
                <a:sysClr val="windowText" lastClr="000000"/>
              </a:solidFill>
              <a:effectLst/>
            </a:rPr>
            <a:t>9</a:t>
          </a:r>
          <a:r>
            <a:rPr kumimoji="1" lang="ja-JP" altLang="en-US" sz="1100">
              <a:solidFill>
                <a:sysClr val="windowText" lastClr="000000"/>
              </a:solidFill>
              <a:effectLst/>
            </a:rPr>
            <a:t>百万</a:t>
          </a:r>
          <a:endParaRPr kumimoji="1" lang="en-US" altLang="ja-JP" sz="1100">
            <a:solidFill>
              <a:sysClr val="windowText" lastClr="000000"/>
            </a:solidFill>
            <a:effectLst/>
          </a:endParaRPr>
        </a:p>
      </xdr:txBody>
    </xdr:sp>
    <xdr:clientData/>
  </xdr:twoCellAnchor>
  <xdr:twoCellAnchor>
    <xdr:from>
      <xdr:col>33</xdr:col>
      <xdr:colOff>47640</xdr:colOff>
      <xdr:row>120</xdr:row>
      <xdr:rowOff>29417</xdr:rowOff>
    </xdr:from>
    <xdr:to>
      <xdr:col>47</xdr:col>
      <xdr:colOff>124811</xdr:colOff>
      <xdr:row>121</xdr:row>
      <xdr:rowOff>209129</xdr:rowOff>
    </xdr:to>
    <xdr:sp macro="" textlink="">
      <xdr:nvSpPr>
        <xdr:cNvPr id="53" name="大かっこ 52">
          <a:extLst>
            <a:ext uri="{FF2B5EF4-FFF2-40B4-BE49-F238E27FC236}">
              <a16:creationId xmlns:a16="http://schemas.microsoft.com/office/drawing/2014/main" id="{F4527BD7-3B4A-4A12-BC4D-EAF2B2C35B44}"/>
            </a:ext>
          </a:extLst>
        </xdr:cNvPr>
        <xdr:cNvSpPr/>
      </xdr:nvSpPr>
      <xdr:spPr bwMode="auto">
        <a:xfrm>
          <a:off x="6550916" y="46662503"/>
          <a:ext cx="2836136" cy="560712"/>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000"/>
            <a:t>Web</a:t>
          </a:r>
          <a:r>
            <a:rPr kumimoji="1" lang="ja-JP" altLang="en-US" sz="1000"/>
            <a:t>会議システム（</a:t>
          </a:r>
          <a:r>
            <a:rPr lang="en-US" altLang="ja-JP" sz="1100" b="0" i="0">
              <a:solidFill>
                <a:schemeClr val="tx1"/>
              </a:solidFill>
              <a:effectLst/>
              <a:latin typeface="+mn-lt"/>
              <a:ea typeface="+mn-ea"/>
              <a:cs typeface="+mn-cs"/>
            </a:rPr>
            <a:t>V-CUBE</a:t>
          </a:r>
          <a:r>
            <a:rPr kumimoji="1" lang="ja-JP" altLang="en-US" sz="1000"/>
            <a:t>）の導入及びシステムを使用するためのアカウントの納入業務</a:t>
          </a:r>
          <a:endParaRPr kumimoji="1" lang="en-US" altLang="ja-JP" sz="1000"/>
        </a:p>
        <a:p>
          <a:pPr algn="l"/>
          <a:endParaRPr kumimoji="1" lang="ja-JP" altLang="en-US" sz="1000"/>
        </a:p>
      </xdr:txBody>
    </xdr:sp>
    <xdr:clientData/>
  </xdr:twoCellAnchor>
  <xdr:twoCellAnchor>
    <xdr:from>
      <xdr:col>24</xdr:col>
      <xdr:colOff>120263</xdr:colOff>
      <xdr:row>119</xdr:row>
      <xdr:rowOff>13335</xdr:rowOff>
    </xdr:from>
    <xdr:to>
      <xdr:col>34</xdr:col>
      <xdr:colOff>44478</xdr:colOff>
      <xdr:row>119</xdr:row>
      <xdr:rowOff>287896</xdr:rowOff>
    </xdr:to>
    <xdr:sp macro="" textlink="">
      <xdr:nvSpPr>
        <xdr:cNvPr id="54" name="大かっこ 53">
          <a:extLst>
            <a:ext uri="{FF2B5EF4-FFF2-40B4-BE49-F238E27FC236}">
              <a16:creationId xmlns:a16="http://schemas.microsoft.com/office/drawing/2014/main" id="{F04EBBCD-664C-429B-BDD7-A1C5C9A3AE74}"/>
            </a:ext>
          </a:extLst>
        </xdr:cNvPr>
        <xdr:cNvSpPr/>
      </xdr:nvSpPr>
      <xdr:spPr bwMode="auto">
        <a:xfrm>
          <a:off x="4891046" y="46255139"/>
          <a:ext cx="1912041" cy="274561"/>
        </a:xfrm>
        <a:prstGeom prst="bracketPair">
          <a:avLst/>
        </a:prstGeom>
        <a:solidFill>
          <a:schemeClr val="bg1"/>
        </a:solid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委託</a:t>
          </a:r>
          <a:r>
            <a:rPr kumimoji="1" lang="en-US" altLang="ja-JP" sz="1000"/>
            <a:t>【</a:t>
          </a:r>
          <a:r>
            <a:rPr kumimoji="1" lang="ja-JP" altLang="en-US" sz="1000"/>
            <a:t>一般競争（最低価格）</a:t>
          </a:r>
          <a:r>
            <a:rPr kumimoji="1" lang="en-US" altLang="ja-JP" sz="1000"/>
            <a:t>】</a:t>
          </a:r>
          <a:endParaRPr kumimoji="1" lang="ja-JP" altLang="en-US" sz="1000"/>
        </a:p>
      </xdr:txBody>
    </xdr:sp>
    <xdr:clientData/>
  </xdr:twoCellAnchor>
  <xdr:twoCellAnchor>
    <xdr:from>
      <xdr:col>13</xdr:col>
      <xdr:colOff>41670</xdr:colOff>
      <xdr:row>106</xdr:row>
      <xdr:rowOff>191857</xdr:rowOff>
    </xdr:from>
    <xdr:to>
      <xdr:col>18</xdr:col>
      <xdr:colOff>123430</xdr:colOff>
      <xdr:row>109</xdr:row>
      <xdr:rowOff>188755</xdr:rowOff>
    </xdr:to>
    <xdr:cxnSp macro="">
      <xdr:nvCxnSpPr>
        <xdr:cNvPr id="60" name="コネクタ: カギ線 59">
          <a:extLst>
            <a:ext uri="{FF2B5EF4-FFF2-40B4-BE49-F238E27FC236}">
              <a16:creationId xmlns:a16="http://schemas.microsoft.com/office/drawing/2014/main" id="{F9C706DC-8DDB-451F-A5B7-8454C7CA1718}"/>
            </a:ext>
          </a:extLst>
        </xdr:cNvPr>
        <xdr:cNvCxnSpPr>
          <a:stCxn id="2" idx="3"/>
          <a:endCxn id="11" idx="2"/>
        </xdr:cNvCxnSpPr>
      </xdr:nvCxnSpPr>
      <xdr:spPr>
        <a:xfrm flipV="1">
          <a:off x="2603567" y="40847185"/>
          <a:ext cx="1067104" cy="1061070"/>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137160</xdr:colOff>
      <xdr:row>96</xdr:row>
      <xdr:rowOff>317318</xdr:rowOff>
    </xdr:from>
    <xdr:to>
      <xdr:col>23</xdr:col>
      <xdr:colOff>3077</xdr:colOff>
      <xdr:row>102</xdr:row>
      <xdr:rowOff>350379</xdr:rowOff>
    </xdr:to>
    <xdr:cxnSp macro="">
      <xdr:nvCxnSpPr>
        <xdr:cNvPr id="39" name="コネクタ: カギ線 9">
          <a:extLst>
            <a:ext uri="{FF2B5EF4-FFF2-40B4-BE49-F238E27FC236}">
              <a16:creationId xmlns:a16="http://schemas.microsoft.com/office/drawing/2014/main" id="{9977C975-540E-444B-972E-BDF4BECE7D0B}"/>
            </a:ext>
          </a:extLst>
        </xdr:cNvPr>
        <xdr:cNvCxnSpPr>
          <a:cxnSpLocks/>
          <a:endCxn id="15" idx="1"/>
        </xdr:cNvCxnSpPr>
      </xdr:nvCxnSpPr>
      <xdr:spPr>
        <a:xfrm rot="5400000" flipH="1" flipV="1">
          <a:off x="2735828" y="38470410"/>
          <a:ext cx="2166661" cy="780317"/>
        </a:xfrm>
        <a:prstGeom prst="bentConnector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0"/>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8"/>
      <c r="B2" s="78"/>
      <c r="C2" s="78"/>
      <c r="D2" s="78"/>
      <c r="E2" s="78"/>
      <c r="F2" s="78"/>
      <c r="G2" s="78"/>
      <c r="H2" s="78"/>
      <c r="I2" s="78"/>
      <c r="J2" s="78"/>
      <c r="K2" s="78"/>
      <c r="L2" s="78"/>
      <c r="M2" s="78"/>
      <c r="N2" s="78"/>
      <c r="O2" s="78"/>
      <c r="P2" s="78"/>
      <c r="Q2" s="78"/>
      <c r="R2" s="78"/>
      <c r="S2" s="78"/>
      <c r="T2" s="78"/>
      <c r="U2" s="78"/>
      <c r="V2" s="78"/>
      <c r="W2" s="78"/>
      <c r="X2" s="87" t="s">
        <v>0</v>
      </c>
      <c r="Y2" s="78"/>
      <c r="Z2" s="50"/>
      <c r="AA2" s="50"/>
      <c r="AB2" s="50"/>
      <c r="AC2" s="50"/>
      <c r="AD2" s="653">
        <v>2021</v>
      </c>
      <c r="AE2" s="653"/>
      <c r="AF2" s="653"/>
      <c r="AG2" s="653"/>
      <c r="AH2" s="653"/>
      <c r="AI2" s="89" t="s">
        <v>282</v>
      </c>
      <c r="AJ2" s="653" t="s">
        <v>580</v>
      </c>
      <c r="AK2" s="653"/>
      <c r="AL2" s="653"/>
      <c r="AM2" s="653"/>
      <c r="AN2" s="89" t="s">
        <v>282</v>
      </c>
      <c r="AO2" s="653">
        <v>20</v>
      </c>
      <c r="AP2" s="653"/>
      <c r="AQ2" s="653"/>
      <c r="AR2" s="90" t="s">
        <v>579</v>
      </c>
      <c r="AS2" s="673">
        <v>28</v>
      </c>
      <c r="AT2" s="673"/>
      <c r="AU2" s="673"/>
      <c r="AV2" s="89" t="str">
        <f>IF(AW2="","","-")</f>
        <v/>
      </c>
      <c r="AW2" s="669"/>
      <c r="AX2" s="669"/>
    </row>
    <row r="3" spans="1:50" ht="21" customHeight="1" thickBot="1" x14ac:dyDescent="0.25">
      <c r="A3" s="667" t="s">
        <v>572</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23" t="s">
        <v>59</v>
      </c>
      <c r="AJ3" s="596" t="s">
        <v>144</v>
      </c>
      <c r="AK3" s="596"/>
      <c r="AL3" s="596"/>
      <c r="AM3" s="596"/>
      <c r="AN3" s="596"/>
      <c r="AO3" s="596"/>
      <c r="AP3" s="596"/>
      <c r="AQ3" s="596"/>
      <c r="AR3" s="596"/>
      <c r="AS3" s="596"/>
      <c r="AT3" s="596"/>
      <c r="AU3" s="596"/>
      <c r="AV3" s="596"/>
      <c r="AW3" s="596"/>
      <c r="AX3" s="24" t="s">
        <v>60</v>
      </c>
    </row>
    <row r="4" spans="1:50" ht="24.75" customHeight="1" x14ac:dyDescent="0.2">
      <c r="A4" s="479" t="s">
        <v>22</v>
      </c>
      <c r="B4" s="480"/>
      <c r="C4" s="480"/>
      <c r="D4" s="480"/>
      <c r="E4" s="480"/>
      <c r="F4" s="480"/>
      <c r="G4" s="457" t="s">
        <v>657</v>
      </c>
      <c r="H4" s="458"/>
      <c r="I4" s="458"/>
      <c r="J4" s="458"/>
      <c r="K4" s="458"/>
      <c r="L4" s="458"/>
      <c r="M4" s="458"/>
      <c r="N4" s="458"/>
      <c r="O4" s="458"/>
      <c r="P4" s="458"/>
      <c r="Q4" s="458"/>
      <c r="R4" s="458"/>
      <c r="S4" s="458"/>
      <c r="T4" s="458"/>
      <c r="U4" s="458"/>
      <c r="V4" s="458"/>
      <c r="W4" s="458"/>
      <c r="X4" s="458"/>
      <c r="Y4" s="459" t="s">
        <v>1</v>
      </c>
      <c r="Z4" s="460"/>
      <c r="AA4" s="460"/>
      <c r="AB4" s="460"/>
      <c r="AC4" s="460"/>
      <c r="AD4" s="461"/>
      <c r="AE4" s="462" t="s">
        <v>581</v>
      </c>
      <c r="AF4" s="463"/>
      <c r="AG4" s="463"/>
      <c r="AH4" s="463"/>
      <c r="AI4" s="463"/>
      <c r="AJ4" s="463"/>
      <c r="AK4" s="463"/>
      <c r="AL4" s="463"/>
      <c r="AM4" s="463"/>
      <c r="AN4" s="463"/>
      <c r="AO4" s="463"/>
      <c r="AP4" s="464"/>
      <c r="AQ4" s="465" t="s">
        <v>2</v>
      </c>
      <c r="AR4" s="460"/>
      <c r="AS4" s="460"/>
      <c r="AT4" s="460"/>
      <c r="AU4" s="460"/>
      <c r="AV4" s="460"/>
      <c r="AW4" s="460"/>
      <c r="AX4" s="466"/>
    </row>
    <row r="5" spans="1:50" ht="30" customHeight="1" x14ac:dyDescent="0.2">
      <c r="A5" s="467" t="s">
        <v>62</v>
      </c>
      <c r="B5" s="468"/>
      <c r="C5" s="468"/>
      <c r="D5" s="468"/>
      <c r="E5" s="468"/>
      <c r="F5" s="469"/>
      <c r="G5" s="576" t="s">
        <v>383</v>
      </c>
      <c r="H5" s="577"/>
      <c r="I5" s="577"/>
      <c r="J5" s="577"/>
      <c r="K5" s="577"/>
      <c r="L5" s="577"/>
      <c r="M5" s="578" t="s">
        <v>61</v>
      </c>
      <c r="N5" s="579"/>
      <c r="O5" s="579"/>
      <c r="P5" s="579"/>
      <c r="Q5" s="579"/>
      <c r="R5" s="580"/>
      <c r="S5" s="581" t="s">
        <v>383</v>
      </c>
      <c r="T5" s="577"/>
      <c r="U5" s="577"/>
      <c r="V5" s="577"/>
      <c r="W5" s="577"/>
      <c r="X5" s="582"/>
      <c r="Y5" s="473" t="s">
        <v>3</v>
      </c>
      <c r="Z5" s="138"/>
      <c r="AA5" s="138"/>
      <c r="AB5" s="138"/>
      <c r="AC5" s="138"/>
      <c r="AD5" s="139"/>
      <c r="AE5" s="474" t="s">
        <v>582</v>
      </c>
      <c r="AF5" s="474"/>
      <c r="AG5" s="474"/>
      <c r="AH5" s="474"/>
      <c r="AI5" s="474"/>
      <c r="AJ5" s="474"/>
      <c r="AK5" s="474"/>
      <c r="AL5" s="474"/>
      <c r="AM5" s="474"/>
      <c r="AN5" s="474"/>
      <c r="AO5" s="474"/>
      <c r="AP5" s="475"/>
      <c r="AQ5" s="476" t="s">
        <v>583</v>
      </c>
      <c r="AR5" s="477"/>
      <c r="AS5" s="477"/>
      <c r="AT5" s="477"/>
      <c r="AU5" s="477"/>
      <c r="AV5" s="477"/>
      <c r="AW5" s="477"/>
      <c r="AX5" s="478"/>
    </row>
    <row r="6" spans="1:50" ht="39" customHeight="1" x14ac:dyDescent="0.2">
      <c r="A6" s="481" t="s">
        <v>4</v>
      </c>
      <c r="B6" s="482"/>
      <c r="C6" s="482"/>
      <c r="D6" s="482"/>
      <c r="E6" s="482"/>
      <c r="F6" s="482"/>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2">
      <c r="A7" s="227" t="s">
        <v>19</v>
      </c>
      <c r="B7" s="228"/>
      <c r="C7" s="228"/>
      <c r="D7" s="228"/>
      <c r="E7" s="228"/>
      <c r="F7" s="229"/>
      <c r="G7" s="230" t="s">
        <v>282</v>
      </c>
      <c r="H7" s="231"/>
      <c r="I7" s="231"/>
      <c r="J7" s="231"/>
      <c r="K7" s="231"/>
      <c r="L7" s="231"/>
      <c r="M7" s="231"/>
      <c r="N7" s="231"/>
      <c r="O7" s="231"/>
      <c r="P7" s="231"/>
      <c r="Q7" s="231"/>
      <c r="R7" s="231"/>
      <c r="S7" s="231"/>
      <c r="T7" s="231"/>
      <c r="U7" s="231"/>
      <c r="V7" s="231"/>
      <c r="W7" s="231"/>
      <c r="X7" s="232"/>
      <c r="Y7" s="631" t="s">
        <v>269</v>
      </c>
      <c r="Z7" s="632"/>
      <c r="AA7" s="632"/>
      <c r="AB7" s="632"/>
      <c r="AC7" s="632"/>
      <c r="AD7" s="633"/>
      <c r="AE7" s="670" t="s">
        <v>602</v>
      </c>
      <c r="AF7" s="671"/>
      <c r="AG7" s="671"/>
      <c r="AH7" s="671"/>
      <c r="AI7" s="671"/>
      <c r="AJ7" s="671"/>
      <c r="AK7" s="671"/>
      <c r="AL7" s="671"/>
      <c r="AM7" s="671"/>
      <c r="AN7" s="671"/>
      <c r="AO7" s="671"/>
      <c r="AP7" s="671"/>
      <c r="AQ7" s="671"/>
      <c r="AR7" s="671"/>
      <c r="AS7" s="671"/>
      <c r="AT7" s="671"/>
      <c r="AU7" s="671"/>
      <c r="AV7" s="671"/>
      <c r="AW7" s="671"/>
      <c r="AX7" s="672"/>
    </row>
    <row r="8" spans="1:50" ht="53.25" customHeight="1" x14ac:dyDescent="0.2">
      <c r="A8" s="227" t="s">
        <v>186</v>
      </c>
      <c r="B8" s="228"/>
      <c r="C8" s="228"/>
      <c r="D8" s="228"/>
      <c r="E8" s="228"/>
      <c r="F8" s="229"/>
      <c r="G8" s="654" t="str">
        <f>入力規則等!A27</f>
        <v>ＩＴ戦略</v>
      </c>
      <c r="H8" s="494"/>
      <c r="I8" s="494"/>
      <c r="J8" s="494"/>
      <c r="K8" s="494"/>
      <c r="L8" s="494"/>
      <c r="M8" s="494"/>
      <c r="N8" s="494"/>
      <c r="O8" s="494"/>
      <c r="P8" s="494"/>
      <c r="Q8" s="494"/>
      <c r="R8" s="494"/>
      <c r="S8" s="494"/>
      <c r="T8" s="494"/>
      <c r="U8" s="494"/>
      <c r="V8" s="494"/>
      <c r="W8" s="494"/>
      <c r="X8" s="655"/>
      <c r="Y8" s="583" t="s">
        <v>187</v>
      </c>
      <c r="Z8" s="584"/>
      <c r="AA8" s="584"/>
      <c r="AB8" s="584"/>
      <c r="AC8" s="584"/>
      <c r="AD8" s="585"/>
      <c r="AE8" s="493" t="str">
        <f>入力規則等!K13</f>
        <v>その他の事項経費</v>
      </c>
      <c r="AF8" s="494"/>
      <c r="AG8" s="494"/>
      <c r="AH8" s="494"/>
      <c r="AI8" s="494"/>
      <c r="AJ8" s="494"/>
      <c r="AK8" s="494"/>
      <c r="AL8" s="494"/>
      <c r="AM8" s="494"/>
      <c r="AN8" s="494"/>
      <c r="AO8" s="494"/>
      <c r="AP8" s="494"/>
      <c r="AQ8" s="494"/>
      <c r="AR8" s="494"/>
      <c r="AS8" s="494"/>
      <c r="AT8" s="494"/>
      <c r="AU8" s="494"/>
      <c r="AV8" s="494"/>
      <c r="AW8" s="494"/>
      <c r="AX8" s="495"/>
    </row>
    <row r="9" spans="1:50" ht="58.5" customHeight="1" x14ac:dyDescent="0.2">
      <c r="A9" s="620" t="s">
        <v>20</v>
      </c>
      <c r="B9" s="621"/>
      <c r="C9" s="621"/>
      <c r="D9" s="621"/>
      <c r="E9" s="621"/>
      <c r="F9" s="621"/>
      <c r="G9" s="636" t="s">
        <v>596</v>
      </c>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8"/>
    </row>
    <row r="10" spans="1:50" ht="80.25" customHeight="1" x14ac:dyDescent="0.2">
      <c r="A10" s="259" t="s">
        <v>27</v>
      </c>
      <c r="B10" s="260"/>
      <c r="C10" s="260"/>
      <c r="D10" s="260"/>
      <c r="E10" s="260"/>
      <c r="F10" s="260"/>
      <c r="G10" s="262" t="s">
        <v>654</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x14ac:dyDescent="0.2">
      <c r="A11" s="259" t="s">
        <v>5</v>
      </c>
      <c r="B11" s="260"/>
      <c r="C11" s="260"/>
      <c r="D11" s="260"/>
      <c r="E11" s="260"/>
      <c r="F11" s="261"/>
      <c r="G11" s="470" t="str">
        <f>入力規則等!P10</f>
        <v>委託・請負</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50" ht="21" customHeight="1" x14ac:dyDescent="0.2">
      <c r="A12" s="674" t="s">
        <v>21</v>
      </c>
      <c r="B12" s="675"/>
      <c r="C12" s="675"/>
      <c r="D12" s="675"/>
      <c r="E12" s="675"/>
      <c r="F12" s="676"/>
      <c r="G12" s="415"/>
      <c r="H12" s="416"/>
      <c r="I12" s="416"/>
      <c r="J12" s="416"/>
      <c r="K12" s="416"/>
      <c r="L12" s="416"/>
      <c r="M12" s="416"/>
      <c r="N12" s="416"/>
      <c r="O12" s="416"/>
      <c r="P12" s="406" t="s">
        <v>270</v>
      </c>
      <c r="Q12" s="407"/>
      <c r="R12" s="407"/>
      <c r="S12" s="407"/>
      <c r="T12" s="407"/>
      <c r="U12" s="407"/>
      <c r="V12" s="408"/>
      <c r="W12" s="406" t="s">
        <v>286</v>
      </c>
      <c r="X12" s="407"/>
      <c r="Y12" s="407"/>
      <c r="Z12" s="407"/>
      <c r="AA12" s="407"/>
      <c r="AB12" s="407"/>
      <c r="AC12" s="408"/>
      <c r="AD12" s="406" t="s">
        <v>569</v>
      </c>
      <c r="AE12" s="407"/>
      <c r="AF12" s="407"/>
      <c r="AG12" s="407"/>
      <c r="AH12" s="407"/>
      <c r="AI12" s="407"/>
      <c r="AJ12" s="408"/>
      <c r="AK12" s="406" t="s">
        <v>573</v>
      </c>
      <c r="AL12" s="407"/>
      <c r="AM12" s="407"/>
      <c r="AN12" s="407"/>
      <c r="AO12" s="407"/>
      <c r="AP12" s="407"/>
      <c r="AQ12" s="408"/>
      <c r="AR12" s="406" t="s">
        <v>574</v>
      </c>
      <c r="AS12" s="407"/>
      <c r="AT12" s="407"/>
      <c r="AU12" s="407"/>
      <c r="AV12" s="407"/>
      <c r="AW12" s="407"/>
      <c r="AX12" s="440"/>
    </row>
    <row r="13" spans="1:50" ht="21" customHeight="1" x14ac:dyDescent="0.2">
      <c r="A13" s="391"/>
      <c r="B13" s="392"/>
      <c r="C13" s="392"/>
      <c r="D13" s="392"/>
      <c r="E13" s="392"/>
      <c r="F13" s="393"/>
      <c r="G13" s="441" t="s">
        <v>6</v>
      </c>
      <c r="H13" s="442"/>
      <c r="I13" s="420" t="s">
        <v>7</v>
      </c>
      <c r="J13" s="421"/>
      <c r="K13" s="421"/>
      <c r="L13" s="421"/>
      <c r="M13" s="421"/>
      <c r="N13" s="421"/>
      <c r="O13" s="422"/>
      <c r="P13" s="265" t="s">
        <v>282</v>
      </c>
      <c r="Q13" s="266"/>
      <c r="R13" s="266"/>
      <c r="S13" s="266"/>
      <c r="T13" s="266"/>
      <c r="U13" s="266"/>
      <c r="V13" s="267"/>
      <c r="W13" s="265" t="s">
        <v>282</v>
      </c>
      <c r="X13" s="266"/>
      <c r="Y13" s="266"/>
      <c r="Z13" s="266"/>
      <c r="AA13" s="266"/>
      <c r="AB13" s="266"/>
      <c r="AC13" s="267"/>
      <c r="AD13" s="265" t="s">
        <v>282</v>
      </c>
      <c r="AE13" s="266"/>
      <c r="AF13" s="266"/>
      <c r="AG13" s="266"/>
      <c r="AH13" s="266"/>
      <c r="AI13" s="266"/>
      <c r="AJ13" s="267"/>
      <c r="AK13" s="265" t="s">
        <v>282</v>
      </c>
      <c r="AL13" s="266"/>
      <c r="AM13" s="266"/>
      <c r="AN13" s="266"/>
      <c r="AO13" s="266"/>
      <c r="AP13" s="266"/>
      <c r="AQ13" s="267"/>
      <c r="AR13" s="642" t="s">
        <v>282</v>
      </c>
      <c r="AS13" s="643"/>
      <c r="AT13" s="643"/>
      <c r="AU13" s="643"/>
      <c r="AV13" s="643"/>
      <c r="AW13" s="643"/>
      <c r="AX13" s="693"/>
    </row>
    <row r="14" spans="1:50" ht="21" customHeight="1" x14ac:dyDescent="0.2">
      <c r="A14" s="391"/>
      <c r="B14" s="392"/>
      <c r="C14" s="392"/>
      <c r="D14" s="392"/>
      <c r="E14" s="392"/>
      <c r="F14" s="393"/>
      <c r="G14" s="443"/>
      <c r="H14" s="444"/>
      <c r="I14" s="417" t="s">
        <v>8</v>
      </c>
      <c r="J14" s="418"/>
      <c r="K14" s="418"/>
      <c r="L14" s="418"/>
      <c r="M14" s="418"/>
      <c r="N14" s="418"/>
      <c r="O14" s="419"/>
      <c r="P14" s="265" t="s">
        <v>282</v>
      </c>
      <c r="Q14" s="266"/>
      <c r="R14" s="266"/>
      <c r="S14" s="266"/>
      <c r="T14" s="266"/>
      <c r="U14" s="266"/>
      <c r="V14" s="267"/>
      <c r="W14" s="265" t="s">
        <v>282</v>
      </c>
      <c r="X14" s="266"/>
      <c r="Y14" s="266"/>
      <c r="Z14" s="266"/>
      <c r="AA14" s="266"/>
      <c r="AB14" s="266"/>
      <c r="AC14" s="267"/>
      <c r="AD14" s="265" t="s">
        <v>282</v>
      </c>
      <c r="AE14" s="266"/>
      <c r="AF14" s="266"/>
      <c r="AG14" s="266"/>
      <c r="AH14" s="266"/>
      <c r="AI14" s="266"/>
      <c r="AJ14" s="267"/>
      <c r="AK14" s="265" t="s">
        <v>282</v>
      </c>
      <c r="AL14" s="266"/>
      <c r="AM14" s="266"/>
      <c r="AN14" s="266"/>
      <c r="AO14" s="266"/>
      <c r="AP14" s="266"/>
      <c r="AQ14" s="267"/>
      <c r="AR14" s="268"/>
      <c r="AS14" s="268"/>
      <c r="AT14" s="268"/>
      <c r="AU14" s="268"/>
      <c r="AV14" s="268"/>
      <c r="AW14" s="268"/>
      <c r="AX14" s="269"/>
    </row>
    <row r="15" spans="1:50" ht="21" customHeight="1" x14ac:dyDescent="0.2">
      <c r="A15" s="391"/>
      <c r="B15" s="392"/>
      <c r="C15" s="392"/>
      <c r="D15" s="392"/>
      <c r="E15" s="392"/>
      <c r="F15" s="393"/>
      <c r="G15" s="443"/>
      <c r="H15" s="444"/>
      <c r="I15" s="417" t="s">
        <v>47</v>
      </c>
      <c r="J15" s="486"/>
      <c r="K15" s="486"/>
      <c r="L15" s="486"/>
      <c r="M15" s="486"/>
      <c r="N15" s="486"/>
      <c r="O15" s="487"/>
      <c r="P15" s="265" t="s">
        <v>282</v>
      </c>
      <c r="Q15" s="266"/>
      <c r="R15" s="266"/>
      <c r="S15" s="266"/>
      <c r="T15" s="266"/>
      <c r="U15" s="266"/>
      <c r="V15" s="267"/>
      <c r="W15" s="265" t="s">
        <v>282</v>
      </c>
      <c r="X15" s="266"/>
      <c r="Y15" s="266"/>
      <c r="Z15" s="266"/>
      <c r="AA15" s="266"/>
      <c r="AB15" s="266"/>
      <c r="AC15" s="267"/>
      <c r="AD15" s="265" t="s">
        <v>282</v>
      </c>
      <c r="AE15" s="266"/>
      <c r="AF15" s="266"/>
      <c r="AG15" s="266"/>
      <c r="AH15" s="266"/>
      <c r="AI15" s="266"/>
      <c r="AJ15" s="267"/>
      <c r="AK15" s="265">
        <v>4549</v>
      </c>
      <c r="AL15" s="266"/>
      <c r="AM15" s="266"/>
      <c r="AN15" s="266"/>
      <c r="AO15" s="266"/>
      <c r="AP15" s="266"/>
      <c r="AQ15" s="267"/>
      <c r="AR15" s="534" t="s">
        <v>282</v>
      </c>
      <c r="AS15" s="535"/>
      <c r="AT15" s="535"/>
      <c r="AU15" s="535"/>
      <c r="AV15" s="535"/>
      <c r="AW15" s="535"/>
      <c r="AX15" s="536"/>
    </row>
    <row r="16" spans="1:50" ht="21" customHeight="1" x14ac:dyDescent="0.2">
      <c r="A16" s="391"/>
      <c r="B16" s="392"/>
      <c r="C16" s="392"/>
      <c r="D16" s="392"/>
      <c r="E16" s="392"/>
      <c r="F16" s="393"/>
      <c r="G16" s="443"/>
      <c r="H16" s="444"/>
      <c r="I16" s="417" t="s">
        <v>48</v>
      </c>
      <c r="J16" s="486"/>
      <c r="K16" s="486"/>
      <c r="L16" s="486"/>
      <c r="M16" s="486"/>
      <c r="N16" s="486"/>
      <c r="O16" s="487"/>
      <c r="P16" s="265" t="s">
        <v>282</v>
      </c>
      <c r="Q16" s="266"/>
      <c r="R16" s="266"/>
      <c r="S16" s="266"/>
      <c r="T16" s="266"/>
      <c r="U16" s="266"/>
      <c r="V16" s="267"/>
      <c r="W16" s="265" t="s">
        <v>282</v>
      </c>
      <c r="X16" s="266"/>
      <c r="Y16" s="266"/>
      <c r="Z16" s="266"/>
      <c r="AA16" s="266"/>
      <c r="AB16" s="266"/>
      <c r="AC16" s="267"/>
      <c r="AD16" s="265">
        <v>-4549</v>
      </c>
      <c r="AE16" s="266"/>
      <c r="AF16" s="266"/>
      <c r="AG16" s="266"/>
      <c r="AH16" s="266"/>
      <c r="AI16" s="266"/>
      <c r="AJ16" s="267"/>
      <c r="AK16" s="265" t="s">
        <v>282</v>
      </c>
      <c r="AL16" s="266"/>
      <c r="AM16" s="266"/>
      <c r="AN16" s="266"/>
      <c r="AO16" s="266"/>
      <c r="AP16" s="266"/>
      <c r="AQ16" s="267"/>
      <c r="AR16" s="412"/>
      <c r="AS16" s="413"/>
      <c r="AT16" s="413"/>
      <c r="AU16" s="413"/>
      <c r="AV16" s="413"/>
      <c r="AW16" s="413"/>
      <c r="AX16" s="414"/>
    </row>
    <row r="17" spans="1:60" ht="24.75" customHeight="1" x14ac:dyDescent="0.2">
      <c r="A17" s="391"/>
      <c r="B17" s="392"/>
      <c r="C17" s="392"/>
      <c r="D17" s="392"/>
      <c r="E17" s="392"/>
      <c r="F17" s="393"/>
      <c r="G17" s="443"/>
      <c r="H17" s="444"/>
      <c r="I17" s="417" t="s">
        <v>46</v>
      </c>
      <c r="J17" s="418"/>
      <c r="K17" s="418"/>
      <c r="L17" s="418"/>
      <c r="M17" s="418"/>
      <c r="N17" s="418"/>
      <c r="O17" s="419"/>
      <c r="P17" s="265" t="s">
        <v>282</v>
      </c>
      <c r="Q17" s="266"/>
      <c r="R17" s="266"/>
      <c r="S17" s="266"/>
      <c r="T17" s="266"/>
      <c r="U17" s="266"/>
      <c r="V17" s="267"/>
      <c r="W17" s="265" t="s">
        <v>282</v>
      </c>
      <c r="X17" s="266"/>
      <c r="Y17" s="266"/>
      <c r="Z17" s="266"/>
      <c r="AA17" s="266"/>
      <c r="AB17" s="266"/>
      <c r="AC17" s="267"/>
      <c r="AD17" s="265">
        <v>5499</v>
      </c>
      <c r="AE17" s="266"/>
      <c r="AF17" s="266"/>
      <c r="AG17" s="266"/>
      <c r="AH17" s="266"/>
      <c r="AI17" s="266"/>
      <c r="AJ17" s="267"/>
      <c r="AK17" s="265" t="s">
        <v>282</v>
      </c>
      <c r="AL17" s="266"/>
      <c r="AM17" s="266"/>
      <c r="AN17" s="266"/>
      <c r="AO17" s="266"/>
      <c r="AP17" s="266"/>
      <c r="AQ17" s="267"/>
      <c r="AR17" s="310"/>
      <c r="AS17" s="310"/>
      <c r="AT17" s="310"/>
      <c r="AU17" s="310"/>
      <c r="AV17" s="310"/>
      <c r="AW17" s="310"/>
      <c r="AX17" s="311"/>
    </row>
    <row r="18" spans="1:60" ht="24.75" customHeight="1" x14ac:dyDescent="0.2">
      <c r="A18" s="391"/>
      <c r="B18" s="392"/>
      <c r="C18" s="392"/>
      <c r="D18" s="392"/>
      <c r="E18" s="392"/>
      <c r="F18" s="393"/>
      <c r="G18" s="445"/>
      <c r="H18" s="446"/>
      <c r="I18" s="490" t="s">
        <v>17</v>
      </c>
      <c r="J18" s="491"/>
      <c r="K18" s="491"/>
      <c r="L18" s="491"/>
      <c r="M18" s="491"/>
      <c r="N18" s="491"/>
      <c r="O18" s="492"/>
      <c r="P18" s="608">
        <f>SUM(P13:V17)</f>
        <v>0</v>
      </c>
      <c r="Q18" s="609"/>
      <c r="R18" s="609"/>
      <c r="S18" s="609"/>
      <c r="T18" s="609"/>
      <c r="U18" s="609"/>
      <c r="V18" s="610"/>
      <c r="W18" s="608">
        <f>SUM(W13:AC17)</f>
        <v>0</v>
      </c>
      <c r="X18" s="609"/>
      <c r="Y18" s="609"/>
      <c r="Z18" s="609"/>
      <c r="AA18" s="609"/>
      <c r="AB18" s="609"/>
      <c r="AC18" s="610"/>
      <c r="AD18" s="608">
        <f>SUM(AD13:AJ17)</f>
        <v>950</v>
      </c>
      <c r="AE18" s="609"/>
      <c r="AF18" s="609"/>
      <c r="AG18" s="609"/>
      <c r="AH18" s="609"/>
      <c r="AI18" s="609"/>
      <c r="AJ18" s="610"/>
      <c r="AK18" s="608">
        <f>SUM(AK13:AQ17)</f>
        <v>4549</v>
      </c>
      <c r="AL18" s="609"/>
      <c r="AM18" s="609"/>
      <c r="AN18" s="609"/>
      <c r="AO18" s="609"/>
      <c r="AP18" s="609"/>
      <c r="AQ18" s="610"/>
      <c r="AR18" s="608">
        <f>SUM(AR13:AX17)</f>
        <v>0</v>
      </c>
      <c r="AS18" s="609"/>
      <c r="AT18" s="609"/>
      <c r="AU18" s="609"/>
      <c r="AV18" s="609"/>
      <c r="AW18" s="609"/>
      <c r="AX18" s="611"/>
    </row>
    <row r="19" spans="1:60" ht="24.75" customHeight="1" x14ac:dyDescent="0.2">
      <c r="A19" s="391"/>
      <c r="B19" s="392"/>
      <c r="C19" s="392"/>
      <c r="D19" s="392"/>
      <c r="E19" s="392"/>
      <c r="F19" s="393"/>
      <c r="G19" s="606" t="s">
        <v>9</v>
      </c>
      <c r="H19" s="607"/>
      <c r="I19" s="607"/>
      <c r="J19" s="607"/>
      <c r="K19" s="607"/>
      <c r="L19" s="607"/>
      <c r="M19" s="607"/>
      <c r="N19" s="607"/>
      <c r="O19" s="607"/>
      <c r="P19" s="534" t="s">
        <v>282</v>
      </c>
      <c r="Q19" s="535"/>
      <c r="R19" s="535"/>
      <c r="S19" s="535"/>
      <c r="T19" s="535"/>
      <c r="U19" s="535"/>
      <c r="V19" s="612"/>
      <c r="W19" s="534" t="s">
        <v>282</v>
      </c>
      <c r="X19" s="535"/>
      <c r="Y19" s="535"/>
      <c r="Z19" s="535"/>
      <c r="AA19" s="535"/>
      <c r="AB19" s="535"/>
      <c r="AC19" s="612"/>
      <c r="AD19" s="534">
        <v>933</v>
      </c>
      <c r="AE19" s="535"/>
      <c r="AF19" s="535"/>
      <c r="AG19" s="535"/>
      <c r="AH19" s="535"/>
      <c r="AI19" s="535"/>
      <c r="AJ19" s="612"/>
      <c r="AK19" s="176"/>
      <c r="AL19" s="176"/>
      <c r="AM19" s="176"/>
      <c r="AN19" s="176"/>
      <c r="AO19" s="176"/>
      <c r="AP19" s="176"/>
      <c r="AQ19" s="176"/>
      <c r="AR19" s="176"/>
      <c r="AS19" s="176"/>
      <c r="AT19" s="176"/>
      <c r="AU19" s="176"/>
      <c r="AV19" s="176"/>
      <c r="AW19" s="176"/>
      <c r="AX19" s="178"/>
    </row>
    <row r="20" spans="1:60" ht="24.75" customHeight="1" x14ac:dyDescent="0.2">
      <c r="A20" s="391"/>
      <c r="B20" s="392"/>
      <c r="C20" s="392"/>
      <c r="D20" s="392"/>
      <c r="E20" s="392"/>
      <c r="F20" s="393"/>
      <c r="G20" s="606" t="s">
        <v>10</v>
      </c>
      <c r="H20" s="607"/>
      <c r="I20" s="607"/>
      <c r="J20" s="607"/>
      <c r="K20" s="607"/>
      <c r="L20" s="607"/>
      <c r="M20" s="607"/>
      <c r="N20" s="607"/>
      <c r="O20" s="607"/>
      <c r="P20" s="613" t="str">
        <f>IF(P18=0, "-", SUM(P19)/P18)</f>
        <v>-</v>
      </c>
      <c r="Q20" s="613"/>
      <c r="R20" s="613"/>
      <c r="S20" s="613"/>
      <c r="T20" s="613"/>
      <c r="U20" s="613"/>
      <c r="V20" s="613"/>
      <c r="W20" s="613" t="str">
        <f t="shared" ref="W20" si="0">IF(W18=0, "-", SUM(W19)/W18)</f>
        <v>-</v>
      </c>
      <c r="X20" s="613"/>
      <c r="Y20" s="613"/>
      <c r="Z20" s="613"/>
      <c r="AA20" s="613"/>
      <c r="AB20" s="613"/>
      <c r="AC20" s="613"/>
      <c r="AD20" s="613">
        <f t="shared" ref="AD20" si="1">IF(AD18=0, "-", SUM(AD19)/AD18)</f>
        <v>0.9821052631578947</v>
      </c>
      <c r="AE20" s="613"/>
      <c r="AF20" s="613"/>
      <c r="AG20" s="613"/>
      <c r="AH20" s="613"/>
      <c r="AI20" s="613"/>
      <c r="AJ20" s="613"/>
      <c r="AK20" s="176"/>
      <c r="AL20" s="176"/>
      <c r="AM20" s="176"/>
      <c r="AN20" s="176"/>
      <c r="AO20" s="176"/>
      <c r="AP20" s="176"/>
      <c r="AQ20" s="177"/>
      <c r="AR20" s="177"/>
      <c r="AS20" s="177"/>
      <c r="AT20" s="177"/>
      <c r="AU20" s="176"/>
      <c r="AV20" s="176"/>
      <c r="AW20" s="176"/>
      <c r="AX20" s="178"/>
    </row>
    <row r="21" spans="1:60" ht="25.5" customHeight="1" x14ac:dyDescent="0.2">
      <c r="A21" s="620"/>
      <c r="B21" s="621"/>
      <c r="C21" s="621"/>
      <c r="D21" s="621"/>
      <c r="E21" s="621"/>
      <c r="F21" s="677"/>
      <c r="G21" s="651" t="s">
        <v>242</v>
      </c>
      <c r="H21" s="652"/>
      <c r="I21" s="652"/>
      <c r="J21" s="652"/>
      <c r="K21" s="652"/>
      <c r="L21" s="652"/>
      <c r="M21" s="652"/>
      <c r="N21" s="652"/>
      <c r="O21" s="652"/>
      <c r="P21" s="613" t="e">
        <f>IF(P19=0, "-", SUM(P19)/SUM(P13,P14))</f>
        <v>#DIV/0!</v>
      </c>
      <c r="Q21" s="613"/>
      <c r="R21" s="613"/>
      <c r="S21" s="613"/>
      <c r="T21" s="613"/>
      <c r="U21" s="613"/>
      <c r="V21" s="613"/>
      <c r="W21" s="613" t="e">
        <f t="shared" ref="W21" si="2">IF(W19=0, "-", SUM(W19)/SUM(W13,W14))</f>
        <v>#DIV/0!</v>
      </c>
      <c r="X21" s="613"/>
      <c r="Y21" s="613"/>
      <c r="Z21" s="613"/>
      <c r="AA21" s="613"/>
      <c r="AB21" s="613"/>
      <c r="AC21" s="613"/>
      <c r="AD21" s="613" t="e">
        <f t="shared" ref="AD21" si="3">IF(AD19=0, "-", SUM(AD19)/SUM(AD13,AD14))</f>
        <v>#DIV/0!</v>
      </c>
      <c r="AE21" s="613"/>
      <c r="AF21" s="613"/>
      <c r="AG21" s="613"/>
      <c r="AH21" s="613"/>
      <c r="AI21" s="613"/>
      <c r="AJ21" s="613"/>
      <c r="AK21" s="176"/>
      <c r="AL21" s="176"/>
      <c r="AM21" s="176"/>
      <c r="AN21" s="176"/>
      <c r="AO21" s="176"/>
      <c r="AP21" s="176"/>
      <c r="AQ21" s="177"/>
      <c r="AR21" s="177"/>
      <c r="AS21" s="177"/>
      <c r="AT21" s="177"/>
      <c r="AU21" s="176"/>
      <c r="AV21" s="176"/>
      <c r="AW21" s="176"/>
      <c r="AX21" s="178"/>
    </row>
    <row r="22" spans="1:60" ht="18.75" customHeight="1" x14ac:dyDescent="0.2">
      <c r="A22" s="683" t="s">
        <v>577</v>
      </c>
      <c r="B22" s="684"/>
      <c r="C22" s="684"/>
      <c r="D22" s="684"/>
      <c r="E22" s="684"/>
      <c r="F22" s="685"/>
      <c r="G22" s="679" t="s">
        <v>229</v>
      </c>
      <c r="H22" s="640"/>
      <c r="I22" s="640"/>
      <c r="J22" s="640"/>
      <c r="K22" s="640"/>
      <c r="L22" s="640"/>
      <c r="M22" s="640"/>
      <c r="N22" s="640"/>
      <c r="O22" s="641"/>
      <c r="P22" s="639" t="s">
        <v>575</v>
      </c>
      <c r="Q22" s="640"/>
      <c r="R22" s="640"/>
      <c r="S22" s="640"/>
      <c r="T22" s="640"/>
      <c r="U22" s="640"/>
      <c r="V22" s="641"/>
      <c r="W22" s="639" t="s">
        <v>576</v>
      </c>
      <c r="X22" s="640"/>
      <c r="Y22" s="640"/>
      <c r="Z22" s="640"/>
      <c r="AA22" s="640"/>
      <c r="AB22" s="640"/>
      <c r="AC22" s="641"/>
      <c r="AD22" s="639" t="s">
        <v>228</v>
      </c>
      <c r="AE22" s="640"/>
      <c r="AF22" s="640"/>
      <c r="AG22" s="640"/>
      <c r="AH22" s="640"/>
      <c r="AI22" s="640"/>
      <c r="AJ22" s="640"/>
      <c r="AK22" s="640"/>
      <c r="AL22" s="640"/>
      <c r="AM22" s="640"/>
      <c r="AN22" s="640"/>
      <c r="AO22" s="640"/>
      <c r="AP22" s="640"/>
      <c r="AQ22" s="640"/>
      <c r="AR22" s="640"/>
      <c r="AS22" s="640"/>
      <c r="AT22" s="640"/>
      <c r="AU22" s="640"/>
      <c r="AV22" s="640"/>
      <c r="AW22" s="640"/>
      <c r="AX22" s="692"/>
    </row>
    <row r="23" spans="1:60" ht="25.5" customHeight="1" x14ac:dyDescent="0.2">
      <c r="A23" s="686"/>
      <c r="B23" s="687"/>
      <c r="C23" s="687"/>
      <c r="D23" s="687"/>
      <c r="E23" s="687"/>
      <c r="F23" s="688"/>
      <c r="G23" s="680" t="s">
        <v>282</v>
      </c>
      <c r="H23" s="681"/>
      <c r="I23" s="681"/>
      <c r="J23" s="681"/>
      <c r="K23" s="681"/>
      <c r="L23" s="681"/>
      <c r="M23" s="681"/>
      <c r="N23" s="681"/>
      <c r="O23" s="682"/>
      <c r="P23" s="642" t="s">
        <v>282</v>
      </c>
      <c r="Q23" s="643"/>
      <c r="R23" s="643"/>
      <c r="S23" s="643"/>
      <c r="T23" s="643"/>
      <c r="U23" s="643"/>
      <c r="V23" s="644"/>
      <c r="W23" s="642" t="s">
        <v>282</v>
      </c>
      <c r="X23" s="643"/>
      <c r="Y23" s="643"/>
      <c r="Z23" s="643"/>
      <c r="AA23" s="643"/>
      <c r="AB23" s="643"/>
      <c r="AC23" s="644"/>
      <c r="AD23" s="659"/>
      <c r="AE23" s="660"/>
      <c r="AF23" s="660"/>
      <c r="AG23" s="660"/>
      <c r="AH23" s="660"/>
      <c r="AI23" s="660"/>
      <c r="AJ23" s="660"/>
      <c r="AK23" s="660"/>
      <c r="AL23" s="660"/>
      <c r="AM23" s="660"/>
      <c r="AN23" s="660"/>
      <c r="AO23" s="660"/>
      <c r="AP23" s="660"/>
      <c r="AQ23" s="660"/>
      <c r="AR23" s="660"/>
      <c r="AS23" s="660"/>
      <c r="AT23" s="660"/>
      <c r="AU23" s="660"/>
      <c r="AV23" s="660"/>
      <c r="AW23" s="660"/>
      <c r="AX23" s="661"/>
    </row>
    <row r="24" spans="1:60" ht="25.5" customHeight="1" thickBot="1" x14ac:dyDescent="0.25">
      <c r="A24" s="689"/>
      <c r="B24" s="690"/>
      <c r="C24" s="690"/>
      <c r="D24" s="690"/>
      <c r="E24" s="690"/>
      <c r="F24" s="691"/>
      <c r="G24" s="645" t="s">
        <v>230</v>
      </c>
      <c r="H24" s="646"/>
      <c r="I24" s="646"/>
      <c r="J24" s="646"/>
      <c r="K24" s="646"/>
      <c r="L24" s="646"/>
      <c r="M24" s="646"/>
      <c r="N24" s="646"/>
      <c r="O24" s="647"/>
      <c r="P24" s="648" t="str">
        <f>AK13</f>
        <v>-</v>
      </c>
      <c r="Q24" s="649"/>
      <c r="R24" s="649"/>
      <c r="S24" s="649"/>
      <c r="T24" s="649"/>
      <c r="U24" s="649"/>
      <c r="V24" s="650"/>
      <c r="W24" s="648" t="str">
        <f>AR13</f>
        <v>-</v>
      </c>
      <c r="X24" s="649"/>
      <c r="Y24" s="649"/>
      <c r="Z24" s="649"/>
      <c r="AA24" s="649"/>
      <c r="AB24" s="649"/>
      <c r="AC24" s="650"/>
      <c r="AD24" s="662"/>
      <c r="AE24" s="662"/>
      <c r="AF24" s="662"/>
      <c r="AG24" s="662"/>
      <c r="AH24" s="662"/>
      <c r="AI24" s="662"/>
      <c r="AJ24" s="662"/>
      <c r="AK24" s="662"/>
      <c r="AL24" s="662"/>
      <c r="AM24" s="662"/>
      <c r="AN24" s="662"/>
      <c r="AO24" s="662"/>
      <c r="AP24" s="662"/>
      <c r="AQ24" s="662"/>
      <c r="AR24" s="662"/>
      <c r="AS24" s="662"/>
      <c r="AT24" s="662"/>
      <c r="AU24" s="662"/>
      <c r="AV24" s="662"/>
      <c r="AW24" s="662"/>
      <c r="AX24" s="663"/>
    </row>
    <row r="25" spans="1:60" ht="18.75" customHeight="1" x14ac:dyDescent="0.2">
      <c r="A25" s="152" t="s">
        <v>143</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67" t="s">
        <v>236</v>
      </c>
      <c r="AP25" s="168"/>
      <c r="AQ25" s="168"/>
      <c r="AR25" s="71"/>
      <c r="AS25" s="167"/>
      <c r="AT25" s="168"/>
      <c r="AU25" s="168"/>
      <c r="AV25" s="168"/>
      <c r="AW25" s="168"/>
      <c r="AX25" s="678"/>
      <c r="AY25">
        <f>COUNTIF($AR$25,"☑")</f>
        <v>0</v>
      </c>
    </row>
    <row r="26" spans="1:60" ht="18.75" customHeight="1" x14ac:dyDescent="0.2">
      <c r="A26" s="586" t="s">
        <v>141</v>
      </c>
      <c r="B26" s="250" t="s">
        <v>234</v>
      </c>
      <c r="C26" s="251"/>
      <c r="D26" s="251"/>
      <c r="E26" s="251"/>
      <c r="F26" s="252"/>
      <c r="G26" s="245" t="s">
        <v>134</v>
      </c>
      <c r="H26" s="245"/>
      <c r="I26" s="245"/>
      <c r="J26" s="245"/>
      <c r="K26" s="245"/>
      <c r="L26" s="245"/>
      <c r="M26" s="245"/>
      <c r="N26" s="245"/>
      <c r="O26" s="245"/>
      <c r="P26" s="245"/>
      <c r="Q26" s="245"/>
      <c r="R26" s="245"/>
      <c r="S26" s="245"/>
      <c r="T26" s="245"/>
      <c r="U26" s="245"/>
      <c r="V26" s="245"/>
      <c r="W26" s="245"/>
      <c r="X26" s="245"/>
      <c r="Y26" s="245"/>
      <c r="Z26" s="245"/>
      <c r="AA26" s="246"/>
      <c r="AB26" s="275" t="s">
        <v>570</v>
      </c>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76"/>
      <c r="AY26">
        <f>COUNTA($G$28)</f>
        <v>1</v>
      </c>
    </row>
    <row r="27" spans="1:60" ht="22.5" customHeight="1" x14ac:dyDescent="0.2">
      <c r="A27" s="587"/>
      <c r="B27" s="253"/>
      <c r="C27" s="254"/>
      <c r="D27" s="254"/>
      <c r="E27" s="254"/>
      <c r="F27" s="255"/>
      <c r="G27" s="248"/>
      <c r="H27" s="248"/>
      <c r="I27" s="248"/>
      <c r="J27" s="248"/>
      <c r="K27" s="248"/>
      <c r="L27" s="248"/>
      <c r="M27" s="248"/>
      <c r="N27" s="248"/>
      <c r="O27" s="248"/>
      <c r="P27" s="248"/>
      <c r="Q27" s="248"/>
      <c r="R27" s="248"/>
      <c r="S27" s="248"/>
      <c r="T27" s="248"/>
      <c r="U27" s="248"/>
      <c r="V27" s="248"/>
      <c r="W27" s="248"/>
      <c r="X27" s="248"/>
      <c r="Y27" s="248"/>
      <c r="Z27" s="248"/>
      <c r="AA27" s="249"/>
      <c r="AB27" s="277"/>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73"/>
      <c r="AY27">
        <f>$AY$26</f>
        <v>1</v>
      </c>
    </row>
    <row r="28" spans="1:60" ht="22.5" customHeight="1" x14ac:dyDescent="0.2">
      <c r="A28" s="587"/>
      <c r="B28" s="253"/>
      <c r="C28" s="254"/>
      <c r="D28" s="254"/>
      <c r="E28" s="254"/>
      <c r="F28" s="255"/>
      <c r="G28" s="400" t="s">
        <v>585</v>
      </c>
      <c r="H28" s="400"/>
      <c r="I28" s="400"/>
      <c r="J28" s="400"/>
      <c r="K28" s="400"/>
      <c r="L28" s="400"/>
      <c r="M28" s="400"/>
      <c r="N28" s="400"/>
      <c r="O28" s="400"/>
      <c r="P28" s="400"/>
      <c r="Q28" s="400"/>
      <c r="R28" s="400"/>
      <c r="S28" s="400"/>
      <c r="T28" s="400"/>
      <c r="U28" s="400"/>
      <c r="V28" s="400"/>
      <c r="W28" s="400"/>
      <c r="X28" s="400"/>
      <c r="Y28" s="400"/>
      <c r="Z28" s="400"/>
      <c r="AA28" s="401"/>
      <c r="AB28" s="588" t="s">
        <v>586</v>
      </c>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589"/>
      <c r="AY28">
        <f t="shared" ref="AY28:AY35" si="4">$AY$26</f>
        <v>1</v>
      </c>
    </row>
    <row r="29" spans="1:60" ht="22.5" customHeight="1" x14ac:dyDescent="0.2">
      <c r="A29" s="587"/>
      <c r="B29" s="253"/>
      <c r="C29" s="254"/>
      <c r="D29" s="254"/>
      <c r="E29" s="254"/>
      <c r="F29" s="255"/>
      <c r="G29" s="402"/>
      <c r="H29" s="402"/>
      <c r="I29" s="402"/>
      <c r="J29" s="402"/>
      <c r="K29" s="402"/>
      <c r="L29" s="402"/>
      <c r="M29" s="402"/>
      <c r="N29" s="402"/>
      <c r="O29" s="402"/>
      <c r="P29" s="402"/>
      <c r="Q29" s="402"/>
      <c r="R29" s="402"/>
      <c r="S29" s="402"/>
      <c r="T29" s="402"/>
      <c r="U29" s="402"/>
      <c r="V29" s="402"/>
      <c r="W29" s="402"/>
      <c r="X29" s="402"/>
      <c r="Y29" s="402"/>
      <c r="Z29" s="402"/>
      <c r="AA29" s="403"/>
      <c r="AB29" s="590"/>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591"/>
      <c r="AY29">
        <f t="shared" si="4"/>
        <v>1</v>
      </c>
    </row>
    <row r="30" spans="1:60" ht="19.5" customHeight="1" x14ac:dyDescent="0.2">
      <c r="A30" s="587"/>
      <c r="B30" s="256"/>
      <c r="C30" s="257"/>
      <c r="D30" s="257"/>
      <c r="E30" s="257"/>
      <c r="F30" s="258"/>
      <c r="G30" s="404"/>
      <c r="H30" s="404"/>
      <c r="I30" s="404"/>
      <c r="J30" s="404"/>
      <c r="K30" s="404"/>
      <c r="L30" s="404"/>
      <c r="M30" s="404"/>
      <c r="N30" s="404"/>
      <c r="O30" s="404"/>
      <c r="P30" s="404"/>
      <c r="Q30" s="404"/>
      <c r="R30" s="404"/>
      <c r="S30" s="404"/>
      <c r="T30" s="404"/>
      <c r="U30" s="404"/>
      <c r="V30" s="404"/>
      <c r="W30" s="404"/>
      <c r="X30" s="404"/>
      <c r="Y30" s="404"/>
      <c r="Z30" s="404"/>
      <c r="AA30" s="405"/>
      <c r="AB30" s="592"/>
      <c r="AC30" s="404"/>
      <c r="AD30" s="404"/>
      <c r="AE30" s="402"/>
      <c r="AF30" s="402"/>
      <c r="AG30" s="402"/>
      <c r="AH30" s="402"/>
      <c r="AI30" s="402"/>
      <c r="AJ30" s="402"/>
      <c r="AK30" s="402"/>
      <c r="AL30" s="402"/>
      <c r="AM30" s="402"/>
      <c r="AN30" s="402"/>
      <c r="AO30" s="402"/>
      <c r="AP30" s="402"/>
      <c r="AQ30" s="402"/>
      <c r="AR30" s="402"/>
      <c r="AS30" s="402"/>
      <c r="AT30" s="402"/>
      <c r="AU30" s="404"/>
      <c r="AV30" s="404"/>
      <c r="AW30" s="404"/>
      <c r="AX30" s="593"/>
      <c r="AY30">
        <f t="shared" si="4"/>
        <v>1</v>
      </c>
    </row>
    <row r="31" spans="1:60" ht="18.75" customHeight="1" x14ac:dyDescent="0.2">
      <c r="A31" s="587"/>
      <c r="B31" s="254" t="s">
        <v>140</v>
      </c>
      <c r="C31" s="254"/>
      <c r="D31" s="254"/>
      <c r="E31" s="254"/>
      <c r="F31" s="255"/>
      <c r="G31" s="244" t="s">
        <v>56</v>
      </c>
      <c r="H31" s="245"/>
      <c r="I31" s="245"/>
      <c r="J31" s="245"/>
      <c r="K31" s="245"/>
      <c r="L31" s="245"/>
      <c r="M31" s="245"/>
      <c r="N31" s="245"/>
      <c r="O31" s="246"/>
      <c r="P31" s="275" t="s">
        <v>58</v>
      </c>
      <c r="Q31" s="245"/>
      <c r="R31" s="245"/>
      <c r="S31" s="245"/>
      <c r="T31" s="245"/>
      <c r="U31" s="245"/>
      <c r="V31" s="245"/>
      <c r="W31" s="245"/>
      <c r="X31" s="246"/>
      <c r="Y31" s="320"/>
      <c r="Z31" s="321"/>
      <c r="AA31" s="322"/>
      <c r="AB31" s="293" t="s">
        <v>11</v>
      </c>
      <c r="AC31" s="294"/>
      <c r="AD31" s="295"/>
      <c r="AE31" s="116" t="s">
        <v>270</v>
      </c>
      <c r="AF31" s="116"/>
      <c r="AG31" s="116"/>
      <c r="AH31" s="116"/>
      <c r="AI31" s="116" t="s">
        <v>286</v>
      </c>
      <c r="AJ31" s="116"/>
      <c r="AK31" s="116"/>
      <c r="AL31" s="116"/>
      <c r="AM31" s="116" t="s">
        <v>383</v>
      </c>
      <c r="AN31" s="116"/>
      <c r="AO31" s="116"/>
      <c r="AP31" s="116"/>
      <c r="AQ31" s="196" t="s">
        <v>178</v>
      </c>
      <c r="AR31" s="197"/>
      <c r="AS31" s="197"/>
      <c r="AT31" s="198"/>
      <c r="AU31" s="634" t="s">
        <v>129</v>
      </c>
      <c r="AV31" s="634"/>
      <c r="AW31" s="634"/>
      <c r="AX31" s="635"/>
      <c r="AY31">
        <f t="shared" si="4"/>
        <v>1</v>
      </c>
      <c r="AZ31" s="10"/>
      <c r="BA31" s="10"/>
      <c r="BB31" s="10"/>
      <c r="BC31" s="10"/>
    </row>
    <row r="32" spans="1:60" ht="18.75" customHeight="1" x14ac:dyDescent="0.2">
      <c r="A32" s="587"/>
      <c r="B32" s="254"/>
      <c r="C32" s="254"/>
      <c r="D32" s="254"/>
      <c r="E32" s="254"/>
      <c r="F32" s="255"/>
      <c r="G32" s="247"/>
      <c r="H32" s="248"/>
      <c r="I32" s="248"/>
      <c r="J32" s="248"/>
      <c r="K32" s="248"/>
      <c r="L32" s="248"/>
      <c r="M32" s="248"/>
      <c r="N32" s="248"/>
      <c r="O32" s="249"/>
      <c r="P32" s="277"/>
      <c r="Q32" s="248"/>
      <c r="R32" s="248"/>
      <c r="S32" s="248"/>
      <c r="T32" s="248"/>
      <c r="U32" s="248"/>
      <c r="V32" s="248"/>
      <c r="W32" s="248"/>
      <c r="X32" s="249"/>
      <c r="Y32" s="320"/>
      <c r="Z32" s="321"/>
      <c r="AA32" s="322"/>
      <c r="AB32" s="296"/>
      <c r="AC32" s="297"/>
      <c r="AD32" s="298"/>
      <c r="AE32" s="116"/>
      <c r="AF32" s="116"/>
      <c r="AG32" s="116"/>
      <c r="AH32" s="116"/>
      <c r="AI32" s="116"/>
      <c r="AJ32" s="116"/>
      <c r="AK32" s="116"/>
      <c r="AL32" s="116"/>
      <c r="AM32" s="116"/>
      <c r="AN32" s="116"/>
      <c r="AO32" s="116"/>
      <c r="AP32" s="116"/>
      <c r="AQ32" s="309">
        <v>3</v>
      </c>
      <c r="AR32" s="274"/>
      <c r="AS32" s="594" t="s">
        <v>179</v>
      </c>
      <c r="AT32" s="595"/>
      <c r="AU32" s="274"/>
      <c r="AV32" s="274"/>
      <c r="AW32" s="248" t="s">
        <v>170</v>
      </c>
      <c r="AX32" s="273"/>
      <c r="AY32">
        <f t="shared" si="4"/>
        <v>1</v>
      </c>
      <c r="AZ32" s="10"/>
      <c r="BA32" s="10"/>
      <c r="BB32" s="10"/>
      <c r="BC32" s="10"/>
      <c r="BD32" s="10"/>
      <c r="BE32" s="10"/>
      <c r="BG32" s="10"/>
      <c r="BH32" s="10"/>
    </row>
    <row r="33" spans="1:60" ht="23.25" customHeight="1" x14ac:dyDescent="0.2">
      <c r="A33" s="587"/>
      <c r="B33" s="254"/>
      <c r="C33" s="254"/>
      <c r="D33" s="254"/>
      <c r="E33" s="254"/>
      <c r="F33" s="255"/>
      <c r="G33" s="327" t="s">
        <v>587</v>
      </c>
      <c r="H33" s="289"/>
      <c r="I33" s="289"/>
      <c r="J33" s="289"/>
      <c r="K33" s="289"/>
      <c r="L33" s="289"/>
      <c r="M33" s="289"/>
      <c r="N33" s="289"/>
      <c r="O33" s="290"/>
      <c r="P33" s="289" t="s">
        <v>588</v>
      </c>
      <c r="Q33" s="299"/>
      <c r="R33" s="299"/>
      <c r="S33" s="299"/>
      <c r="T33" s="299"/>
      <c r="U33" s="299"/>
      <c r="V33" s="299"/>
      <c r="W33" s="299"/>
      <c r="X33" s="300"/>
      <c r="Y33" s="306" t="s">
        <v>57</v>
      </c>
      <c r="Z33" s="307"/>
      <c r="AA33" s="308"/>
      <c r="AB33" s="284"/>
      <c r="AC33" s="284"/>
      <c r="AD33" s="284"/>
      <c r="AE33" s="194"/>
      <c r="AF33" s="184"/>
      <c r="AG33" s="184"/>
      <c r="AH33" s="184"/>
      <c r="AI33" s="194"/>
      <c r="AJ33" s="184"/>
      <c r="AK33" s="184"/>
      <c r="AL33" s="184"/>
      <c r="AM33" s="194">
        <v>1115</v>
      </c>
      <c r="AN33" s="184"/>
      <c r="AO33" s="184"/>
      <c r="AP33" s="184"/>
      <c r="AQ33" s="191"/>
      <c r="AR33" s="192"/>
      <c r="AS33" s="192"/>
      <c r="AT33" s="193"/>
      <c r="AU33" s="184"/>
      <c r="AV33" s="184"/>
      <c r="AW33" s="184"/>
      <c r="AX33" s="185"/>
      <c r="AY33">
        <f t="shared" si="4"/>
        <v>1</v>
      </c>
    </row>
    <row r="34" spans="1:60" ht="23.25" customHeight="1" x14ac:dyDescent="0.2">
      <c r="A34" s="587"/>
      <c r="B34" s="254"/>
      <c r="C34" s="254"/>
      <c r="D34" s="254"/>
      <c r="E34" s="254"/>
      <c r="F34" s="255"/>
      <c r="G34" s="328"/>
      <c r="H34" s="329"/>
      <c r="I34" s="329"/>
      <c r="J34" s="329"/>
      <c r="K34" s="329"/>
      <c r="L34" s="329"/>
      <c r="M34" s="329"/>
      <c r="N34" s="329"/>
      <c r="O34" s="330"/>
      <c r="P34" s="301"/>
      <c r="Q34" s="301"/>
      <c r="R34" s="301"/>
      <c r="S34" s="301"/>
      <c r="T34" s="301"/>
      <c r="U34" s="301"/>
      <c r="V34" s="301"/>
      <c r="W34" s="301"/>
      <c r="X34" s="302"/>
      <c r="Y34" s="281" t="s">
        <v>50</v>
      </c>
      <c r="Z34" s="282"/>
      <c r="AA34" s="283"/>
      <c r="AB34" s="305"/>
      <c r="AC34" s="305"/>
      <c r="AD34" s="305"/>
      <c r="AE34" s="194"/>
      <c r="AF34" s="184"/>
      <c r="AG34" s="184"/>
      <c r="AH34" s="184"/>
      <c r="AI34" s="194"/>
      <c r="AJ34" s="184"/>
      <c r="AK34" s="184"/>
      <c r="AL34" s="184"/>
      <c r="AM34" s="194">
        <v>1800</v>
      </c>
      <c r="AN34" s="184"/>
      <c r="AO34" s="184"/>
      <c r="AP34" s="184"/>
      <c r="AQ34" s="191">
        <v>2100</v>
      </c>
      <c r="AR34" s="192"/>
      <c r="AS34" s="192"/>
      <c r="AT34" s="193"/>
      <c r="AU34" s="184"/>
      <c r="AV34" s="184"/>
      <c r="AW34" s="184"/>
      <c r="AX34" s="185"/>
      <c r="AY34">
        <f t="shared" si="4"/>
        <v>1</v>
      </c>
      <c r="AZ34" s="10"/>
      <c r="BA34" s="10"/>
      <c r="BB34" s="10"/>
      <c r="BC34" s="10"/>
    </row>
    <row r="35" spans="1:60" x14ac:dyDescent="0.2">
      <c r="A35" s="587"/>
      <c r="B35" s="257"/>
      <c r="C35" s="257"/>
      <c r="D35" s="257"/>
      <c r="E35" s="257"/>
      <c r="F35" s="258"/>
      <c r="G35" s="331"/>
      <c r="H35" s="291"/>
      <c r="I35" s="291"/>
      <c r="J35" s="291"/>
      <c r="K35" s="291"/>
      <c r="L35" s="291"/>
      <c r="M35" s="291"/>
      <c r="N35" s="291"/>
      <c r="O35" s="292"/>
      <c r="P35" s="303"/>
      <c r="Q35" s="303"/>
      <c r="R35" s="303"/>
      <c r="S35" s="303"/>
      <c r="T35" s="303"/>
      <c r="U35" s="303"/>
      <c r="V35" s="303"/>
      <c r="W35" s="303"/>
      <c r="X35" s="304"/>
      <c r="Y35" s="281" t="s">
        <v>12</v>
      </c>
      <c r="Z35" s="282"/>
      <c r="AA35" s="283"/>
      <c r="AB35" s="314" t="s">
        <v>13</v>
      </c>
      <c r="AC35" s="314"/>
      <c r="AD35" s="314"/>
      <c r="AE35" s="189"/>
      <c r="AF35" s="190"/>
      <c r="AG35" s="190"/>
      <c r="AH35" s="190"/>
      <c r="AI35" s="189"/>
      <c r="AJ35" s="190"/>
      <c r="AK35" s="190"/>
      <c r="AL35" s="190"/>
      <c r="AM35" s="189">
        <v>61.94</v>
      </c>
      <c r="AN35" s="190"/>
      <c r="AO35" s="190"/>
      <c r="AP35" s="190"/>
      <c r="AQ35" s="191"/>
      <c r="AR35" s="192"/>
      <c r="AS35" s="192"/>
      <c r="AT35" s="193"/>
      <c r="AU35" s="184"/>
      <c r="AV35" s="184"/>
      <c r="AW35" s="184"/>
      <c r="AX35" s="185"/>
      <c r="AY35">
        <f t="shared" si="4"/>
        <v>1</v>
      </c>
      <c r="AZ35" s="10"/>
      <c r="BA35" s="10"/>
      <c r="BB35" s="10"/>
      <c r="BC35" s="10"/>
      <c r="BD35" s="10"/>
      <c r="BE35" s="10"/>
      <c r="BG35" s="10"/>
      <c r="BH35" s="10"/>
    </row>
    <row r="36" spans="1:60" x14ac:dyDescent="0.2">
      <c r="A36" s="587"/>
      <c r="B36" s="254" t="s">
        <v>140</v>
      </c>
      <c r="C36" s="254"/>
      <c r="D36" s="254"/>
      <c r="E36" s="254"/>
      <c r="F36" s="255"/>
      <c r="G36" s="244" t="s">
        <v>56</v>
      </c>
      <c r="H36" s="245"/>
      <c r="I36" s="245"/>
      <c r="J36" s="245"/>
      <c r="K36" s="245"/>
      <c r="L36" s="245"/>
      <c r="M36" s="245"/>
      <c r="N36" s="245"/>
      <c r="O36" s="246"/>
      <c r="P36" s="275" t="s">
        <v>58</v>
      </c>
      <c r="Q36" s="245"/>
      <c r="R36" s="245"/>
      <c r="S36" s="245"/>
      <c r="T36" s="245"/>
      <c r="U36" s="245"/>
      <c r="V36" s="245"/>
      <c r="W36" s="245"/>
      <c r="X36" s="246"/>
      <c r="Y36" s="320"/>
      <c r="Z36" s="321"/>
      <c r="AA36" s="322"/>
      <c r="AB36" s="293" t="s">
        <v>11</v>
      </c>
      <c r="AC36" s="294"/>
      <c r="AD36" s="295"/>
      <c r="AE36" s="116" t="s">
        <v>270</v>
      </c>
      <c r="AF36" s="116"/>
      <c r="AG36" s="116"/>
      <c r="AH36" s="116"/>
      <c r="AI36" s="116" t="s">
        <v>286</v>
      </c>
      <c r="AJ36" s="116"/>
      <c r="AK36" s="116"/>
      <c r="AL36" s="116"/>
      <c r="AM36" s="116" t="s">
        <v>383</v>
      </c>
      <c r="AN36" s="116"/>
      <c r="AO36" s="116"/>
      <c r="AP36" s="116"/>
      <c r="AQ36" s="196" t="s">
        <v>178</v>
      </c>
      <c r="AR36" s="197"/>
      <c r="AS36" s="197"/>
      <c r="AT36" s="198"/>
      <c r="AU36" s="634" t="s">
        <v>129</v>
      </c>
      <c r="AV36" s="634"/>
      <c r="AW36" s="634"/>
      <c r="AX36" s="635"/>
      <c r="AY36">
        <f>COUNTA($G$38)</f>
        <v>1</v>
      </c>
    </row>
    <row r="37" spans="1:60" x14ac:dyDescent="0.2">
      <c r="A37" s="587"/>
      <c r="B37" s="254"/>
      <c r="C37" s="254"/>
      <c r="D37" s="254"/>
      <c r="E37" s="254"/>
      <c r="F37" s="255"/>
      <c r="G37" s="247"/>
      <c r="H37" s="248"/>
      <c r="I37" s="248"/>
      <c r="J37" s="248"/>
      <c r="K37" s="248"/>
      <c r="L37" s="248"/>
      <c r="M37" s="248"/>
      <c r="N37" s="248"/>
      <c r="O37" s="249"/>
      <c r="P37" s="277"/>
      <c r="Q37" s="248"/>
      <c r="R37" s="248"/>
      <c r="S37" s="248"/>
      <c r="T37" s="248"/>
      <c r="U37" s="248"/>
      <c r="V37" s="248"/>
      <c r="W37" s="248"/>
      <c r="X37" s="249"/>
      <c r="Y37" s="320"/>
      <c r="Z37" s="321"/>
      <c r="AA37" s="322"/>
      <c r="AB37" s="296"/>
      <c r="AC37" s="297"/>
      <c r="AD37" s="298"/>
      <c r="AE37" s="116"/>
      <c r="AF37" s="116"/>
      <c r="AG37" s="116"/>
      <c r="AH37" s="116"/>
      <c r="AI37" s="116"/>
      <c r="AJ37" s="116"/>
      <c r="AK37" s="116"/>
      <c r="AL37" s="116"/>
      <c r="AM37" s="116"/>
      <c r="AN37" s="116"/>
      <c r="AO37" s="116"/>
      <c r="AP37" s="116"/>
      <c r="AQ37" s="309">
        <v>3</v>
      </c>
      <c r="AR37" s="274"/>
      <c r="AS37" s="594" t="s">
        <v>179</v>
      </c>
      <c r="AT37" s="595"/>
      <c r="AU37" s="274"/>
      <c r="AV37" s="274"/>
      <c r="AW37" s="248" t="s">
        <v>170</v>
      </c>
      <c r="AX37" s="273"/>
      <c r="AY37">
        <f>$AY$36</f>
        <v>1</v>
      </c>
      <c r="AZ37" s="10"/>
      <c r="BA37" s="10"/>
      <c r="BB37" s="10"/>
      <c r="BC37" s="10"/>
    </row>
    <row r="38" spans="1:60" x14ac:dyDescent="0.2">
      <c r="A38" s="587"/>
      <c r="B38" s="254"/>
      <c r="C38" s="254"/>
      <c r="D38" s="254"/>
      <c r="E38" s="254"/>
      <c r="F38" s="255"/>
      <c r="G38" s="327" t="s">
        <v>656</v>
      </c>
      <c r="H38" s="289"/>
      <c r="I38" s="289"/>
      <c r="J38" s="289"/>
      <c r="K38" s="289"/>
      <c r="L38" s="289"/>
      <c r="M38" s="289"/>
      <c r="N38" s="289"/>
      <c r="O38" s="290"/>
      <c r="P38" s="289" t="s">
        <v>655</v>
      </c>
      <c r="Q38" s="299"/>
      <c r="R38" s="299"/>
      <c r="S38" s="299"/>
      <c r="T38" s="299"/>
      <c r="U38" s="299"/>
      <c r="V38" s="299"/>
      <c r="W38" s="299"/>
      <c r="X38" s="300"/>
      <c r="Y38" s="306" t="s">
        <v>57</v>
      </c>
      <c r="Z38" s="307"/>
      <c r="AA38" s="308"/>
      <c r="AB38" s="284"/>
      <c r="AC38" s="284"/>
      <c r="AD38" s="284"/>
      <c r="AE38" s="194"/>
      <c r="AF38" s="184"/>
      <c r="AG38" s="184"/>
      <c r="AH38" s="184"/>
      <c r="AI38" s="194"/>
      <c r="AJ38" s="184"/>
      <c r="AK38" s="184"/>
      <c r="AL38" s="184"/>
      <c r="AM38" s="194"/>
      <c r="AN38" s="184"/>
      <c r="AO38" s="184"/>
      <c r="AP38" s="184"/>
      <c r="AQ38" s="191"/>
      <c r="AR38" s="192"/>
      <c r="AS38" s="192"/>
      <c r="AT38" s="193"/>
      <c r="AU38" s="184"/>
      <c r="AV38" s="184"/>
      <c r="AW38" s="184"/>
      <c r="AX38" s="185"/>
      <c r="AY38">
        <f t="shared" ref="AY38:AY40" si="5">$AY$36</f>
        <v>1</v>
      </c>
      <c r="AZ38" s="10"/>
      <c r="BA38" s="10"/>
      <c r="BB38" s="10"/>
      <c r="BC38" s="10"/>
      <c r="BD38" s="10"/>
      <c r="BE38" s="10"/>
      <c r="BG38" s="10"/>
      <c r="BH38" s="10"/>
    </row>
    <row r="39" spans="1:60" x14ac:dyDescent="0.2">
      <c r="A39" s="587"/>
      <c r="B39" s="254"/>
      <c r="C39" s="254"/>
      <c r="D39" s="254"/>
      <c r="E39" s="254"/>
      <c r="F39" s="255"/>
      <c r="G39" s="328"/>
      <c r="H39" s="329"/>
      <c r="I39" s="329"/>
      <c r="J39" s="329"/>
      <c r="K39" s="329"/>
      <c r="L39" s="329"/>
      <c r="M39" s="329"/>
      <c r="N39" s="329"/>
      <c r="O39" s="330"/>
      <c r="P39" s="301"/>
      <c r="Q39" s="301"/>
      <c r="R39" s="301"/>
      <c r="S39" s="301"/>
      <c r="T39" s="301"/>
      <c r="U39" s="301"/>
      <c r="V39" s="301"/>
      <c r="W39" s="301"/>
      <c r="X39" s="302"/>
      <c r="Y39" s="281" t="s">
        <v>50</v>
      </c>
      <c r="Z39" s="282"/>
      <c r="AA39" s="283"/>
      <c r="AB39" s="305"/>
      <c r="AC39" s="305"/>
      <c r="AD39" s="305"/>
      <c r="AE39" s="194"/>
      <c r="AF39" s="184"/>
      <c r="AG39" s="184"/>
      <c r="AH39" s="184"/>
      <c r="AI39" s="194"/>
      <c r="AJ39" s="184"/>
      <c r="AK39" s="184"/>
      <c r="AL39" s="184"/>
      <c r="AM39" s="194"/>
      <c r="AN39" s="184"/>
      <c r="AO39" s="184"/>
      <c r="AP39" s="184"/>
      <c r="AQ39" s="191">
        <v>623</v>
      </c>
      <c r="AR39" s="192"/>
      <c r="AS39" s="192"/>
      <c r="AT39" s="193"/>
      <c r="AU39" s="184"/>
      <c r="AV39" s="184"/>
      <c r="AW39" s="184"/>
      <c r="AX39" s="185"/>
      <c r="AY39">
        <f t="shared" si="5"/>
        <v>1</v>
      </c>
    </row>
    <row r="40" spans="1:60" ht="13.8" thickBot="1" x14ac:dyDescent="0.25">
      <c r="A40" s="587"/>
      <c r="B40" s="257"/>
      <c r="C40" s="257"/>
      <c r="D40" s="257"/>
      <c r="E40" s="257"/>
      <c r="F40" s="258"/>
      <c r="G40" s="331"/>
      <c r="H40" s="291"/>
      <c r="I40" s="291"/>
      <c r="J40" s="291"/>
      <c r="K40" s="291"/>
      <c r="L40" s="291"/>
      <c r="M40" s="291"/>
      <c r="N40" s="291"/>
      <c r="O40" s="292"/>
      <c r="P40" s="303"/>
      <c r="Q40" s="303"/>
      <c r="R40" s="303"/>
      <c r="S40" s="303"/>
      <c r="T40" s="303"/>
      <c r="U40" s="303"/>
      <c r="V40" s="303"/>
      <c r="W40" s="303"/>
      <c r="X40" s="304"/>
      <c r="Y40" s="281" t="s">
        <v>12</v>
      </c>
      <c r="Z40" s="282"/>
      <c r="AA40" s="283"/>
      <c r="AB40" s="314" t="s">
        <v>13</v>
      </c>
      <c r="AC40" s="314"/>
      <c r="AD40" s="314"/>
      <c r="AE40" s="189"/>
      <c r="AF40" s="190"/>
      <c r="AG40" s="190"/>
      <c r="AH40" s="190"/>
      <c r="AI40" s="189"/>
      <c r="AJ40" s="190"/>
      <c r="AK40" s="190"/>
      <c r="AL40" s="190"/>
      <c r="AM40" s="189"/>
      <c r="AN40" s="190"/>
      <c r="AO40" s="190"/>
      <c r="AP40" s="190"/>
      <c r="AQ40" s="191"/>
      <c r="AR40" s="192"/>
      <c r="AS40" s="192"/>
      <c r="AT40" s="193"/>
      <c r="AU40" s="184"/>
      <c r="AV40" s="184"/>
      <c r="AW40" s="184"/>
      <c r="AX40" s="185"/>
      <c r="AY40">
        <f t="shared" si="5"/>
        <v>1</v>
      </c>
      <c r="AZ40" s="10"/>
      <c r="BA40" s="10"/>
      <c r="BB40" s="10"/>
      <c r="BC40" s="10"/>
    </row>
    <row r="41" spans="1:60" ht="26.25" customHeight="1" x14ac:dyDescent="0.2">
      <c r="A41" s="233" t="s">
        <v>239</v>
      </c>
      <c r="B41" s="234"/>
      <c r="C41" s="234"/>
      <c r="D41" s="234"/>
      <c r="E41" s="234"/>
      <c r="F41" s="235"/>
      <c r="G41" s="242" t="s">
        <v>55</v>
      </c>
      <c r="H41" s="242"/>
      <c r="I41" s="242"/>
      <c r="J41" s="242"/>
      <c r="K41" s="242"/>
      <c r="L41" s="242"/>
      <c r="M41" s="242"/>
      <c r="N41" s="242"/>
      <c r="O41" s="242"/>
      <c r="P41" s="242"/>
      <c r="Q41" s="242"/>
      <c r="R41" s="242"/>
      <c r="S41" s="242"/>
      <c r="T41" s="242"/>
      <c r="U41" s="242"/>
      <c r="V41" s="242"/>
      <c r="W41" s="242"/>
      <c r="X41" s="243"/>
      <c r="Y41" s="622"/>
      <c r="Z41" s="623"/>
      <c r="AA41" s="624"/>
      <c r="AB41" s="288" t="s">
        <v>11</v>
      </c>
      <c r="AC41" s="288"/>
      <c r="AD41" s="288"/>
      <c r="AE41" s="186" t="s">
        <v>270</v>
      </c>
      <c r="AF41" s="187"/>
      <c r="AG41" s="187"/>
      <c r="AH41" s="188"/>
      <c r="AI41" s="186" t="s">
        <v>286</v>
      </c>
      <c r="AJ41" s="187"/>
      <c r="AK41" s="187"/>
      <c r="AL41" s="188"/>
      <c r="AM41" s="186" t="s">
        <v>383</v>
      </c>
      <c r="AN41" s="187"/>
      <c r="AO41" s="187"/>
      <c r="AP41" s="188"/>
      <c r="AQ41" s="157" t="s">
        <v>291</v>
      </c>
      <c r="AR41" s="158"/>
      <c r="AS41" s="158"/>
      <c r="AT41" s="169"/>
      <c r="AU41" s="157" t="s">
        <v>415</v>
      </c>
      <c r="AV41" s="158"/>
      <c r="AW41" s="158"/>
      <c r="AX41" s="159"/>
    </row>
    <row r="42" spans="1:60" ht="23.25" customHeight="1" x14ac:dyDescent="0.2">
      <c r="A42" s="236"/>
      <c r="B42" s="237"/>
      <c r="C42" s="237"/>
      <c r="D42" s="237"/>
      <c r="E42" s="237"/>
      <c r="F42" s="238"/>
      <c r="G42" s="289" t="s">
        <v>589</v>
      </c>
      <c r="H42" s="289"/>
      <c r="I42" s="289"/>
      <c r="J42" s="289"/>
      <c r="K42" s="289"/>
      <c r="L42" s="289"/>
      <c r="M42" s="289"/>
      <c r="N42" s="289"/>
      <c r="O42" s="289"/>
      <c r="P42" s="289"/>
      <c r="Q42" s="289"/>
      <c r="R42" s="289"/>
      <c r="S42" s="289"/>
      <c r="T42" s="289"/>
      <c r="U42" s="289"/>
      <c r="V42" s="289"/>
      <c r="W42" s="289"/>
      <c r="X42" s="290"/>
      <c r="Y42" s="137" t="s">
        <v>51</v>
      </c>
      <c r="Z42" s="138"/>
      <c r="AA42" s="139"/>
      <c r="AB42" s="284"/>
      <c r="AC42" s="284"/>
      <c r="AD42" s="284"/>
      <c r="AE42" s="170"/>
      <c r="AF42" s="170"/>
      <c r="AG42" s="170"/>
      <c r="AH42" s="170"/>
      <c r="AI42" s="170"/>
      <c r="AJ42" s="170"/>
      <c r="AK42" s="170"/>
      <c r="AL42" s="170"/>
      <c r="AM42" s="170">
        <v>22</v>
      </c>
      <c r="AN42" s="170"/>
      <c r="AO42" s="170"/>
      <c r="AP42" s="170"/>
      <c r="AQ42" s="170"/>
      <c r="AR42" s="170"/>
      <c r="AS42" s="170"/>
      <c r="AT42" s="170"/>
      <c r="AU42" s="194"/>
      <c r="AV42" s="184"/>
      <c r="AW42" s="184"/>
      <c r="AX42" s="185"/>
    </row>
    <row r="43" spans="1:60" ht="23.25" customHeight="1" x14ac:dyDescent="0.2">
      <c r="A43" s="239"/>
      <c r="B43" s="240"/>
      <c r="C43" s="240"/>
      <c r="D43" s="240"/>
      <c r="E43" s="240"/>
      <c r="F43" s="241"/>
      <c r="G43" s="291"/>
      <c r="H43" s="291"/>
      <c r="I43" s="291"/>
      <c r="J43" s="291"/>
      <c r="K43" s="291"/>
      <c r="L43" s="291"/>
      <c r="M43" s="291"/>
      <c r="N43" s="291"/>
      <c r="O43" s="291"/>
      <c r="P43" s="291"/>
      <c r="Q43" s="291"/>
      <c r="R43" s="291"/>
      <c r="S43" s="291"/>
      <c r="T43" s="291"/>
      <c r="U43" s="291"/>
      <c r="V43" s="291"/>
      <c r="W43" s="291"/>
      <c r="X43" s="292"/>
      <c r="Y43" s="278" t="s">
        <v>52</v>
      </c>
      <c r="Z43" s="279"/>
      <c r="AA43" s="280"/>
      <c r="AB43" s="284"/>
      <c r="AC43" s="284"/>
      <c r="AD43" s="284"/>
      <c r="AE43" s="170"/>
      <c r="AF43" s="170"/>
      <c r="AG43" s="170"/>
      <c r="AH43" s="170"/>
      <c r="AI43" s="170"/>
      <c r="AJ43" s="170"/>
      <c r="AK43" s="170"/>
      <c r="AL43" s="170"/>
      <c r="AM43" s="170">
        <v>10</v>
      </c>
      <c r="AN43" s="170"/>
      <c r="AO43" s="170"/>
      <c r="AP43" s="170"/>
      <c r="AQ43" s="170">
        <v>22</v>
      </c>
      <c r="AR43" s="170"/>
      <c r="AS43" s="170"/>
      <c r="AT43" s="170"/>
      <c r="AU43" s="189"/>
      <c r="AV43" s="190"/>
      <c r="AW43" s="190"/>
      <c r="AX43" s="195"/>
    </row>
    <row r="44" spans="1:60" ht="31.5" customHeight="1" x14ac:dyDescent="0.2">
      <c r="A44" s="614" t="s">
        <v>239</v>
      </c>
      <c r="B44" s="615"/>
      <c r="C44" s="615"/>
      <c r="D44" s="615"/>
      <c r="E44" s="615"/>
      <c r="F44" s="616"/>
      <c r="G44" s="282" t="s">
        <v>55</v>
      </c>
      <c r="H44" s="282"/>
      <c r="I44" s="282"/>
      <c r="J44" s="282"/>
      <c r="K44" s="282"/>
      <c r="L44" s="282"/>
      <c r="M44" s="282"/>
      <c r="N44" s="282"/>
      <c r="O44" s="282"/>
      <c r="P44" s="282"/>
      <c r="Q44" s="282"/>
      <c r="R44" s="282"/>
      <c r="S44" s="282"/>
      <c r="T44" s="282"/>
      <c r="U44" s="282"/>
      <c r="V44" s="282"/>
      <c r="W44" s="282"/>
      <c r="X44" s="283"/>
      <c r="Y44" s="285"/>
      <c r="Z44" s="286"/>
      <c r="AA44" s="287"/>
      <c r="AB44" s="406" t="s">
        <v>11</v>
      </c>
      <c r="AC44" s="407"/>
      <c r="AD44" s="408"/>
      <c r="AE44" s="116" t="s">
        <v>270</v>
      </c>
      <c r="AF44" s="116"/>
      <c r="AG44" s="116"/>
      <c r="AH44" s="116"/>
      <c r="AI44" s="116" t="s">
        <v>286</v>
      </c>
      <c r="AJ44" s="116"/>
      <c r="AK44" s="116"/>
      <c r="AL44" s="116"/>
      <c r="AM44" s="116" t="s">
        <v>383</v>
      </c>
      <c r="AN44" s="116"/>
      <c r="AO44" s="116"/>
      <c r="AP44" s="116"/>
      <c r="AQ44" s="171" t="s">
        <v>291</v>
      </c>
      <c r="AR44" s="172"/>
      <c r="AS44" s="172"/>
      <c r="AT44" s="172"/>
      <c r="AU44" s="171" t="s">
        <v>415</v>
      </c>
      <c r="AV44" s="172"/>
      <c r="AW44" s="172"/>
      <c r="AX44" s="173"/>
      <c r="AY44">
        <f>COUNTA($G$45)</f>
        <v>1</v>
      </c>
    </row>
    <row r="45" spans="1:60" ht="23.25" customHeight="1" x14ac:dyDescent="0.2">
      <c r="A45" s="236"/>
      <c r="B45" s="237"/>
      <c r="C45" s="237"/>
      <c r="D45" s="237"/>
      <c r="E45" s="237"/>
      <c r="F45" s="238"/>
      <c r="G45" s="289" t="s">
        <v>590</v>
      </c>
      <c r="H45" s="289"/>
      <c r="I45" s="289"/>
      <c r="J45" s="289"/>
      <c r="K45" s="289"/>
      <c r="L45" s="289"/>
      <c r="M45" s="289"/>
      <c r="N45" s="289"/>
      <c r="O45" s="289"/>
      <c r="P45" s="289"/>
      <c r="Q45" s="289"/>
      <c r="R45" s="289"/>
      <c r="S45" s="289"/>
      <c r="T45" s="289"/>
      <c r="U45" s="289"/>
      <c r="V45" s="289"/>
      <c r="W45" s="289"/>
      <c r="X45" s="290"/>
      <c r="Y45" s="140" t="s">
        <v>51</v>
      </c>
      <c r="Z45" s="141"/>
      <c r="AA45" s="142"/>
      <c r="AB45" s="143"/>
      <c r="AC45" s="144"/>
      <c r="AD45" s="145"/>
      <c r="AE45" s="170"/>
      <c r="AF45" s="170"/>
      <c r="AG45" s="170"/>
      <c r="AH45" s="170"/>
      <c r="AI45" s="170"/>
      <c r="AJ45" s="170"/>
      <c r="AK45" s="170"/>
      <c r="AL45" s="170"/>
      <c r="AM45" s="170"/>
      <c r="AN45" s="170"/>
      <c r="AO45" s="170"/>
      <c r="AP45" s="170"/>
      <c r="AQ45" s="170"/>
      <c r="AR45" s="170"/>
      <c r="AS45" s="170"/>
      <c r="AT45" s="170"/>
      <c r="AU45" s="170"/>
      <c r="AV45" s="170"/>
      <c r="AW45" s="170"/>
      <c r="AX45" s="174"/>
      <c r="AY45">
        <f>$AY$44</f>
        <v>1</v>
      </c>
    </row>
    <row r="46" spans="1:60" ht="23.25" customHeight="1" thickBot="1" x14ac:dyDescent="0.25">
      <c r="A46" s="617"/>
      <c r="B46" s="618"/>
      <c r="C46" s="618"/>
      <c r="D46" s="618"/>
      <c r="E46" s="618"/>
      <c r="F46" s="619"/>
      <c r="G46" s="315"/>
      <c r="H46" s="315"/>
      <c r="I46" s="315"/>
      <c r="J46" s="315"/>
      <c r="K46" s="315"/>
      <c r="L46" s="315"/>
      <c r="M46" s="315"/>
      <c r="N46" s="315"/>
      <c r="O46" s="315"/>
      <c r="P46" s="315"/>
      <c r="Q46" s="315"/>
      <c r="R46" s="315"/>
      <c r="S46" s="315"/>
      <c r="T46" s="315"/>
      <c r="U46" s="315"/>
      <c r="V46" s="315"/>
      <c r="W46" s="315"/>
      <c r="X46" s="316"/>
      <c r="Y46" s="146" t="s">
        <v>52</v>
      </c>
      <c r="Z46" s="147"/>
      <c r="AA46" s="148"/>
      <c r="AB46" s="149"/>
      <c r="AC46" s="150"/>
      <c r="AD46" s="151"/>
      <c r="AE46" s="166"/>
      <c r="AF46" s="166"/>
      <c r="AG46" s="166"/>
      <c r="AH46" s="166"/>
      <c r="AI46" s="166"/>
      <c r="AJ46" s="166"/>
      <c r="AK46" s="166"/>
      <c r="AL46" s="166"/>
      <c r="AM46" s="166"/>
      <c r="AN46" s="166"/>
      <c r="AO46" s="166"/>
      <c r="AP46" s="166"/>
      <c r="AQ46" s="166">
        <v>100</v>
      </c>
      <c r="AR46" s="166"/>
      <c r="AS46" s="166"/>
      <c r="AT46" s="166"/>
      <c r="AU46" s="166"/>
      <c r="AV46" s="166"/>
      <c r="AW46" s="166"/>
      <c r="AX46" s="175"/>
      <c r="AY46">
        <f>$AY$44</f>
        <v>1</v>
      </c>
    </row>
    <row r="47" spans="1:60" ht="27" customHeight="1" x14ac:dyDescent="0.2">
      <c r="A47" s="628" t="s">
        <v>44</v>
      </c>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30"/>
    </row>
    <row r="48" spans="1:60" ht="27" customHeight="1" x14ac:dyDescent="0.2">
      <c r="A48" s="5"/>
      <c r="B48" s="6"/>
      <c r="C48" s="160" t="s">
        <v>29</v>
      </c>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2"/>
      <c r="AD48" s="161" t="s">
        <v>33</v>
      </c>
      <c r="AE48" s="161"/>
      <c r="AF48" s="161"/>
      <c r="AG48" s="553" t="s">
        <v>28</v>
      </c>
      <c r="AH48" s="161"/>
      <c r="AI48" s="161"/>
      <c r="AJ48" s="161"/>
      <c r="AK48" s="161"/>
      <c r="AL48" s="161"/>
      <c r="AM48" s="161"/>
      <c r="AN48" s="161"/>
      <c r="AO48" s="161"/>
      <c r="AP48" s="161"/>
      <c r="AQ48" s="161"/>
      <c r="AR48" s="161"/>
      <c r="AS48" s="161"/>
      <c r="AT48" s="161"/>
      <c r="AU48" s="161"/>
      <c r="AV48" s="161"/>
      <c r="AW48" s="161"/>
      <c r="AX48" s="554"/>
    </row>
    <row r="49" spans="1:50" ht="77.25" customHeight="1" x14ac:dyDescent="0.2">
      <c r="A49" s="600" t="s">
        <v>135</v>
      </c>
      <c r="B49" s="601"/>
      <c r="C49" s="483" t="s">
        <v>136</v>
      </c>
      <c r="D49" s="484"/>
      <c r="E49" s="484"/>
      <c r="F49" s="484"/>
      <c r="G49" s="484"/>
      <c r="H49" s="484"/>
      <c r="I49" s="484"/>
      <c r="J49" s="484"/>
      <c r="K49" s="484"/>
      <c r="L49" s="484"/>
      <c r="M49" s="484"/>
      <c r="N49" s="484"/>
      <c r="O49" s="484"/>
      <c r="P49" s="484"/>
      <c r="Q49" s="484"/>
      <c r="R49" s="484"/>
      <c r="S49" s="484"/>
      <c r="T49" s="484"/>
      <c r="U49" s="484"/>
      <c r="V49" s="484"/>
      <c r="W49" s="484"/>
      <c r="X49" s="484"/>
      <c r="Y49" s="484"/>
      <c r="Z49" s="484"/>
      <c r="AA49" s="484"/>
      <c r="AB49" s="484"/>
      <c r="AC49" s="485"/>
      <c r="AD49" s="182" t="s">
        <v>584</v>
      </c>
      <c r="AE49" s="183"/>
      <c r="AF49" s="183"/>
      <c r="AG49" s="163" t="s">
        <v>597</v>
      </c>
      <c r="AH49" s="164"/>
      <c r="AI49" s="164"/>
      <c r="AJ49" s="164"/>
      <c r="AK49" s="164"/>
      <c r="AL49" s="164"/>
      <c r="AM49" s="164"/>
      <c r="AN49" s="164"/>
      <c r="AO49" s="164"/>
      <c r="AP49" s="164"/>
      <c r="AQ49" s="164"/>
      <c r="AR49" s="164"/>
      <c r="AS49" s="164"/>
      <c r="AT49" s="164"/>
      <c r="AU49" s="164"/>
      <c r="AV49" s="164"/>
      <c r="AW49" s="164"/>
      <c r="AX49" s="165"/>
    </row>
    <row r="50" spans="1:50" ht="40.5" customHeight="1" x14ac:dyDescent="0.2">
      <c r="A50" s="602"/>
      <c r="B50" s="603"/>
      <c r="C50" s="545" t="s">
        <v>34</v>
      </c>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357"/>
      <c r="AD50" s="312" t="s">
        <v>584</v>
      </c>
      <c r="AE50" s="313"/>
      <c r="AF50" s="313"/>
      <c r="AG50" s="179" t="s">
        <v>595</v>
      </c>
      <c r="AH50" s="180"/>
      <c r="AI50" s="180"/>
      <c r="AJ50" s="180"/>
      <c r="AK50" s="180"/>
      <c r="AL50" s="180"/>
      <c r="AM50" s="180"/>
      <c r="AN50" s="180"/>
      <c r="AO50" s="180"/>
      <c r="AP50" s="180"/>
      <c r="AQ50" s="180"/>
      <c r="AR50" s="180"/>
      <c r="AS50" s="180"/>
      <c r="AT50" s="180"/>
      <c r="AU50" s="180"/>
      <c r="AV50" s="180"/>
      <c r="AW50" s="180"/>
      <c r="AX50" s="181"/>
    </row>
    <row r="51" spans="1:50" ht="67.5" customHeight="1" x14ac:dyDescent="0.2">
      <c r="A51" s="604"/>
      <c r="B51" s="605"/>
      <c r="C51" s="547" t="s">
        <v>137</v>
      </c>
      <c r="D51" s="548"/>
      <c r="E51" s="548"/>
      <c r="F51" s="548"/>
      <c r="G51" s="548"/>
      <c r="H51" s="548"/>
      <c r="I51" s="548"/>
      <c r="J51" s="548"/>
      <c r="K51" s="548"/>
      <c r="L51" s="548"/>
      <c r="M51" s="548"/>
      <c r="N51" s="548"/>
      <c r="O51" s="548"/>
      <c r="P51" s="548"/>
      <c r="Q51" s="548"/>
      <c r="R51" s="548"/>
      <c r="S51" s="548"/>
      <c r="T51" s="548"/>
      <c r="U51" s="548"/>
      <c r="V51" s="548"/>
      <c r="W51" s="548"/>
      <c r="X51" s="548"/>
      <c r="Y51" s="548"/>
      <c r="Z51" s="548"/>
      <c r="AA51" s="548"/>
      <c r="AB51" s="548"/>
      <c r="AC51" s="549"/>
      <c r="AD51" s="429" t="s">
        <v>584</v>
      </c>
      <c r="AE51" s="430"/>
      <c r="AF51" s="430"/>
      <c r="AG51" s="351" t="s">
        <v>598</v>
      </c>
      <c r="AH51" s="329"/>
      <c r="AI51" s="329"/>
      <c r="AJ51" s="329"/>
      <c r="AK51" s="329"/>
      <c r="AL51" s="329"/>
      <c r="AM51" s="329"/>
      <c r="AN51" s="329"/>
      <c r="AO51" s="329"/>
      <c r="AP51" s="329"/>
      <c r="AQ51" s="329"/>
      <c r="AR51" s="329"/>
      <c r="AS51" s="329"/>
      <c r="AT51" s="329"/>
      <c r="AU51" s="329"/>
      <c r="AV51" s="329"/>
      <c r="AW51" s="329"/>
      <c r="AX51" s="352"/>
    </row>
    <row r="52" spans="1:50" ht="27" customHeight="1" x14ac:dyDescent="0.2">
      <c r="A52" s="431" t="s">
        <v>36</v>
      </c>
      <c r="B52" s="504"/>
      <c r="C52" s="550" t="s">
        <v>38</v>
      </c>
      <c r="D52" s="551"/>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52"/>
      <c r="AD52" s="488" t="s">
        <v>584</v>
      </c>
      <c r="AE52" s="489"/>
      <c r="AF52" s="489"/>
      <c r="AG52" s="349" t="s">
        <v>664</v>
      </c>
      <c r="AH52" s="289"/>
      <c r="AI52" s="289"/>
      <c r="AJ52" s="289"/>
      <c r="AK52" s="289"/>
      <c r="AL52" s="289"/>
      <c r="AM52" s="289"/>
      <c r="AN52" s="289"/>
      <c r="AO52" s="289"/>
      <c r="AP52" s="289"/>
      <c r="AQ52" s="289"/>
      <c r="AR52" s="289"/>
      <c r="AS52" s="289"/>
      <c r="AT52" s="289"/>
      <c r="AU52" s="289"/>
      <c r="AV52" s="289"/>
      <c r="AW52" s="289"/>
      <c r="AX52" s="350"/>
    </row>
    <row r="53" spans="1:50" ht="35.25" customHeight="1" x14ac:dyDescent="0.2">
      <c r="A53" s="433"/>
      <c r="B53" s="505"/>
      <c r="C53" s="524"/>
      <c r="D53" s="525"/>
      <c r="E53" s="557" t="s">
        <v>262</v>
      </c>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9"/>
      <c r="AD53" s="312" t="s">
        <v>591</v>
      </c>
      <c r="AE53" s="313"/>
      <c r="AF53" s="503"/>
      <c r="AG53" s="351"/>
      <c r="AH53" s="329"/>
      <c r="AI53" s="329"/>
      <c r="AJ53" s="329"/>
      <c r="AK53" s="329"/>
      <c r="AL53" s="329"/>
      <c r="AM53" s="329"/>
      <c r="AN53" s="329"/>
      <c r="AO53" s="329"/>
      <c r="AP53" s="329"/>
      <c r="AQ53" s="329"/>
      <c r="AR53" s="329"/>
      <c r="AS53" s="329"/>
      <c r="AT53" s="329"/>
      <c r="AU53" s="329"/>
      <c r="AV53" s="329"/>
      <c r="AW53" s="329"/>
      <c r="AX53" s="352"/>
    </row>
    <row r="54" spans="1:50" ht="26.25" customHeight="1" x14ac:dyDescent="0.2">
      <c r="A54" s="433"/>
      <c r="B54" s="505"/>
      <c r="C54" s="526"/>
      <c r="D54" s="527"/>
      <c r="E54" s="560" t="s">
        <v>214</v>
      </c>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2"/>
      <c r="AD54" s="555" t="s">
        <v>663</v>
      </c>
      <c r="AE54" s="556"/>
      <c r="AF54" s="556"/>
      <c r="AG54" s="351"/>
      <c r="AH54" s="329"/>
      <c r="AI54" s="329"/>
      <c r="AJ54" s="329"/>
      <c r="AK54" s="329"/>
      <c r="AL54" s="329"/>
      <c r="AM54" s="329"/>
      <c r="AN54" s="329"/>
      <c r="AO54" s="329"/>
      <c r="AP54" s="329"/>
      <c r="AQ54" s="329"/>
      <c r="AR54" s="329"/>
      <c r="AS54" s="329"/>
      <c r="AT54" s="329"/>
      <c r="AU54" s="329"/>
      <c r="AV54" s="329"/>
      <c r="AW54" s="329"/>
      <c r="AX54" s="352"/>
    </row>
    <row r="55" spans="1:50" ht="26.25" customHeight="1" x14ac:dyDescent="0.2">
      <c r="A55" s="433"/>
      <c r="B55" s="434"/>
      <c r="C55" s="543" t="s">
        <v>39</v>
      </c>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361" t="s">
        <v>592</v>
      </c>
      <c r="AE55" s="362"/>
      <c r="AF55" s="362"/>
      <c r="AG55" s="597"/>
      <c r="AH55" s="598"/>
      <c r="AI55" s="598"/>
      <c r="AJ55" s="598"/>
      <c r="AK55" s="598"/>
      <c r="AL55" s="598"/>
      <c r="AM55" s="598"/>
      <c r="AN55" s="598"/>
      <c r="AO55" s="598"/>
      <c r="AP55" s="598"/>
      <c r="AQ55" s="598"/>
      <c r="AR55" s="598"/>
      <c r="AS55" s="598"/>
      <c r="AT55" s="598"/>
      <c r="AU55" s="598"/>
      <c r="AV55" s="598"/>
      <c r="AW55" s="598"/>
      <c r="AX55" s="599"/>
    </row>
    <row r="56" spans="1:50" ht="26.25" customHeight="1" x14ac:dyDescent="0.2">
      <c r="A56" s="433"/>
      <c r="B56" s="434"/>
      <c r="C56" s="356" t="s">
        <v>138</v>
      </c>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12" t="s">
        <v>584</v>
      </c>
      <c r="AE56" s="313"/>
      <c r="AF56" s="313"/>
      <c r="AG56" s="179" t="s">
        <v>599</v>
      </c>
      <c r="AH56" s="180"/>
      <c r="AI56" s="180"/>
      <c r="AJ56" s="180"/>
      <c r="AK56" s="180"/>
      <c r="AL56" s="180"/>
      <c r="AM56" s="180"/>
      <c r="AN56" s="180"/>
      <c r="AO56" s="180"/>
      <c r="AP56" s="180"/>
      <c r="AQ56" s="180"/>
      <c r="AR56" s="180"/>
      <c r="AS56" s="180"/>
      <c r="AT56" s="180"/>
      <c r="AU56" s="180"/>
      <c r="AV56" s="180"/>
      <c r="AW56" s="180"/>
      <c r="AX56" s="181"/>
    </row>
    <row r="57" spans="1:50" ht="26.25" customHeight="1" x14ac:dyDescent="0.2">
      <c r="A57" s="433"/>
      <c r="B57" s="434"/>
      <c r="C57" s="356" t="s">
        <v>35</v>
      </c>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12" t="s">
        <v>592</v>
      </c>
      <c r="AE57" s="313"/>
      <c r="AF57" s="313"/>
      <c r="AG57" s="179"/>
      <c r="AH57" s="180"/>
      <c r="AI57" s="180"/>
      <c r="AJ57" s="180"/>
      <c r="AK57" s="180"/>
      <c r="AL57" s="180"/>
      <c r="AM57" s="180"/>
      <c r="AN57" s="180"/>
      <c r="AO57" s="180"/>
      <c r="AP57" s="180"/>
      <c r="AQ57" s="180"/>
      <c r="AR57" s="180"/>
      <c r="AS57" s="180"/>
      <c r="AT57" s="180"/>
      <c r="AU57" s="180"/>
      <c r="AV57" s="180"/>
      <c r="AW57" s="180"/>
      <c r="AX57" s="181"/>
    </row>
    <row r="58" spans="1:50" ht="26.25" customHeight="1" x14ac:dyDescent="0.2">
      <c r="A58" s="433"/>
      <c r="B58" s="434"/>
      <c r="C58" s="356" t="s">
        <v>40</v>
      </c>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87"/>
      <c r="AD58" s="312" t="s">
        <v>584</v>
      </c>
      <c r="AE58" s="313"/>
      <c r="AF58" s="313"/>
      <c r="AG58" s="179" t="s">
        <v>594</v>
      </c>
      <c r="AH58" s="180"/>
      <c r="AI58" s="180"/>
      <c r="AJ58" s="180"/>
      <c r="AK58" s="180"/>
      <c r="AL58" s="180"/>
      <c r="AM58" s="180"/>
      <c r="AN58" s="180"/>
      <c r="AO58" s="180"/>
      <c r="AP58" s="180"/>
      <c r="AQ58" s="180"/>
      <c r="AR58" s="180"/>
      <c r="AS58" s="180"/>
      <c r="AT58" s="180"/>
      <c r="AU58" s="180"/>
      <c r="AV58" s="180"/>
      <c r="AW58" s="180"/>
      <c r="AX58" s="181"/>
    </row>
    <row r="59" spans="1:50" ht="26.25" customHeight="1" x14ac:dyDescent="0.2">
      <c r="A59" s="433"/>
      <c r="B59" s="434"/>
      <c r="C59" s="356" t="s">
        <v>237</v>
      </c>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87"/>
      <c r="AD59" s="429" t="s">
        <v>592</v>
      </c>
      <c r="AE59" s="430"/>
      <c r="AF59" s="430"/>
      <c r="AG59" s="540"/>
      <c r="AH59" s="541"/>
      <c r="AI59" s="541"/>
      <c r="AJ59" s="541"/>
      <c r="AK59" s="541"/>
      <c r="AL59" s="541"/>
      <c r="AM59" s="541"/>
      <c r="AN59" s="541"/>
      <c r="AO59" s="541"/>
      <c r="AP59" s="541"/>
      <c r="AQ59" s="541"/>
      <c r="AR59" s="541"/>
      <c r="AS59" s="541"/>
      <c r="AT59" s="541"/>
      <c r="AU59" s="541"/>
      <c r="AV59" s="541"/>
      <c r="AW59" s="541"/>
      <c r="AX59" s="542"/>
    </row>
    <row r="60" spans="1:50" ht="146.25" customHeight="1" x14ac:dyDescent="0.2">
      <c r="A60" s="433"/>
      <c r="B60" s="434"/>
      <c r="C60" s="656" t="s">
        <v>238</v>
      </c>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8"/>
      <c r="AD60" s="312" t="s">
        <v>584</v>
      </c>
      <c r="AE60" s="313"/>
      <c r="AF60" s="503"/>
      <c r="AG60" s="154" t="s">
        <v>601</v>
      </c>
      <c r="AH60" s="155"/>
      <c r="AI60" s="155"/>
      <c r="AJ60" s="155"/>
      <c r="AK60" s="155"/>
      <c r="AL60" s="155"/>
      <c r="AM60" s="155"/>
      <c r="AN60" s="155"/>
      <c r="AO60" s="155"/>
      <c r="AP60" s="155"/>
      <c r="AQ60" s="155"/>
      <c r="AR60" s="155"/>
      <c r="AS60" s="155"/>
      <c r="AT60" s="155"/>
      <c r="AU60" s="155"/>
      <c r="AV60" s="155"/>
      <c r="AW60" s="155"/>
      <c r="AX60" s="156"/>
    </row>
    <row r="61" spans="1:50" ht="26.25" customHeight="1" x14ac:dyDescent="0.2">
      <c r="A61" s="435"/>
      <c r="B61" s="436"/>
      <c r="C61" s="506" t="s">
        <v>222</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8"/>
      <c r="AD61" s="537" t="s">
        <v>592</v>
      </c>
      <c r="AE61" s="538"/>
      <c r="AF61" s="539"/>
      <c r="AG61" s="563"/>
      <c r="AH61" s="564"/>
      <c r="AI61" s="564"/>
      <c r="AJ61" s="564"/>
      <c r="AK61" s="564"/>
      <c r="AL61" s="564"/>
      <c r="AM61" s="564"/>
      <c r="AN61" s="564"/>
      <c r="AO61" s="564"/>
      <c r="AP61" s="564"/>
      <c r="AQ61" s="564"/>
      <c r="AR61" s="564"/>
      <c r="AS61" s="564"/>
      <c r="AT61" s="564"/>
      <c r="AU61" s="564"/>
      <c r="AV61" s="564"/>
      <c r="AW61" s="564"/>
      <c r="AX61" s="565"/>
    </row>
    <row r="62" spans="1:50" ht="27" customHeight="1" x14ac:dyDescent="0.2">
      <c r="A62" s="431" t="s">
        <v>37</v>
      </c>
      <c r="B62" s="432"/>
      <c r="C62" s="437" t="s">
        <v>223</v>
      </c>
      <c r="D62" s="438"/>
      <c r="E62" s="438"/>
      <c r="F62" s="438"/>
      <c r="G62" s="438"/>
      <c r="H62" s="438"/>
      <c r="I62" s="438"/>
      <c r="J62" s="438"/>
      <c r="K62" s="438"/>
      <c r="L62" s="438"/>
      <c r="M62" s="438"/>
      <c r="N62" s="438"/>
      <c r="O62" s="438"/>
      <c r="P62" s="438"/>
      <c r="Q62" s="438"/>
      <c r="R62" s="438"/>
      <c r="S62" s="438"/>
      <c r="T62" s="438"/>
      <c r="U62" s="438"/>
      <c r="V62" s="438"/>
      <c r="W62" s="438"/>
      <c r="X62" s="438"/>
      <c r="Y62" s="438"/>
      <c r="Z62" s="438"/>
      <c r="AA62" s="438"/>
      <c r="AB62" s="438"/>
      <c r="AC62" s="439"/>
      <c r="AD62" s="361" t="s">
        <v>592</v>
      </c>
      <c r="AE62" s="362"/>
      <c r="AF62" s="363"/>
      <c r="AG62" s="597"/>
      <c r="AH62" s="598"/>
      <c r="AI62" s="598"/>
      <c r="AJ62" s="598"/>
      <c r="AK62" s="598"/>
      <c r="AL62" s="598"/>
      <c r="AM62" s="598"/>
      <c r="AN62" s="598"/>
      <c r="AO62" s="598"/>
      <c r="AP62" s="598"/>
      <c r="AQ62" s="598"/>
      <c r="AR62" s="598"/>
      <c r="AS62" s="598"/>
      <c r="AT62" s="598"/>
      <c r="AU62" s="598"/>
      <c r="AV62" s="598"/>
      <c r="AW62" s="598"/>
      <c r="AX62" s="599"/>
    </row>
    <row r="63" spans="1:50" ht="35.25" customHeight="1" x14ac:dyDescent="0.2">
      <c r="A63" s="433"/>
      <c r="B63" s="434"/>
      <c r="C63" s="509" t="s">
        <v>42</v>
      </c>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1"/>
      <c r="AD63" s="515" t="s">
        <v>592</v>
      </c>
      <c r="AE63" s="516"/>
      <c r="AF63" s="516"/>
      <c r="AG63" s="179"/>
      <c r="AH63" s="180"/>
      <c r="AI63" s="180"/>
      <c r="AJ63" s="180"/>
      <c r="AK63" s="180"/>
      <c r="AL63" s="180"/>
      <c r="AM63" s="180"/>
      <c r="AN63" s="180"/>
      <c r="AO63" s="180"/>
      <c r="AP63" s="180"/>
      <c r="AQ63" s="180"/>
      <c r="AR63" s="180"/>
      <c r="AS63" s="180"/>
      <c r="AT63" s="180"/>
      <c r="AU63" s="180"/>
      <c r="AV63" s="180"/>
      <c r="AW63" s="180"/>
      <c r="AX63" s="181"/>
    </row>
    <row r="64" spans="1:50" ht="27" customHeight="1" x14ac:dyDescent="0.2">
      <c r="A64" s="433"/>
      <c r="B64" s="434"/>
      <c r="C64" s="356" t="s">
        <v>180</v>
      </c>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12" t="s">
        <v>584</v>
      </c>
      <c r="AE64" s="313"/>
      <c r="AF64" s="313"/>
      <c r="AG64" s="179" t="s">
        <v>600</v>
      </c>
      <c r="AH64" s="180"/>
      <c r="AI64" s="180"/>
      <c r="AJ64" s="180"/>
      <c r="AK64" s="180"/>
      <c r="AL64" s="180"/>
      <c r="AM64" s="180"/>
      <c r="AN64" s="180"/>
      <c r="AO64" s="180"/>
      <c r="AP64" s="180"/>
      <c r="AQ64" s="180"/>
      <c r="AR64" s="180"/>
      <c r="AS64" s="180"/>
      <c r="AT64" s="180"/>
      <c r="AU64" s="180"/>
      <c r="AV64" s="180"/>
      <c r="AW64" s="180"/>
      <c r="AX64" s="181"/>
    </row>
    <row r="65" spans="1:50" ht="27" customHeight="1" x14ac:dyDescent="0.2">
      <c r="A65" s="435"/>
      <c r="B65" s="436"/>
      <c r="C65" s="356" t="s">
        <v>41</v>
      </c>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12" t="s">
        <v>584</v>
      </c>
      <c r="AE65" s="313"/>
      <c r="AF65" s="313"/>
      <c r="AG65" s="385" t="s">
        <v>593</v>
      </c>
      <c r="AH65" s="291"/>
      <c r="AI65" s="291"/>
      <c r="AJ65" s="291"/>
      <c r="AK65" s="291"/>
      <c r="AL65" s="291"/>
      <c r="AM65" s="291"/>
      <c r="AN65" s="291"/>
      <c r="AO65" s="291"/>
      <c r="AP65" s="291"/>
      <c r="AQ65" s="291"/>
      <c r="AR65" s="291"/>
      <c r="AS65" s="291"/>
      <c r="AT65" s="291"/>
      <c r="AU65" s="291"/>
      <c r="AV65" s="291"/>
      <c r="AW65" s="291"/>
      <c r="AX65" s="386"/>
    </row>
    <row r="66" spans="1:50" ht="41.25" customHeight="1" x14ac:dyDescent="0.2">
      <c r="A66" s="423" t="s">
        <v>54</v>
      </c>
      <c r="B66" s="424"/>
      <c r="C66" s="512" t="s">
        <v>139</v>
      </c>
      <c r="D66" s="513"/>
      <c r="E66" s="513"/>
      <c r="F66" s="513"/>
      <c r="G66" s="513"/>
      <c r="H66" s="513"/>
      <c r="I66" s="513"/>
      <c r="J66" s="513"/>
      <c r="K66" s="513"/>
      <c r="L66" s="513"/>
      <c r="M66" s="513"/>
      <c r="N66" s="513"/>
      <c r="O66" s="513"/>
      <c r="P66" s="513"/>
      <c r="Q66" s="513"/>
      <c r="R66" s="513"/>
      <c r="S66" s="513"/>
      <c r="T66" s="513"/>
      <c r="U66" s="513"/>
      <c r="V66" s="513"/>
      <c r="W66" s="513"/>
      <c r="X66" s="513"/>
      <c r="Y66" s="513"/>
      <c r="Z66" s="513"/>
      <c r="AA66" s="513"/>
      <c r="AB66" s="513"/>
      <c r="AC66" s="514"/>
      <c r="AD66" s="361" t="s">
        <v>592</v>
      </c>
      <c r="AE66" s="362"/>
      <c r="AF66" s="362"/>
      <c r="AG66" s="349"/>
      <c r="AH66" s="289"/>
      <c r="AI66" s="289"/>
      <c r="AJ66" s="289"/>
      <c r="AK66" s="289"/>
      <c r="AL66" s="289"/>
      <c r="AM66" s="289"/>
      <c r="AN66" s="289"/>
      <c r="AO66" s="289"/>
      <c r="AP66" s="289"/>
      <c r="AQ66" s="289"/>
      <c r="AR66" s="289"/>
      <c r="AS66" s="289"/>
      <c r="AT66" s="289"/>
      <c r="AU66" s="289"/>
      <c r="AV66" s="289"/>
      <c r="AW66" s="289"/>
      <c r="AX66" s="350"/>
    </row>
    <row r="67" spans="1:50" ht="19.95" customHeight="1" x14ac:dyDescent="0.2">
      <c r="A67" s="425"/>
      <c r="B67" s="426"/>
      <c r="C67" s="521" t="s">
        <v>232</v>
      </c>
      <c r="D67" s="500"/>
      <c r="E67" s="500"/>
      <c r="F67" s="522"/>
      <c r="G67" s="499" t="s">
        <v>233</v>
      </c>
      <c r="H67" s="500"/>
      <c r="I67" s="500"/>
      <c r="J67" s="500"/>
      <c r="K67" s="500"/>
      <c r="L67" s="500"/>
      <c r="M67" s="500"/>
      <c r="N67" s="499" t="s">
        <v>235</v>
      </c>
      <c r="O67" s="500"/>
      <c r="P67" s="500"/>
      <c r="Q67" s="500"/>
      <c r="R67" s="500"/>
      <c r="S67" s="500"/>
      <c r="T67" s="500"/>
      <c r="U67" s="500"/>
      <c r="V67" s="500"/>
      <c r="W67" s="500"/>
      <c r="X67" s="500"/>
      <c r="Y67" s="500"/>
      <c r="Z67" s="500"/>
      <c r="AA67" s="500"/>
      <c r="AB67" s="500"/>
      <c r="AC67" s="500"/>
      <c r="AD67" s="500"/>
      <c r="AE67" s="500"/>
      <c r="AF67" s="520"/>
      <c r="AG67" s="351"/>
      <c r="AH67" s="329"/>
      <c r="AI67" s="329"/>
      <c r="AJ67" s="329"/>
      <c r="AK67" s="329"/>
      <c r="AL67" s="329"/>
      <c r="AM67" s="329"/>
      <c r="AN67" s="329"/>
      <c r="AO67" s="329"/>
      <c r="AP67" s="329"/>
      <c r="AQ67" s="329"/>
      <c r="AR67" s="329"/>
      <c r="AS67" s="329"/>
      <c r="AT67" s="329"/>
      <c r="AU67" s="329"/>
      <c r="AV67" s="329"/>
      <c r="AW67" s="329"/>
      <c r="AX67" s="352"/>
    </row>
    <row r="68" spans="1:50" ht="24.75" customHeight="1" x14ac:dyDescent="0.2">
      <c r="A68" s="425"/>
      <c r="B68" s="426"/>
      <c r="C68" s="496"/>
      <c r="D68" s="497"/>
      <c r="E68" s="497"/>
      <c r="F68" s="498"/>
      <c r="G68" s="107"/>
      <c r="H68" s="108"/>
      <c r="I68" s="72" t="str">
        <f>IF(OR(G68="　", G68=""), "", "-")</f>
        <v/>
      </c>
      <c r="J68" s="111"/>
      <c r="K68" s="111"/>
      <c r="L68" s="72" t="str">
        <f>IF(M68="","","-")</f>
        <v/>
      </c>
      <c r="M68" s="73"/>
      <c r="N68" s="117"/>
      <c r="O68" s="118"/>
      <c r="P68" s="118"/>
      <c r="Q68" s="118"/>
      <c r="R68" s="118"/>
      <c r="S68" s="118"/>
      <c r="T68" s="118"/>
      <c r="U68" s="118"/>
      <c r="V68" s="118"/>
      <c r="W68" s="118"/>
      <c r="X68" s="118"/>
      <c r="Y68" s="118"/>
      <c r="Z68" s="118"/>
      <c r="AA68" s="118"/>
      <c r="AB68" s="118"/>
      <c r="AC68" s="118"/>
      <c r="AD68" s="118"/>
      <c r="AE68" s="118"/>
      <c r="AF68" s="119"/>
      <c r="AG68" s="351"/>
      <c r="AH68" s="329"/>
      <c r="AI68" s="329"/>
      <c r="AJ68" s="329"/>
      <c r="AK68" s="329"/>
      <c r="AL68" s="329"/>
      <c r="AM68" s="329"/>
      <c r="AN68" s="329"/>
      <c r="AO68" s="329"/>
      <c r="AP68" s="329"/>
      <c r="AQ68" s="329"/>
      <c r="AR68" s="329"/>
      <c r="AS68" s="329"/>
      <c r="AT68" s="329"/>
      <c r="AU68" s="329"/>
      <c r="AV68" s="329"/>
      <c r="AW68" s="329"/>
      <c r="AX68" s="352"/>
    </row>
    <row r="69" spans="1:50" ht="24.75" customHeight="1" x14ac:dyDescent="0.2">
      <c r="A69" s="425"/>
      <c r="B69" s="426"/>
      <c r="C69" s="496"/>
      <c r="D69" s="497"/>
      <c r="E69" s="497"/>
      <c r="F69" s="498"/>
      <c r="G69" s="107"/>
      <c r="H69" s="108"/>
      <c r="I69" s="72" t="str">
        <f t="shared" ref="I69:I72" si="6">IF(OR(G69="　", G69=""), "", "-")</f>
        <v/>
      </c>
      <c r="J69" s="111"/>
      <c r="K69" s="111"/>
      <c r="L69" s="72" t="str">
        <f t="shared" ref="L69:L72" si="7">IF(M69="","","-")</f>
        <v/>
      </c>
      <c r="M69" s="73"/>
      <c r="N69" s="117"/>
      <c r="O69" s="118"/>
      <c r="P69" s="118"/>
      <c r="Q69" s="118"/>
      <c r="R69" s="118"/>
      <c r="S69" s="118"/>
      <c r="T69" s="118"/>
      <c r="U69" s="118"/>
      <c r="V69" s="118"/>
      <c r="W69" s="118"/>
      <c r="X69" s="118"/>
      <c r="Y69" s="118"/>
      <c r="Z69" s="118"/>
      <c r="AA69" s="118"/>
      <c r="AB69" s="118"/>
      <c r="AC69" s="118"/>
      <c r="AD69" s="118"/>
      <c r="AE69" s="118"/>
      <c r="AF69" s="119"/>
      <c r="AG69" s="351"/>
      <c r="AH69" s="329"/>
      <c r="AI69" s="329"/>
      <c r="AJ69" s="329"/>
      <c r="AK69" s="329"/>
      <c r="AL69" s="329"/>
      <c r="AM69" s="329"/>
      <c r="AN69" s="329"/>
      <c r="AO69" s="329"/>
      <c r="AP69" s="329"/>
      <c r="AQ69" s="329"/>
      <c r="AR69" s="329"/>
      <c r="AS69" s="329"/>
      <c r="AT69" s="329"/>
      <c r="AU69" s="329"/>
      <c r="AV69" s="329"/>
      <c r="AW69" s="329"/>
      <c r="AX69" s="352"/>
    </row>
    <row r="70" spans="1:50" ht="24.75" customHeight="1" x14ac:dyDescent="0.2">
      <c r="A70" s="425"/>
      <c r="B70" s="426"/>
      <c r="C70" s="496"/>
      <c r="D70" s="497"/>
      <c r="E70" s="497"/>
      <c r="F70" s="498"/>
      <c r="G70" s="107"/>
      <c r="H70" s="108"/>
      <c r="I70" s="72" t="str">
        <f t="shared" si="6"/>
        <v/>
      </c>
      <c r="J70" s="111"/>
      <c r="K70" s="111"/>
      <c r="L70" s="72" t="str">
        <f t="shared" si="7"/>
        <v/>
      </c>
      <c r="M70" s="73"/>
      <c r="N70" s="117"/>
      <c r="O70" s="118"/>
      <c r="P70" s="118"/>
      <c r="Q70" s="118"/>
      <c r="R70" s="118"/>
      <c r="S70" s="118"/>
      <c r="T70" s="118"/>
      <c r="U70" s="118"/>
      <c r="V70" s="118"/>
      <c r="W70" s="118"/>
      <c r="X70" s="118"/>
      <c r="Y70" s="118"/>
      <c r="Z70" s="118"/>
      <c r="AA70" s="118"/>
      <c r="AB70" s="118"/>
      <c r="AC70" s="118"/>
      <c r="AD70" s="118"/>
      <c r="AE70" s="118"/>
      <c r="AF70" s="119"/>
      <c r="AG70" s="351"/>
      <c r="AH70" s="329"/>
      <c r="AI70" s="329"/>
      <c r="AJ70" s="329"/>
      <c r="AK70" s="329"/>
      <c r="AL70" s="329"/>
      <c r="AM70" s="329"/>
      <c r="AN70" s="329"/>
      <c r="AO70" s="329"/>
      <c r="AP70" s="329"/>
      <c r="AQ70" s="329"/>
      <c r="AR70" s="329"/>
      <c r="AS70" s="329"/>
      <c r="AT70" s="329"/>
      <c r="AU70" s="329"/>
      <c r="AV70" s="329"/>
      <c r="AW70" s="329"/>
      <c r="AX70" s="352"/>
    </row>
    <row r="71" spans="1:50" ht="24.75" customHeight="1" x14ac:dyDescent="0.2">
      <c r="A71" s="425"/>
      <c r="B71" s="426"/>
      <c r="C71" s="496"/>
      <c r="D71" s="497"/>
      <c r="E71" s="497"/>
      <c r="F71" s="498"/>
      <c r="G71" s="107"/>
      <c r="H71" s="108"/>
      <c r="I71" s="72" t="str">
        <f t="shared" si="6"/>
        <v/>
      </c>
      <c r="J71" s="111"/>
      <c r="K71" s="111"/>
      <c r="L71" s="72" t="str">
        <f t="shared" si="7"/>
        <v/>
      </c>
      <c r="M71" s="73"/>
      <c r="N71" s="117"/>
      <c r="O71" s="118"/>
      <c r="P71" s="118"/>
      <c r="Q71" s="118"/>
      <c r="R71" s="118"/>
      <c r="S71" s="118"/>
      <c r="T71" s="118"/>
      <c r="U71" s="118"/>
      <c r="V71" s="118"/>
      <c r="W71" s="118"/>
      <c r="X71" s="118"/>
      <c r="Y71" s="118"/>
      <c r="Z71" s="118"/>
      <c r="AA71" s="118"/>
      <c r="AB71" s="118"/>
      <c r="AC71" s="118"/>
      <c r="AD71" s="118"/>
      <c r="AE71" s="118"/>
      <c r="AF71" s="119"/>
      <c r="AG71" s="351"/>
      <c r="AH71" s="329"/>
      <c r="AI71" s="329"/>
      <c r="AJ71" s="329"/>
      <c r="AK71" s="329"/>
      <c r="AL71" s="329"/>
      <c r="AM71" s="329"/>
      <c r="AN71" s="329"/>
      <c r="AO71" s="329"/>
      <c r="AP71" s="329"/>
      <c r="AQ71" s="329"/>
      <c r="AR71" s="329"/>
      <c r="AS71" s="329"/>
      <c r="AT71" s="329"/>
      <c r="AU71" s="329"/>
      <c r="AV71" s="329"/>
      <c r="AW71" s="329"/>
      <c r="AX71" s="352"/>
    </row>
    <row r="72" spans="1:50" ht="24.75" customHeight="1" x14ac:dyDescent="0.2">
      <c r="A72" s="427"/>
      <c r="B72" s="428"/>
      <c r="C72" s="496"/>
      <c r="D72" s="497"/>
      <c r="E72" s="497"/>
      <c r="F72" s="498"/>
      <c r="G72" s="109"/>
      <c r="H72" s="110"/>
      <c r="I72" s="74" t="str">
        <f t="shared" si="6"/>
        <v/>
      </c>
      <c r="J72" s="112"/>
      <c r="K72" s="112"/>
      <c r="L72" s="74" t="str">
        <f t="shared" si="7"/>
        <v/>
      </c>
      <c r="M72" s="75"/>
      <c r="N72" s="517"/>
      <c r="O72" s="518"/>
      <c r="P72" s="518"/>
      <c r="Q72" s="518"/>
      <c r="R72" s="518"/>
      <c r="S72" s="518"/>
      <c r="T72" s="518"/>
      <c r="U72" s="518"/>
      <c r="V72" s="518"/>
      <c r="W72" s="518"/>
      <c r="X72" s="518"/>
      <c r="Y72" s="518"/>
      <c r="Z72" s="518"/>
      <c r="AA72" s="518"/>
      <c r="AB72" s="518"/>
      <c r="AC72" s="518"/>
      <c r="AD72" s="518"/>
      <c r="AE72" s="518"/>
      <c r="AF72" s="519"/>
      <c r="AG72" s="385"/>
      <c r="AH72" s="291"/>
      <c r="AI72" s="291"/>
      <c r="AJ72" s="291"/>
      <c r="AK72" s="291"/>
      <c r="AL72" s="291"/>
      <c r="AM72" s="291"/>
      <c r="AN72" s="291"/>
      <c r="AO72" s="291"/>
      <c r="AP72" s="291"/>
      <c r="AQ72" s="291"/>
      <c r="AR72" s="291"/>
      <c r="AS72" s="291"/>
      <c r="AT72" s="291"/>
      <c r="AU72" s="291"/>
      <c r="AV72" s="291"/>
      <c r="AW72" s="291"/>
      <c r="AX72" s="386"/>
    </row>
    <row r="73" spans="1:50" ht="67.5" customHeight="1" x14ac:dyDescent="0.2">
      <c r="A73" s="431" t="s">
        <v>45</v>
      </c>
      <c r="B73" s="528"/>
      <c r="C73" s="366" t="s">
        <v>49</v>
      </c>
      <c r="D73" s="501"/>
      <c r="E73" s="501"/>
      <c r="F73" s="502"/>
      <c r="G73" s="325" t="s">
        <v>650</v>
      </c>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6"/>
    </row>
    <row r="74" spans="1:50" ht="67.5" customHeight="1" thickBot="1" x14ac:dyDescent="0.25">
      <c r="A74" s="529"/>
      <c r="B74" s="530"/>
      <c r="C74" s="700" t="s">
        <v>53</v>
      </c>
      <c r="D74" s="701"/>
      <c r="E74" s="701"/>
      <c r="F74" s="702"/>
      <c r="G74" s="323" t="s">
        <v>651</v>
      </c>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4"/>
    </row>
    <row r="75" spans="1:50" ht="24" customHeight="1" x14ac:dyDescent="0.2">
      <c r="A75" s="697" t="s">
        <v>30</v>
      </c>
      <c r="B75" s="698"/>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AK75" s="698"/>
      <c r="AL75" s="698"/>
      <c r="AM75" s="698"/>
      <c r="AN75" s="698"/>
      <c r="AO75" s="698"/>
      <c r="AP75" s="698"/>
      <c r="AQ75" s="698"/>
      <c r="AR75" s="698"/>
      <c r="AS75" s="698"/>
      <c r="AT75" s="698"/>
      <c r="AU75" s="698"/>
      <c r="AV75" s="698"/>
      <c r="AW75" s="698"/>
      <c r="AX75" s="699"/>
    </row>
    <row r="76" spans="1:50" ht="67.5" customHeight="1" thickBot="1" x14ac:dyDescent="0.25">
      <c r="A76" s="453" t="s">
        <v>661</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row>
    <row r="77" spans="1:50" ht="24.75" customHeight="1" x14ac:dyDescent="0.2">
      <c r="A77" s="531" t="s">
        <v>31</v>
      </c>
      <c r="B77" s="532"/>
      <c r="C77" s="532"/>
      <c r="D77" s="532"/>
      <c r="E77" s="532"/>
      <c r="F77" s="532"/>
      <c r="G77" s="532"/>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row>
    <row r="78" spans="1:50" ht="67.5" customHeight="1" thickBot="1" x14ac:dyDescent="0.25">
      <c r="A78" s="397" t="s">
        <v>660</v>
      </c>
      <c r="B78" s="398"/>
      <c r="C78" s="398"/>
      <c r="D78" s="398"/>
      <c r="E78" s="399"/>
      <c r="F78" s="128" t="s">
        <v>659</v>
      </c>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30"/>
    </row>
    <row r="79" spans="1:50" ht="24.75" customHeight="1" x14ac:dyDescent="0.2">
      <c r="A79" s="531" t="s">
        <v>43</v>
      </c>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532"/>
      <c r="AP79" s="532"/>
      <c r="AQ79" s="532"/>
      <c r="AR79" s="532"/>
      <c r="AS79" s="532"/>
      <c r="AT79" s="532"/>
      <c r="AU79" s="532"/>
      <c r="AV79" s="532"/>
      <c r="AW79" s="532"/>
      <c r="AX79" s="533"/>
    </row>
    <row r="80" spans="1:50" ht="66" customHeight="1" thickBot="1" x14ac:dyDescent="0.25">
      <c r="A80" s="397" t="s">
        <v>263</v>
      </c>
      <c r="B80" s="398"/>
      <c r="C80" s="398"/>
      <c r="D80" s="398"/>
      <c r="E80" s="399"/>
      <c r="F80" s="454" t="s">
        <v>662</v>
      </c>
      <c r="G80" s="455"/>
      <c r="H80" s="455"/>
      <c r="I80" s="455"/>
      <c r="J80" s="455"/>
      <c r="K80" s="455"/>
      <c r="L80" s="455"/>
      <c r="M80" s="455"/>
      <c r="N80" s="455"/>
      <c r="O80" s="455"/>
      <c r="P80" s="455"/>
      <c r="Q80" s="455"/>
      <c r="R80" s="455"/>
      <c r="S80" s="455"/>
      <c r="T80" s="455"/>
      <c r="U80" s="455"/>
      <c r="V80" s="455"/>
      <c r="W80" s="455"/>
      <c r="X80" s="455"/>
      <c r="Y80" s="455"/>
      <c r="Z80" s="455"/>
      <c r="AA80" s="455"/>
      <c r="AB80" s="455"/>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52" ht="24.75" customHeight="1" x14ac:dyDescent="0.2">
      <c r="A81" s="409" t="s">
        <v>32</v>
      </c>
      <c r="B81" s="410"/>
      <c r="C81" s="410"/>
      <c r="D81" s="410"/>
      <c r="E81" s="410"/>
      <c r="F81" s="410"/>
      <c r="G81" s="410"/>
      <c r="H81" s="410"/>
      <c r="I81" s="410"/>
      <c r="J81" s="410"/>
      <c r="K81" s="410"/>
      <c r="L81" s="410"/>
      <c r="M81" s="410"/>
      <c r="N81" s="410"/>
      <c r="O81" s="410"/>
      <c r="P81" s="410"/>
      <c r="Q81" s="410"/>
      <c r="R81" s="410"/>
      <c r="S81" s="410"/>
      <c r="T81" s="410"/>
      <c r="U81" s="410"/>
      <c r="V81" s="410"/>
      <c r="W81" s="410"/>
      <c r="X81" s="410"/>
      <c r="Y81" s="410"/>
      <c r="Z81" s="410"/>
      <c r="AA81" s="410"/>
      <c r="AB81" s="41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52" ht="67.5" customHeight="1" thickBot="1" x14ac:dyDescent="0.25">
      <c r="A82" s="694"/>
      <c r="B82" s="695"/>
      <c r="C82" s="695"/>
      <c r="D82" s="695"/>
      <c r="E82" s="695"/>
      <c r="F82" s="695"/>
      <c r="G82" s="695"/>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6"/>
    </row>
    <row r="83" spans="1:52" ht="24.75" customHeight="1" x14ac:dyDescent="0.2">
      <c r="A83" s="346" t="s">
        <v>240</v>
      </c>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8"/>
      <c r="AZ83" s="10"/>
    </row>
    <row r="84" spans="1:52" ht="24.75" customHeight="1" x14ac:dyDescent="0.2">
      <c r="A84" s="664" t="s">
        <v>542</v>
      </c>
      <c r="B84" s="665"/>
      <c r="C84" s="665"/>
      <c r="D84" s="666"/>
      <c r="E84" s="132"/>
      <c r="F84" s="133"/>
      <c r="G84" s="133"/>
      <c r="H84" s="133"/>
      <c r="I84" s="133"/>
      <c r="J84" s="133"/>
      <c r="K84" s="133"/>
      <c r="L84" s="133"/>
      <c r="M84" s="133"/>
      <c r="N84" s="133"/>
      <c r="O84" s="133"/>
      <c r="P84" s="134"/>
      <c r="Q84" s="132"/>
      <c r="R84" s="133"/>
      <c r="S84" s="133"/>
      <c r="T84" s="133"/>
      <c r="U84" s="133"/>
      <c r="V84" s="133"/>
      <c r="W84" s="133"/>
      <c r="X84" s="133"/>
      <c r="Y84" s="133"/>
      <c r="Z84" s="133"/>
      <c r="AA84" s="133"/>
      <c r="AB84" s="134"/>
      <c r="AC84" s="132"/>
      <c r="AD84" s="133"/>
      <c r="AE84" s="133"/>
      <c r="AF84" s="133"/>
      <c r="AG84" s="133"/>
      <c r="AH84" s="133"/>
      <c r="AI84" s="133"/>
      <c r="AJ84" s="133"/>
      <c r="AK84" s="133"/>
      <c r="AL84" s="133"/>
      <c r="AM84" s="133"/>
      <c r="AN84" s="134"/>
      <c r="AO84" s="132"/>
      <c r="AP84" s="133"/>
      <c r="AQ84" s="133"/>
      <c r="AR84" s="133"/>
      <c r="AS84" s="133"/>
      <c r="AT84" s="133"/>
      <c r="AU84" s="133"/>
      <c r="AV84" s="133"/>
      <c r="AW84" s="133"/>
      <c r="AX84" s="342"/>
      <c r="AY84" s="88"/>
    </row>
    <row r="85" spans="1:52" ht="24.75" customHeight="1" x14ac:dyDescent="0.2">
      <c r="A85" s="131" t="s">
        <v>277</v>
      </c>
      <c r="B85" s="115"/>
      <c r="C85" s="115"/>
      <c r="D85" s="115"/>
      <c r="E85" s="132"/>
      <c r="F85" s="133"/>
      <c r="G85" s="133"/>
      <c r="H85" s="133"/>
      <c r="I85" s="133"/>
      <c r="J85" s="133"/>
      <c r="K85" s="133"/>
      <c r="L85" s="133"/>
      <c r="M85" s="133"/>
      <c r="N85" s="133"/>
      <c r="O85" s="133"/>
      <c r="P85" s="134"/>
      <c r="Q85" s="132"/>
      <c r="R85" s="133"/>
      <c r="S85" s="133"/>
      <c r="T85" s="133"/>
      <c r="U85" s="133"/>
      <c r="V85" s="133"/>
      <c r="W85" s="133"/>
      <c r="X85" s="133"/>
      <c r="Y85" s="133"/>
      <c r="Z85" s="133"/>
      <c r="AA85" s="133"/>
      <c r="AB85" s="134"/>
      <c r="AC85" s="132"/>
      <c r="AD85" s="133"/>
      <c r="AE85" s="133"/>
      <c r="AF85" s="133"/>
      <c r="AG85" s="133"/>
      <c r="AH85" s="133"/>
      <c r="AI85" s="133"/>
      <c r="AJ85" s="133"/>
      <c r="AK85" s="133"/>
      <c r="AL85" s="133"/>
      <c r="AM85" s="133"/>
      <c r="AN85" s="134"/>
      <c r="AO85" s="132"/>
      <c r="AP85" s="133"/>
      <c r="AQ85" s="133"/>
      <c r="AR85" s="133"/>
      <c r="AS85" s="133"/>
      <c r="AT85" s="133"/>
      <c r="AU85" s="133"/>
      <c r="AV85" s="133"/>
      <c r="AW85" s="133"/>
      <c r="AX85" s="342"/>
    </row>
    <row r="86" spans="1:52" ht="24.75" customHeight="1" x14ac:dyDescent="0.2">
      <c r="A86" s="131" t="s">
        <v>276</v>
      </c>
      <c r="B86" s="115"/>
      <c r="C86" s="115"/>
      <c r="D86" s="115"/>
      <c r="E86" s="132"/>
      <c r="F86" s="133"/>
      <c r="G86" s="133"/>
      <c r="H86" s="133"/>
      <c r="I86" s="133"/>
      <c r="J86" s="133"/>
      <c r="K86" s="133"/>
      <c r="L86" s="133"/>
      <c r="M86" s="133"/>
      <c r="N86" s="133"/>
      <c r="O86" s="133"/>
      <c r="P86" s="134"/>
      <c r="Q86" s="132"/>
      <c r="R86" s="133"/>
      <c r="S86" s="133"/>
      <c r="T86" s="133"/>
      <c r="U86" s="133"/>
      <c r="V86" s="133"/>
      <c r="W86" s="133"/>
      <c r="X86" s="133"/>
      <c r="Y86" s="133"/>
      <c r="Z86" s="133"/>
      <c r="AA86" s="133"/>
      <c r="AB86" s="134"/>
      <c r="AC86" s="132"/>
      <c r="AD86" s="133"/>
      <c r="AE86" s="133"/>
      <c r="AF86" s="133"/>
      <c r="AG86" s="133"/>
      <c r="AH86" s="133"/>
      <c r="AI86" s="133"/>
      <c r="AJ86" s="133"/>
      <c r="AK86" s="133"/>
      <c r="AL86" s="133"/>
      <c r="AM86" s="133"/>
      <c r="AN86" s="134"/>
      <c r="AO86" s="132"/>
      <c r="AP86" s="133"/>
      <c r="AQ86" s="133"/>
      <c r="AR86" s="133"/>
      <c r="AS86" s="133"/>
      <c r="AT86" s="133"/>
      <c r="AU86" s="133"/>
      <c r="AV86" s="133"/>
      <c r="AW86" s="133"/>
      <c r="AX86" s="342"/>
    </row>
    <row r="87" spans="1:52" ht="24.75" customHeight="1" x14ac:dyDescent="0.2">
      <c r="A87" s="131" t="s">
        <v>275</v>
      </c>
      <c r="B87" s="115"/>
      <c r="C87" s="115"/>
      <c r="D87" s="115"/>
      <c r="E87" s="132"/>
      <c r="F87" s="133"/>
      <c r="G87" s="133"/>
      <c r="H87" s="133"/>
      <c r="I87" s="133"/>
      <c r="J87" s="133"/>
      <c r="K87" s="133"/>
      <c r="L87" s="133"/>
      <c r="M87" s="133"/>
      <c r="N87" s="133"/>
      <c r="O87" s="133"/>
      <c r="P87" s="134"/>
      <c r="Q87" s="132"/>
      <c r="R87" s="133"/>
      <c r="S87" s="133"/>
      <c r="T87" s="133"/>
      <c r="U87" s="133"/>
      <c r="V87" s="133"/>
      <c r="W87" s="133"/>
      <c r="X87" s="133"/>
      <c r="Y87" s="133"/>
      <c r="Z87" s="133"/>
      <c r="AA87" s="133"/>
      <c r="AB87" s="134"/>
      <c r="AC87" s="132"/>
      <c r="AD87" s="133"/>
      <c r="AE87" s="133"/>
      <c r="AF87" s="133"/>
      <c r="AG87" s="133"/>
      <c r="AH87" s="133"/>
      <c r="AI87" s="133"/>
      <c r="AJ87" s="133"/>
      <c r="AK87" s="133"/>
      <c r="AL87" s="133"/>
      <c r="AM87" s="133"/>
      <c r="AN87" s="134"/>
      <c r="AO87" s="132"/>
      <c r="AP87" s="133"/>
      <c r="AQ87" s="133"/>
      <c r="AR87" s="133"/>
      <c r="AS87" s="133"/>
      <c r="AT87" s="133"/>
      <c r="AU87" s="133"/>
      <c r="AV87" s="133"/>
      <c r="AW87" s="133"/>
      <c r="AX87" s="342"/>
    </row>
    <row r="88" spans="1:52" ht="24.75" customHeight="1" x14ac:dyDescent="0.2">
      <c r="A88" s="131" t="s">
        <v>274</v>
      </c>
      <c r="B88" s="115"/>
      <c r="C88" s="115"/>
      <c r="D88" s="115"/>
      <c r="E88" s="132"/>
      <c r="F88" s="133"/>
      <c r="G88" s="133"/>
      <c r="H88" s="133"/>
      <c r="I88" s="133"/>
      <c r="J88" s="133"/>
      <c r="K88" s="133"/>
      <c r="L88" s="133"/>
      <c r="M88" s="133"/>
      <c r="N88" s="133"/>
      <c r="O88" s="133"/>
      <c r="P88" s="134"/>
      <c r="Q88" s="132"/>
      <c r="R88" s="133"/>
      <c r="S88" s="133"/>
      <c r="T88" s="133"/>
      <c r="U88" s="133"/>
      <c r="V88" s="133"/>
      <c r="W88" s="133"/>
      <c r="X88" s="133"/>
      <c r="Y88" s="133"/>
      <c r="Z88" s="133"/>
      <c r="AA88" s="133"/>
      <c r="AB88" s="134"/>
      <c r="AC88" s="132"/>
      <c r="AD88" s="133"/>
      <c r="AE88" s="133"/>
      <c r="AF88" s="133"/>
      <c r="AG88" s="133"/>
      <c r="AH88" s="133"/>
      <c r="AI88" s="133"/>
      <c r="AJ88" s="133"/>
      <c r="AK88" s="133"/>
      <c r="AL88" s="133"/>
      <c r="AM88" s="133"/>
      <c r="AN88" s="134"/>
      <c r="AO88" s="132"/>
      <c r="AP88" s="133"/>
      <c r="AQ88" s="133"/>
      <c r="AR88" s="133"/>
      <c r="AS88" s="133"/>
      <c r="AT88" s="133"/>
      <c r="AU88" s="133"/>
      <c r="AV88" s="133"/>
      <c r="AW88" s="133"/>
      <c r="AX88" s="342"/>
    </row>
    <row r="89" spans="1:52" ht="24.75" customHeight="1" x14ac:dyDescent="0.2">
      <c r="A89" s="131" t="s">
        <v>273</v>
      </c>
      <c r="B89" s="115"/>
      <c r="C89" s="115"/>
      <c r="D89" s="115"/>
      <c r="E89" s="132"/>
      <c r="F89" s="133"/>
      <c r="G89" s="133"/>
      <c r="H89" s="133"/>
      <c r="I89" s="133"/>
      <c r="J89" s="133"/>
      <c r="K89" s="133"/>
      <c r="L89" s="133"/>
      <c r="M89" s="133"/>
      <c r="N89" s="133"/>
      <c r="O89" s="133"/>
      <c r="P89" s="134"/>
      <c r="Q89" s="132"/>
      <c r="R89" s="133"/>
      <c r="S89" s="133"/>
      <c r="T89" s="133"/>
      <c r="U89" s="133"/>
      <c r="V89" s="133"/>
      <c r="W89" s="133"/>
      <c r="X89" s="133"/>
      <c r="Y89" s="133"/>
      <c r="Z89" s="133"/>
      <c r="AA89" s="133"/>
      <c r="AB89" s="134"/>
      <c r="AC89" s="132"/>
      <c r="AD89" s="133"/>
      <c r="AE89" s="133"/>
      <c r="AF89" s="133"/>
      <c r="AG89" s="133"/>
      <c r="AH89" s="133"/>
      <c r="AI89" s="133"/>
      <c r="AJ89" s="133"/>
      <c r="AK89" s="133"/>
      <c r="AL89" s="133"/>
      <c r="AM89" s="133"/>
      <c r="AN89" s="134"/>
      <c r="AO89" s="132"/>
      <c r="AP89" s="133"/>
      <c r="AQ89" s="133"/>
      <c r="AR89" s="133"/>
      <c r="AS89" s="133"/>
      <c r="AT89" s="133"/>
      <c r="AU89" s="133"/>
      <c r="AV89" s="133"/>
      <c r="AW89" s="133"/>
      <c r="AX89" s="342"/>
    </row>
    <row r="90" spans="1:52" ht="24.75" customHeight="1" x14ac:dyDescent="0.2">
      <c r="A90" s="131" t="s">
        <v>272</v>
      </c>
      <c r="B90" s="115"/>
      <c r="C90" s="115"/>
      <c r="D90" s="115"/>
      <c r="E90" s="132"/>
      <c r="F90" s="133"/>
      <c r="G90" s="133"/>
      <c r="H90" s="133"/>
      <c r="I90" s="133"/>
      <c r="J90" s="133"/>
      <c r="K90" s="133"/>
      <c r="L90" s="133"/>
      <c r="M90" s="133"/>
      <c r="N90" s="133"/>
      <c r="O90" s="133"/>
      <c r="P90" s="134"/>
      <c r="Q90" s="132"/>
      <c r="R90" s="133"/>
      <c r="S90" s="133"/>
      <c r="T90" s="133"/>
      <c r="U90" s="133"/>
      <c r="V90" s="133"/>
      <c r="W90" s="133"/>
      <c r="X90" s="133"/>
      <c r="Y90" s="133"/>
      <c r="Z90" s="133"/>
      <c r="AA90" s="133"/>
      <c r="AB90" s="134"/>
      <c r="AC90" s="132"/>
      <c r="AD90" s="133"/>
      <c r="AE90" s="133"/>
      <c r="AF90" s="133"/>
      <c r="AG90" s="133"/>
      <c r="AH90" s="133"/>
      <c r="AI90" s="133"/>
      <c r="AJ90" s="133"/>
      <c r="AK90" s="133"/>
      <c r="AL90" s="133"/>
      <c r="AM90" s="133"/>
      <c r="AN90" s="134"/>
      <c r="AO90" s="132"/>
      <c r="AP90" s="133"/>
      <c r="AQ90" s="133"/>
      <c r="AR90" s="133"/>
      <c r="AS90" s="133"/>
      <c r="AT90" s="133"/>
      <c r="AU90" s="133"/>
      <c r="AV90" s="133"/>
      <c r="AW90" s="133"/>
      <c r="AX90" s="342"/>
    </row>
    <row r="91" spans="1:52" ht="24.75" customHeight="1" x14ac:dyDescent="0.2">
      <c r="A91" s="131" t="s">
        <v>271</v>
      </c>
      <c r="B91" s="115"/>
      <c r="C91" s="115"/>
      <c r="D91" s="115"/>
      <c r="E91" s="132"/>
      <c r="F91" s="133"/>
      <c r="G91" s="133"/>
      <c r="H91" s="133"/>
      <c r="I91" s="133"/>
      <c r="J91" s="133"/>
      <c r="K91" s="133"/>
      <c r="L91" s="133"/>
      <c r="M91" s="133"/>
      <c r="N91" s="133"/>
      <c r="O91" s="133"/>
      <c r="P91" s="134"/>
      <c r="Q91" s="132"/>
      <c r="R91" s="133"/>
      <c r="S91" s="133"/>
      <c r="T91" s="133"/>
      <c r="U91" s="133"/>
      <c r="V91" s="133"/>
      <c r="W91" s="133"/>
      <c r="X91" s="133"/>
      <c r="Y91" s="133"/>
      <c r="Z91" s="133"/>
      <c r="AA91" s="133"/>
      <c r="AB91" s="134"/>
      <c r="AC91" s="132"/>
      <c r="AD91" s="133"/>
      <c r="AE91" s="133"/>
      <c r="AF91" s="133"/>
      <c r="AG91" s="133"/>
      <c r="AH91" s="133"/>
      <c r="AI91" s="133"/>
      <c r="AJ91" s="133"/>
      <c r="AK91" s="133"/>
      <c r="AL91" s="133"/>
      <c r="AM91" s="133"/>
      <c r="AN91" s="134"/>
      <c r="AO91" s="132"/>
      <c r="AP91" s="133"/>
      <c r="AQ91" s="133"/>
      <c r="AR91" s="133"/>
      <c r="AS91" s="133"/>
      <c r="AT91" s="133"/>
      <c r="AU91" s="133"/>
      <c r="AV91" s="133"/>
      <c r="AW91" s="133"/>
      <c r="AX91" s="342"/>
    </row>
    <row r="92" spans="1:52" ht="24.75" customHeight="1" x14ac:dyDescent="0.2">
      <c r="A92" s="131" t="s">
        <v>270</v>
      </c>
      <c r="B92" s="115"/>
      <c r="C92" s="115"/>
      <c r="D92" s="115"/>
      <c r="E92" s="339"/>
      <c r="F92" s="340"/>
      <c r="G92" s="340"/>
      <c r="H92" s="340"/>
      <c r="I92" s="340"/>
      <c r="J92" s="340"/>
      <c r="K92" s="340"/>
      <c r="L92" s="340"/>
      <c r="M92" s="340"/>
      <c r="N92" s="340"/>
      <c r="O92" s="340"/>
      <c r="P92" s="341"/>
      <c r="Q92" s="339"/>
      <c r="R92" s="340"/>
      <c r="S92" s="340"/>
      <c r="T92" s="340"/>
      <c r="U92" s="340"/>
      <c r="V92" s="340"/>
      <c r="W92" s="340"/>
      <c r="X92" s="340"/>
      <c r="Y92" s="340"/>
      <c r="Z92" s="340"/>
      <c r="AA92" s="340"/>
      <c r="AB92" s="341"/>
      <c r="AC92" s="339"/>
      <c r="AD92" s="340"/>
      <c r="AE92" s="340"/>
      <c r="AF92" s="340"/>
      <c r="AG92" s="340"/>
      <c r="AH92" s="340"/>
      <c r="AI92" s="340"/>
      <c r="AJ92" s="340"/>
      <c r="AK92" s="340"/>
      <c r="AL92" s="340"/>
      <c r="AM92" s="340"/>
      <c r="AN92" s="341"/>
      <c r="AO92" s="132"/>
      <c r="AP92" s="133"/>
      <c r="AQ92" s="133"/>
      <c r="AR92" s="133"/>
      <c r="AS92" s="133"/>
      <c r="AT92" s="133"/>
      <c r="AU92" s="133"/>
      <c r="AV92" s="133"/>
      <c r="AW92" s="133"/>
      <c r="AX92" s="342"/>
    </row>
    <row r="93" spans="1:52" ht="24.75" customHeight="1" x14ac:dyDescent="0.2">
      <c r="A93" s="131" t="s">
        <v>416</v>
      </c>
      <c r="B93" s="115"/>
      <c r="C93" s="115"/>
      <c r="D93" s="115"/>
      <c r="E93" s="343"/>
      <c r="F93" s="335"/>
      <c r="G93" s="335"/>
      <c r="H93" s="91" t="str">
        <f>IF(E93="","","-")</f>
        <v/>
      </c>
      <c r="I93" s="335"/>
      <c r="J93" s="335"/>
      <c r="K93" s="91" t="str">
        <f>IF(I93="","","-")</f>
        <v/>
      </c>
      <c r="L93" s="336"/>
      <c r="M93" s="336"/>
      <c r="N93" s="91" t="str">
        <f>IF(O93="","","-")</f>
        <v/>
      </c>
      <c r="O93" s="337"/>
      <c r="P93" s="338"/>
      <c r="Q93" s="343"/>
      <c r="R93" s="335"/>
      <c r="S93" s="335"/>
      <c r="T93" s="91" t="str">
        <f>IF(Q93="","","-")</f>
        <v/>
      </c>
      <c r="U93" s="335"/>
      <c r="V93" s="335"/>
      <c r="W93" s="91" t="str">
        <f>IF(U93="","","-")</f>
        <v/>
      </c>
      <c r="X93" s="336"/>
      <c r="Y93" s="336"/>
      <c r="Z93" s="91" t="str">
        <f>IF(AA93="","","-")</f>
        <v/>
      </c>
      <c r="AA93" s="337"/>
      <c r="AB93" s="338"/>
      <c r="AC93" s="343"/>
      <c r="AD93" s="335"/>
      <c r="AE93" s="335"/>
      <c r="AF93" s="91" t="str">
        <f>IF(AC93="","","-")</f>
        <v/>
      </c>
      <c r="AG93" s="335"/>
      <c r="AH93" s="335"/>
      <c r="AI93" s="91" t="str">
        <f>IF(AG93="","","-")</f>
        <v/>
      </c>
      <c r="AJ93" s="336"/>
      <c r="AK93" s="336"/>
      <c r="AL93" s="91" t="str">
        <f>IF(AM93="","","-")</f>
        <v/>
      </c>
      <c r="AM93" s="337"/>
      <c r="AN93" s="338"/>
      <c r="AO93" s="343"/>
      <c r="AP93" s="335"/>
      <c r="AQ93" s="91" t="str">
        <f>IF(AO93="","","-")</f>
        <v/>
      </c>
      <c r="AR93" s="335"/>
      <c r="AS93" s="335"/>
      <c r="AT93" s="91" t="str">
        <f>IF(AR93="","","-")</f>
        <v/>
      </c>
      <c r="AU93" s="336"/>
      <c r="AV93" s="336"/>
      <c r="AW93" s="91" t="str">
        <f>IF(AX93="","","-")</f>
        <v/>
      </c>
      <c r="AX93" s="94"/>
    </row>
    <row r="94" spans="1:52" ht="24.75" customHeight="1" thickBot="1" x14ac:dyDescent="0.25">
      <c r="A94" s="344" t="s">
        <v>383</v>
      </c>
      <c r="B94" s="345"/>
      <c r="C94" s="345"/>
      <c r="D94" s="345"/>
      <c r="E94" s="332" t="s">
        <v>144</v>
      </c>
      <c r="F94" s="333"/>
      <c r="G94" s="333"/>
      <c r="H94" s="101" t="str">
        <f>IF(E94="","","-")</f>
        <v>-</v>
      </c>
      <c r="I94" s="333" t="s">
        <v>287</v>
      </c>
      <c r="J94" s="333"/>
      <c r="K94" s="101" t="str">
        <f>IF(I94="","","-")</f>
        <v>-</v>
      </c>
      <c r="L94" s="334">
        <v>27</v>
      </c>
      <c r="M94" s="334"/>
      <c r="N94" s="101" t="str">
        <f>IF(O94="","","-")</f>
        <v/>
      </c>
      <c r="O94" s="135"/>
      <c r="P94" s="136"/>
      <c r="Q94" s="332"/>
      <c r="R94" s="333"/>
      <c r="S94" s="333"/>
      <c r="T94" s="101" t="str">
        <f>IF(Q94="","","-")</f>
        <v/>
      </c>
      <c r="U94" s="333"/>
      <c r="V94" s="333"/>
      <c r="W94" s="101" t="str">
        <f>IF(U94="","","-")</f>
        <v/>
      </c>
      <c r="X94" s="334"/>
      <c r="Y94" s="334"/>
      <c r="Z94" s="101" t="str">
        <f>IF(AA94="","","-")</f>
        <v/>
      </c>
      <c r="AA94" s="135"/>
      <c r="AB94" s="136"/>
      <c r="AC94" s="332"/>
      <c r="AD94" s="333"/>
      <c r="AE94" s="333"/>
      <c r="AF94" s="101" t="str">
        <f>IF(AC94="","","-")</f>
        <v/>
      </c>
      <c r="AG94" s="333"/>
      <c r="AH94" s="333"/>
      <c r="AI94" s="101" t="str">
        <f>IF(AG94="","","-")</f>
        <v/>
      </c>
      <c r="AJ94" s="334"/>
      <c r="AK94" s="334"/>
      <c r="AL94" s="101" t="str">
        <f>IF(AM94="","","-")</f>
        <v/>
      </c>
      <c r="AM94" s="135"/>
      <c r="AN94" s="136"/>
      <c r="AO94" s="332"/>
      <c r="AP94" s="333"/>
      <c r="AQ94" s="101" t="str">
        <f>IF(AO94="","","-")</f>
        <v/>
      </c>
      <c r="AR94" s="333"/>
      <c r="AS94" s="333"/>
      <c r="AT94" s="101" t="str">
        <f>IF(AR94="","","-")</f>
        <v/>
      </c>
      <c r="AU94" s="334"/>
      <c r="AV94" s="334"/>
      <c r="AW94" s="101" t="str">
        <f>IF(AX94="","","-")</f>
        <v/>
      </c>
      <c r="AX94" s="102"/>
    </row>
    <row r="95" spans="1:52" ht="28.35" customHeight="1" x14ac:dyDescent="0.2">
      <c r="A95" s="388" t="s">
        <v>264</v>
      </c>
      <c r="B95" s="389"/>
      <c r="C95" s="389"/>
      <c r="D95" s="389"/>
      <c r="E95" s="389"/>
      <c r="F95" s="390"/>
      <c r="G95" s="95" t="s">
        <v>578</v>
      </c>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7"/>
    </row>
    <row r="96" spans="1:52" ht="28.35" customHeight="1" x14ac:dyDescent="0.2">
      <c r="A96" s="391"/>
      <c r="B96" s="392"/>
      <c r="C96" s="392"/>
      <c r="D96" s="392"/>
      <c r="E96" s="392"/>
      <c r="F96" s="393"/>
      <c r="G96" s="43"/>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5"/>
    </row>
    <row r="97" spans="1:50" ht="28.35" customHeight="1" x14ac:dyDescent="0.2">
      <c r="A97" s="391"/>
      <c r="B97" s="392"/>
      <c r="C97" s="392"/>
      <c r="D97" s="392"/>
      <c r="E97" s="392"/>
      <c r="F97" s="393"/>
      <c r="G97" s="43"/>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5"/>
    </row>
    <row r="98" spans="1:50" ht="28.35" customHeight="1" x14ac:dyDescent="0.2">
      <c r="A98" s="391"/>
      <c r="B98" s="392"/>
      <c r="C98" s="392"/>
      <c r="D98" s="392"/>
      <c r="E98" s="392"/>
      <c r="F98" s="393"/>
      <c r="G98" s="43"/>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5"/>
    </row>
    <row r="99" spans="1:50" ht="27.75" customHeight="1" x14ac:dyDescent="0.2">
      <c r="A99" s="391"/>
      <c r="B99" s="392"/>
      <c r="C99" s="392"/>
      <c r="D99" s="392"/>
      <c r="E99" s="392"/>
      <c r="F99" s="393"/>
      <c r="G99" s="43"/>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5"/>
    </row>
    <row r="100" spans="1:50" ht="28.35" customHeight="1" x14ac:dyDescent="0.2">
      <c r="A100" s="391"/>
      <c r="B100" s="392"/>
      <c r="C100" s="392"/>
      <c r="D100" s="392"/>
      <c r="E100" s="392"/>
      <c r="F100" s="393"/>
      <c r="G100" s="43"/>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5"/>
    </row>
    <row r="101" spans="1:50" ht="28.35" customHeight="1" x14ac:dyDescent="0.2">
      <c r="A101" s="391"/>
      <c r="B101" s="392"/>
      <c r="C101" s="392"/>
      <c r="D101" s="392"/>
      <c r="E101" s="392"/>
      <c r="F101" s="393"/>
      <c r="G101" s="43"/>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5"/>
    </row>
    <row r="102" spans="1:50" ht="27.75" customHeight="1" x14ac:dyDescent="0.2">
      <c r="A102" s="391"/>
      <c r="B102" s="392"/>
      <c r="C102" s="392"/>
      <c r="D102" s="392"/>
      <c r="E102" s="392"/>
      <c r="F102" s="393"/>
      <c r="G102" s="43"/>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5"/>
    </row>
    <row r="103" spans="1:50" ht="28.35" customHeight="1" x14ac:dyDescent="0.2">
      <c r="A103" s="391"/>
      <c r="B103" s="392"/>
      <c r="C103" s="392"/>
      <c r="D103" s="392"/>
      <c r="E103" s="392"/>
      <c r="F103" s="393"/>
      <c r="G103" s="43"/>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5"/>
    </row>
    <row r="104" spans="1:50" ht="28.35" customHeight="1" x14ac:dyDescent="0.2">
      <c r="A104" s="391"/>
      <c r="B104" s="392"/>
      <c r="C104" s="392"/>
      <c r="D104" s="392"/>
      <c r="E104" s="392"/>
      <c r="F104" s="393"/>
      <c r="G104" s="43"/>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5"/>
    </row>
    <row r="105" spans="1:50" ht="28.35" customHeight="1" x14ac:dyDescent="0.2">
      <c r="A105" s="391"/>
      <c r="B105" s="392"/>
      <c r="C105" s="392"/>
      <c r="D105" s="392"/>
      <c r="E105" s="392"/>
      <c r="F105" s="393"/>
      <c r="G105" s="43"/>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5"/>
    </row>
    <row r="106" spans="1:50" ht="28.35" customHeight="1" x14ac:dyDescent="0.2">
      <c r="A106" s="391"/>
      <c r="B106" s="392"/>
      <c r="C106" s="392"/>
      <c r="D106" s="392"/>
      <c r="E106" s="392"/>
      <c r="F106" s="393"/>
      <c r="G106" s="43"/>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5"/>
    </row>
    <row r="107" spans="1:50" ht="28.35" customHeight="1" x14ac:dyDescent="0.2">
      <c r="A107" s="391"/>
      <c r="B107" s="392"/>
      <c r="C107" s="392"/>
      <c r="D107" s="392"/>
      <c r="E107" s="392"/>
      <c r="F107" s="393"/>
      <c r="G107" s="43"/>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5"/>
    </row>
    <row r="108" spans="1:50" ht="27.75" customHeight="1" x14ac:dyDescent="0.2">
      <c r="A108" s="391"/>
      <c r="B108" s="392"/>
      <c r="C108" s="392"/>
      <c r="D108" s="392"/>
      <c r="E108" s="392"/>
      <c r="F108" s="393"/>
      <c r="G108" s="43"/>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5"/>
    </row>
    <row r="109" spans="1:50" ht="28.35" customHeight="1" x14ac:dyDescent="0.2">
      <c r="A109" s="391"/>
      <c r="B109" s="392"/>
      <c r="C109" s="392"/>
      <c r="D109" s="392"/>
      <c r="E109" s="392"/>
      <c r="F109" s="393"/>
      <c r="G109" s="43"/>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5"/>
    </row>
    <row r="110" spans="1:50" ht="28.35" customHeight="1" x14ac:dyDescent="0.2">
      <c r="A110" s="391"/>
      <c r="B110" s="392"/>
      <c r="C110" s="392"/>
      <c r="D110" s="392"/>
      <c r="E110" s="392"/>
      <c r="F110" s="393"/>
      <c r="G110" s="43"/>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5"/>
    </row>
    <row r="111" spans="1:50" ht="28.35" customHeight="1" x14ac:dyDescent="0.2">
      <c r="A111" s="391"/>
      <c r="B111" s="392"/>
      <c r="C111" s="392"/>
      <c r="D111" s="392"/>
      <c r="E111" s="392"/>
      <c r="F111" s="393"/>
      <c r="G111" s="43"/>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5"/>
    </row>
    <row r="112" spans="1:50" ht="52.5" customHeight="1" x14ac:dyDescent="0.2">
      <c r="A112" s="391"/>
      <c r="B112" s="392"/>
      <c r="C112" s="392"/>
      <c r="D112" s="392"/>
      <c r="E112" s="392"/>
      <c r="F112" s="393"/>
      <c r="G112" s="43"/>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5"/>
    </row>
    <row r="113" spans="1:51" ht="52.5" customHeight="1" x14ac:dyDescent="0.2">
      <c r="A113" s="391"/>
      <c r="B113" s="392"/>
      <c r="C113" s="392"/>
      <c r="D113" s="392"/>
      <c r="E113" s="392"/>
      <c r="F113" s="393"/>
      <c r="G113" s="43"/>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5"/>
    </row>
    <row r="114" spans="1:51" ht="52.5" customHeight="1" x14ac:dyDescent="0.2">
      <c r="A114" s="391"/>
      <c r="B114" s="392"/>
      <c r="C114" s="392"/>
      <c r="D114" s="392"/>
      <c r="E114" s="392"/>
      <c r="F114" s="393"/>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1" ht="29.25" customHeight="1" x14ac:dyDescent="0.2">
      <c r="A115" s="391"/>
      <c r="B115" s="392"/>
      <c r="C115" s="392"/>
      <c r="D115" s="392"/>
      <c r="E115" s="392"/>
      <c r="F115" s="393"/>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1" ht="18.45" customHeight="1" x14ac:dyDescent="0.2">
      <c r="A116" s="391"/>
      <c r="B116" s="392"/>
      <c r="C116" s="392"/>
      <c r="D116" s="392"/>
      <c r="E116" s="392"/>
      <c r="F116" s="393"/>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1" ht="35.25" customHeight="1" x14ac:dyDescent="0.2">
      <c r="A117" s="391"/>
      <c r="B117" s="392"/>
      <c r="C117" s="392"/>
      <c r="D117" s="392"/>
      <c r="E117" s="392"/>
      <c r="F117" s="393"/>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1" ht="30" customHeight="1" x14ac:dyDescent="0.2">
      <c r="A118" s="391"/>
      <c r="B118" s="392"/>
      <c r="C118" s="392"/>
      <c r="D118" s="392"/>
      <c r="E118" s="392"/>
      <c r="F118" s="393"/>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1" ht="30" customHeight="1" x14ac:dyDescent="0.2">
      <c r="A119" s="391"/>
      <c r="B119" s="392"/>
      <c r="C119" s="392"/>
      <c r="D119" s="392"/>
      <c r="E119" s="392"/>
      <c r="F119" s="393"/>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1" ht="30" customHeight="1" x14ac:dyDescent="0.2">
      <c r="A120" s="391"/>
      <c r="B120" s="392"/>
      <c r="C120" s="392"/>
      <c r="D120" s="392"/>
      <c r="E120" s="392"/>
      <c r="F120" s="393"/>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1" ht="30" customHeight="1" x14ac:dyDescent="0.2">
      <c r="A121" s="391"/>
      <c r="B121" s="392"/>
      <c r="C121" s="392"/>
      <c r="D121" s="392"/>
      <c r="E121" s="392"/>
      <c r="F121" s="393"/>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1" ht="30" customHeight="1" x14ac:dyDescent="0.2">
      <c r="A122" s="391"/>
      <c r="B122" s="392"/>
      <c r="C122" s="392"/>
      <c r="D122" s="392"/>
      <c r="E122" s="392"/>
      <c r="F122" s="393"/>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1" ht="30" customHeight="1" thickBot="1" x14ac:dyDescent="0.25">
      <c r="A123" s="394"/>
      <c r="B123" s="395"/>
      <c r="C123" s="395"/>
      <c r="D123" s="395"/>
      <c r="E123" s="395"/>
      <c r="F123" s="396"/>
      <c r="G123" s="98"/>
      <c r="H123" s="99"/>
      <c r="I123" s="99"/>
      <c r="J123" s="99"/>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100"/>
    </row>
    <row r="124" spans="1:51" ht="16.2" x14ac:dyDescent="0.2">
      <c r="A124" s="447" t="s">
        <v>266</v>
      </c>
      <c r="B124" s="448"/>
      <c r="C124" s="448"/>
      <c r="D124" s="448"/>
      <c r="E124" s="448"/>
      <c r="F124" s="449"/>
      <c r="G124" s="317" t="s">
        <v>245</v>
      </c>
      <c r="H124" s="318"/>
      <c r="I124" s="318"/>
      <c r="J124" s="318"/>
      <c r="K124" s="318"/>
      <c r="L124" s="318"/>
      <c r="M124" s="318"/>
      <c r="N124" s="318"/>
      <c r="O124" s="318"/>
      <c r="P124" s="318"/>
      <c r="Q124" s="318"/>
      <c r="R124" s="318"/>
      <c r="S124" s="318"/>
      <c r="T124" s="318"/>
      <c r="U124" s="318"/>
      <c r="V124" s="318"/>
      <c r="W124" s="318"/>
      <c r="X124" s="318"/>
      <c r="Y124" s="318"/>
      <c r="Z124" s="318"/>
      <c r="AA124" s="318"/>
      <c r="AB124" s="319"/>
      <c r="AC124" s="317" t="s">
        <v>246</v>
      </c>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523"/>
    </row>
    <row r="125" spans="1:51" ht="24.75" customHeight="1" x14ac:dyDescent="0.2">
      <c r="A125" s="450"/>
      <c r="B125" s="451"/>
      <c r="C125" s="451"/>
      <c r="D125" s="451"/>
      <c r="E125" s="451"/>
      <c r="F125" s="452"/>
      <c r="G125" s="366" t="s">
        <v>14</v>
      </c>
      <c r="H125" s="367"/>
      <c r="I125" s="367"/>
      <c r="J125" s="367"/>
      <c r="K125" s="367"/>
      <c r="L125" s="368" t="s">
        <v>15</v>
      </c>
      <c r="M125" s="367"/>
      <c r="N125" s="367"/>
      <c r="O125" s="367"/>
      <c r="P125" s="367"/>
      <c r="Q125" s="367"/>
      <c r="R125" s="367"/>
      <c r="S125" s="367"/>
      <c r="T125" s="367"/>
      <c r="U125" s="367"/>
      <c r="V125" s="367"/>
      <c r="W125" s="367"/>
      <c r="X125" s="369"/>
      <c r="Y125" s="358" t="s">
        <v>16</v>
      </c>
      <c r="Z125" s="359"/>
      <c r="AA125" s="359"/>
      <c r="AB125" s="364"/>
      <c r="AC125" s="366" t="s">
        <v>14</v>
      </c>
      <c r="AD125" s="367"/>
      <c r="AE125" s="367"/>
      <c r="AF125" s="367"/>
      <c r="AG125" s="367"/>
      <c r="AH125" s="368" t="s">
        <v>15</v>
      </c>
      <c r="AI125" s="367"/>
      <c r="AJ125" s="367"/>
      <c r="AK125" s="367"/>
      <c r="AL125" s="367"/>
      <c r="AM125" s="367"/>
      <c r="AN125" s="367"/>
      <c r="AO125" s="367"/>
      <c r="AP125" s="367"/>
      <c r="AQ125" s="367"/>
      <c r="AR125" s="367"/>
      <c r="AS125" s="367"/>
      <c r="AT125" s="369"/>
      <c r="AU125" s="358" t="s">
        <v>16</v>
      </c>
      <c r="AV125" s="359"/>
      <c r="AW125" s="359"/>
      <c r="AX125" s="360"/>
    </row>
    <row r="126" spans="1:51" ht="24.75" customHeight="1" x14ac:dyDescent="0.2">
      <c r="A126" s="450"/>
      <c r="B126" s="451"/>
      <c r="C126" s="451"/>
      <c r="D126" s="451"/>
      <c r="E126" s="451"/>
      <c r="F126" s="452"/>
      <c r="G126" s="379" t="s">
        <v>603</v>
      </c>
      <c r="H126" s="380"/>
      <c r="I126" s="380"/>
      <c r="J126" s="380"/>
      <c r="K126" s="381"/>
      <c r="L126" s="382" t="s">
        <v>652</v>
      </c>
      <c r="M126" s="383"/>
      <c r="N126" s="383"/>
      <c r="O126" s="383"/>
      <c r="P126" s="383"/>
      <c r="Q126" s="383"/>
      <c r="R126" s="383"/>
      <c r="S126" s="383"/>
      <c r="T126" s="383"/>
      <c r="U126" s="383"/>
      <c r="V126" s="383"/>
      <c r="W126" s="383"/>
      <c r="X126" s="384"/>
      <c r="Y126" s="353">
        <v>146</v>
      </c>
      <c r="Z126" s="354"/>
      <c r="AA126" s="354"/>
      <c r="AB126" s="365"/>
      <c r="AC126" s="379" t="s">
        <v>604</v>
      </c>
      <c r="AD126" s="380"/>
      <c r="AE126" s="380"/>
      <c r="AF126" s="380"/>
      <c r="AG126" s="381"/>
      <c r="AH126" s="382" t="s">
        <v>639</v>
      </c>
      <c r="AI126" s="383"/>
      <c r="AJ126" s="383"/>
      <c r="AK126" s="383"/>
      <c r="AL126" s="383"/>
      <c r="AM126" s="383"/>
      <c r="AN126" s="383"/>
      <c r="AO126" s="383"/>
      <c r="AP126" s="383"/>
      <c r="AQ126" s="383"/>
      <c r="AR126" s="383"/>
      <c r="AS126" s="383"/>
      <c r="AT126" s="384"/>
      <c r="AU126" s="353">
        <v>628</v>
      </c>
      <c r="AV126" s="354"/>
      <c r="AW126" s="354"/>
      <c r="AX126" s="355"/>
    </row>
    <row r="127" spans="1:51" ht="24.75" customHeight="1" thickBot="1" x14ac:dyDescent="0.25">
      <c r="A127" s="450"/>
      <c r="B127" s="451"/>
      <c r="C127" s="451"/>
      <c r="D127" s="451"/>
      <c r="E127" s="451"/>
      <c r="F127" s="452"/>
      <c r="G127" s="370" t="s">
        <v>17</v>
      </c>
      <c r="H127" s="371"/>
      <c r="I127" s="371"/>
      <c r="J127" s="371"/>
      <c r="K127" s="371"/>
      <c r="L127" s="372"/>
      <c r="M127" s="373"/>
      <c r="N127" s="373"/>
      <c r="O127" s="373"/>
      <c r="P127" s="373"/>
      <c r="Q127" s="373"/>
      <c r="R127" s="373"/>
      <c r="S127" s="373"/>
      <c r="T127" s="373"/>
      <c r="U127" s="373"/>
      <c r="V127" s="373"/>
      <c r="W127" s="373"/>
      <c r="X127" s="374"/>
      <c r="Y127" s="375">
        <f>SUM(Y126:AB126)</f>
        <v>146</v>
      </c>
      <c r="Z127" s="376"/>
      <c r="AA127" s="376"/>
      <c r="AB127" s="377"/>
      <c r="AC127" s="370" t="s">
        <v>17</v>
      </c>
      <c r="AD127" s="371"/>
      <c r="AE127" s="371"/>
      <c r="AF127" s="371"/>
      <c r="AG127" s="371"/>
      <c r="AH127" s="372"/>
      <c r="AI127" s="373"/>
      <c r="AJ127" s="373"/>
      <c r="AK127" s="373"/>
      <c r="AL127" s="373"/>
      <c r="AM127" s="373"/>
      <c r="AN127" s="373"/>
      <c r="AO127" s="373"/>
      <c r="AP127" s="373"/>
      <c r="AQ127" s="373"/>
      <c r="AR127" s="373"/>
      <c r="AS127" s="373"/>
      <c r="AT127" s="374"/>
      <c r="AU127" s="375">
        <f>SUM(AU126:AX126)</f>
        <v>628</v>
      </c>
      <c r="AV127" s="376"/>
      <c r="AW127" s="376"/>
      <c r="AX127" s="378"/>
    </row>
    <row r="128" spans="1:51" ht="24.75" customHeight="1" x14ac:dyDescent="0.2">
      <c r="A128" s="450"/>
      <c r="B128" s="451"/>
      <c r="C128" s="451"/>
      <c r="D128" s="451"/>
      <c r="E128" s="451"/>
      <c r="F128" s="452"/>
      <c r="G128" s="317" t="s">
        <v>217</v>
      </c>
      <c r="H128" s="318"/>
      <c r="I128" s="318"/>
      <c r="J128" s="318"/>
      <c r="K128" s="318"/>
      <c r="L128" s="318"/>
      <c r="M128" s="318"/>
      <c r="N128" s="318"/>
      <c r="O128" s="318"/>
      <c r="P128" s="318"/>
      <c r="Q128" s="318"/>
      <c r="R128" s="318"/>
      <c r="S128" s="318"/>
      <c r="T128" s="318"/>
      <c r="U128" s="318"/>
      <c r="V128" s="318"/>
      <c r="W128" s="318"/>
      <c r="X128" s="318"/>
      <c r="Y128" s="318"/>
      <c r="Z128" s="318"/>
      <c r="AA128" s="318"/>
      <c r="AB128" s="319"/>
      <c r="AC128" s="317" t="s">
        <v>216</v>
      </c>
      <c r="AD128" s="318"/>
      <c r="AE128" s="318"/>
      <c r="AF128" s="318"/>
      <c r="AG128" s="318"/>
      <c r="AH128" s="318"/>
      <c r="AI128" s="318"/>
      <c r="AJ128" s="318"/>
      <c r="AK128" s="318"/>
      <c r="AL128" s="318"/>
      <c r="AM128" s="318"/>
      <c r="AN128" s="318"/>
      <c r="AO128" s="318"/>
      <c r="AP128" s="318"/>
      <c r="AQ128" s="318"/>
      <c r="AR128" s="318"/>
      <c r="AS128" s="318"/>
      <c r="AT128" s="318"/>
      <c r="AU128" s="318"/>
      <c r="AV128" s="318"/>
      <c r="AW128" s="318"/>
      <c r="AX128" s="523"/>
      <c r="AY128">
        <f>COUNTA($G$130,$AC$130)</f>
        <v>2</v>
      </c>
    </row>
    <row r="129" spans="1:58" ht="24.75" customHeight="1" x14ac:dyDescent="0.2">
      <c r="A129" s="450"/>
      <c r="B129" s="451"/>
      <c r="C129" s="451"/>
      <c r="D129" s="451"/>
      <c r="E129" s="451"/>
      <c r="F129" s="452"/>
      <c r="G129" s="366" t="s">
        <v>14</v>
      </c>
      <c r="H129" s="367"/>
      <c r="I129" s="367"/>
      <c r="J129" s="367"/>
      <c r="K129" s="367"/>
      <c r="L129" s="368" t="s">
        <v>15</v>
      </c>
      <c r="M129" s="367"/>
      <c r="N129" s="367"/>
      <c r="O129" s="367"/>
      <c r="P129" s="367"/>
      <c r="Q129" s="367"/>
      <c r="R129" s="367"/>
      <c r="S129" s="367"/>
      <c r="T129" s="367"/>
      <c r="U129" s="367"/>
      <c r="V129" s="367"/>
      <c r="W129" s="367"/>
      <c r="X129" s="369"/>
      <c r="Y129" s="358" t="s">
        <v>16</v>
      </c>
      <c r="Z129" s="359"/>
      <c r="AA129" s="359"/>
      <c r="AB129" s="364"/>
      <c r="AC129" s="366" t="s">
        <v>14</v>
      </c>
      <c r="AD129" s="367"/>
      <c r="AE129" s="367"/>
      <c r="AF129" s="367"/>
      <c r="AG129" s="367"/>
      <c r="AH129" s="368" t="s">
        <v>15</v>
      </c>
      <c r="AI129" s="367"/>
      <c r="AJ129" s="367"/>
      <c r="AK129" s="367"/>
      <c r="AL129" s="367"/>
      <c r="AM129" s="367"/>
      <c r="AN129" s="367"/>
      <c r="AO129" s="367"/>
      <c r="AP129" s="367"/>
      <c r="AQ129" s="367"/>
      <c r="AR129" s="367"/>
      <c r="AS129" s="367"/>
      <c r="AT129" s="369"/>
      <c r="AU129" s="358" t="s">
        <v>16</v>
      </c>
      <c r="AV129" s="359"/>
      <c r="AW129" s="359"/>
      <c r="AX129" s="360"/>
      <c r="AY129">
        <f>$AY$128</f>
        <v>2</v>
      </c>
    </row>
    <row r="130" spans="1:58" ht="24.75" customHeight="1" x14ac:dyDescent="0.2">
      <c r="A130" s="450"/>
      <c r="B130" s="451"/>
      <c r="C130" s="451"/>
      <c r="D130" s="451"/>
      <c r="E130" s="451"/>
      <c r="F130" s="452"/>
      <c r="G130" s="379" t="s">
        <v>603</v>
      </c>
      <c r="H130" s="380"/>
      <c r="I130" s="380"/>
      <c r="J130" s="380"/>
      <c r="K130" s="381"/>
      <c r="L130" s="382" t="s">
        <v>637</v>
      </c>
      <c r="M130" s="383"/>
      <c r="N130" s="383"/>
      <c r="O130" s="383"/>
      <c r="P130" s="383"/>
      <c r="Q130" s="383"/>
      <c r="R130" s="383"/>
      <c r="S130" s="383"/>
      <c r="T130" s="383"/>
      <c r="U130" s="383"/>
      <c r="V130" s="383"/>
      <c r="W130" s="383"/>
      <c r="X130" s="384"/>
      <c r="Y130" s="353">
        <v>23</v>
      </c>
      <c r="Z130" s="354"/>
      <c r="AA130" s="354"/>
      <c r="AB130" s="365"/>
      <c r="AC130" s="379" t="s">
        <v>605</v>
      </c>
      <c r="AD130" s="380"/>
      <c r="AE130" s="380"/>
      <c r="AF130" s="380"/>
      <c r="AG130" s="381"/>
      <c r="AH130" s="382" t="s">
        <v>638</v>
      </c>
      <c r="AI130" s="383"/>
      <c r="AJ130" s="383"/>
      <c r="AK130" s="383"/>
      <c r="AL130" s="383"/>
      <c r="AM130" s="383"/>
      <c r="AN130" s="383"/>
      <c r="AO130" s="383"/>
      <c r="AP130" s="383"/>
      <c r="AQ130" s="383"/>
      <c r="AR130" s="383"/>
      <c r="AS130" s="383"/>
      <c r="AT130" s="384"/>
      <c r="AU130" s="353">
        <v>5</v>
      </c>
      <c r="AV130" s="354"/>
      <c r="AW130" s="354"/>
      <c r="AX130" s="355"/>
      <c r="AY130">
        <f>$AY$128</f>
        <v>2</v>
      </c>
    </row>
    <row r="131" spans="1:58" ht="24.75" customHeight="1" thickBot="1" x14ac:dyDescent="0.25">
      <c r="A131" s="450"/>
      <c r="B131" s="451"/>
      <c r="C131" s="451"/>
      <c r="D131" s="451"/>
      <c r="E131" s="451"/>
      <c r="F131" s="452"/>
      <c r="G131" s="370" t="s">
        <v>17</v>
      </c>
      <c r="H131" s="371"/>
      <c r="I131" s="371"/>
      <c r="J131" s="371"/>
      <c r="K131" s="371"/>
      <c r="L131" s="372"/>
      <c r="M131" s="373"/>
      <c r="N131" s="373"/>
      <c r="O131" s="373"/>
      <c r="P131" s="373"/>
      <c r="Q131" s="373"/>
      <c r="R131" s="373"/>
      <c r="S131" s="373"/>
      <c r="T131" s="373"/>
      <c r="U131" s="373"/>
      <c r="V131" s="373"/>
      <c r="W131" s="373"/>
      <c r="X131" s="374"/>
      <c r="Y131" s="375">
        <f>SUM(Y130:AB130)</f>
        <v>23</v>
      </c>
      <c r="Z131" s="376"/>
      <c r="AA131" s="376"/>
      <c r="AB131" s="377"/>
      <c r="AC131" s="370" t="s">
        <v>17</v>
      </c>
      <c r="AD131" s="371"/>
      <c r="AE131" s="371"/>
      <c r="AF131" s="371"/>
      <c r="AG131" s="371"/>
      <c r="AH131" s="372"/>
      <c r="AI131" s="373"/>
      <c r="AJ131" s="373"/>
      <c r="AK131" s="373"/>
      <c r="AL131" s="373"/>
      <c r="AM131" s="373"/>
      <c r="AN131" s="373"/>
      <c r="AO131" s="373"/>
      <c r="AP131" s="373"/>
      <c r="AQ131" s="373"/>
      <c r="AR131" s="373"/>
      <c r="AS131" s="373"/>
      <c r="AT131" s="374"/>
      <c r="AU131" s="375">
        <f>SUM(AU130:AX130)</f>
        <v>5</v>
      </c>
      <c r="AV131" s="376"/>
      <c r="AW131" s="376"/>
      <c r="AX131" s="378"/>
      <c r="AY131">
        <f>$AY$128</f>
        <v>2</v>
      </c>
    </row>
    <row r="132" spans="1:58" ht="24.75" customHeight="1" x14ac:dyDescent="0.2">
      <c r="A132" s="450"/>
      <c r="B132" s="451"/>
      <c r="C132" s="451"/>
      <c r="D132" s="451"/>
      <c r="E132" s="451"/>
      <c r="F132" s="452"/>
      <c r="G132" s="317" t="s">
        <v>218</v>
      </c>
      <c r="H132" s="318"/>
      <c r="I132" s="318"/>
      <c r="J132" s="318"/>
      <c r="K132" s="318"/>
      <c r="L132" s="318"/>
      <c r="M132" s="318"/>
      <c r="N132" s="318"/>
      <c r="O132" s="318"/>
      <c r="P132" s="318"/>
      <c r="Q132" s="318"/>
      <c r="R132" s="318"/>
      <c r="S132" s="318"/>
      <c r="T132" s="318"/>
      <c r="U132" s="318"/>
      <c r="V132" s="318"/>
      <c r="W132" s="318"/>
      <c r="X132" s="318"/>
      <c r="Y132" s="318"/>
      <c r="Z132" s="318"/>
      <c r="AA132" s="318"/>
      <c r="AB132" s="319"/>
      <c r="AC132" s="317" t="s">
        <v>219</v>
      </c>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523"/>
      <c r="AY132">
        <f>COUNTA($G$134,$AC$134)</f>
        <v>2</v>
      </c>
    </row>
    <row r="133" spans="1:58" ht="24.75" customHeight="1" x14ac:dyDescent="0.2">
      <c r="A133" s="450"/>
      <c r="B133" s="451"/>
      <c r="C133" s="451"/>
      <c r="D133" s="451"/>
      <c r="E133" s="451"/>
      <c r="F133" s="452"/>
      <c r="G133" s="366" t="s">
        <v>14</v>
      </c>
      <c r="H133" s="367"/>
      <c r="I133" s="367"/>
      <c r="J133" s="367"/>
      <c r="K133" s="367"/>
      <c r="L133" s="368" t="s">
        <v>15</v>
      </c>
      <c r="M133" s="367"/>
      <c r="N133" s="367"/>
      <c r="O133" s="367"/>
      <c r="P133" s="367"/>
      <c r="Q133" s="367"/>
      <c r="R133" s="367"/>
      <c r="S133" s="367"/>
      <c r="T133" s="367"/>
      <c r="U133" s="367"/>
      <c r="V133" s="367"/>
      <c r="W133" s="367"/>
      <c r="X133" s="369"/>
      <c r="Y133" s="358" t="s">
        <v>16</v>
      </c>
      <c r="Z133" s="359"/>
      <c r="AA133" s="359"/>
      <c r="AB133" s="364"/>
      <c r="AC133" s="366" t="s">
        <v>14</v>
      </c>
      <c r="AD133" s="367"/>
      <c r="AE133" s="367"/>
      <c r="AF133" s="367"/>
      <c r="AG133" s="367"/>
      <c r="AH133" s="368" t="s">
        <v>15</v>
      </c>
      <c r="AI133" s="367"/>
      <c r="AJ133" s="367"/>
      <c r="AK133" s="367"/>
      <c r="AL133" s="367"/>
      <c r="AM133" s="367"/>
      <c r="AN133" s="367"/>
      <c r="AO133" s="367"/>
      <c r="AP133" s="367"/>
      <c r="AQ133" s="367"/>
      <c r="AR133" s="367"/>
      <c r="AS133" s="367"/>
      <c r="AT133" s="369"/>
      <c r="AU133" s="358" t="s">
        <v>16</v>
      </c>
      <c r="AV133" s="359"/>
      <c r="AW133" s="359"/>
      <c r="AX133" s="360"/>
      <c r="AY133">
        <f t="shared" ref="AY133:AY138" si="8">$AY$132</f>
        <v>2</v>
      </c>
    </row>
    <row r="134" spans="1:58" ht="24.75" customHeight="1" x14ac:dyDescent="0.2">
      <c r="A134" s="450"/>
      <c r="B134" s="451"/>
      <c r="C134" s="451"/>
      <c r="D134" s="451"/>
      <c r="E134" s="451"/>
      <c r="F134" s="452"/>
      <c r="G134" s="379" t="s">
        <v>603</v>
      </c>
      <c r="H134" s="380"/>
      <c r="I134" s="380"/>
      <c r="J134" s="380"/>
      <c r="K134" s="381"/>
      <c r="L134" s="382" t="s">
        <v>606</v>
      </c>
      <c r="M134" s="383"/>
      <c r="N134" s="383"/>
      <c r="O134" s="383"/>
      <c r="P134" s="383"/>
      <c r="Q134" s="383"/>
      <c r="R134" s="383"/>
      <c r="S134" s="383"/>
      <c r="T134" s="383"/>
      <c r="U134" s="383"/>
      <c r="V134" s="383"/>
      <c r="W134" s="383"/>
      <c r="X134" s="384"/>
      <c r="Y134" s="353">
        <v>76</v>
      </c>
      <c r="Z134" s="354"/>
      <c r="AA134" s="354"/>
      <c r="AB134" s="365"/>
      <c r="AC134" s="379" t="s">
        <v>604</v>
      </c>
      <c r="AD134" s="380"/>
      <c r="AE134" s="380"/>
      <c r="AF134" s="380"/>
      <c r="AG134" s="381"/>
      <c r="AH134" s="382" t="s">
        <v>634</v>
      </c>
      <c r="AI134" s="383"/>
      <c r="AJ134" s="383"/>
      <c r="AK134" s="383"/>
      <c r="AL134" s="383"/>
      <c r="AM134" s="383"/>
      <c r="AN134" s="383"/>
      <c r="AO134" s="383"/>
      <c r="AP134" s="383"/>
      <c r="AQ134" s="383"/>
      <c r="AR134" s="383"/>
      <c r="AS134" s="383"/>
      <c r="AT134" s="384"/>
      <c r="AU134" s="353">
        <v>56</v>
      </c>
      <c r="AV134" s="354"/>
      <c r="AW134" s="354"/>
      <c r="AX134" s="355"/>
      <c r="AY134">
        <f t="shared" si="8"/>
        <v>2</v>
      </c>
    </row>
    <row r="135" spans="1:58" ht="24.75" customHeight="1" x14ac:dyDescent="0.2">
      <c r="A135" s="450"/>
      <c r="B135" s="451"/>
      <c r="C135" s="451"/>
      <c r="D135" s="451"/>
      <c r="E135" s="451"/>
      <c r="F135" s="452"/>
      <c r="G135" s="566"/>
      <c r="H135" s="567"/>
      <c r="I135" s="567"/>
      <c r="J135" s="567"/>
      <c r="K135" s="568"/>
      <c r="L135" s="569"/>
      <c r="M135" s="570"/>
      <c r="N135" s="570"/>
      <c r="O135" s="570"/>
      <c r="P135" s="570"/>
      <c r="Q135" s="570"/>
      <c r="R135" s="570"/>
      <c r="S135" s="570"/>
      <c r="T135" s="570"/>
      <c r="U135" s="570"/>
      <c r="V135" s="570"/>
      <c r="W135" s="570"/>
      <c r="X135" s="571"/>
      <c r="Y135" s="572"/>
      <c r="Z135" s="573"/>
      <c r="AA135" s="573"/>
      <c r="AB135" s="575"/>
      <c r="AC135" s="566" t="s">
        <v>604</v>
      </c>
      <c r="AD135" s="567"/>
      <c r="AE135" s="567"/>
      <c r="AF135" s="567"/>
      <c r="AG135" s="568"/>
      <c r="AH135" s="569" t="s">
        <v>635</v>
      </c>
      <c r="AI135" s="570"/>
      <c r="AJ135" s="570"/>
      <c r="AK135" s="570"/>
      <c r="AL135" s="570"/>
      <c r="AM135" s="570"/>
      <c r="AN135" s="570"/>
      <c r="AO135" s="570"/>
      <c r="AP135" s="570"/>
      <c r="AQ135" s="570"/>
      <c r="AR135" s="570"/>
      <c r="AS135" s="570"/>
      <c r="AT135" s="571"/>
      <c r="AU135" s="572">
        <v>32</v>
      </c>
      <c r="AV135" s="573"/>
      <c r="AW135" s="573"/>
      <c r="AX135" s="574"/>
      <c r="AY135">
        <f t="shared" si="8"/>
        <v>2</v>
      </c>
    </row>
    <row r="136" spans="1:58" ht="24.75" customHeight="1" x14ac:dyDescent="0.2">
      <c r="A136" s="450"/>
      <c r="B136" s="451"/>
      <c r="C136" s="451"/>
      <c r="D136" s="451"/>
      <c r="E136" s="451"/>
      <c r="F136" s="452"/>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5"/>
      <c r="AC136" s="566" t="s">
        <v>604</v>
      </c>
      <c r="AD136" s="567"/>
      <c r="AE136" s="567"/>
      <c r="AF136" s="567"/>
      <c r="AG136" s="568"/>
      <c r="AH136" s="569" t="s">
        <v>636</v>
      </c>
      <c r="AI136" s="570"/>
      <c r="AJ136" s="570"/>
      <c r="AK136" s="570"/>
      <c r="AL136" s="570"/>
      <c r="AM136" s="570"/>
      <c r="AN136" s="570"/>
      <c r="AO136" s="570"/>
      <c r="AP136" s="570"/>
      <c r="AQ136" s="570"/>
      <c r="AR136" s="570"/>
      <c r="AS136" s="570"/>
      <c r="AT136" s="571"/>
      <c r="AU136" s="572">
        <v>2</v>
      </c>
      <c r="AV136" s="573"/>
      <c r="AW136" s="573"/>
      <c r="AX136" s="574"/>
      <c r="AY136">
        <f t="shared" si="8"/>
        <v>2</v>
      </c>
    </row>
    <row r="137" spans="1:58" ht="49.5" customHeight="1" x14ac:dyDescent="0.2">
      <c r="A137" s="450"/>
      <c r="B137" s="451"/>
      <c r="C137" s="451"/>
      <c r="D137" s="451"/>
      <c r="E137" s="451"/>
      <c r="F137" s="452"/>
      <c r="G137" s="566"/>
      <c r="H137" s="567"/>
      <c r="I137" s="567"/>
      <c r="J137" s="567"/>
      <c r="K137" s="568"/>
      <c r="L137" s="569"/>
      <c r="M137" s="570"/>
      <c r="N137" s="570"/>
      <c r="O137" s="570"/>
      <c r="P137" s="570"/>
      <c r="Q137" s="570"/>
      <c r="R137" s="570"/>
      <c r="S137" s="570"/>
      <c r="T137" s="570"/>
      <c r="U137" s="570"/>
      <c r="V137" s="570"/>
      <c r="W137" s="570"/>
      <c r="X137" s="571"/>
      <c r="Y137" s="572"/>
      <c r="Z137" s="573"/>
      <c r="AA137" s="573"/>
      <c r="AB137" s="575"/>
      <c r="AC137" s="566" t="s">
        <v>604</v>
      </c>
      <c r="AD137" s="567"/>
      <c r="AE137" s="567"/>
      <c r="AF137" s="567"/>
      <c r="AG137" s="568"/>
      <c r="AH137" s="569" t="s">
        <v>641</v>
      </c>
      <c r="AI137" s="570"/>
      <c r="AJ137" s="570"/>
      <c r="AK137" s="570"/>
      <c r="AL137" s="570"/>
      <c r="AM137" s="570"/>
      <c r="AN137" s="570"/>
      <c r="AO137" s="570"/>
      <c r="AP137" s="570"/>
      <c r="AQ137" s="570"/>
      <c r="AR137" s="570"/>
      <c r="AS137" s="570"/>
      <c r="AT137" s="571"/>
      <c r="AU137" s="572">
        <v>137</v>
      </c>
      <c r="AV137" s="573"/>
      <c r="AW137" s="573"/>
      <c r="AX137" s="574"/>
      <c r="AY137">
        <f t="shared" si="8"/>
        <v>2</v>
      </c>
    </row>
    <row r="138" spans="1:58" ht="24.75" customHeight="1" thickBot="1" x14ac:dyDescent="0.25">
      <c r="A138" s="450"/>
      <c r="B138" s="451"/>
      <c r="C138" s="451"/>
      <c r="D138" s="451"/>
      <c r="E138" s="451"/>
      <c r="F138" s="452"/>
      <c r="G138" s="370" t="s">
        <v>17</v>
      </c>
      <c r="H138" s="371"/>
      <c r="I138" s="371"/>
      <c r="J138" s="371"/>
      <c r="K138" s="371"/>
      <c r="L138" s="372"/>
      <c r="M138" s="373"/>
      <c r="N138" s="373"/>
      <c r="O138" s="373"/>
      <c r="P138" s="373"/>
      <c r="Q138" s="373"/>
      <c r="R138" s="373"/>
      <c r="S138" s="373"/>
      <c r="T138" s="373"/>
      <c r="U138" s="373"/>
      <c r="V138" s="373"/>
      <c r="W138" s="373"/>
      <c r="X138" s="374"/>
      <c r="Y138" s="375">
        <f>SUM(Y134:AB137)</f>
        <v>76</v>
      </c>
      <c r="Z138" s="376"/>
      <c r="AA138" s="376"/>
      <c r="AB138" s="377"/>
      <c r="AC138" s="370" t="s">
        <v>17</v>
      </c>
      <c r="AD138" s="371"/>
      <c r="AE138" s="371"/>
      <c r="AF138" s="371"/>
      <c r="AG138" s="371"/>
      <c r="AH138" s="372"/>
      <c r="AI138" s="373"/>
      <c r="AJ138" s="373"/>
      <c r="AK138" s="373"/>
      <c r="AL138" s="373"/>
      <c r="AM138" s="373"/>
      <c r="AN138" s="373"/>
      <c r="AO138" s="373"/>
      <c r="AP138" s="373"/>
      <c r="AQ138" s="373"/>
      <c r="AR138" s="373"/>
      <c r="AS138" s="373"/>
      <c r="AT138" s="374"/>
      <c r="AU138" s="375">
        <f>SUM(AU134:AX137)</f>
        <v>227</v>
      </c>
      <c r="AV138" s="376"/>
      <c r="AW138" s="376"/>
      <c r="AX138" s="378"/>
      <c r="AY138">
        <f t="shared" si="8"/>
        <v>2</v>
      </c>
    </row>
    <row r="139" spans="1:58" ht="24.75" customHeight="1" x14ac:dyDescent="0.2">
      <c r="A139" s="450"/>
      <c r="B139" s="451"/>
      <c r="C139" s="451"/>
      <c r="D139" s="451"/>
      <c r="E139" s="451"/>
      <c r="F139" s="452"/>
      <c r="G139" s="317" t="s">
        <v>194</v>
      </c>
      <c r="H139" s="318"/>
      <c r="I139" s="318"/>
      <c r="J139" s="318"/>
      <c r="K139" s="318"/>
      <c r="L139" s="318"/>
      <c r="M139" s="318"/>
      <c r="N139" s="318"/>
      <c r="O139" s="318"/>
      <c r="P139" s="318"/>
      <c r="Q139" s="318"/>
      <c r="R139" s="318"/>
      <c r="S139" s="318"/>
      <c r="T139" s="318"/>
      <c r="U139" s="318"/>
      <c r="V139" s="318"/>
      <c r="W139" s="318"/>
      <c r="X139" s="318"/>
      <c r="Y139" s="318"/>
      <c r="Z139" s="318"/>
      <c r="AA139" s="318"/>
      <c r="AB139" s="319"/>
      <c r="AC139" s="317" t="s">
        <v>171</v>
      </c>
      <c r="AD139" s="318"/>
      <c r="AE139" s="318"/>
      <c r="AF139" s="318"/>
      <c r="AG139" s="318"/>
      <c r="AH139" s="318"/>
      <c r="AI139" s="318"/>
      <c r="AJ139" s="318"/>
      <c r="AK139" s="318"/>
      <c r="AL139" s="318"/>
      <c r="AM139" s="318"/>
      <c r="AN139" s="318"/>
      <c r="AO139" s="318"/>
      <c r="AP139" s="318"/>
      <c r="AQ139" s="318"/>
      <c r="AR139" s="318"/>
      <c r="AS139" s="318"/>
      <c r="AT139" s="318"/>
      <c r="AU139" s="318"/>
      <c r="AV139" s="318"/>
      <c r="AW139" s="318"/>
      <c r="AX139" s="523"/>
      <c r="AY139">
        <f>COUNTA($G$141,$AC$141)</f>
        <v>2</v>
      </c>
    </row>
    <row r="140" spans="1:58" ht="24.75" customHeight="1" x14ac:dyDescent="0.2">
      <c r="A140" s="450"/>
      <c r="B140" s="451"/>
      <c r="C140" s="451"/>
      <c r="D140" s="451"/>
      <c r="E140" s="451"/>
      <c r="F140" s="452"/>
      <c r="G140" s="366" t="s">
        <v>14</v>
      </c>
      <c r="H140" s="367"/>
      <c r="I140" s="367"/>
      <c r="J140" s="367"/>
      <c r="K140" s="367"/>
      <c r="L140" s="368" t="s">
        <v>15</v>
      </c>
      <c r="M140" s="367"/>
      <c r="N140" s="367"/>
      <c r="O140" s="367"/>
      <c r="P140" s="367"/>
      <c r="Q140" s="367"/>
      <c r="R140" s="367"/>
      <c r="S140" s="367"/>
      <c r="T140" s="367"/>
      <c r="U140" s="367"/>
      <c r="V140" s="367"/>
      <c r="W140" s="367"/>
      <c r="X140" s="369"/>
      <c r="Y140" s="358" t="s">
        <v>16</v>
      </c>
      <c r="Z140" s="359"/>
      <c r="AA140" s="359"/>
      <c r="AB140" s="364"/>
      <c r="AC140" s="366" t="s">
        <v>14</v>
      </c>
      <c r="AD140" s="367"/>
      <c r="AE140" s="367"/>
      <c r="AF140" s="367"/>
      <c r="AG140" s="367"/>
      <c r="AH140" s="368" t="s">
        <v>15</v>
      </c>
      <c r="AI140" s="367"/>
      <c r="AJ140" s="367"/>
      <c r="AK140" s="367"/>
      <c r="AL140" s="367"/>
      <c r="AM140" s="367"/>
      <c r="AN140" s="367"/>
      <c r="AO140" s="367"/>
      <c r="AP140" s="367"/>
      <c r="AQ140" s="367"/>
      <c r="AR140" s="367"/>
      <c r="AS140" s="367"/>
      <c r="AT140" s="369"/>
      <c r="AU140" s="358" t="s">
        <v>16</v>
      </c>
      <c r="AV140" s="359"/>
      <c r="AW140" s="359"/>
      <c r="AX140" s="360"/>
      <c r="AY140">
        <f>$AY$139</f>
        <v>2</v>
      </c>
    </row>
    <row r="141" spans="1:58" s="16" customFormat="1" ht="44.25" customHeight="1" x14ac:dyDescent="0.2">
      <c r="A141" s="450"/>
      <c r="B141" s="451"/>
      <c r="C141" s="451"/>
      <c r="D141" s="451"/>
      <c r="E141" s="451"/>
      <c r="F141" s="452"/>
      <c r="G141" s="379" t="s">
        <v>603</v>
      </c>
      <c r="H141" s="380"/>
      <c r="I141" s="380"/>
      <c r="J141" s="380"/>
      <c r="K141" s="381"/>
      <c r="L141" s="382" t="s">
        <v>607</v>
      </c>
      <c r="M141" s="383"/>
      <c r="N141" s="383"/>
      <c r="O141" s="383"/>
      <c r="P141" s="383"/>
      <c r="Q141" s="383"/>
      <c r="R141" s="383"/>
      <c r="S141" s="383"/>
      <c r="T141" s="383"/>
      <c r="U141" s="383"/>
      <c r="V141" s="383"/>
      <c r="W141" s="383"/>
      <c r="X141" s="384"/>
      <c r="Y141" s="353">
        <v>6</v>
      </c>
      <c r="Z141" s="354"/>
      <c r="AA141" s="354"/>
      <c r="AB141" s="365"/>
      <c r="AC141" s="566" t="s">
        <v>604</v>
      </c>
      <c r="AD141" s="567"/>
      <c r="AE141" s="567"/>
      <c r="AF141" s="567"/>
      <c r="AG141" s="568"/>
      <c r="AH141" s="382" t="s">
        <v>645</v>
      </c>
      <c r="AI141" s="383"/>
      <c r="AJ141" s="383"/>
      <c r="AK141" s="383"/>
      <c r="AL141" s="383"/>
      <c r="AM141" s="383"/>
      <c r="AN141" s="383"/>
      <c r="AO141" s="383"/>
      <c r="AP141" s="383"/>
      <c r="AQ141" s="383"/>
      <c r="AR141" s="383"/>
      <c r="AS141" s="383"/>
      <c r="AT141" s="384"/>
      <c r="AU141" s="353">
        <v>45</v>
      </c>
      <c r="AV141" s="354"/>
      <c r="AW141" s="354"/>
      <c r="AX141" s="355"/>
      <c r="AY141">
        <f>$AY$139</f>
        <v>2</v>
      </c>
      <c r="BF141"/>
    </row>
    <row r="142" spans="1:58" ht="24.75" customHeight="1" x14ac:dyDescent="0.2">
      <c r="A142" s="450"/>
      <c r="B142" s="451"/>
      <c r="C142" s="451"/>
      <c r="D142" s="451"/>
      <c r="E142" s="451"/>
      <c r="F142" s="452"/>
      <c r="G142" s="370" t="s">
        <v>17</v>
      </c>
      <c r="H142" s="371"/>
      <c r="I142" s="371"/>
      <c r="J142" s="371"/>
      <c r="K142" s="371"/>
      <c r="L142" s="372"/>
      <c r="M142" s="373"/>
      <c r="N142" s="373"/>
      <c r="O142" s="373"/>
      <c r="P142" s="373"/>
      <c r="Q142" s="373"/>
      <c r="R142" s="373"/>
      <c r="S142" s="373"/>
      <c r="T142" s="373"/>
      <c r="U142" s="373"/>
      <c r="V142" s="373"/>
      <c r="W142" s="373"/>
      <c r="X142" s="374"/>
      <c r="Y142" s="375">
        <f>SUM(Y141:AB141)</f>
        <v>6</v>
      </c>
      <c r="Z142" s="376"/>
      <c r="AA142" s="376"/>
      <c r="AB142" s="377"/>
      <c r="AC142" s="370" t="s">
        <v>17</v>
      </c>
      <c r="AD142" s="371"/>
      <c r="AE142" s="371"/>
      <c r="AF142" s="371"/>
      <c r="AG142" s="371"/>
      <c r="AH142" s="372"/>
      <c r="AI142" s="373"/>
      <c r="AJ142" s="373"/>
      <c r="AK142" s="373"/>
      <c r="AL142" s="373"/>
      <c r="AM142" s="373"/>
      <c r="AN142" s="373"/>
      <c r="AO142" s="373"/>
      <c r="AP142" s="373"/>
      <c r="AQ142" s="373"/>
      <c r="AR142" s="373"/>
      <c r="AS142" s="373"/>
      <c r="AT142" s="374"/>
      <c r="AU142" s="375">
        <f>SUM(AU141:AX141)</f>
        <v>45</v>
      </c>
      <c r="AV142" s="376"/>
      <c r="AW142" s="376"/>
      <c r="AX142" s="378"/>
      <c r="AY142">
        <f>$AY$139</f>
        <v>2</v>
      </c>
    </row>
    <row r="143" spans="1:58" ht="24.75" customHeight="1" thickBot="1" x14ac:dyDescent="0.25">
      <c r="A143" s="625" t="s">
        <v>142</v>
      </c>
      <c r="B143" s="626"/>
      <c r="C143" s="626"/>
      <c r="D143" s="626"/>
      <c r="E143" s="626"/>
      <c r="F143" s="626"/>
      <c r="G143" s="626"/>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27"/>
      <c r="AL143" s="103" t="s">
        <v>236</v>
      </c>
      <c r="AM143" s="104"/>
      <c r="AN143" s="104"/>
      <c r="AO143" s="93" t="s">
        <v>642</v>
      </c>
      <c r="AP143" s="21"/>
      <c r="AQ143" s="21"/>
      <c r="AR143" s="21"/>
      <c r="AS143" s="21"/>
      <c r="AT143" s="21"/>
      <c r="AU143" s="21"/>
      <c r="AV143" s="21"/>
      <c r="AW143" s="21"/>
      <c r="AX143" s="22"/>
      <c r="AY143">
        <f>COUNTIF($AO$143,"☑")</f>
        <v>1</v>
      </c>
    </row>
    <row r="144" spans="1:58" ht="24.75" customHeight="1" x14ac:dyDescent="0.2">
      <c r="A144" s="4"/>
      <c r="B144" s="4"/>
      <c r="C144" s="4"/>
      <c r="D144" s="4"/>
      <c r="E144" s="4"/>
      <c r="F144" s="4"/>
      <c r="G144" s="7"/>
      <c r="H144" s="7"/>
      <c r="I144" s="7"/>
      <c r="J144" s="7"/>
      <c r="K144" s="7"/>
      <c r="L144" s="3"/>
      <c r="M144" s="7"/>
      <c r="N144" s="7"/>
      <c r="O144" s="7"/>
      <c r="P144" s="7"/>
      <c r="Q144" s="7"/>
      <c r="R144" s="7"/>
      <c r="S144" s="7"/>
      <c r="T144" s="7"/>
      <c r="U144" s="7"/>
      <c r="V144" s="7"/>
      <c r="W144" s="7"/>
      <c r="X144" s="7"/>
      <c r="Y144" s="8"/>
      <c r="Z144" s="8"/>
      <c r="AA144" s="8"/>
      <c r="AB144" s="8"/>
      <c r="AC144" s="7"/>
      <c r="AD144" s="7"/>
      <c r="AE144" s="7"/>
      <c r="AF144" s="7"/>
      <c r="AG144" s="7"/>
      <c r="AH144" s="3"/>
      <c r="AI144" s="7"/>
      <c r="AJ144" s="7"/>
      <c r="AK144" s="7"/>
      <c r="AL144" s="7"/>
      <c r="AM144" s="7"/>
      <c r="AN144" s="7"/>
      <c r="AO144" s="7"/>
      <c r="AP144" s="7"/>
      <c r="AQ144" s="7"/>
      <c r="AR144" s="7"/>
      <c r="AS144" s="7"/>
      <c r="AT144" s="7"/>
      <c r="AU144" s="8"/>
      <c r="AV144" s="8"/>
      <c r="AW144" s="8"/>
      <c r="AX144" s="8"/>
    </row>
    <row r="145" spans="1:51" ht="24.75" customHeight="1" x14ac:dyDescent="0.2"/>
    <row r="146" spans="1:51" ht="24.75" customHeight="1" x14ac:dyDescent="0.2">
      <c r="A146" s="9"/>
      <c r="B146" s="1" t="s">
        <v>26</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24.75" customHeight="1" x14ac:dyDescent="0.2">
      <c r="A147" s="9"/>
      <c r="B147" s="46" t="s">
        <v>245</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spans="1:51" ht="59.25" customHeight="1" x14ac:dyDescent="0.2">
      <c r="A148" s="113"/>
      <c r="B148" s="113"/>
      <c r="C148" s="113" t="s">
        <v>23</v>
      </c>
      <c r="D148" s="113"/>
      <c r="E148" s="113"/>
      <c r="F148" s="113"/>
      <c r="G148" s="113"/>
      <c r="H148" s="113"/>
      <c r="I148" s="113"/>
      <c r="J148" s="114" t="s">
        <v>196</v>
      </c>
      <c r="K148" s="115"/>
      <c r="L148" s="115"/>
      <c r="M148" s="115"/>
      <c r="N148" s="115"/>
      <c r="O148" s="115"/>
      <c r="P148" s="116" t="s">
        <v>181</v>
      </c>
      <c r="Q148" s="116"/>
      <c r="R148" s="116"/>
      <c r="S148" s="116"/>
      <c r="T148" s="116"/>
      <c r="U148" s="116"/>
      <c r="V148" s="116"/>
      <c r="W148" s="116"/>
      <c r="X148" s="116"/>
      <c r="Y148" s="213" t="s">
        <v>195</v>
      </c>
      <c r="Z148" s="214"/>
      <c r="AA148" s="214"/>
      <c r="AB148" s="214"/>
      <c r="AC148" s="114" t="s">
        <v>231</v>
      </c>
      <c r="AD148" s="114"/>
      <c r="AE148" s="114"/>
      <c r="AF148" s="114"/>
      <c r="AG148" s="114"/>
      <c r="AH148" s="213" t="s">
        <v>252</v>
      </c>
      <c r="AI148" s="113"/>
      <c r="AJ148" s="113"/>
      <c r="AK148" s="113"/>
      <c r="AL148" s="113" t="s">
        <v>18</v>
      </c>
      <c r="AM148" s="113"/>
      <c r="AN148" s="113"/>
      <c r="AO148" s="127"/>
      <c r="AP148" s="215" t="s">
        <v>197</v>
      </c>
      <c r="AQ148" s="215"/>
      <c r="AR148" s="215"/>
      <c r="AS148" s="215"/>
      <c r="AT148" s="215"/>
      <c r="AU148" s="215"/>
      <c r="AV148" s="215"/>
      <c r="AW148" s="215"/>
      <c r="AX148" s="215"/>
    </row>
    <row r="149" spans="1:51" ht="57.75" customHeight="1" x14ac:dyDescent="0.2">
      <c r="A149" s="225">
        <v>1</v>
      </c>
      <c r="B149" s="225">
        <v>1</v>
      </c>
      <c r="C149" s="200" t="s">
        <v>619</v>
      </c>
      <c r="D149" s="201"/>
      <c r="E149" s="201"/>
      <c r="F149" s="201"/>
      <c r="G149" s="201"/>
      <c r="H149" s="201"/>
      <c r="I149" s="201"/>
      <c r="J149" s="202">
        <v>7010401022916</v>
      </c>
      <c r="K149" s="203"/>
      <c r="L149" s="203"/>
      <c r="M149" s="203"/>
      <c r="N149" s="203"/>
      <c r="O149" s="203"/>
      <c r="P149" s="204" t="s">
        <v>653</v>
      </c>
      <c r="Q149" s="205"/>
      <c r="R149" s="205"/>
      <c r="S149" s="205"/>
      <c r="T149" s="205"/>
      <c r="U149" s="205"/>
      <c r="V149" s="205"/>
      <c r="W149" s="205"/>
      <c r="X149" s="205"/>
      <c r="Y149" s="206">
        <v>146</v>
      </c>
      <c r="Z149" s="207"/>
      <c r="AA149" s="207"/>
      <c r="AB149" s="208"/>
      <c r="AC149" s="120" t="s">
        <v>255</v>
      </c>
      <c r="AD149" s="121"/>
      <c r="AE149" s="121"/>
      <c r="AF149" s="121"/>
      <c r="AG149" s="121"/>
      <c r="AH149" s="122">
        <v>2</v>
      </c>
      <c r="AI149" s="123"/>
      <c r="AJ149" s="123"/>
      <c r="AK149" s="123"/>
      <c r="AL149" s="216" t="s">
        <v>282</v>
      </c>
      <c r="AM149" s="217"/>
      <c r="AN149" s="217"/>
      <c r="AO149" s="218"/>
      <c r="AP149" s="211" t="s">
        <v>658</v>
      </c>
      <c r="AQ149" s="211"/>
      <c r="AR149" s="211"/>
      <c r="AS149" s="211"/>
      <c r="AT149" s="211"/>
      <c r="AU149" s="211"/>
      <c r="AV149" s="211"/>
      <c r="AW149" s="211"/>
      <c r="AX149" s="211"/>
    </row>
    <row r="150" spans="1:51" ht="24.75" customHeight="1" x14ac:dyDescent="0.2">
      <c r="A150" s="51"/>
      <c r="B150" s="51"/>
      <c r="C150" s="51"/>
      <c r="D150" s="51"/>
      <c r="E150" s="51"/>
      <c r="F150" s="51"/>
      <c r="G150" s="51"/>
      <c r="H150" s="51"/>
      <c r="I150" s="51"/>
      <c r="J150" s="52"/>
      <c r="K150" s="52"/>
      <c r="L150" s="52"/>
      <c r="M150" s="52"/>
      <c r="N150" s="52"/>
      <c r="O150" s="52"/>
      <c r="P150" s="53"/>
      <c r="Q150" s="53"/>
      <c r="R150" s="53"/>
      <c r="S150" s="53"/>
      <c r="T150" s="53"/>
      <c r="U150" s="53"/>
      <c r="V150" s="53"/>
      <c r="W150" s="53"/>
      <c r="X150" s="53"/>
      <c r="Y150" s="54"/>
      <c r="Z150" s="54"/>
      <c r="AA150" s="54"/>
      <c r="AB150" s="54"/>
      <c r="AC150" s="54"/>
      <c r="AD150" s="54"/>
      <c r="AE150" s="54"/>
      <c r="AF150" s="54"/>
      <c r="AG150" s="54"/>
      <c r="AH150" s="54"/>
      <c r="AI150" s="54"/>
      <c r="AJ150" s="54"/>
      <c r="AK150" s="54"/>
      <c r="AL150" s="54"/>
      <c r="AM150" s="54"/>
      <c r="AN150" s="54"/>
      <c r="AO150" s="54"/>
      <c r="AP150" s="53"/>
      <c r="AQ150" s="53"/>
      <c r="AR150" s="53"/>
      <c r="AS150" s="53"/>
      <c r="AT150" s="53"/>
      <c r="AU150" s="53"/>
      <c r="AV150" s="53"/>
      <c r="AW150" s="53"/>
      <c r="AX150" s="53"/>
      <c r="AY150">
        <f>COUNTA($C$153)</f>
        <v>1</v>
      </c>
    </row>
    <row r="151" spans="1:51" ht="24.75" customHeight="1" x14ac:dyDescent="0.2">
      <c r="A151" s="51"/>
      <c r="B151" s="55" t="s">
        <v>172</v>
      </c>
      <c r="C151" s="51"/>
      <c r="D151" s="51"/>
      <c r="E151" s="51"/>
      <c r="F151" s="51"/>
      <c r="G151" s="51"/>
      <c r="H151" s="51"/>
      <c r="I151" s="51"/>
      <c r="J151" s="51"/>
      <c r="K151" s="51"/>
      <c r="L151" s="51"/>
      <c r="M151" s="51"/>
      <c r="N151" s="51"/>
      <c r="O151" s="51"/>
      <c r="P151" s="56"/>
      <c r="Q151" s="56"/>
      <c r="R151" s="56"/>
      <c r="S151" s="56"/>
      <c r="T151" s="56"/>
      <c r="U151" s="56"/>
      <c r="V151" s="56"/>
      <c r="W151" s="56"/>
      <c r="X151" s="56"/>
      <c r="Y151" s="57"/>
      <c r="Z151" s="57"/>
      <c r="AA151" s="57"/>
      <c r="AB151" s="57"/>
      <c r="AC151" s="57"/>
      <c r="AD151" s="57"/>
      <c r="AE151" s="57"/>
      <c r="AF151" s="57"/>
      <c r="AG151" s="57"/>
      <c r="AH151" s="57"/>
      <c r="AI151" s="57"/>
      <c r="AJ151" s="57"/>
      <c r="AK151" s="57"/>
      <c r="AL151" s="57"/>
      <c r="AM151" s="57"/>
      <c r="AN151" s="57"/>
      <c r="AO151" s="57"/>
      <c r="AP151" s="56"/>
      <c r="AQ151" s="56"/>
      <c r="AR151" s="56"/>
      <c r="AS151" s="56"/>
      <c r="AT151" s="56"/>
      <c r="AU151" s="56"/>
      <c r="AV151" s="56"/>
      <c r="AW151" s="56"/>
      <c r="AX151" s="56"/>
      <c r="AY151">
        <f>$AY$150</f>
        <v>1</v>
      </c>
    </row>
    <row r="152" spans="1:51" ht="59.25" customHeight="1" x14ac:dyDescent="0.2">
      <c r="A152" s="113"/>
      <c r="B152" s="113"/>
      <c r="C152" s="113" t="s">
        <v>23</v>
      </c>
      <c r="D152" s="113"/>
      <c r="E152" s="113"/>
      <c r="F152" s="113"/>
      <c r="G152" s="113"/>
      <c r="H152" s="113"/>
      <c r="I152" s="113"/>
      <c r="J152" s="114" t="s">
        <v>196</v>
      </c>
      <c r="K152" s="115"/>
      <c r="L152" s="115"/>
      <c r="M152" s="115"/>
      <c r="N152" s="115"/>
      <c r="O152" s="115"/>
      <c r="P152" s="116" t="s">
        <v>181</v>
      </c>
      <c r="Q152" s="116"/>
      <c r="R152" s="116"/>
      <c r="S152" s="116"/>
      <c r="T152" s="116"/>
      <c r="U152" s="116"/>
      <c r="V152" s="116"/>
      <c r="W152" s="116"/>
      <c r="X152" s="116"/>
      <c r="Y152" s="213" t="s">
        <v>195</v>
      </c>
      <c r="Z152" s="214"/>
      <c r="AA152" s="214"/>
      <c r="AB152" s="214"/>
      <c r="AC152" s="114" t="s">
        <v>231</v>
      </c>
      <c r="AD152" s="114"/>
      <c r="AE152" s="114"/>
      <c r="AF152" s="114"/>
      <c r="AG152" s="114"/>
      <c r="AH152" s="213" t="s">
        <v>252</v>
      </c>
      <c r="AI152" s="113"/>
      <c r="AJ152" s="113"/>
      <c r="AK152" s="113"/>
      <c r="AL152" s="113" t="s">
        <v>18</v>
      </c>
      <c r="AM152" s="113"/>
      <c r="AN152" s="113"/>
      <c r="AO152" s="127"/>
      <c r="AP152" s="215" t="s">
        <v>197</v>
      </c>
      <c r="AQ152" s="215"/>
      <c r="AR152" s="215"/>
      <c r="AS152" s="215"/>
      <c r="AT152" s="215"/>
      <c r="AU152" s="215"/>
      <c r="AV152" s="215"/>
      <c r="AW152" s="215"/>
      <c r="AX152" s="215"/>
      <c r="AY152">
        <f t="shared" ref="AY152:AY153" si="9">$AY$150</f>
        <v>1</v>
      </c>
    </row>
    <row r="153" spans="1:51" ht="54.75" customHeight="1" x14ac:dyDescent="0.2">
      <c r="A153" s="225">
        <v>1</v>
      </c>
      <c r="B153" s="225">
        <v>1</v>
      </c>
      <c r="C153" s="200" t="s">
        <v>619</v>
      </c>
      <c r="D153" s="201"/>
      <c r="E153" s="201"/>
      <c r="F153" s="201"/>
      <c r="G153" s="201"/>
      <c r="H153" s="201"/>
      <c r="I153" s="201"/>
      <c r="J153" s="202">
        <v>7010401022916</v>
      </c>
      <c r="K153" s="203"/>
      <c r="L153" s="203"/>
      <c r="M153" s="203"/>
      <c r="N153" s="203"/>
      <c r="O153" s="203"/>
      <c r="P153" s="204" t="s">
        <v>624</v>
      </c>
      <c r="Q153" s="205"/>
      <c r="R153" s="205"/>
      <c r="S153" s="205"/>
      <c r="T153" s="205"/>
      <c r="U153" s="205"/>
      <c r="V153" s="205"/>
      <c r="W153" s="205"/>
      <c r="X153" s="205"/>
      <c r="Y153" s="206">
        <v>628</v>
      </c>
      <c r="Z153" s="207"/>
      <c r="AA153" s="207"/>
      <c r="AB153" s="208"/>
      <c r="AC153" s="120" t="s">
        <v>255</v>
      </c>
      <c r="AD153" s="121"/>
      <c r="AE153" s="121"/>
      <c r="AF153" s="121"/>
      <c r="AG153" s="121"/>
      <c r="AH153" s="122">
        <v>2</v>
      </c>
      <c r="AI153" s="123"/>
      <c r="AJ153" s="123"/>
      <c r="AK153" s="123"/>
      <c r="AL153" s="216" t="s">
        <v>282</v>
      </c>
      <c r="AM153" s="217"/>
      <c r="AN153" s="217"/>
      <c r="AO153" s="218"/>
      <c r="AP153" s="211" t="s">
        <v>658</v>
      </c>
      <c r="AQ153" s="211"/>
      <c r="AR153" s="211"/>
      <c r="AS153" s="211"/>
      <c r="AT153" s="211"/>
      <c r="AU153" s="211"/>
      <c r="AV153" s="211"/>
      <c r="AW153" s="211"/>
      <c r="AX153" s="211"/>
      <c r="AY153">
        <f t="shared" si="9"/>
        <v>1</v>
      </c>
    </row>
    <row r="154" spans="1:51" ht="24.75" customHeight="1" x14ac:dyDescent="0.2">
      <c r="A154" s="58"/>
      <c r="B154" s="58"/>
      <c r="C154" s="58"/>
      <c r="D154" s="58"/>
      <c r="E154" s="58"/>
      <c r="F154" s="58"/>
      <c r="G154" s="58"/>
      <c r="H154" s="58"/>
      <c r="I154" s="58"/>
      <c r="J154" s="58"/>
      <c r="K154" s="58"/>
      <c r="L154" s="58"/>
      <c r="M154" s="58"/>
      <c r="N154" s="58"/>
      <c r="O154" s="58"/>
      <c r="P154" s="59"/>
      <c r="Q154" s="59"/>
      <c r="R154" s="59"/>
      <c r="S154" s="59"/>
      <c r="T154" s="59"/>
      <c r="U154" s="59"/>
      <c r="V154" s="59"/>
      <c r="W154" s="59"/>
      <c r="X154" s="59"/>
      <c r="Y154" s="60"/>
      <c r="Z154" s="60"/>
      <c r="AA154" s="60"/>
      <c r="AB154" s="60"/>
      <c r="AC154" s="60"/>
      <c r="AD154" s="60"/>
      <c r="AE154" s="60"/>
      <c r="AF154" s="60"/>
      <c r="AG154" s="60"/>
      <c r="AH154" s="60"/>
      <c r="AI154" s="60"/>
      <c r="AJ154" s="60"/>
      <c r="AK154" s="60"/>
      <c r="AL154" s="60"/>
      <c r="AM154" s="60"/>
      <c r="AN154" s="60"/>
      <c r="AO154" s="60"/>
      <c r="AP154" s="59"/>
      <c r="AQ154" s="59"/>
      <c r="AR154" s="59"/>
      <c r="AS154" s="59"/>
      <c r="AT154" s="59"/>
      <c r="AU154" s="59"/>
      <c r="AV154" s="59"/>
      <c r="AW154" s="59"/>
      <c r="AX154" s="59"/>
      <c r="AY154">
        <f>COUNTA($C$157)</f>
        <v>1</v>
      </c>
    </row>
    <row r="155" spans="1:51" ht="24.75" customHeight="1" x14ac:dyDescent="0.2">
      <c r="A155" s="51"/>
      <c r="B155" s="55" t="s">
        <v>220</v>
      </c>
      <c r="C155" s="51"/>
      <c r="D155" s="51"/>
      <c r="E155" s="51"/>
      <c r="F155" s="51"/>
      <c r="G155" s="51"/>
      <c r="H155" s="51"/>
      <c r="I155" s="51"/>
      <c r="J155" s="51"/>
      <c r="K155" s="51"/>
      <c r="L155" s="51"/>
      <c r="M155" s="51"/>
      <c r="N155" s="51"/>
      <c r="O155" s="51"/>
      <c r="P155" s="56"/>
      <c r="Q155" s="56"/>
      <c r="R155" s="56"/>
      <c r="S155" s="56"/>
      <c r="T155" s="56"/>
      <c r="U155" s="56"/>
      <c r="V155" s="56"/>
      <c r="W155" s="56"/>
      <c r="X155" s="56"/>
      <c r="Y155" s="57"/>
      <c r="Z155" s="57"/>
      <c r="AA155" s="57"/>
      <c r="AB155" s="57"/>
      <c r="AC155" s="57"/>
      <c r="AD155" s="57"/>
      <c r="AE155" s="57"/>
      <c r="AF155" s="57"/>
      <c r="AG155" s="57"/>
      <c r="AH155" s="57"/>
      <c r="AI155" s="57"/>
      <c r="AJ155" s="57"/>
      <c r="AK155" s="57"/>
      <c r="AL155" s="57"/>
      <c r="AM155" s="57"/>
      <c r="AN155" s="57"/>
      <c r="AO155" s="57"/>
      <c r="AP155" s="56"/>
      <c r="AQ155" s="56"/>
      <c r="AR155" s="56"/>
      <c r="AS155" s="56"/>
      <c r="AT155" s="56"/>
      <c r="AU155" s="56"/>
      <c r="AV155" s="56"/>
      <c r="AW155" s="56"/>
      <c r="AX155" s="56"/>
      <c r="AY155">
        <f>$AY$154</f>
        <v>1</v>
      </c>
    </row>
    <row r="156" spans="1:51" ht="59.25" customHeight="1" x14ac:dyDescent="0.2">
      <c r="A156" s="113"/>
      <c r="B156" s="113"/>
      <c r="C156" s="113" t="s">
        <v>23</v>
      </c>
      <c r="D156" s="113"/>
      <c r="E156" s="113"/>
      <c r="F156" s="113"/>
      <c r="G156" s="113"/>
      <c r="H156" s="113"/>
      <c r="I156" s="113"/>
      <c r="J156" s="114" t="s">
        <v>196</v>
      </c>
      <c r="K156" s="115"/>
      <c r="L156" s="115"/>
      <c r="M156" s="115"/>
      <c r="N156" s="115"/>
      <c r="O156" s="115"/>
      <c r="P156" s="116" t="s">
        <v>181</v>
      </c>
      <c r="Q156" s="116"/>
      <c r="R156" s="116"/>
      <c r="S156" s="116"/>
      <c r="T156" s="116"/>
      <c r="U156" s="116"/>
      <c r="V156" s="116"/>
      <c r="W156" s="116"/>
      <c r="X156" s="116"/>
      <c r="Y156" s="213" t="s">
        <v>195</v>
      </c>
      <c r="Z156" s="214"/>
      <c r="AA156" s="214"/>
      <c r="AB156" s="214"/>
      <c r="AC156" s="114" t="s">
        <v>231</v>
      </c>
      <c r="AD156" s="114"/>
      <c r="AE156" s="114"/>
      <c r="AF156" s="114"/>
      <c r="AG156" s="114"/>
      <c r="AH156" s="213" t="s">
        <v>252</v>
      </c>
      <c r="AI156" s="113"/>
      <c r="AJ156" s="113"/>
      <c r="AK156" s="113"/>
      <c r="AL156" s="113" t="s">
        <v>18</v>
      </c>
      <c r="AM156" s="113"/>
      <c r="AN156" s="113"/>
      <c r="AO156" s="127"/>
      <c r="AP156" s="215" t="s">
        <v>197</v>
      </c>
      <c r="AQ156" s="215"/>
      <c r="AR156" s="215"/>
      <c r="AS156" s="215"/>
      <c r="AT156" s="215"/>
      <c r="AU156" s="215"/>
      <c r="AV156" s="215"/>
      <c r="AW156" s="215"/>
      <c r="AX156" s="215"/>
      <c r="AY156">
        <f t="shared" ref="AY156:AY157" si="10">$AY$154</f>
        <v>1</v>
      </c>
    </row>
    <row r="157" spans="1:51" ht="51.75" customHeight="1" x14ac:dyDescent="0.2">
      <c r="A157" s="225">
        <v>1</v>
      </c>
      <c r="B157" s="225">
        <v>1</v>
      </c>
      <c r="C157" s="200" t="s">
        <v>620</v>
      </c>
      <c r="D157" s="201"/>
      <c r="E157" s="201"/>
      <c r="F157" s="201"/>
      <c r="G157" s="201"/>
      <c r="H157" s="201"/>
      <c r="I157" s="201"/>
      <c r="J157" s="202">
        <v>7010001088960</v>
      </c>
      <c r="K157" s="203"/>
      <c r="L157" s="203"/>
      <c r="M157" s="203"/>
      <c r="N157" s="203"/>
      <c r="O157" s="203"/>
      <c r="P157" s="204" t="s">
        <v>623</v>
      </c>
      <c r="Q157" s="205"/>
      <c r="R157" s="205"/>
      <c r="S157" s="205"/>
      <c r="T157" s="205"/>
      <c r="U157" s="205"/>
      <c r="V157" s="205"/>
      <c r="W157" s="205"/>
      <c r="X157" s="205"/>
      <c r="Y157" s="206">
        <v>23</v>
      </c>
      <c r="Z157" s="207"/>
      <c r="AA157" s="207"/>
      <c r="AB157" s="208"/>
      <c r="AC157" s="120" t="s">
        <v>256</v>
      </c>
      <c r="AD157" s="121"/>
      <c r="AE157" s="121"/>
      <c r="AF157" s="121"/>
      <c r="AG157" s="121"/>
      <c r="AH157" s="122">
        <v>1</v>
      </c>
      <c r="AI157" s="123"/>
      <c r="AJ157" s="123"/>
      <c r="AK157" s="123"/>
      <c r="AL157" s="216" t="s">
        <v>282</v>
      </c>
      <c r="AM157" s="217"/>
      <c r="AN157" s="217"/>
      <c r="AO157" s="218"/>
      <c r="AP157" s="211" t="s">
        <v>658</v>
      </c>
      <c r="AQ157" s="211"/>
      <c r="AR157" s="211"/>
      <c r="AS157" s="211"/>
      <c r="AT157" s="211"/>
      <c r="AU157" s="211"/>
      <c r="AV157" s="211"/>
      <c r="AW157" s="211"/>
      <c r="AX157" s="211"/>
      <c r="AY157">
        <f t="shared" si="10"/>
        <v>1</v>
      </c>
    </row>
    <row r="158" spans="1:51" ht="24.75" customHeight="1" x14ac:dyDescent="0.2">
      <c r="A158" s="58"/>
      <c r="B158" s="58"/>
      <c r="C158" s="58"/>
      <c r="D158" s="58"/>
      <c r="E158" s="58"/>
      <c r="F158" s="58"/>
      <c r="G158" s="58"/>
      <c r="H158" s="58"/>
      <c r="I158" s="58"/>
      <c r="J158" s="58"/>
      <c r="K158" s="58"/>
      <c r="L158" s="58"/>
      <c r="M158" s="58"/>
      <c r="N158" s="58"/>
      <c r="O158" s="58"/>
      <c r="P158" s="59"/>
      <c r="Q158" s="59"/>
      <c r="R158" s="59"/>
      <c r="S158" s="59"/>
      <c r="T158" s="59"/>
      <c r="U158" s="59"/>
      <c r="V158" s="59"/>
      <c r="W158" s="59"/>
      <c r="X158" s="59"/>
      <c r="Y158" s="60"/>
      <c r="Z158" s="60"/>
      <c r="AA158" s="60"/>
      <c r="AB158" s="60"/>
      <c r="AC158" s="60"/>
      <c r="AD158" s="60"/>
      <c r="AE158" s="60"/>
      <c r="AF158" s="60"/>
      <c r="AG158" s="60"/>
      <c r="AH158" s="60"/>
      <c r="AI158" s="60"/>
      <c r="AJ158" s="60"/>
      <c r="AK158" s="60"/>
      <c r="AL158" s="60"/>
      <c r="AM158" s="60"/>
      <c r="AN158" s="60"/>
      <c r="AO158" s="60"/>
      <c r="AP158" s="59"/>
      <c r="AQ158" s="59"/>
      <c r="AR158" s="59"/>
      <c r="AS158" s="59"/>
      <c r="AT158" s="59"/>
      <c r="AU158" s="59"/>
      <c r="AV158" s="59"/>
      <c r="AW158" s="59"/>
      <c r="AX158" s="59"/>
      <c r="AY158">
        <f>COUNTA($C$161)</f>
        <v>1</v>
      </c>
    </row>
    <row r="159" spans="1:51" ht="24.75" customHeight="1" x14ac:dyDescent="0.2">
      <c r="A159" s="51"/>
      <c r="B159" s="55" t="s">
        <v>173</v>
      </c>
      <c r="C159" s="51"/>
      <c r="D159" s="51"/>
      <c r="E159" s="51"/>
      <c r="F159" s="51"/>
      <c r="G159" s="51"/>
      <c r="H159" s="51"/>
      <c r="I159" s="51"/>
      <c r="J159" s="51"/>
      <c r="K159" s="51"/>
      <c r="L159" s="51"/>
      <c r="M159" s="51"/>
      <c r="N159" s="51"/>
      <c r="O159" s="51"/>
      <c r="P159" s="56"/>
      <c r="Q159" s="56"/>
      <c r="R159" s="56"/>
      <c r="S159" s="56"/>
      <c r="T159" s="56"/>
      <c r="U159" s="56"/>
      <c r="V159" s="56"/>
      <c r="W159" s="56"/>
      <c r="X159" s="56"/>
      <c r="Y159" s="57"/>
      <c r="Z159" s="57"/>
      <c r="AA159" s="57"/>
      <c r="AB159" s="57"/>
      <c r="AC159" s="57"/>
      <c r="AD159" s="57"/>
      <c r="AE159" s="57"/>
      <c r="AF159" s="57"/>
      <c r="AG159" s="57"/>
      <c r="AH159" s="57"/>
      <c r="AI159" s="57"/>
      <c r="AJ159" s="57"/>
      <c r="AK159" s="57"/>
      <c r="AL159" s="57"/>
      <c r="AM159" s="57"/>
      <c r="AN159" s="57"/>
      <c r="AO159" s="57"/>
      <c r="AP159" s="56"/>
      <c r="AQ159" s="56"/>
      <c r="AR159" s="56"/>
      <c r="AS159" s="56"/>
      <c r="AT159" s="56"/>
      <c r="AU159" s="56"/>
      <c r="AV159" s="56"/>
      <c r="AW159" s="56"/>
      <c r="AX159" s="56"/>
      <c r="AY159">
        <f>$AY$158</f>
        <v>1</v>
      </c>
    </row>
    <row r="160" spans="1:51" ht="59.25" customHeight="1" x14ac:dyDescent="0.2">
      <c r="A160" s="113"/>
      <c r="B160" s="113"/>
      <c r="C160" s="113" t="s">
        <v>23</v>
      </c>
      <c r="D160" s="113"/>
      <c r="E160" s="113"/>
      <c r="F160" s="113"/>
      <c r="G160" s="113"/>
      <c r="H160" s="113"/>
      <c r="I160" s="113"/>
      <c r="J160" s="114" t="s">
        <v>196</v>
      </c>
      <c r="K160" s="115"/>
      <c r="L160" s="115"/>
      <c r="M160" s="115"/>
      <c r="N160" s="115"/>
      <c r="O160" s="115"/>
      <c r="P160" s="116" t="s">
        <v>181</v>
      </c>
      <c r="Q160" s="116"/>
      <c r="R160" s="116"/>
      <c r="S160" s="116"/>
      <c r="T160" s="116"/>
      <c r="U160" s="116"/>
      <c r="V160" s="116"/>
      <c r="W160" s="116"/>
      <c r="X160" s="116"/>
      <c r="Y160" s="213" t="s">
        <v>195</v>
      </c>
      <c r="Z160" s="214"/>
      <c r="AA160" s="214"/>
      <c r="AB160" s="214"/>
      <c r="AC160" s="114" t="s">
        <v>231</v>
      </c>
      <c r="AD160" s="114"/>
      <c r="AE160" s="114"/>
      <c r="AF160" s="114"/>
      <c r="AG160" s="114"/>
      <c r="AH160" s="213" t="s">
        <v>252</v>
      </c>
      <c r="AI160" s="113"/>
      <c r="AJ160" s="113"/>
      <c r="AK160" s="113"/>
      <c r="AL160" s="113" t="s">
        <v>18</v>
      </c>
      <c r="AM160" s="113"/>
      <c r="AN160" s="113"/>
      <c r="AO160" s="127"/>
      <c r="AP160" s="215" t="s">
        <v>197</v>
      </c>
      <c r="AQ160" s="215"/>
      <c r="AR160" s="215"/>
      <c r="AS160" s="215"/>
      <c r="AT160" s="215"/>
      <c r="AU160" s="215"/>
      <c r="AV160" s="215"/>
      <c r="AW160" s="215"/>
      <c r="AX160" s="215"/>
      <c r="AY160">
        <f t="shared" ref="AY160:AY161" si="11">$AY$158</f>
        <v>1</v>
      </c>
    </row>
    <row r="161" spans="1:51" ht="89.25" customHeight="1" x14ac:dyDescent="0.2">
      <c r="A161" s="225">
        <v>1</v>
      </c>
      <c r="B161" s="225">
        <v>1</v>
      </c>
      <c r="C161" s="200" t="s">
        <v>621</v>
      </c>
      <c r="D161" s="201"/>
      <c r="E161" s="201"/>
      <c r="F161" s="201"/>
      <c r="G161" s="201"/>
      <c r="H161" s="201"/>
      <c r="I161" s="201"/>
      <c r="J161" s="202">
        <v>8011101010739</v>
      </c>
      <c r="K161" s="203"/>
      <c r="L161" s="203"/>
      <c r="M161" s="203"/>
      <c r="N161" s="203"/>
      <c r="O161" s="203"/>
      <c r="P161" s="204" t="s">
        <v>625</v>
      </c>
      <c r="Q161" s="205"/>
      <c r="R161" s="205"/>
      <c r="S161" s="205"/>
      <c r="T161" s="205"/>
      <c r="U161" s="205"/>
      <c r="V161" s="205"/>
      <c r="W161" s="205"/>
      <c r="X161" s="205"/>
      <c r="Y161" s="206">
        <v>5</v>
      </c>
      <c r="Z161" s="207"/>
      <c r="AA161" s="207"/>
      <c r="AB161" s="208"/>
      <c r="AC161" s="120" t="s">
        <v>261</v>
      </c>
      <c r="AD161" s="121"/>
      <c r="AE161" s="121"/>
      <c r="AF161" s="121"/>
      <c r="AG161" s="121"/>
      <c r="AH161" s="122">
        <v>1</v>
      </c>
      <c r="AI161" s="123"/>
      <c r="AJ161" s="123"/>
      <c r="AK161" s="123"/>
      <c r="AL161" s="216" t="s">
        <v>282</v>
      </c>
      <c r="AM161" s="217"/>
      <c r="AN161" s="217"/>
      <c r="AO161" s="218"/>
      <c r="AP161" s="211" t="s">
        <v>282</v>
      </c>
      <c r="AQ161" s="211"/>
      <c r="AR161" s="211"/>
      <c r="AS161" s="211"/>
      <c r="AT161" s="211"/>
      <c r="AU161" s="211"/>
      <c r="AV161" s="211"/>
      <c r="AW161" s="211"/>
      <c r="AX161" s="211"/>
      <c r="AY161">
        <f t="shared" si="11"/>
        <v>1</v>
      </c>
    </row>
    <row r="162" spans="1:51" ht="24.75" customHeight="1" x14ac:dyDescent="0.2">
      <c r="A162" s="58"/>
      <c r="B162" s="58"/>
      <c r="C162" s="58"/>
      <c r="D162" s="58"/>
      <c r="E162" s="58"/>
      <c r="F162" s="58"/>
      <c r="G162" s="58"/>
      <c r="H162" s="58"/>
      <c r="I162" s="58"/>
      <c r="J162" s="58"/>
      <c r="K162" s="58"/>
      <c r="L162" s="58"/>
      <c r="M162" s="58"/>
      <c r="N162" s="58"/>
      <c r="O162" s="58"/>
      <c r="P162" s="59"/>
      <c r="Q162" s="59"/>
      <c r="R162" s="59"/>
      <c r="S162" s="59"/>
      <c r="T162" s="59"/>
      <c r="U162" s="59"/>
      <c r="V162" s="59"/>
      <c r="W162" s="59"/>
      <c r="X162" s="59"/>
      <c r="Y162" s="60"/>
      <c r="Z162" s="60"/>
      <c r="AA162" s="60"/>
      <c r="AB162" s="60"/>
      <c r="AC162" s="60"/>
      <c r="AD162" s="60"/>
      <c r="AE162" s="60"/>
      <c r="AF162" s="60"/>
      <c r="AG162" s="60"/>
      <c r="AH162" s="60"/>
      <c r="AI162" s="60"/>
      <c r="AJ162" s="60"/>
      <c r="AK162" s="60"/>
      <c r="AL162" s="60"/>
      <c r="AM162" s="60"/>
      <c r="AN162" s="60"/>
      <c r="AO162" s="60"/>
      <c r="AP162" s="59"/>
      <c r="AQ162" s="59"/>
      <c r="AR162" s="59"/>
      <c r="AS162" s="59"/>
      <c r="AT162" s="59"/>
      <c r="AU162" s="59"/>
      <c r="AV162" s="59"/>
      <c r="AW162" s="59"/>
      <c r="AX162" s="59"/>
      <c r="AY162">
        <f>COUNTA($C$165)</f>
        <v>1</v>
      </c>
    </row>
    <row r="163" spans="1:51" ht="24.75" customHeight="1" x14ac:dyDescent="0.2">
      <c r="A163" s="51"/>
      <c r="B163" s="55" t="s">
        <v>174</v>
      </c>
      <c r="C163" s="51"/>
      <c r="D163" s="51"/>
      <c r="E163" s="51"/>
      <c r="F163" s="51"/>
      <c r="G163" s="51"/>
      <c r="H163" s="51"/>
      <c r="I163" s="51"/>
      <c r="J163" s="51"/>
      <c r="K163" s="51"/>
      <c r="L163" s="51"/>
      <c r="M163" s="51"/>
      <c r="N163" s="51"/>
      <c r="O163" s="51"/>
      <c r="P163" s="56"/>
      <c r="Q163" s="56"/>
      <c r="R163" s="56"/>
      <c r="S163" s="56"/>
      <c r="T163" s="56"/>
      <c r="U163" s="56"/>
      <c r="V163" s="56"/>
      <c r="W163" s="56"/>
      <c r="X163" s="56"/>
      <c r="Y163" s="57"/>
      <c r="Z163" s="57"/>
      <c r="AA163" s="57"/>
      <c r="AB163" s="57"/>
      <c r="AC163" s="57"/>
      <c r="AD163" s="57"/>
      <c r="AE163" s="57"/>
      <c r="AF163" s="57"/>
      <c r="AG163" s="57"/>
      <c r="AH163" s="57"/>
      <c r="AI163" s="57"/>
      <c r="AJ163" s="57"/>
      <c r="AK163" s="57"/>
      <c r="AL163" s="57"/>
      <c r="AM163" s="57"/>
      <c r="AN163" s="57"/>
      <c r="AO163" s="57"/>
      <c r="AP163" s="56"/>
      <c r="AQ163" s="56"/>
      <c r="AR163" s="56"/>
      <c r="AS163" s="56"/>
      <c r="AT163" s="56"/>
      <c r="AU163" s="56"/>
      <c r="AV163" s="56"/>
      <c r="AW163" s="56"/>
      <c r="AX163" s="56"/>
      <c r="AY163">
        <f>$AY$162</f>
        <v>1</v>
      </c>
    </row>
    <row r="164" spans="1:51" ht="59.25" customHeight="1" x14ac:dyDescent="0.2">
      <c r="A164" s="113"/>
      <c r="B164" s="113"/>
      <c r="C164" s="113" t="s">
        <v>23</v>
      </c>
      <c r="D164" s="113"/>
      <c r="E164" s="113"/>
      <c r="F164" s="113"/>
      <c r="G164" s="113"/>
      <c r="H164" s="113"/>
      <c r="I164" s="113"/>
      <c r="J164" s="114" t="s">
        <v>196</v>
      </c>
      <c r="K164" s="115"/>
      <c r="L164" s="115"/>
      <c r="M164" s="115"/>
      <c r="N164" s="115"/>
      <c r="O164" s="115"/>
      <c r="P164" s="116" t="s">
        <v>181</v>
      </c>
      <c r="Q164" s="116"/>
      <c r="R164" s="116"/>
      <c r="S164" s="116"/>
      <c r="T164" s="116"/>
      <c r="U164" s="116"/>
      <c r="V164" s="116"/>
      <c r="W164" s="116"/>
      <c r="X164" s="116"/>
      <c r="Y164" s="213" t="s">
        <v>195</v>
      </c>
      <c r="Z164" s="214"/>
      <c r="AA164" s="214"/>
      <c r="AB164" s="214"/>
      <c r="AC164" s="114" t="s">
        <v>231</v>
      </c>
      <c r="AD164" s="114"/>
      <c r="AE164" s="114"/>
      <c r="AF164" s="114"/>
      <c r="AG164" s="114"/>
      <c r="AH164" s="213" t="s">
        <v>252</v>
      </c>
      <c r="AI164" s="113"/>
      <c r="AJ164" s="113"/>
      <c r="AK164" s="113"/>
      <c r="AL164" s="113" t="s">
        <v>18</v>
      </c>
      <c r="AM164" s="113"/>
      <c r="AN164" s="113"/>
      <c r="AO164" s="127"/>
      <c r="AP164" s="215" t="s">
        <v>197</v>
      </c>
      <c r="AQ164" s="215"/>
      <c r="AR164" s="215"/>
      <c r="AS164" s="215"/>
      <c r="AT164" s="215"/>
      <c r="AU164" s="215"/>
      <c r="AV164" s="215"/>
      <c r="AW164" s="215"/>
      <c r="AX164" s="215"/>
      <c r="AY164">
        <f t="shared" ref="AY164:AY165" si="12">$AY$162</f>
        <v>1</v>
      </c>
    </row>
    <row r="165" spans="1:51" ht="30" customHeight="1" x14ac:dyDescent="0.2">
      <c r="A165" s="225">
        <v>1</v>
      </c>
      <c r="B165" s="225">
        <v>1</v>
      </c>
      <c r="C165" s="200" t="s">
        <v>608</v>
      </c>
      <c r="D165" s="201"/>
      <c r="E165" s="201"/>
      <c r="F165" s="201"/>
      <c r="G165" s="201"/>
      <c r="H165" s="201"/>
      <c r="I165" s="201"/>
      <c r="J165" s="202">
        <v>2000012010002</v>
      </c>
      <c r="K165" s="203"/>
      <c r="L165" s="203"/>
      <c r="M165" s="203"/>
      <c r="N165" s="203"/>
      <c r="O165" s="203"/>
      <c r="P165" s="212" t="s">
        <v>618</v>
      </c>
      <c r="Q165" s="212"/>
      <c r="R165" s="212"/>
      <c r="S165" s="212"/>
      <c r="T165" s="212"/>
      <c r="U165" s="212"/>
      <c r="V165" s="212"/>
      <c r="W165" s="212"/>
      <c r="X165" s="212"/>
      <c r="Y165" s="206">
        <v>4</v>
      </c>
      <c r="Z165" s="207"/>
      <c r="AA165" s="207"/>
      <c r="AB165" s="208"/>
      <c r="AC165" s="120" t="s">
        <v>75</v>
      </c>
      <c r="AD165" s="121"/>
      <c r="AE165" s="121"/>
      <c r="AF165" s="121"/>
      <c r="AG165" s="121"/>
      <c r="AH165" s="124" t="s">
        <v>282</v>
      </c>
      <c r="AI165" s="125"/>
      <c r="AJ165" s="125"/>
      <c r="AK165" s="126"/>
      <c r="AL165" s="124" t="s">
        <v>282</v>
      </c>
      <c r="AM165" s="125"/>
      <c r="AN165" s="125"/>
      <c r="AO165" s="126"/>
      <c r="AP165" s="211" t="s">
        <v>617</v>
      </c>
      <c r="AQ165" s="211"/>
      <c r="AR165" s="211"/>
      <c r="AS165" s="211"/>
      <c r="AT165" s="211"/>
      <c r="AU165" s="211"/>
      <c r="AV165" s="211"/>
      <c r="AW165" s="211"/>
      <c r="AX165" s="211"/>
      <c r="AY165">
        <f t="shared" si="12"/>
        <v>1</v>
      </c>
    </row>
    <row r="166" spans="1:51" ht="30" customHeight="1" x14ac:dyDescent="0.2">
      <c r="A166" s="225">
        <v>2</v>
      </c>
      <c r="B166" s="225">
        <v>1</v>
      </c>
      <c r="C166" s="200" t="s">
        <v>609</v>
      </c>
      <c r="D166" s="201"/>
      <c r="E166" s="201"/>
      <c r="F166" s="201"/>
      <c r="G166" s="201"/>
      <c r="H166" s="201"/>
      <c r="I166" s="201"/>
      <c r="J166" s="202">
        <v>2000012010019</v>
      </c>
      <c r="K166" s="203"/>
      <c r="L166" s="203"/>
      <c r="M166" s="203"/>
      <c r="N166" s="203"/>
      <c r="O166" s="203"/>
      <c r="P166" s="212" t="s">
        <v>618</v>
      </c>
      <c r="Q166" s="212"/>
      <c r="R166" s="212"/>
      <c r="S166" s="212"/>
      <c r="T166" s="212"/>
      <c r="U166" s="212"/>
      <c r="V166" s="212"/>
      <c r="W166" s="212"/>
      <c r="X166" s="212"/>
      <c r="Y166" s="206">
        <v>16</v>
      </c>
      <c r="Z166" s="207"/>
      <c r="AA166" s="207"/>
      <c r="AB166" s="208"/>
      <c r="AC166" s="120" t="s">
        <v>75</v>
      </c>
      <c r="AD166" s="121"/>
      <c r="AE166" s="121"/>
      <c r="AF166" s="121"/>
      <c r="AG166" s="121"/>
      <c r="AH166" s="124" t="s">
        <v>282</v>
      </c>
      <c r="AI166" s="125"/>
      <c r="AJ166" s="125"/>
      <c r="AK166" s="126"/>
      <c r="AL166" s="124" t="s">
        <v>282</v>
      </c>
      <c r="AM166" s="125"/>
      <c r="AN166" s="125"/>
      <c r="AO166" s="126"/>
      <c r="AP166" s="211" t="s">
        <v>617</v>
      </c>
      <c r="AQ166" s="211"/>
      <c r="AR166" s="211"/>
      <c r="AS166" s="211"/>
      <c r="AT166" s="211"/>
      <c r="AU166" s="211"/>
      <c r="AV166" s="211"/>
      <c r="AW166" s="211"/>
      <c r="AX166" s="211"/>
      <c r="AY166">
        <f>COUNTA($C$166)</f>
        <v>1</v>
      </c>
    </row>
    <row r="167" spans="1:51" ht="30" customHeight="1" x14ac:dyDescent="0.2">
      <c r="A167" s="225">
        <v>3</v>
      </c>
      <c r="B167" s="225">
        <v>1</v>
      </c>
      <c r="C167" s="200" t="s">
        <v>610</v>
      </c>
      <c r="D167" s="201"/>
      <c r="E167" s="201"/>
      <c r="F167" s="201"/>
      <c r="G167" s="201"/>
      <c r="H167" s="201"/>
      <c r="I167" s="201"/>
      <c r="J167" s="202">
        <v>9000012040001</v>
      </c>
      <c r="K167" s="203"/>
      <c r="L167" s="203"/>
      <c r="M167" s="203"/>
      <c r="N167" s="203"/>
      <c r="O167" s="203"/>
      <c r="P167" s="212" t="s">
        <v>618</v>
      </c>
      <c r="Q167" s="212"/>
      <c r="R167" s="212"/>
      <c r="S167" s="212"/>
      <c r="T167" s="212"/>
      <c r="U167" s="212"/>
      <c r="V167" s="212"/>
      <c r="W167" s="212"/>
      <c r="X167" s="212"/>
      <c r="Y167" s="206">
        <v>5</v>
      </c>
      <c r="Z167" s="207"/>
      <c r="AA167" s="207"/>
      <c r="AB167" s="208"/>
      <c r="AC167" s="120" t="s">
        <v>75</v>
      </c>
      <c r="AD167" s="121"/>
      <c r="AE167" s="121"/>
      <c r="AF167" s="121"/>
      <c r="AG167" s="121"/>
      <c r="AH167" s="124" t="s">
        <v>282</v>
      </c>
      <c r="AI167" s="125"/>
      <c r="AJ167" s="125"/>
      <c r="AK167" s="126"/>
      <c r="AL167" s="124" t="s">
        <v>282</v>
      </c>
      <c r="AM167" s="125"/>
      <c r="AN167" s="125"/>
      <c r="AO167" s="126"/>
      <c r="AP167" s="211" t="s">
        <v>617</v>
      </c>
      <c r="AQ167" s="211"/>
      <c r="AR167" s="211"/>
      <c r="AS167" s="211"/>
      <c r="AT167" s="211"/>
      <c r="AU167" s="211"/>
      <c r="AV167" s="211"/>
      <c r="AW167" s="211"/>
      <c r="AX167" s="211"/>
      <c r="AY167">
        <f>COUNTA($C$167)</f>
        <v>1</v>
      </c>
    </row>
    <row r="168" spans="1:51" ht="30" customHeight="1" x14ac:dyDescent="0.2">
      <c r="A168" s="225">
        <v>4</v>
      </c>
      <c r="B168" s="225">
        <v>1</v>
      </c>
      <c r="C168" s="200" t="s">
        <v>611</v>
      </c>
      <c r="D168" s="201"/>
      <c r="E168" s="201"/>
      <c r="F168" s="201"/>
      <c r="G168" s="201"/>
      <c r="H168" s="201"/>
      <c r="I168" s="201"/>
      <c r="J168" s="202">
        <v>7000012060001</v>
      </c>
      <c r="K168" s="203"/>
      <c r="L168" s="203"/>
      <c r="M168" s="203"/>
      <c r="N168" s="203"/>
      <c r="O168" s="203"/>
      <c r="P168" s="212" t="s">
        <v>618</v>
      </c>
      <c r="Q168" s="212"/>
      <c r="R168" s="212"/>
      <c r="S168" s="212"/>
      <c r="T168" s="212"/>
      <c r="U168" s="212"/>
      <c r="V168" s="212"/>
      <c r="W168" s="212"/>
      <c r="X168" s="212"/>
      <c r="Y168" s="206">
        <v>7</v>
      </c>
      <c r="Z168" s="207"/>
      <c r="AA168" s="207"/>
      <c r="AB168" s="208"/>
      <c r="AC168" s="120" t="s">
        <v>75</v>
      </c>
      <c r="AD168" s="121"/>
      <c r="AE168" s="121"/>
      <c r="AF168" s="121"/>
      <c r="AG168" s="121"/>
      <c r="AH168" s="124" t="s">
        <v>282</v>
      </c>
      <c r="AI168" s="125"/>
      <c r="AJ168" s="125"/>
      <c r="AK168" s="126"/>
      <c r="AL168" s="124" t="s">
        <v>282</v>
      </c>
      <c r="AM168" s="125"/>
      <c r="AN168" s="125"/>
      <c r="AO168" s="126"/>
      <c r="AP168" s="211" t="s">
        <v>617</v>
      </c>
      <c r="AQ168" s="211"/>
      <c r="AR168" s="211"/>
      <c r="AS168" s="211"/>
      <c r="AT168" s="211"/>
      <c r="AU168" s="211"/>
      <c r="AV168" s="211"/>
      <c r="AW168" s="211"/>
      <c r="AX168" s="211"/>
      <c r="AY168">
        <f>COUNTA($C$168)</f>
        <v>1</v>
      </c>
    </row>
    <row r="169" spans="1:51" ht="30" customHeight="1" x14ac:dyDescent="0.2">
      <c r="A169" s="225">
        <v>5</v>
      </c>
      <c r="B169" s="225">
        <v>1</v>
      </c>
      <c r="C169" s="200" t="s">
        <v>612</v>
      </c>
      <c r="D169" s="201"/>
      <c r="E169" s="201"/>
      <c r="F169" s="201"/>
      <c r="G169" s="201"/>
      <c r="H169" s="201"/>
      <c r="I169" s="201"/>
      <c r="J169" s="202">
        <v>4000012090001</v>
      </c>
      <c r="K169" s="203"/>
      <c r="L169" s="203"/>
      <c r="M169" s="203"/>
      <c r="N169" s="203"/>
      <c r="O169" s="203"/>
      <c r="P169" s="212" t="s">
        <v>618</v>
      </c>
      <c r="Q169" s="212"/>
      <c r="R169" s="212"/>
      <c r="S169" s="212"/>
      <c r="T169" s="212"/>
      <c r="U169" s="212"/>
      <c r="V169" s="212"/>
      <c r="W169" s="212"/>
      <c r="X169" s="212"/>
      <c r="Y169" s="206">
        <v>10</v>
      </c>
      <c r="Z169" s="207"/>
      <c r="AA169" s="207"/>
      <c r="AB169" s="208"/>
      <c r="AC169" s="120" t="s">
        <v>75</v>
      </c>
      <c r="AD169" s="121"/>
      <c r="AE169" s="121"/>
      <c r="AF169" s="121"/>
      <c r="AG169" s="121"/>
      <c r="AH169" s="124" t="s">
        <v>282</v>
      </c>
      <c r="AI169" s="125"/>
      <c r="AJ169" s="125"/>
      <c r="AK169" s="126"/>
      <c r="AL169" s="124" t="s">
        <v>282</v>
      </c>
      <c r="AM169" s="125"/>
      <c r="AN169" s="125"/>
      <c r="AO169" s="126"/>
      <c r="AP169" s="211" t="s">
        <v>617</v>
      </c>
      <c r="AQ169" s="211"/>
      <c r="AR169" s="211"/>
      <c r="AS169" s="211"/>
      <c r="AT169" s="211"/>
      <c r="AU169" s="211"/>
      <c r="AV169" s="211"/>
      <c r="AW169" s="211"/>
      <c r="AX169" s="211"/>
      <c r="AY169">
        <f>COUNTA($C$169)</f>
        <v>1</v>
      </c>
    </row>
    <row r="170" spans="1:51" ht="30" customHeight="1" x14ac:dyDescent="0.2">
      <c r="A170" s="225">
        <v>6</v>
      </c>
      <c r="B170" s="225">
        <v>1</v>
      </c>
      <c r="C170" s="200" t="s">
        <v>613</v>
      </c>
      <c r="D170" s="201"/>
      <c r="E170" s="201"/>
      <c r="F170" s="201"/>
      <c r="G170" s="201"/>
      <c r="H170" s="201"/>
      <c r="I170" s="201"/>
      <c r="J170" s="202">
        <v>1000012110001</v>
      </c>
      <c r="K170" s="203"/>
      <c r="L170" s="203"/>
      <c r="M170" s="203"/>
      <c r="N170" s="203"/>
      <c r="O170" s="203"/>
      <c r="P170" s="212" t="s">
        <v>618</v>
      </c>
      <c r="Q170" s="212"/>
      <c r="R170" s="212"/>
      <c r="S170" s="212"/>
      <c r="T170" s="212"/>
      <c r="U170" s="212"/>
      <c r="V170" s="212"/>
      <c r="W170" s="212"/>
      <c r="X170" s="212"/>
      <c r="Y170" s="206">
        <v>12</v>
      </c>
      <c r="Z170" s="207"/>
      <c r="AA170" s="207"/>
      <c r="AB170" s="208"/>
      <c r="AC170" s="120" t="s">
        <v>75</v>
      </c>
      <c r="AD170" s="121"/>
      <c r="AE170" s="121"/>
      <c r="AF170" s="121"/>
      <c r="AG170" s="121"/>
      <c r="AH170" s="124" t="s">
        <v>282</v>
      </c>
      <c r="AI170" s="125"/>
      <c r="AJ170" s="125"/>
      <c r="AK170" s="126"/>
      <c r="AL170" s="124" t="s">
        <v>282</v>
      </c>
      <c r="AM170" s="125"/>
      <c r="AN170" s="125"/>
      <c r="AO170" s="126"/>
      <c r="AP170" s="211" t="s">
        <v>617</v>
      </c>
      <c r="AQ170" s="211"/>
      <c r="AR170" s="211"/>
      <c r="AS170" s="211"/>
      <c r="AT170" s="211"/>
      <c r="AU170" s="211"/>
      <c r="AV170" s="211"/>
      <c r="AW170" s="211"/>
      <c r="AX170" s="211"/>
      <c r="AY170">
        <f>COUNTA($C$170)</f>
        <v>1</v>
      </c>
    </row>
    <row r="171" spans="1:51" ht="30" customHeight="1" x14ac:dyDescent="0.2">
      <c r="A171" s="225">
        <v>7</v>
      </c>
      <c r="B171" s="225">
        <v>1</v>
      </c>
      <c r="C171" s="200" t="s">
        <v>614</v>
      </c>
      <c r="D171" s="201"/>
      <c r="E171" s="201"/>
      <c r="F171" s="201"/>
      <c r="G171" s="201"/>
      <c r="H171" s="201"/>
      <c r="I171" s="201"/>
      <c r="J171" s="202">
        <v>9000012120001</v>
      </c>
      <c r="K171" s="203"/>
      <c r="L171" s="203"/>
      <c r="M171" s="203"/>
      <c r="N171" s="203"/>
      <c r="O171" s="203"/>
      <c r="P171" s="212" t="s">
        <v>618</v>
      </c>
      <c r="Q171" s="212"/>
      <c r="R171" s="212"/>
      <c r="S171" s="212"/>
      <c r="T171" s="212"/>
      <c r="U171" s="212"/>
      <c r="V171" s="212"/>
      <c r="W171" s="212"/>
      <c r="X171" s="212"/>
      <c r="Y171" s="206">
        <v>6</v>
      </c>
      <c r="Z171" s="207"/>
      <c r="AA171" s="207"/>
      <c r="AB171" s="208"/>
      <c r="AC171" s="120" t="s">
        <v>75</v>
      </c>
      <c r="AD171" s="121"/>
      <c r="AE171" s="121"/>
      <c r="AF171" s="121"/>
      <c r="AG171" s="121"/>
      <c r="AH171" s="124" t="s">
        <v>282</v>
      </c>
      <c r="AI171" s="125"/>
      <c r="AJ171" s="125"/>
      <c r="AK171" s="126"/>
      <c r="AL171" s="124" t="s">
        <v>282</v>
      </c>
      <c r="AM171" s="125"/>
      <c r="AN171" s="125"/>
      <c r="AO171" s="126"/>
      <c r="AP171" s="211" t="s">
        <v>617</v>
      </c>
      <c r="AQ171" s="211"/>
      <c r="AR171" s="211"/>
      <c r="AS171" s="211"/>
      <c r="AT171" s="211"/>
      <c r="AU171" s="211"/>
      <c r="AV171" s="211"/>
      <c r="AW171" s="211"/>
      <c r="AX171" s="211"/>
      <c r="AY171">
        <f>COUNTA($C$171)</f>
        <v>1</v>
      </c>
    </row>
    <row r="172" spans="1:51" ht="30" customHeight="1" x14ac:dyDescent="0.2">
      <c r="A172" s="225">
        <v>8</v>
      </c>
      <c r="B172" s="225">
        <v>1</v>
      </c>
      <c r="C172" s="200" t="s">
        <v>615</v>
      </c>
      <c r="D172" s="201"/>
      <c r="E172" s="201"/>
      <c r="F172" s="201"/>
      <c r="G172" s="201"/>
      <c r="H172" s="201"/>
      <c r="I172" s="201"/>
      <c r="J172" s="202">
        <v>6000012150001</v>
      </c>
      <c r="K172" s="203"/>
      <c r="L172" s="203"/>
      <c r="M172" s="203"/>
      <c r="N172" s="203"/>
      <c r="O172" s="203"/>
      <c r="P172" s="212" t="s">
        <v>618</v>
      </c>
      <c r="Q172" s="212"/>
      <c r="R172" s="212"/>
      <c r="S172" s="212"/>
      <c r="T172" s="212"/>
      <c r="U172" s="212"/>
      <c r="V172" s="212"/>
      <c r="W172" s="212"/>
      <c r="X172" s="212"/>
      <c r="Y172" s="206">
        <v>8</v>
      </c>
      <c r="Z172" s="207"/>
      <c r="AA172" s="207"/>
      <c r="AB172" s="208"/>
      <c r="AC172" s="120" t="s">
        <v>75</v>
      </c>
      <c r="AD172" s="121"/>
      <c r="AE172" s="121"/>
      <c r="AF172" s="121"/>
      <c r="AG172" s="121"/>
      <c r="AH172" s="124" t="s">
        <v>282</v>
      </c>
      <c r="AI172" s="125"/>
      <c r="AJ172" s="125"/>
      <c r="AK172" s="126"/>
      <c r="AL172" s="124" t="s">
        <v>282</v>
      </c>
      <c r="AM172" s="125"/>
      <c r="AN172" s="125"/>
      <c r="AO172" s="126"/>
      <c r="AP172" s="211" t="s">
        <v>617</v>
      </c>
      <c r="AQ172" s="211"/>
      <c r="AR172" s="211"/>
      <c r="AS172" s="211"/>
      <c r="AT172" s="211"/>
      <c r="AU172" s="211"/>
      <c r="AV172" s="211"/>
      <c r="AW172" s="211"/>
      <c r="AX172" s="211"/>
      <c r="AY172">
        <f>COUNTA($C$172)</f>
        <v>1</v>
      </c>
    </row>
    <row r="173" spans="1:51" ht="30" customHeight="1" x14ac:dyDescent="0.2">
      <c r="A173" s="225">
        <v>9</v>
      </c>
      <c r="B173" s="225">
        <v>1</v>
      </c>
      <c r="C173" s="200" t="s">
        <v>616</v>
      </c>
      <c r="D173" s="201"/>
      <c r="E173" s="201"/>
      <c r="F173" s="201"/>
      <c r="G173" s="201"/>
      <c r="H173" s="201"/>
      <c r="I173" s="201"/>
      <c r="J173" s="202">
        <v>7000012050002</v>
      </c>
      <c r="K173" s="203"/>
      <c r="L173" s="203"/>
      <c r="M173" s="203"/>
      <c r="N173" s="203"/>
      <c r="O173" s="203"/>
      <c r="P173" s="212" t="s">
        <v>618</v>
      </c>
      <c r="Q173" s="212"/>
      <c r="R173" s="212"/>
      <c r="S173" s="212"/>
      <c r="T173" s="212"/>
      <c r="U173" s="212"/>
      <c r="V173" s="212"/>
      <c r="W173" s="212"/>
      <c r="X173" s="212"/>
      <c r="Y173" s="206">
        <v>8</v>
      </c>
      <c r="Z173" s="207"/>
      <c r="AA173" s="207"/>
      <c r="AB173" s="208"/>
      <c r="AC173" s="120" t="s">
        <v>75</v>
      </c>
      <c r="AD173" s="121"/>
      <c r="AE173" s="121"/>
      <c r="AF173" s="121"/>
      <c r="AG173" s="121"/>
      <c r="AH173" s="124" t="s">
        <v>282</v>
      </c>
      <c r="AI173" s="125"/>
      <c r="AJ173" s="125"/>
      <c r="AK173" s="126"/>
      <c r="AL173" s="124" t="s">
        <v>282</v>
      </c>
      <c r="AM173" s="125"/>
      <c r="AN173" s="125"/>
      <c r="AO173" s="126"/>
      <c r="AP173" s="211" t="s">
        <v>617</v>
      </c>
      <c r="AQ173" s="211"/>
      <c r="AR173" s="211"/>
      <c r="AS173" s="211"/>
      <c r="AT173" s="211"/>
      <c r="AU173" s="211"/>
      <c r="AV173" s="211"/>
      <c r="AW173" s="211"/>
      <c r="AX173" s="211"/>
      <c r="AY173">
        <f>COUNTA($C$173)</f>
        <v>1</v>
      </c>
    </row>
    <row r="174" spans="1:51" ht="24.75" customHeight="1" x14ac:dyDescent="0.2">
      <c r="A174" s="58"/>
      <c r="B174" s="58"/>
      <c r="C174" s="58"/>
      <c r="D174" s="58"/>
      <c r="E174" s="58"/>
      <c r="F174" s="58"/>
      <c r="G174" s="58"/>
      <c r="H174" s="58"/>
      <c r="I174" s="58"/>
      <c r="J174" s="58"/>
      <c r="K174" s="58"/>
      <c r="L174" s="58"/>
      <c r="M174" s="58"/>
      <c r="N174" s="58"/>
      <c r="O174" s="58"/>
      <c r="P174" s="59"/>
      <c r="Q174" s="59"/>
      <c r="R174" s="59"/>
      <c r="S174" s="59"/>
      <c r="T174" s="59"/>
      <c r="U174" s="59"/>
      <c r="V174" s="59"/>
      <c r="W174" s="59"/>
      <c r="X174" s="59"/>
      <c r="Y174" s="60"/>
      <c r="Z174" s="60"/>
      <c r="AA174" s="60"/>
      <c r="AB174" s="60"/>
      <c r="AC174" s="60"/>
      <c r="AD174" s="60"/>
      <c r="AE174" s="60"/>
      <c r="AF174" s="60"/>
      <c r="AG174" s="60"/>
      <c r="AH174" s="60"/>
      <c r="AI174" s="60"/>
      <c r="AJ174" s="60"/>
      <c r="AK174" s="60"/>
      <c r="AL174" s="60"/>
      <c r="AM174" s="60"/>
      <c r="AN174" s="60"/>
      <c r="AO174" s="60"/>
      <c r="AP174" s="59"/>
      <c r="AQ174" s="59"/>
      <c r="AR174" s="59"/>
      <c r="AS174" s="59"/>
      <c r="AT174" s="59"/>
      <c r="AU174" s="59"/>
      <c r="AV174" s="59"/>
      <c r="AW174" s="59"/>
      <c r="AX174" s="59"/>
      <c r="AY174">
        <f>COUNTA($C$177)</f>
        <v>1</v>
      </c>
    </row>
    <row r="175" spans="1:51" ht="24.75" customHeight="1" x14ac:dyDescent="0.2">
      <c r="A175" s="51"/>
      <c r="B175" s="55" t="s">
        <v>175</v>
      </c>
      <c r="C175" s="51"/>
      <c r="D175" s="51"/>
      <c r="E175" s="51"/>
      <c r="F175" s="51"/>
      <c r="G175" s="51"/>
      <c r="H175" s="51"/>
      <c r="I175" s="51"/>
      <c r="J175" s="51"/>
      <c r="K175" s="51"/>
      <c r="L175" s="51"/>
      <c r="M175" s="51"/>
      <c r="N175" s="51"/>
      <c r="O175" s="51"/>
      <c r="P175" s="56"/>
      <c r="Q175" s="56"/>
      <c r="R175" s="56"/>
      <c r="S175" s="56"/>
      <c r="T175" s="56"/>
      <c r="U175" s="56"/>
      <c r="V175" s="56"/>
      <c r="W175" s="56"/>
      <c r="X175" s="56"/>
      <c r="Y175" s="57"/>
      <c r="Z175" s="57"/>
      <c r="AA175" s="57"/>
      <c r="AB175" s="57"/>
      <c r="AC175" s="57"/>
      <c r="AD175" s="57"/>
      <c r="AE175" s="57"/>
      <c r="AF175" s="57"/>
      <c r="AG175" s="57"/>
      <c r="AH175" s="57"/>
      <c r="AI175" s="57"/>
      <c r="AJ175" s="57"/>
      <c r="AK175" s="57"/>
      <c r="AL175" s="57"/>
      <c r="AM175" s="57"/>
      <c r="AN175" s="57"/>
      <c r="AO175" s="57"/>
      <c r="AP175" s="56"/>
      <c r="AQ175" s="56"/>
      <c r="AR175" s="56"/>
      <c r="AS175" s="56"/>
      <c r="AT175" s="56"/>
      <c r="AU175" s="56"/>
      <c r="AV175" s="56"/>
      <c r="AW175" s="56"/>
      <c r="AX175" s="56"/>
      <c r="AY175">
        <f>$AY$174</f>
        <v>1</v>
      </c>
    </row>
    <row r="176" spans="1:51" ht="59.25" customHeight="1" x14ac:dyDescent="0.2">
      <c r="A176" s="113"/>
      <c r="B176" s="113"/>
      <c r="C176" s="113" t="s">
        <v>23</v>
      </c>
      <c r="D176" s="113"/>
      <c r="E176" s="113"/>
      <c r="F176" s="113"/>
      <c r="G176" s="113"/>
      <c r="H176" s="113"/>
      <c r="I176" s="113"/>
      <c r="J176" s="114" t="s">
        <v>196</v>
      </c>
      <c r="K176" s="115"/>
      <c r="L176" s="115"/>
      <c r="M176" s="115"/>
      <c r="N176" s="115"/>
      <c r="O176" s="115"/>
      <c r="P176" s="116" t="s">
        <v>181</v>
      </c>
      <c r="Q176" s="116"/>
      <c r="R176" s="116"/>
      <c r="S176" s="116"/>
      <c r="T176" s="116"/>
      <c r="U176" s="116"/>
      <c r="V176" s="116"/>
      <c r="W176" s="116"/>
      <c r="X176" s="116"/>
      <c r="Y176" s="213" t="s">
        <v>195</v>
      </c>
      <c r="Z176" s="214"/>
      <c r="AA176" s="214"/>
      <c r="AB176" s="214"/>
      <c r="AC176" s="114" t="s">
        <v>231</v>
      </c>
      <c r="AD176" s="114"/>
      <c r="AE176" s="114"/>
      <c r="AF176" s="114"/>
      <c r="AG176" s="114"/>
      <c r="AH176" s="213" t="s">
        <v>252</v>
      </c>
      <c r="AI176" s="113"/>
      <c r="AJ176" s="113"/>
      <c r="AK176" s="113"/>
      <c r="AL176" s="113" t="s">
        <v>18</v>
      </c>
      <c r="AM176" s="113"/>
      <c r="AN176" s="113"/>
      <c r="AO176" s="127"/>
      <c r="AP176" s="199" t="s">
        <v>197</v>
      </c>
      <c r="AQ176" s="199"/>
      <c r="AR176" s="199"/>
      <c r="AS176" s="199"/>
      <c r="AT176" s="199"/>
      <c r="AU176" s="199"/>
      <c r="AV176" s="199"/>
      <c r="AW176" s="199"/>
      <c r="AX176" s="199"/>
      <c r="AY176">
        <f t="shared" ref="AY176:AY177" si="13">$AY$174</f>
        <v>1</v>
      </c>
    </row>
    <row r="177" spans="1:51" ht="54.75" customHeight="1" x14ac:dyDescent="0.2">
      <c r="A177" s="225">
        <v>1</v>
      </c>
      <c r="B177" s="225">
        <v>1</v>
      </c>
      <c r="C177" s="200" t="s">
        <v>627</v>
      </c>
      <c r="D177" s="201"/>
      <c r="E177" s="201"/>
      <c r="F177" s="201"/>
      <c r="G177" s="201"/>
      <c r="H177" s="201"/>
      <c r="I177" s="201"/>
      <c r="J177" s="202">
        <v>7010601022674</v>
      </c>
      <c r="K177" s="203"/>
      <c r="L177" s="203"/>
      <c r="M177" s="203"/>
      <c r="N177" s="203"/>
      <c r="O177" s="203"/>
      <c r="P177" s="204" t="s">
        <v>628</v>
      </c>
      <c r="Q177" s="205"/>
      <c r="R177" s="205"/>
      <c r="S177" s="205"/>
      <c r="T177" s="205"/>
      <c r="U177" s="205"/>
      <c r="V177" s="205"/>
      <c r="W177" s="205"/>
      <c r="X177" s="205"/>
      <c r="Y177" s="206">
        <v>56</v>
      </c>
      <c r="Z177" s="207"/>
      <c r="AA177" s="207"/>
      <c r="AB177" s="208"/>
      <c r="AC177" s="120" t="s">
        <v>255</v>
      </c>
      <c r="AD177" s="121"/>
      <c r="AE177" s="121"/>
      <c r="AF177" s="121"/>
      <c r="AG177" s="121"/>
      <c r="AH177" s="122">
        <v>2</v>
      </c>
      <c r="AI177" s="123"/>
      <c r="AJ177" s="123"/>
      <c r="AK177" s="123"/>
      <c r="AL177" s="124" t="s">
        <v>282</v>
      </c>
      <c r="AM177" s="125"/>
      <c r="AN177" s="125"/>
      <c r="AO177" s="126"/>
      <c r="AP177" s="211" t="s">
        <v>658</v>
      </c>
      <c r="AQ177" s="211"/>
      <c r="AR177" s="211"/>
      <c r="AS177" s="211"/>
      <c r="AT177" s="211"/>
      <c r="AU177" s="211"/>
      <c r="AV177" s="211"/>
      <c r="AW177" s="211"/>
      <c r="AX177" s="211"/>
      <c r="AY177">
        <f t="shared" si="13"/>
        <v>1</v>
      </c>
    </row>
    <row r="178" spans="1:51" ht="57" customHeight="1" x14ac:dyDescent="0.2">
      <c r="A178" s="225">
        <v>2</v>
      </c>
      <c r="B178" s="225">
        <v>1</v>
      </c>
      <c r="C178" s="200" t="s">
        <v>629</v>
      </c>
      <c r="D178" s="201"/>
      <c r="E178" s="201"/>
      <c r="F178" s="201"/>
      <c r="G178" s="201"/>
      <c r="H178" s="201"/>
      <c r="I178" s="201"/>
      <c r="J178" s="202">
        <v>3010401094918</v>
      </c>
      <c r="K178" s="203"/>
      <c r="L178" s="203"/>
      <c r="M178" s="203"/>
      <c r="N178" s="203"/>
      <c r="O178" s="203"/>
      <c r="P178" s="204" t="s">
        <v>630</v>
      </c>
      <c r="Q178" s="205"/>
      <c r="R178" s="205"/>
      <c r="S178" s="205"/>
      <c r="T178" s="205"/>
      <c r="U178" s="205"/>
      <c r="V178" s="205"/>
      <c r="W178" s="205"/>
      <c r="X178" s="205"/>
      <c r="Y178" s="206">
        <v>32</v>
      </c>
      <c r="Z178" s="207"/>
      <c r="AA178" s="207"/>
      <c r="AB178" s="208"/>
      <c r="AC178" s="120" t="s">
        <v>255</v>
      </c>
      <c r="AD178" s="121"/>
      <c r="AE178" s="121"/>
      <c r="AF178" s="121"/>
      <c r="AG178" s="121"/>
      <c r="AH178" s="122">
        <v>2</v>
      </c>
      <c r="AI178" s="123"/>
      <c r="AJ178" s="123"/>
      <c r="AK178" s="123"/>
      <c r="AL178" s="124" t="s">
        <v>282</v>
      </c>
      <c r="AM178" s="125"/>
      <c r="AN178" s="125"/>
      <c r="AO178" s="126"/>
      <c r="AP178" s="211" t="s">
        <v>658</v>
      </c>
      <c r="AQ178" s="211"/>
      <c r="AR178" s="211"/>
      <c r="AS178" s="211"/>
      <c r="AT178" s="211"/>
      <c r="AU178" s="211"/>
      <c r="AV178" s="211"/>
      <c r="AW178" s="211"/>
      <c r="AX178" s="211"/>
      <c r="AY178">
        <f>COUNTA($C$178)</f>
        <v>1</v>
      </c>
    </row>
    <row r="179" spans="1:51" ht="54" customHeight="1" x14ac:dyDescent="0.2">
      <c r="A179" s="225">
        <v>3</v>
      </c>
      <c r="B179" s="225">
        <v>1</v>
      </c>
      <c r="C179" s="200" t="s">
        <v>631</v>
      </c>
      <c r="D179" s="201"/>
      <c r="E179" s="201"/>
      <c r="F179" s="201"/>
      <c r="G179" s="201"/>
      <c r="H179" s="201"/>
      <c r="I179" s="201"/>
      <c r="J179" s="202">
        <v>4010401058467</v>
      </c>
      <c r="K179" s="203"/>
      <c r="L179" s="203"/>
      <c r="M179" s="203"/>
      <c r="N179" s="203"/>
      <c r="O179" s="203"/>
      <c r="P179" s="204" t="s">
        <v>632</v>
      </c>
      <c r="Q179" s="205"/>
      <c r="R179" s="205"/>
      <c r="S179" s="205"/>
      <c r="T179" s="205"/>
      <c r="U179" s="205"/>
      <c r="V179" s="205"/>
      <c r="W179" s="205"/>
      <c r="X179" s="205"/>
      <c r="Y179" s="206">
        <v>2</v>
      </c>
      <c r="Z179" s="207"/>
      <c r="AA179" s="207"/>
      <c r="AB179" s="208"/>
      <c r="AC179" s="120" t="s">
        <v>255</v>
      </c>
      <c r="AD179" s="121"/>
      <c r="AE179" s="121"/>
      <c r="AF179" s="121"/>
      <c r="AG179" s="121"/>
      <c r="AH179" s="209">
        <v>2</v>
      </c>
      <c r="AI179" s="210"/>
      <c r="AJ179" s="210"/>
      <c r="AK179" s="210"/>
      <c r="AL179" s="124" t="s">
        <v>282</v>
      </c>
      <c r="AM179" s="125"/>
      <c r="AN179" s="125"/>
      <c r="AO179" s="126"/>
      <c r="AP179" s="211" t="s">
        <v>658</v>
      </c>
      <c r="AQ179" s="211"/>
      <c r="AR179" s="211"/>
      <c r="AS179" s="211"/>
      <c r="AT179" s="211"/>
      <c r="AU179" s="211"/>
      <c r="AV179" s="211"/>
      <c r="AW179" s="211"/>
      <c r="AX179" s="211"/>
      <c r="AY179">
        <f>COUNTA($C$179)</f>
        <v>1</v>
      </c>
    </row>
    <row r="180" spans="1:51" ht="79.5" customHeight="1" x14ac:dyDescent="0.2">
      <c r="A180" s="225">
        <v>4</v>
      </c>
      <c r="B180" s="225">
        <v>1</v>
      </c>
      <c r="C180" s="200" t="s">
        <v>633</v>
      </c>
      <c r="D180" s="201"/>
      <c r="E180" s="201"/>
      <c r="F180" s="201"/>
      <c r="G180" s="201"/>
      <c r="H180" s="201"/>
      <c r="I180" s="201"/>
      <c r="J180" s="202">
        <v>6010401078785</v>
      </c>
      <c r="K180" s="203"/>
      <c r="L180" s="203"/>
      <c r="M180" s="203"/>
      <c r="N180" s="203"/>
      <c r="O180" s="203"/>
      <c r="P180" s="212" t="s">
        <v>640</v>
      </c>
      <c r="Q180" s="212"/>
      <c r="R180" s="212"/>
      <c r="S180" s="212"/>
      <c r="T180" s="212"/>
      <c r="U180" s="212"/>
      <c r="V180" s="212"/>
      <c r="W180" s="212"/>
      <c r="X180" s="212"/>
      <c r="Y180" s="206">
        <v>137</v>
      </c>
      <c r="Z180" s="207"/>
      <c r="AA180" s="207"/>
      <c r="AB180" s="208"/>
      <c r="AC180" s="120" t="s">
        <v>255</v>
      </c>
      <c r="AD180" s="121"/>
      <c r="AE180" s="121"/>
      <c r="AF180" s="121"/>
      <c r="AG180" s="121"/>
      <c r="AH180" s="209">
        <v>2</v>
      </c>
      <c r="AI180" s="210"/>
      <c r="AJ180" s="210"/>
      <c r="AK180" s="210"/>
      <c r="AL180" s="124" t="s">
        <v>282</v>
      </c>
      <c r="AM180" s="125"/>
      <c r="AN180" s="125"/>
      <c r="AO180" s="126"/>
      <c r="AP180" s="211" t="s">
        <v>658</v>
      </c>
      <c r="AQ180" s="211"/>
      <c r="AR180" s="211"/>
      <c r="AS180" s="211"/>
      <c r="AT180" s="211"/>
      <c r="AU180" s="211"/>
      <c r="AV180" s="211"/>
      <c r="AW180" s="211"/>
      <c r="AX180" s="211"/>
      <c r="AY180">
        <f>COUNTA($C$180)</f>
        <v>1</v>
      </c>
    </row>
    <row r="181" spans="1:51" ht="7.8" customHeight="1" x14ac:dyDescent="0.2">
      <c r="A181" s="58"/>
      <c r="B181" s="58"/>
      <c r="C181" s="58"/>
      <c r="D181" s="58"/>
      <c r="E181" s="58"/>
      <c r="F181" s="58"/>
      <c r="G181" s="58"/>
      <c r="H181" s="58"/>
      <c r="I181" s="58"/>
      <c r="J181" s="58"/>
      <c r="K181" s="58"/>
      <c r="L181" s="58"/>
      <c r="M181" s="58"/>
      <c r="N181" s="58"/>
      <c r="O181" s="58"/>
      <c r="P181" s="59"/>
      <c r="Q181" s="59"/>
      <c r="R181" s="59"/>
      <c r="S181" s="59"/>
      <c r="T181" s="59"/>
      <c r="U181" s="59"/>
      <c r="V181" s="59"/>
      <c r="W181" s="59"/>
      <c r="X181" s="59"/>
      <c r="Y181" s="60"/>
      <c r="Z181" s="60"/>
      <c r="AA181" s="60"/>
      <c r="AB181" s="60"/>
      <c r="AC181" s="60"/>
      <c r="AD181" s="60"/>
      <c r="AE181" s="60"/>
      <c r="AF181" s="60"/>
      <c r="AG181" s="60"/>
      <c r="AH181" s="60"/>
      <c r="AI181" s="60"/>
      <c r="AJ181" s="60"/>
      <c r="AK181" s="60"/>
      <c r="AL181" s="60"/>
      <c r="AM181" s="60"/>
      <c r="AN181" s="60"/>
      <c r="AO181" s="60"/>
      <c r="AP181" s="59"/>
      <c r="AQ181" s="59"/>
      <c r="AR181" s="59"/>
      <c r="AS181" s="59"/>
      <c r="AT181" s="59"/>
      <c r="AU181" s="59"/>
      <c r="AV181" s="59"/>
      <c r="AW181" s="59"/>
      <c r="AX181" s="59"/>
      <c r="AY181">
        <f>COUNTA($C$184)</f>
        <v>1</v>
      </c>
    </row>
    <row r="182" spans="1:51" ht="24.75" customHeight="1" x14ac:dyDescent="0.2">
      <c r="A182" s="51"/>
      <c r="B182" s="55" t="s">
        <v>176</v>
      </c>
      <c r="C182" s="51"/>
      <c r="D182" s="51"/>
      <c r="E182" s="51"/>
      <c r="F182" s="51"/>
      <c r="G182" s="51"/>
      <c r="H182" s="51"/>
      <c r="I182" s="51"/>
      <c r="J182" s="51"/>
      <c r="K182" s="51"/>
      <c r="L182" s="51"/>
      <c r="M182" s="51"/>
      <c r="N182" s="51"/>
      <c r="O182" s="51"/>
      <c r="P182" s="56"/>
      <c r="Q182" s="56"/>
      <c r="R182" s="56"/>
      <c r="S182" s="56"/>
      <c r="T182" s="56"/>
      <c r="U182" s="56"/>
      <c r="V182" s="56"/>
      <c r="W182" s="56"/>
      <c r="X182" s="56"/>
      <c r="Y182" s="57"/>
      <c r="Z182" s="57"/>
      <c r="AA182" s="57"/>
      <c r="AB182" s="57"/>
      <c r="AC182" s="57"/>
      <c r="AD182" s="57"/>
      <c r="AE182" s="57"/>
      <c r="AF182" s="57"/>
      <c r="AG182" s="57"/>
      <c r="AH182" s="57"/>
      <c r="AI182" s="57"/>
      <c r="AJ182" s="57"/>
      <c r="AK182" s="57"/>
      <c r="AL182" s="57"/>
      <c r="AM182" s="57"/>
      <c r="AN182" s="57"/>
      <c r="AO182" s="57"/>
      <c r="AP182" s="56"/>
      <c r="AQ182" s="56"/>
      <c r="AR182" s="56"/>
      <c r="AS182" s="56"/>
      <c r="AT182" s="56"/>
      <c r="AU182" s="56"/>
      <c r="AV182" s="56"/>
      <c r="AW182" s="56"/>
      <c r="AX182" s="56"/>
      <c r="AY182">
        <f>$AY$181</f>
        <v>1</v>
      </c>
    </row>
    <row r="183" spans="1:51" ht="59.25" customHeight="1" x14ac:dyDescent="0.2">
      <c r="A183" s="113"/>
      <c r="B183" s="113"/>
      <c r="C183" s="113" t="s">
        <v>23</v>
      </c>
      <c r="D183" s="113"/>
      <c r="E183" s="113"/>
      <c r="F183" s="113"/>
      <c r="G183" s="113"/>
      <c r="H183" s="113"/>
      <c r="I183" s="113"/>
      <c r="J183" s="114" t="s">
        <v>196</v>
      </c>
      <c r="K183" s="115"/>
      <c r="L183" s="115"/>
      <c r="M183" s="115"/>
      <c r="N183" s="115"/>
      <c r="O183" s="115"/>
      <c r="P183" s="116" t="s">
        <v>181</v>
      </c>
      <c r="Q183" s="116"/>
      <c r="R183" s="116"/>
      <c r="S183" s="116"/>
      <c r="T183" s="116"/>
      <c r="U183" s="116"/>
      <c r="V183" s="116"/>
      <c r="W183" s="116"/>
      <c r="X183" s="116"/>
      <c r="Y183" s="213" t="s">
        <v>195</v>
      </c>
      <c r="Z183" s="214"/>
      <c r="AA183" s="214"/>
      <c r="AB183" s="214"/>
      <c r="AC183" s="114" t="s">
        <v>231</v>
      </c>
      <c r="AD183" s="114"/>
      <c r="AE183" s="114"/>
      <c r="AF183" s="114"/>
      <c r="AG183" s="114"/>
      <c r="AH183" s="213" t="s">
        <v>252</v>
      </c>
      <c r="AI183" s="113"/>
      <c r="AJ183" s="113"/>
      <c r="AK183" s="113"/>
      <c r="AL183" s="113" t="s">
        <v>18</v>
      </c>
      <c r="AM183" s="113"/>
      <c r="AN183" s="113"/>
      <c r="AO183" s="127"/>
      <c r="AP183" s="199" t="s">
        <v>197</v>
      </c>
      <c r="AQ183" s="199"/>
      <c r="AR183" s="199"/>
      <c r="AS183" s="199"/>
      <c r="AT183" s="199"/>
      <c r="AU183" s="199"/>
      <c r="AV183" s="199"/>
      <c r="AW183" s="199"/>
      <c r="AX183" s="199"/>
      <c r="AY183">
        <f t="shared" ref="AY183:AY184" si="14">$AY$181</f>
        <v>1</v>
      </c>
    </row>
    <row r="184" spans="1:51" ht="57" customHeight="1" x14ac:dyDescent="0.2">
      <c r="A184" s="225">
        <v>1</v>
      </c>
      <c r="B184" s="225">
        <v>1</v>
      </c>
      <c r="C184" s="200" t="s">
        <v>622</v>
      </c>
      <c r="D184" s="201"/>
      <c r="E184" s="201"/>
      <c r="F184" s="201"/>
      <c r="G184" s="201"/>
      <c r="H184" s="201"/>
      <c r="I184" s="201"/>
      <c r="J184" s="202">
        <v>4010003029619</v>
      </c>
      <c r="K184" s="203"/>
      <c r="L184" s="203"/>
      <c r="M184" s="203"/>
      <c r="N184" s="203"/>
      <c r="O184" s="203"/>
      <c r="P184" s="204" t="s">
        <v>626</v>
      </c>
      <c r="Q184" s="205"/>
      <c r="R184" s="205"/>
      <c r="S184" s="205"/>
      <c r="T184" s="205"/>
      <c r="U184" s="205"/>
      <c r="V184" s="205"/>
      <c r="W184" s="205"/>
      <c r="X184" s="205"/>
      <c r="Y184" s="206">
        <v>6</v>
      </c>
      <c r="Z184" s="207"/>
      <c r="AA184" s="207"/>
      <c r="AB184" s="208"/>
      <c r="AC184" s="120" t="s">
        <v>254</v>
      </c>
      <c r="AD184" s="121"/>
      <c r="AE184" s="121"/>
      <c r="AF184" s="121"/>
      <c r="AG184" s="121"/>
      <c r="AH184" s="122"/>
      <c r="AI184" s="123"/>
      <c r="AJ184" s="123"/>
      <c r="AK184" s="123"/>
      <c r="AL184" s="124" t="s">
        <v>282</v>
      </c>
      <c r="AM184" s="125"/>
      <c r="AN184" s="125"/>
      <c r="AO184" s="126"/>
      <c r="AP184" s="211" t="s">
        <v>658</v>
      </c>
      <c r="AQ184" s="211"/>
      <c r="AR184" s="211"/>
      <c r="AS184" s="211"/>
      <c r="AT184" s="211"/>
      <c r="AU184" s="211"/>
      <c r="AV184" s="211"/>
      <c r="AW184" s="211"/>
      <c r="AX184" s="211"/>
      <c r="AY184">
        <f t="shared" si="14"/>
        <v>1</v>
      </c>
    </row>
    <row r="185" spans="1:51" x14ac:dyDescent="0.2">
      <c r="A185" s="58"/>
      <c r="B185" s="58"/>
      <c r="C185" s="58"/>
      <c r="D185" s="58"/>
      <c r="E185" s="58"/>
      <c r="F185" s="58"/>
      <c r="G185" s="58"/>
      <c r="H185" s="58"/>
      <c r="I185" s="58"/>
      <c r="J185" s="58"/>
      <c r="K185" s="58"/>
      <c r="L185" s="58"/>
      <c r="M185" s="58"/>
      <c r="N185" s="58"/>
      <c r="O185" s="58"/>
      <c r="P185" s="59"/>
      <c r="Q185" s="59"/>
      <c r="R185" s="59"/>
      <c r="S185" s="59"/>
      <c r="T185" s="59"/>
      <c r="U185" s="59"/>
      <c r="V185" s="59"/>
      <c r="W185" s="59"/>
      <c r="X185" s="59"/>
      <c r="Y185" s="60"/>
      <c r="Z185" s="60"/>
      <c r="AA185" s="60"/>
      <c r="AB185" s="60"/>
      <c r="AC185" s="60"/>
      <c r="AD185" s="60"/>
      <c r="AE185" s="60"/>
      <c r="AF185" s="60"/>
      <c r="AG185" s="60"/>
      <c r="AH185" s="60"/>
      <c r="AI185" s="60"/>
      <c r="AJ185" s="60"/>
      <c r="AK185" s="60"/>
      <c r="AL185" s="60"/>
      <c r="AM185" s="60"/>
      <c r="AN185" s="60"/>
      <c r="AO185" s="60"/>
      <c r="AP185" s="59"/>
      <c r="AQ185" s="59"/>
      <c r="AR185" s="59"/>
      <c r="AS185" s="59"/>
      <c r="AT185" s="59"/>
      <c r="AU185" s="59"/>
      <c r="AV185" s="59"/>
      <c r="AW185" s="59"/>
      <c r="AX185" s="59"/>
      <c r="AY185">
        <f>COUNTA(#REF!)</f>
        <v>1</v>
      </c>
    </row>
    <row r="186" spans="1:51" ht="24.75" customHeight="1" x14ac:dyDescent="0.2">
      <c r="A186" s="219" t="s">
        <v>225</v>
      </c>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1"/>
      <c r="AL186" s="105" t="s">
        <v>236</v>
      </c>
      <c r="AM186" s="106"/>
      <c r="AN186" s="106"/>
      <c r="AO186" s="71" t="s">
        <v>642</v>
      </c>
      <c r="AP186" s="61"/>
      <c r="AQ186" s="61"/>
      <c r="AR186" s="61"/>
      <c r="AS186" s="61"/>
      <c r="AT186" s="61"/>
      <c r="AU186" s="61"/>
      <c r="AV186" s="61"/>
      <c r="AW186" s="61"/>
      <c r="AX186" s="62"/>
      <c r="AY186">
        <f>COUNTIF($AO$186,"☑")</f>
        <v>1</v>
      </c>
    </row>
    <row r="187" spans="1:51" ht="13.2" customHeight="1" x14ac:dyDescent="0.2">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63"/>
      <c r="AM187" s="63"/>
      <c r="AN187" s="63"/>
      <c r="AO187" s="63"/>
      <c r="AP187" s="63"/>
      <c r="AQ187" s="63"/>
      <c r="AR187" s="63"/>
      <c r="AS187" s="63"/>
      <c r="AT187" s="63"/>
      <c r="AU187" s="63"/>
      <c r="AV187" s="63"/>
      <c r="AW187" s="63"/>
      <c r="AX187" s="63"/>
    </row>
    <row r="188" spans="1:51" ht="24.75" customHeight="1" x14ac:dyDescent="0.2">
      <c r="A188" s="52"/>
      <c r="B188" s="64" t="s">
        <v>215</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row>
    <row r="189" spans="1:51" ht="58.5" customHeight="1" x14ac:dyDescent="0.2">
      <c r="A189" s="225"/>
      <c r="B189" s="225"/>
      <c r="C189" s="114" t="s">
        <v>193</v>
      </c>
      <c r="D189" s="222"/>
      <c r="E189" s="114" t="s">
        <v>192</v>
      </c>
      <c r="F189" s="222"/>
      <c r="G189" s="222"/>
      <c r="H189" s="222"/>
      <c r="I189" s="222"/>
      <c r="J189" s="114" t="s">
        <v>196</v>
      </c>
      <c r="K189" s="114"/>
      <c r="L189" s="114"/>
      <c r="M189" s="114"/>
      <c r="N189" s="114"/>
      <c r="O189" s="114"/>
      <c r="P189" s="213" t="s">
        <v>24</v>
      </c>
      <c r="Q189" s="213"/>
      <c r="R189" s="213"/>
      <c r="S189" s="213"/>
      <c r="T189" s="213"/>
      <c r="U189" s="213"/>
      <c r="V189" s="213"/>
      <c r="W189" s="213"/>
      <c r="X189" s="213"/>
      <c r="Y189" s="114" t="s">
        <v>198</v>
      </c>
      <c r="Z189" s="222"/>
      <c r="AA189" s="222"/>
      <c r="AB189" s="222"/>
      <c r="AC189" s="114" t="s">
        <v>182</v>
      </c>
      <c r="AD189" s="114"/>
      <c r="AE189" s="114"/>
      <c r="AF189" s="114"/>
      <c r="AG189" s="114"/>
      <c r="AH189" s="213" t="s">
        <v>188</v>
      </c>
      <c r="AI189" s="214"/>
      <c r="AJ189" s="214"/>
      <c r="AK189" s="214"/>
      <c r="AL189" s="214" t="s">
        <v>18</v>
      </c>
      <c r="AM189" s="214"/>
      <c r="AN189" s="214"/>
      <c r="AO189" s="226"/>
      <c r="AP189" s="199" t="s">
        <v>226</v>
      </c>
      <c r="AQ189" s="199"/>
      <c r="AR189" s="199"/>
      <c r="AS189" s="199"/>
      <c r="AT189" s="199"/>
      <c r="AU189" s="199"/>
      <c r="AV189" s="199"/>
      <c r="AW189" s="199"/>
      <c r="AX189" s="199"/>
    </row>
    <row r="190" spans="1:51" ht="30" customHeight="1" x14ac:dyDescent="0.2">
      <c r="A190" s="225">
        <v>1</v>
      </c>
      <c r="B190" s="225">
        <v>1</v>
      </c>
      <c r="C190" s="224"/>
      <c r="D190" s="224"/>
      <c r="E190" s="223"/>
      <c r="F190" s="223"/>
      <c r="G190" s="223"/>
      <c r="H190" s="223"/>
      <c r="I190" s="223"/>
      <c r="J190" s="202"/>
      <c r="K190" s="203"/>
      <c r="L190" s="203"/>
      <c r="M190" s="203"/>
      <c r="N190" s="203"/>
      <c r="O190" s="203"/>
      <c r="P190" s="205"/>
      <c r="Q190" s="205"/>
      <c r="R190" s="205"/>
      <c r="S190" s="205"/>
      <c r="T190" s="205"/>
      <c r="U190" s="205"/>
      <c r="V190" s="205"/>
      <c r="W190" s="205"/>
      <c r="X190" s="205"/>
      <c r="Y190" s="206"/>
      <c r="Z190" s="207"/>
      <c r="AA190" s="207"/>
      <c r="AB190" s="208"/>
      <c r="AC190" s="120"/>
      <c r="AD190" s="121"/>
      <c r="AE190" s="121"/>
      <c r="AF190" s="121"/>
      <c r="AG190" s="121"/>
      <c r="AH190" s="209"/>
      <c r="AI190" s="210"/>
      <c r="AJ190" s="210"/>
      <c r="AK190" s="210"/>
      <c r="AL190" s="216"/>
      <c r="AM190" s="217"/>
      <c r="AN190" s="217"/>
      <c r="AO190" s="218"/>
      <c r="AP190" s="211"/>
      <c r="AQ190" s="211"/>
      <c r="AR190" s="211"/>
      <c r="AS190" s="211"/>
      <c r="AT190" s="211"/>
      <c r="AU190" s="211"/>
      <c r="AV190" s="211"/>
      <c r="AW190" s="211"/>
      <c r="AX190" s="211"/>
    </row>
  </sheetData>
  <sheetProtection formatRows="0"/>
  <dataConsolidate/>
  <mergeCells count="766">
    <mergeCell ref="AO84:AX84"/>
    <mergeCell ref="A85:D85"/>
    <mergeCell ref="E85:P85"/>
    <mergeCell ref="Q85:AB85"/>
    <mergeCell ref="AC85:AN85"/>
    <mergeCell ref="AO85:AX85"/>
    <mergeCell ref="W23:AC23"/>
    <mergeCell ref="A12:F21"/>
    <mergeCell ref="AS25:AX25"/>
    <mergeCell ref="G22:O22"/>
    <mergeCell ref="G23:O23"/>
    <mergeCell ref="A22:F24"/>
    <mergeCell ref="AD22:AX22"/>
    <mergeCell ref="AR13:AX13"/>
    <mergeCell ref="A82:AX82"/>
    <mergeCell ref="A77:AX77"/>
    <mergeCell ref="AG62:AX62"/>
    <mergeCell ref="AD50:AF50"/>
    <mergeCell ref="AG58:AX58"/>
    <mergeCell ref="A75:AX75"/>
    <mergeCell ref="C74:F74"/>
    <mergeCell ref="AD57:AF57"/>
    <mergeCell ref="C65:AC65"/>
    <mergeCell ref="AG64:AX64"/>
    <mergeCell ref="AD2:AH2"/>
    <mergeCell ref="AJ2:AM2"/>
    <mergeCell ref="G8:X8"/>
    <mergeCell ref="C60:AC60"/>
    <mergeCell ref="AD60:AF60"/>
    <mergeCell ref="A86:D86"/>
    <mergeCell ref="E86:P86"/>
    <mergeCell ref="Q86:AB86"/>
    <mergeCell ref="AC86:AN86"/>
    <mergeCell ref="AD23:AX24"/>
    <mergeCell ref="W22:AC22"/>
    <mergeCell ref="A84:D84"/>
    <mergeCell ref="E84:P84"/>
    <mergeCell ref="Q84:AB84"/>
    <mergeCell ref="AC84:AN84"/>
    <mergeCell ref="A3:AH3"/>
    <mergeCell ref="AW2:AX2"/>
    <mergeCell ref="AW37:AX37"/>
    <mergeCell ref="AE7:AX7"/>
    <mergeCell ref="AD17:AJ17"/>
    <mergeCell ref="AK17:AQ17"/>
    <mergeCell ref="AO2:AQ2"/>
    <mergeCell ref="AS2:AU2"/>
    <mergeCell ref="P24:V24"/>
    <mergeCell ref="Y7:AD7"/>
    <mergeCell ref="AU31:AX31"/>
    <mergeCell ref="AS32:AT32"/>
    <mergeCell ref="AE36:AH37"/>
    <mergeCell ref="AI36:AL37"/>
    <mergeCell ref="AM36:AP37"/>
    <mergeCell ref="AQ36:AT36"/>
    <mergeCell ref="AU36:AX36"/>
    <mergeCell ref="G9:AX9"/>
    <mergeCell ref="I15:O15"/>
    <mergeCell ref="P15:V15"/>
    <mergeCell ref="W15:AC15"/>
    <mergeCell ref="AD15:AJ15"/>
    <mergeCell ref="P19:V19"/>
    <mergeCell ref="W13:AC13"/>
    <mergeCell ref="W12:AC12"/>
    <mergeCell ref="P22:V22"/>
    <mergeCell ref="P23:V23"/>
    <mergeCell ref="G24:O24"/>
    <mergeCell ref="W24:AC24"/>
    <mergeCell ref="G21:O21"/>
    <mergeCell ref="P21:V21"/>
    <mergeCell ref="W21:AC21"/>
    <mergeCell ref="AD21:AJ21"/>
    <mergeCell ref="AC184:AG184"/>
    <mergeCell ref="AH184:AK184"/>
    <mergeCell ref="AL184:AO184"/>
    <mergeCell ref="Y183:AB183"/>
    <mergeCell ref="AC183:AG183"/>
    <mergeCell ref="AH183:AK183"/>
    <mergeCell ref="AL183:AO183"/>
    <mergeCell ref="AP184:AX184"/>
    <mergeCell ref="G142:K142"/>
    <mergeCell ref="L142:X142"/>
    <mergeCell ref="Y142:AB142"/>
    <mergeCell ref="AC142:AG142"/>
    <mergeCell ref="AH142:AT142"/>
    <mergeCell ref="AU142:AX142"/>
    <mergeCell ref="Y148:AB148"/>
    <mergeCell ref="C148:I148"/>
    <mergeCell ref="P148:X148"/>
    <mergeCell ref="AC177:AG177"/>
    <mergeCell ref="AH177:AK177"/>
    <mergeCell ref="AL177:AO177"/>
    <mergeCell ref="AP177:AX177"/>
    <mergeCell ref="AC180:AG180"/>
    <mergeCell ref="AH180:AK180"/>
    <mergeCell ref="AL180:AO180"/>
    <mergeCell ref="A183:B183"/>
    <mergeCell ref="A184:B184"/>
    <mergeCell ref="C184:I184"/>
    <mergeCell ref="J184:O184"/>
    <mergeCell ref="P184:X184"/>
    <mergeCell ref="Y184:AB184"/>
    <mergeCell ref="C177:I177"/>
    <mergeCell ref="J177:O177"/>
    <mergeCell ref="P177:X177"/>
    <mergeCell ref="Y177:AB177"/>
    <mergeCell ref="A178:B178"/>
    <mergeCell ref="A180:B180"/>
    <mergeCell ref="C180:I180"/>
    <mergeCell ref="J180:O180"/>
    <mergeCell ref="P180:X180"/>
    <mergeCell ref="Y180:AB180"/>
    <mergeCell ref="C178:I178"/>
    <mergeCell ref="J178:O178"/>
    <mergeCell ref="P178:X178"/>
    <mergeCell ref="Y178:AB178"/>
    <mergeCell ref="P166:X166"/>
    <mergeCell ref="Y166:AB166"/>
    <mergeCell ref="AL173:AO173"/>
    <mergeCell ref="AP173:AX173"/>
    <mergeCell ref="AH176:AK176"/>
    <mergeCell ref="AL176:AO176"/>
    <mergeCell ref="AP176:AX176"/>
    <mergeCell ref="A179:B179"/>
    <mergeCell ref="A176:B176"/>
    <mergeCell ref="A177:B177"/>
    <mergeCell ref="AC176:AG176"/>
    <mergeCell ref="AC166:AG166"/>
    <mergeCell ref="AH166:AK166"/>
    <mergeCell ref="AL166:AO166"/>
    <mergeCell ref="AP166:AX166"/>
    <mergeCell ref="AL171:AO171"/>
    <mergeCell ref="AP171:AX171"/>
    <mergeCell ref="AL172:AO172"/>
    <mergeCell ref="AP172:AX172"/>
    <mergeCell ref="AH167:AK167"/>
    <mergeCell ref="AL167:AO167"/>
    <mergeCell ref="AP167:AX167"/>
    <mergeCell ref="A173:B173"/>
    <mergeCell ref="A171:B171"/>
    <mergeCell ref="Y171:AB171"/>
    <mergeCell ref="AC171:AG171"/>
    <mergeCell ref="AH171:AK171"/>
    <mergeCell ref="C172:I172"/>
    <mergeCell ref="J172:O172"/>
    <mergeCell ref="P172:X172"/>
    <mergeCell ref="Y172:AB172"/>
    <mergeCell ref="AC172:AG172"/>
    <mergeCell ref="AH172:AK172"/>
    <mergeCell ref="Y173:AB173"/>
    <mergeCell ref="AC173:AG173"/>
    <mergeCell ref="AH173:AK173"/>
    <mergeCell ref="A165:B165"/>
    <mergeCell ref="A166:B166"/>
    <mergeCell ref="A164:B164"/>
    <mergeCell ref="A169:B169"/>
    <mergeCell ref="A170:B170"/>
    <mergeCell ref="A167:B167"/>
    <mergeCell ref="A168:B168"/>
    <mergeCell ref="C167:I167"/>
    <mergeCell ref="J167:O167"/>
    <mergeCell ref="C166:I166"/>
    <mergeCell ref="J166:O166"/>
    <mergeCell ref="C164:I164"/>
    <mergeCell ref="J164:O164"/>
    <mergeCell ref="P164:X164"/>
    <mergeCell ref="Y164:AB164"/>
    <mergeCell ref="AC164:AG164"/>
    <mergeCell ref="AH164:AK164"/>
    <mergeCell ref="A172:B172"/>
    <mergeCell ref="C171:I171"/>
    <mergeCell ref="J171:O171"/>
    <mergeCell ref="P171:X171"/>
    <mergeCell ref="AP157:AX157"/>
    <mergeCell ref="A160:B160"/>
    <mergeCell ref="A161:B161"/>
    <mergeCell ref="C160:I160"/>
    <mergeCell ref="J160:O160"/>
    <mergeCell ref="P160:X160"/>
    <mergeCell ref="Y160:AB160"/>
    <mergeCell ref="AC160:AG160"/>
    <mergeCell ref="AH160:AK160"/>
    <mergeCell ref="AL160:AO160"/>
    <mergeCell ref="AP160:AX160"/>
    <mergeCell ref="A156:B156"/>
    <mergeCell ref="A157:B157"/>
    <mergeCell ref="C157:I157"/>
    <mergeCell ref="J157:O157"/>
    <mergeCell ref="P157:X157"/>
    <mergeCell ref="Y157:AB157"/>
    <mergeCell ref="AC157:AG157"/>
    <mergeCell ref="AH157:AK157"/>
    <mergeCell ref="AL157:AO157"/>
    <mergeCell ref="C156:I156"/>
    <mergeCell ref="J156:O156"/>
    <mergeCell ref="P156:X156"/>
    <mergeCell ref="Y156:AB156"/>
    <mergeCell ref="AC156:AG156"/>
    <mergeCell ref="AH156:AK156"/>
    <mergeCell ref="AL156:AO156"/>
    <mergeCell ref="J148:O148"/>
    <mergeCell ref="J149:O149"/>
    <mergeCell ref="Y149:AB149"/>
    <mergeCell ref="AP148:AX148"/>
    <mergeCell ref="AP149:AX149"/>
    <mergeCell ref="P149:X149"/>
    <mergeCell ref="A47:AX47"/>
    <mergeCell ref="AL153:AO153"/>
    <mergeCell ref="A152:B152"/>
    <mergeCell ref="A153:B153"/>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149:B149"/>
    <mergeCell ref="A148:B148"/>
    <mergeCell ref="Y41:AA41"/>
    <mergeCell ref="AH138:AT138"/>
    <mergeCell ref="AU141:AX141"/>
    <mergeCell ref="G132:AB132"/>
    <mergeCell ref="AC132:AX132"/>
    <mergeCell ref="G133:K133"/>
    <mergeCell ref="L136:X136"/>
    <mergeCell ref="Y136:AB136"/>
    <mergeCell ref="AH148:AK148"/>
    <mergeCell ref="AL148:AO148"/>
    <mergeCell ref="AC141:AG141"/>
    <mergeCell ref="AH141:AT141"/>
    <mergeCell ref="AC148:AG148"/>
    <mergeCell ref="AC149:AG149"/>
    <mergeCell ref="A143:AK143"/>
    <mergeCell ref="AU138:AX138"/>
    <mergeCell ref="AU140:AX140"/>
    <mergeCell ref="G139:AB139"/>
    <mergeCell ref="AC139:AX139"/>
    <mergeCell ref="G140:K140"/>
    <mergeCell ref="L140:X140"/>
    <mergeCell ref="Y140:AB140"/>
    <mergeCell ref="AJ3:AW3"/>
    <mergeCell ref="AG55:AX55"/>
    <mergeCell ref="A49:B5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3:O35"/>
    <mergeCell ref="B36:F40"/>
    <mergeCell ref="AK20:AQ20"/>
    <mergeCell ref="A44:F46"/>
    <mergeCell ref="AB44:AD44"/>
    <mergeCell ref="AM33:AP33"/>
    <mergeCell ref="A9:F9"/>
    <mergeCell ref="G138:K138"/>
    <mergeCell ref="L138:X138"/>
    <mergeCell ref="Y138:AB138"/>
    <mergeCell ref="A26:A40"/>
    <mergeCell ref="AE43:AH43"/>
    <mergeCell ref="AI43:AL43"/>
    <mergeCell ref="AM43:AP43"/>
    <mergeCell ref="AU32:AV32"/>
    <mergeCell ref="AE31:AH32"/>
    <mergeCell ref="AI31:AL32"/>
    <mergeCell ref="AM31:AP32"/>
    <mergeCell ref="AB28:AX30"/>
    <mergeCell ref="AQ34:AT34"/>
    <mergeCell ref="AU34:AX34"/>
    <mergeCell ref="AE35:AH35"/>
    <mergeCell ref="AM34:AP34"/>
    <mergeCell ref="AB40:AD40"/>
    <mergeCell ref="AQ37:AR37"/>
    <mergeCell ref="AS37:AT37"/>
    <mergeCell ref="AC138:AG138"/>
    <mergeCell ref="L137:X137"/>
    <mergeCell ref="Y137:AB137"/>
    <mergeCell ref="AC137:AG137"/>
    <mergeCell ref="AH137:AT137"/>
    <mergeCell ref="AC140:AG140"/>
    <mergeCell ref="AH140:AT140"/>
    <mergeCell ref="G141:K141"/>
    <mergeCell ref="L141:X141"/>
    <mergeCell ref="Y141:AB141"/>
    <mergeCell ref="G5:L5"/>
    <mergeCell ref="M5:R5"/>
    <mergeCell ref="S5:X5"/>
    <mergeCell ref="Y8:AD8"/>
    <mergeCell ref="AE38:AH38"/>
    <mergeCell ref="AI38:AL38"/>
    <mergeCell ref="AM38:AP38"/>
    <mergeCell ref="AQ38:AT38"/>
    <mergeCell ref="AE39:AH39"/>
    <mergeCell ref="AI39:AL39"/>
    <mergeCell ref="AM39:AP39"/>
    <mergeCell ref="AQ39:AT39"/>
    <mergeCell ref="AE40:AH40"/>
    <mergeCell ref="AI40:AL40"/>
    <mergeCell ref="AM40:AP40"/>
    <mergeCell ref="AQ40:AT40"/>
    <mergeCell ref="AO86:AX86"/>
    <mergeCell ref="U94:V94"/>
    <mergeCell ref="G137:K137"/>
    <mergeCell ref="AU137:AX137"/>
    <mergeCell ref="G131:K131"/>
    <mergeCell ref="L131:X131"/>
    <mergeCell ref="Y131:AB131"/>
    <mergeCell ref="AC131:AG131"/>
    <mergeCell ref="AH131:AT131"/>
    <mergeCell ref="AU131:AX131"/>
    <mergeCell ref="G135:K135"/>
    <mergeCell ref="L135:X135"/>
    <mergeCell ref="Y135:AB135"/>
    <mergeCell ref="AC135:AG135"/>
    <mergeCell ref="AH135:AT135"/>
    <mergeCell ref="AU135:AX135"/>
    <mergeCell ref="AC136:AG136"/>
    <mergeCell ref="L133:X133"/>
    <mergeCell ref="G134:K134"/>
    <mergeCell ref="L134:X134"/>
    <mergeCell ref="Y134:AB134"/>
    <mergeCell ref="AC134:AG134"/>
    <mergeCell ref="AH134:AT134"/>
    <mergeCell ref="AU133:AX133"/>
    <mergeCell ref="E87:P87"/>
    <mergeCell ref="Y130:AB130"/>
    <mergeCell ref="AC130:AG130"/>
    <mergeCell ref="AH130:AT130"/>
    <mergeCell ref="Y129:AB129"/>
    <mergeCell ref="AC129:AG129"/>
    <mergeCell ref="AH129:AT129"/>
    <mergeCell ref="AU134:AX134"/>
    <mergeCell ref="G136:K136"/>
    <mergeCell ref="AH136:AT136"/>
    <mergeCell ref="AU136:AX136"/>
    <mergeCell ref="L126:X126"/>
    <mergeCell ref="AC125:AG125"/>
    <mergeCell ref="G128:AB128"/>
    <mergeCell ref="AC128:AX128"/>
    <mergeCell ref="G129:K129"/>
    <mergeCell ref="L129:X129"/>
    <mergeCell ref="AU129:AX129"/>
    <mergeCell ref="AG94:AH94"/>
    <mergeCell ref="AJ94:AK94"/>
    <mergeCell ref="AO91:AX91"/>
    <mergeCell ref="Y133:AB133"/>
    <mergeCell ref="AC133:AG133"/>
    <mergeCell ref="AH133:AT133"/>
    <mergeCell ref="AC126:AG126"/>
    <mergeCell ref="Q87:AB87"/>
    <mergeCell ref="AC87:AN87"/>
    <mergeCell ref="AO87:AX87"/>
    <mergeCell ref="Q88:AB88"/>
    <mergeCell ref="AC88:AN88"/>
    <mergeCell ref="AO88:AX88"/>
    <mergeCell ref="AU93:AV93"/>
    <mergeCell ref="Q89:AB89"/>
    <mergeCell ref="AC89:AN89"/>
    <mergeCell ref="AO89:AX89"/>
    <mergeCell ref="Q90:AB90"/>
    <mergeCell ref="AC90:AN90"/>
    <mergeCell ref="AO90:AX90"/>
    <mergeCell ref="AA94:AB94"/>
    <mergeCell ref="AU126:AX126"/>
    <mergeCell ref="AH126:AT126"/>
    <mergeCell ref="AH125:AT125"/>
    <mergeCell ref="X94:Y94"/>
    <mergeCell ref="AC94:AE94"/>
    <mergeCell ref="U93:V93"/>
    <mergeCell ref="X93:Y93"/>
    <mergeCell ref="AA93:AB93"/>
    <mergeCell ref="AC93:AE93"/>
    <mergeCell ref="AC124:AX124"/>
    <mergeCell ref="C53:D54"/>
    <mergeCell ref="A78:E78"/>
    <mergeCell ref="A73:B74"/>
    <mergeCell ref="A79:AX79"/>
    <mergeCell ref="AR15:AX15"/>
    <mergeCell ref="C58:AC58"/>
    <mergeCell ref="AD61:AF61"/>
    <mergeCell ref="AG59:AX59"/>
    <mergeCell ref="C55:AC55"/>
    <mergeCell ref="C50:AC50"/>
    <mergeCell ref="C51:AC51"/>
    <mergeCell ref="C52:AC52"/>
    <mergeCell ref="AG48:AX48"/>
    <mergeCell ref="AU38:AX38"/>
    <mergeCell ref="AU39:AX39"/>
    <mergeCell ref="AU40:AX40"/>
    <mergeCell ref="AD54:AF54"/>
    <mergeCell ref="AD51:AF51"/>
    <mergeCell ref="C64:AC64"/>
    <mergeCell ref="C72:F72"/>
    <mergeCell ref="E53:AC53"/>
    <mergeCell ref="E54:AC54"/>
    <mergeCell ref="AG61:AX61"/>
    <mergeCell ref="AD55:AF55"/>
    <mergeCell ref="AD58:AF58"/>
    <mergeCell ref="AG57:AX57"/>
    <mergeCell ref="C68:F68"/>
    <mergeCell ref="G67:M67"/>
    <mergeCell ref="C73:F73"/>
    <mergeCell ref="AD53:AF53"/>
    <mergeCell ref="A52:B61"/>
    <mergeCell ref="C61:AC61"/>
    <mergeCell ref="C63:AC63"/>
    <mergeCell ref="AG63:AX63"/>
    <mergeCell ref="C66:AC66"/>
    <mergeCell ref="AD64:AF64"/>
    <mergeCell ref="AD63:AF63"/>
    <mergeCell ref="N71:AF71"/>
    <mergeCell ref="N68:AF68"/>
    <mergeCell ref="J68:K68"/>
    <mergeCell ref="C69:F69"/>
    <mergeCell ref="C70:F70"/>
    <mergeCell ref="C71:F71"/>
    <mergeCell ref="N72:AF72"/>
    <mergeCell ref="N67:AF67"/>
    <mergeCell ref="C67:F67"/>
    <mergeCell ref="G68:H68"/>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Y39:AA39"/>
    <mergeCell ref="I16:O16"/>
    <mergeCell ref="P16:V16"/>
    <mergeCell ref="AD52:AF52"/>
    <mergeCell ref="I18:O18"/>
    <mergeCell ref="AD12:AJ12"/>
    <mergeCell ref="AE8:AX8"/>
    <mergeCell ref="G126:K126"/>
    <mergeCell ref="A80:E80"/>
    <mergeCell ref="G28:AA30"/>
    <mergeCell ref="P12:V12"/>
    <mergeCell ref="W16:AC16"/>
    <mergeCell ref="A81:AX81"/>
    <mergeCell ref="AD16:AJ16"/>
    <mergeCell ref="AR16:AX16"/>
    <mergeCell ref="AK16:AQ16"/>
    <mergeCell ref="G12:O12"/>
    <mergeCell ref="P14:V14"/>
    <mergeCell ref="I14:O14"/>
    <mergeCell ref="I17:O17"/>
    <mergeCell ref="I13:O13"/>
    <mergeCell ref="AD13:AJ13"/>
    <mergeCell ref="A66:B72"/>
    <mergeCell ref="AD59:AF59"/>
    <mergeCell ref="A62:B65"/>
    <mergeCell ref="C62:AC62"/>
    <mergeCell ref="AR12:AX12"/>
    <mergeCell ref="G13:H18"/>
    <mergeCell ref="A124:F142"/>
    <mergeCell ref="A76:AX76"/>
    <mergeCell ref="F80:AX80"/>
    <mergeCell ref="A83:AX83"/>
    <mergeCell ref="AD65:AF65"/>
    <mergeCell ref="AG52:AX54"/>
    <mergeCell ref="AU130:AX130"/>
    <mergeCell ref="C57:AC57"/>
    <mergeCell ref="AU125:AX125"/>
    <mergeCell ref="AD62:AF62"/>
    <mergeCell ref="Y125:AB125"/>
    <mergeCell ref="Y126:AB126"/>
    <mergeCell ref="G125:K125"/>
    <mergeCell ref="L125:X125"/>
    <mergeCell ref="G127:K127"/>
    <mergeCell ref="L127:X127"/>
    <mergeCell ref="Y127:AB127"/>
    <mergeCell ref="AC127:AG127"/>
    <mergeCell ref="AH127:AT127"/>
    <mergeCell ref="AU127:AX127"/>
    <mergeCell ref="G130:K130"/>
    <mergeCell ref="L130:X130"/>
    <mergeCell ref="AD66:AF66"/>
    <mergeCell ref="AG65:AX65"/>
    <mergeCell ref="C59:AC59"/>
    <mergeCell ref="A95:F123"/>
    <mergeCell ref="AG66:AX72"/>
    <mergeCell ref="A89:D89"/>
    <mergeCell ref="A88:D88"/>
    <mergeCell ref="A94:D94"/>
    <mergeCell ref="E94:G94"/>
    <mergeCell ref="I94:J94"/>
    <mergeCell ref="L94:M94"/>
    <mergeCell ref="Q94:S94"/>
    <mergeCell ref="A92:D92"/>
    <mergeCell ref="E92:P92"/>
    <mergeCell ref="Q92:AB92"/>
    <mergeCell ref="A93:D93"/>
    <mergeCell ref="E93:G93"/>
    <mergeCell ref="I93:J93"/>
    <mergeCell ref="L93:M93"/>
    <mergeCell ref="O93:P93"/>
    <mergeCell ref="Q93:S93"/>
    <mergeCell ref="AM94:AN94"/>
    <mergeCell ref="AO94:AP94"/>
    <mergeCell ref="AR94:AS94"/>
    <mergeCell ref="AU94:AV94"/>
    <mergeCell ref="A91:D91"/>
    <mergeCell ref="E91:P91"/>
    <mergeCell ref="Q91:AB91"/>
    <mergeCell ref="AG93:AH93"/>
    <mergeCell ref="AJ93:AK93"/>
    <mergeCell ref="AM93:AN93"/>
    <mergeCell ref="AC92:AN92"/>
    <mergeCell ref="AO92:AX92"/>
    <mergeCell ref="AO93:AP93"/>
    <mergeCell ref="AR93:AS93"/>
    <mergeCell ref="AD56:AF56"/>
    <mergeCell ref="AB43:AD43"/>
    <mergeCell ref="G31:O32"/>
    <mergeCell ref="AB33:AD33"/>
    <mergeCell ref="AB35:AD35"/>
    <mergeCell ref="G45:X46"/>
    <mergeCell ref="G124:AB124"/>
    <mergeCell ref="P31:X32"/>
    <mergeCell ref="Y31:AA32"/>
    <mergeCell ref="AC91:AN91"/>
    <mergeCell ref="G74:AX74"/>
    <mergeCell ref="G73:AX73"/>
    <mergeCell ref="Y40:AA40"/>
    <mergeCell ref="P36:X37"/>
    <mergeCell ref="Y36:AA37"/>
    <mergeCell ref="AB36:AD37"/>
    <mergeCell ref="G38:O40"/>
    <mergeCell ref="P38:X40"/>
    <mergeCell ref="Y38:AA38"/>
    <mergeCell ref="AB38:AD38"/>
    <mergeCell ref="AB39:AD39"/>
    <mergeCell ref="AM44:AP44"/>
    <mergeCell ref="E88:P88"/>
    <mergeCell ref="E89:P89"/>
    <mergeCell ref="G6:AX6"/>
    <mergeCell ref="AW32:AX32"/>
    <mergeCell ref="AU37:AV37"/>
    <mergeCell ref="AB26:AX27"/>
    <mergeCell ref="Y43:AA43"/>
    <mergeCell ref="Y35:AA35"/>
    <mergeCell ref="AB42:AD42"/>
    <mergeCell ref="G44:X44"/>
    <mergeCell ref="Y44:AA44"/>
    <mergeCell ref="AB41:AD41"/>
    <mergeCell ref="G42:X43"/>
    <mergeCell ref="AB31:AD32"/>
    <mergeCell ref="P33:X35"/>
    <mergeCell ref="AB34:AD34"/>
    <mergeCell ref="Y34:AA34"/>
    <mergeCell ref="AE33:AH33"/>
    <mergeCell ref="AI33:AL33"/>
    <mergeCell ref="AE34:AH34"/>
    <mergeCell ref="AI34:AL34"/>
    <mergeCell ref="Y33:AA33"/>
    <mergeCell ref="G26:AA27"/>
    <mergeCell ref="AQ32:AR32"/>
    <mergeCell ref="AR17:AX17"/>
    <mergeCell ref="AK13:AQ13"/>
    <mergeCell ref="A7:F7"/>
    <mergeCell ref="G7:X7"/>
    <mergeCell ref="A8:F8"/>
    <mergeCell ref="A41:F43"/>
    <mergeCell ref="G41:X41"/>
    <mergeCell ref="G36:O37"/>
    <mergeCell ref="AQ33:AT33"/>
    <mergeCell ref="AU33:AX33"/>
    <mergeCell ref="B26:F30"/>
    <mergeCell ref="AE42:AH42"/>
    <mergeCell ref="AI42:AL42"/>
    <mergeCell ref="AM42:AP42"/>
    <mergeCell ref="A11:F11"/>
    <mergeCell ref="A10:F10"/>
    <mergeCell ref="AR20:AX20"/>
    <mergeCell ref="B31:F35"/>
    <mergeCell ref="G10:AX10"/>
    <mergeCell ref="AD14:AJ14"/>
    <mergeCell ref="AK14:AQ14"/>
    <mergeCell ref="P13:V13"/>
    <mergeCell ref="P17:V17"/>
    <mergeCell ref="W17:AC17"/>
    <mergeCell ref="AR14:AX14"/>
    <mergeCell ref="AK15:AQ15"/>
    <mergeCell ref="AC190:AG190"/>
    <mergeCell ref="AH190:AK190"/>
    <mergeCell ref="AL190:AO190"/>
    <mergeCell ref="AP190:AX190"/>
    <mergeCell ref="A186:AK186"/>
    <mergeCell ref="E189:I189"/>
    <mergeCell ref="C189:D189"/>
    <mergeCell ref="E190:I190"/>
    <mergeCell ref="C190:D190"/>
    <mergeCell ref="A189:B189"/>
    <mergeCell ref="J189:O189"/>
    <mergeCell ref="P189:X189"/>
    <mergeCell ref="Y189:AB189"/>
    <mergeCell ref="AC189:AG189"/>
    <mergeCell ref="AH189:AK189"/>
    <mergeCell ref="AL189:AO189"/>
    <mergeCell ref="AP189:AX189"/>
    <mergeCell ref="A190:B190"/>
    <mergeCell ref="J190:O190"/>
    <mergeCell ref="P190:X190"/>
    <mergeCell ref="Y190:AB190"/>
    <mergeCell ref="AP156:AX156"/>
    <mergeCell ref="C149:I149"/>
    <mergeCell ref="AH149:AK149"/>
    <mergeCell ref="AL149:AO149"/>
    <mergeCell ref="AP153:AX153"/>
    <mergeCell ref="C168:I168"/>
    <mergeCell ref="J168:O168"/>
    <mergeCell ref="P168:X168"/>
    <mergeCell ref="Y168:AB168"/>
    <mergeCell ref="AC168:AG168"/>
    <mergeCell ref="AH168:AK168"/>
    <mergeCell ref="AL168:AO168"/>
    <mergeCell ref="AP168:AX168"/>
    <mergeCell ref="C161:I161"/>
    <mergeCell ref="J161:O161"/>
    <mergeCell ref="P161:X161"/>
    <mergeCell ref="Y161:AB161"/>
    <mergeCell ref="AC161:AG161"/>
    <mergeCell ref="AH161:AK161"/>
    <mergeCell ref="AL161:AO161"/>
    <mergeCell ref="AP161:AX161"/>
    <mergeCell ref="P167:X167"/>
    <mergeCell ref="Y167:AB167"/>
    <mergeCell ref="AC167:AG167"/>
    <mergeCell ref="AP164:AX164"/>
    <mergeCell ref="C165:I165"/>
    <mergeCell ref="J165:O165"/>
    <mergeCell ref="P165:X165"/>
    <mergeCell ref="Y165:AB165"/>
    <mergeCell ref="AC165:AG165"/>
    <mergeCell ref="AH165:AK165"/>
    <mergeCell ref="AL165:AO165"/>
    <mergeCell ref="AP165:AX165"/>
    <mergeCell ref="AP178:AX178"/>
    <mergeCell ref="C169:I169"/>
    <mergeCell ref="J169:O169"/>
    <mergeCell ref="P169:X169"/>
    <mergeCell ref="Y169:AB169"/>
    <mergeCell ref="AC169:AG169"/>
    <mergeCell ref="AH169:AK169"/>
    <mergeCell ref="AL169:AO169"/>
    <mergeCell ref="AP169:AX169"/>
    <mergeCell ref="C170:I170"/>
    <mergeCell ref="J170:O170"/>
    <mergeCell ref="P170:X170"/>
    <mergeCell ref="Y170:AB170"/>
    <mergeCell ref="AC170:AG170"/>
    <mergeCell ref="AH170:AK170"/>
    <mergeCell ref="AL170:AO170"/>
    <mergeCell ref="AP170:AX170"/>
    <mergeCell ref="C176:I176"/>
    <mergeCell ref="J176:O176"/>
    <mergeCell ref="P176:X176"/>
    <mergeCell ref="Y176:AB176"/>
    <mergeCell ref="C173:I173"/>
    <mergeCell ref="J173:O173"/>
    <mergeCell ref="P173:X173"/>
    <mergeCell ref="AP183:AX183"/>
    <mergeCell ref="C179:I179"/>
    <mergeCell ref="J179:O179"/>
    <mergeCell ref="P179:X179"/>
    <mergeCell ref="Y179:AB179"/>
    <mergeCell ref="AC179:AG179"/>
    <mergeCell ref="AH179:AK179"/>
    <mergeCell ref="AL179:AO179"/>
    <mergeCell ref="AP179:AX179"/>
    <mergeCell ref="AP180:AX180"/>
    <mergeCell ref="AK21:AQ21"/>
    <mergeCell ref="AR21:AX21"/>
    <mergeCell ref="AG50:AX50"/>
    <mergeCell ref="AD49:AF49"/>
    <mergeCell ref="AD48:AF48"/>
    <mergeCell ref="AI45:AL45"/>
    <mergeCell ref="AM45:AP45"/>
    <mergeCell ref="AE44:AH44"/>
    <mergeCell ref="AU35:AX35"/>
    <mergeCell ref="AE41:AH41"/>
    <mergeCell ref="AI41:AL41"/>
    <mergeCell ref="AM41:AP41"/>
    <mergeCell ref="AI35:AL35"/>
    <mergeCell ref="AM35:AP35"/>
    <mergeCell ref="AQ35:AT35"/>
    <mergeCell ref="AU42:AX42"/>
    <mergeCell ref="AU43:AX43"/>
    <mergeCell ref="AE45:AH45"/>
    <mergeCell ref="AQ31:AT31"/>
    <mergeCell ref="Y42:AA42"/>
    <mergeCell ref="Y45:AA45"/>
    <mergeCell ref="AB45:AD45"/>
    <mergeCell ref="Y46:AA46"/>
    <mergeCell ref="AB46:AD46"/>
    <mergeCell ref="AI44:AL44"/>
    <mergeCell ref="A25:AN25"/>
    <mergeCell ref="AG60:AX60"/>
    <mergeCell ref="AU41:AX41"/>
    <mergeCell ref="C48:AC48"/>
    <mergeCell ref="AG49:AX49"/>
    <mergeCell ref="AE46:AH46"/>
    <mergeCell ref="AI46:AL46"/>
    <mergeCell ref="AM46:AP46"/>
    <mergeCell ref="AO25:AQ25"/>
    <mergeCell ref="AQ41:AT41"/>
    <mergeCell ref="AQ42:AT42"/>
    <mergeCell ref="AQ43:AT43"/>
    <mergeCell ref="AQ44:AT44"/>
    <mergeCell ref="AU44:AX44"/>
    <mergeCell ref="AQ45:AT45"/>
    <mergeCell ref="AU45:AX45"/>
    <mergeCell ref="AQ46:AT46"/>
    <mergeCell ref="AU46:AX46"/>
    <mergeCell ref="AL143:AN143"/>
    <mergeCell ref="AL186:AN186"/>
    <mergeCell ref="G69:H69"/>
    <mergeCell ref="G70:H70"/>
    <mergeCell ref="G71:H71"/>
    <mergeCell ref="G72:H72"/>
    <mergeCell ref="J69:K69"/>
    <mergeCell ref="J70:K70"/>
    <mergeCell ref="J71:K71"/>
    <mergeCell ref="J72:K72"/>
    <mergeCell ref="C183:I183"/>
    <mergeCell ref="J183:O183"/>
    <mergeCell ref="P183:X183"/>
    <mergeCell ref="N69:AF69"/>
    <mergeCell ref="N70:AF70"/>
    <mergeCell ref="AC178:AG178"/>
    <mergeCell ref="AH178:AK178"/>
    <mergeCell ref="AL178:AO178"/>
    <mergeCell ref="AL164:AO164"/>
    <mergeCell ref="F78:AX78"/>
    <mergeCell ref="A87:D87"/>
    <mergeCell ref="E90:P90"/>
    <mergeCell ref="A90:D90"/>
    <mergeCell ref="O94:P94"/>
  </mergeCells>
  <phoneticPr fontId="5"/>
  <conditionalFormatting sqref="P18:AX18">
    <cfRule type="expression" dxfId="181" priority="13907">
      <formula>IF(RIGHT(TEXT(P18,"0.#"),1)=".",FALSE,TRUE)</formula>
    </cfRule>
    <cfRule type="expression" dxfId="180" priority="13908">
      <formula>IF(RIGHT(TEXT(P18,"0.#"),1)=".",TRUE,FALSE)</formula>
    </cfRule>
  </conditionalFormatting>
  <conditionalFormatting sqref="Y127">
    <cfRule type="expression" dxfId="179" priority="13899">
      <formula>IF(RIGHT(TEXT(Y127,"0.#"),1)=".",FALSE,TRUE)</formula>
    </cfRule>
    <cfRule type="expression" dxfId="178" priority="13900">
      <formula>IF(RIGHT(TEXT(Y127,"0.#"),1)=".",TRUE,FALSE)</formula>
    </cfRule>
  </conditionalFormatting>
  <conditionalFormatting sqref="Y141 Y136:Y137 Y134 Y130">
    <cfRule type="expression" dxfId="177" priority="13681">
      <formula>IF(RIGHT(TEXT(Y130,"0.#"),1)=".",FALSE,TRUE)</formula>
    </cfRule>
    <cfRule type="expression" dxfId="176" priority="13682">
      <formula>IF(RIGHT(TEXT(Y130,"0.#"),1)=".",TRUE,FALSE)</formula>
    </cfRule>
  </conditionalFormatting>
  <conditionalFormatting sqref="AR15:AX15 AR13:AX13">
    <cfRule type="expression" dxfId="175" priority="13729">
      <formula>IF(RIGHT(TEXT(AR13,"0.#"),1)=".",FALSE,TRUE)</formula>
    </cfRule>
    <cfRule type="expression" dxfId="174" priority="13730">
      <formula>IF(RIGHT(TEXT(AR13,"0.#"),1)=".",TRUE,FALSE)</formula>
    </cfRule>
  </conditionalFormatting>
  <conditionalFormatting sqref="P19:AJ19">
    <cfRule type="expression" dxfId="173" priority="13727">
      <formula>IF(RIGHT(TEXT(P19,"0.#"),1)=".",FALSE,TRUE)</formula>
    </cfRule>
    <cfRule type="expression" dxfId="172" priority="13728">
      <formula>IF(RIGHT(TEXT(P19,"0.#"),1)=".",TRUE,FALSE)</formula>
    </cfRule>
  </conditionalFormatting>
  <conditionalFormatting sqref="AE42 AQ42">
    <cfRule type="expression" dxfId="171" priority="13719">
      <formula>IF(RIGHT(TEXT(AE42,"0.#"),1)=".",FALSE,TRUE)</formula>
    </cfRule>
    <cfRule type="expression" dxfId="170" priority="13720">
      <formula>IF(RIGHT(TEXT(AE42,"0.#"),1)=".",TRUE,FALSE)</formula>
    </cfRule>
  </conditionalFormatting>
  <conditionalFormatting sqref="Y126">
    <cfRule type="expression" dxfId="169" priority="13705">
      <formula>IF(RIGHT(TEXT(Y126,"0.#"),1)=".",FALSE,TRUE)</formula>
    </cfRule>
    <cfRule type="expression" dxfId="168" priority="13706">
      <formula>IF(RIGHT(TEXT(Y126,"0.#"),1)=".",TRUE,FALSE)</formula>
    </cfRule>
  </conditionalFormatting>
  <conditionalFormatting sqref="AU127">
    <cfRule type="expression" dxfId="167" priority="13701">
      <formula>IF(RIGHT(TEXT(AU127,"0.#"),1)=".",FALSE,TRUE)</formula>
    </cfRule>
    <cfRule type="expression" dxfId="166" priority="13702">
      <formula>IF(RIGHT(TEXT(AU127,"0.#"),1)=".",TRUE,FALSE)</formula>
    </cfRule>
  </conditionalFormatting>
  <conditionalFormatting sqref="AU126">
    <cfRule type="expression" dxfId="165" priority="13699">
      <formula>IF(RIGHT(TEXT(AU126,"0.#"),1)=".",FALSE,TRUE)</formula>
    </cfRule>
    <cfRule type="expression" dxfId="164" priority="13700">
      <formula>IF(RIGHT(TEXT(AU126,"0.#"),1)=".",TRUE,FALSE)</formula>
    </cfRule>
  </conditionalFormatting>
  <conditionalFormatting sqref="Y135">
    <cfRule type="expression" dxfId="163" priority="13685">
      <formula>IF(RIGHT(TEXT(Y135,"0.#"),1)=".",FALSE,TRUE)</formula>
    </cfRule>
    <cfRule type="expression" dxfId="162" priority="13686">
      <formula>IF(RIGHT(TEXT(Y135,"0.#"),1)=".",TRUE,FALSE)</formula>
    </cfRule>
  </conditionalFormatting>
  <conditionalFormatting sqref="Y142 Y138 Y131">
    <cfRule type="expression" dxfId="161" priority="13683">
      <formula>IF(RIGHT(TEXT(Y131,"0.#"),1)=".",FALSE,TRUE)</formula>
    </cfRule>
    <cfRule type="expression" dxfId="160" priority="13684">
      <formula>IF(RIGHT(TEXT(Y131,"0.#"),1)=".",TRUE,FALSE)</formula>
    </cfRule>
  </conditionalFormatting>
  <conditionalFormatting sqref="AU135">
    <cfRule type="expression" dxfId="159" priority="13679">
      <formula>IF(RIGHT(TEXT(AU135,"0.#"),1)=".",FALSE,TRUE)</formula>
    </cfRule>
    <cfRule type="expression" dxfId="158" priority="13680">
      <formula>IF(RIGHT(TEXT(AU135,"0.#"),1)=".",TRUE,FALSE)</formula>
    </cfRule>
  </conditionalFormatting>
  <conditionalFormatting sqref="AU142 AU138 AU131">
    <cfRule type="expression" dxfId="157" priority="13677">
      <formula>IF(RIGHT(TEXT(AU131,"0.#"),1)=".",FALSE,TRUE)</formula>
    </cfRule>
    <cfRule type="expression" dxfId="156" priority="13678">
      <formula>IF(RIGHT(TEXT(AU131,"0.#"),1)=".",TRUE,FALSE)</formula>
    </cfRule>
  </conditionalFormatting>
  <conditionalFormatting sqref="AU141 AU136:AU137 AU134 AU130">
    <cfRule type="expression" dxfId="155" priority="13675">
      <formula>IF(RIGHT(TEXT(AU130,"0.#"),1)=".",FALSE,TRUE)</formula>
    </cfRule>
    <cfRule type="expression" dxfId="154" priority="13676">
      <formula>IF(RIGHT(TEXT(AU130,"0.#"),1)=".",TRUE,FALSE)</formula>
    </cfRule>
  </conditionalFormatting>
  <conditionalFormatting sqref="AM33">
    <cfRule type="expression" dxfId="153" priority="13329">
      <formula>IF(RIGHT(TEXT(AM33,"0.#"),1)=".",FALSE,TRUE)</formula>
    </cfRule>
    <cfRule type="expression" dxfId="152" priority="13330">
      <formula>IF(RIGHT(TEXT(AM33,"0.#"),1)=".",TRUE,FALSE)</formula>
    </cfRule>
  </conditionalFormatting>
  <conditionalFormatting sqref="AE33">
    <cfRule type="expression" dxfId="151" priority="13341">
      <formula>IF(RIGHT(TEXT(AE33,"0.#"),1)=".",FALSE,TRUE)</formula>
    </cfRule>
    <cfRule type="expression" dxfId="150" priority="13342">
      <formula>IF(RIGHT(TEXT(AE33,"0.#"),1)=".",TRUE,FALSE)</formula>
    </cfRule>
  </conditionalFormatting>
  <conditionalFormatting sqref="AE34">
    <cfRule type="expression" dxfId="149" priority="13339">
      <formula>IF(RIGHT(TEXT(AE34,"0.#"),1)=".",FALSE,TRUE)</formula>
    </cfRule>
    <cfRule type="expression" dxfId="148" priority="13340">
      <formula>IF(RIGHT(TEXT(AE34,"0.#"),1)=".",TRUE,FALSE)</formula>
    </cfRule>
  </conditionalFormatting>
  <conditionalFormatting sqref="AE35">
    <cfRule type="expression" dxfId="147" priority="13337">
      <formula>IF(RIGHT(TEXT(AE35,"0.#"),1)=".",FALSE,TRUE)</formula>
    </cfRule>
    <cfRule type="expression" dxfId="146" priority="13338">
      <formula>IF(RIGHT(TEXT(AE35,"0.#"),1)=".",TRUE,FALSE)</formula>
    </cfRule>
  </conditionalFormatting>
  <conditionalFormatting sqref="AI35">
    <cfRule type="expression" dxfId="145" priority="13335">
      <formula>IF(RIGHT(TEXT(AI35,"0.#"),1)=".",FALSE,TRUE)</formula>
    </cfRule>
    <cfRule type="expression" dxfId="144" priority="13336">
      <formula>IF(RIGHT(TEXT(AI35,"0.#"),1)=".",TRUE,FALSE)</formula>
    </cfRule>
  </conditionalFormatting>
  <conditionalFormatting sqref="AI34">
    <cfRule type="expression" dxfId="143" priority="13333">
      <formula>IF(RIGHT(TEXT(AI34,"0.#"),1)=".",FALSE,TRUE)</formula>
    </cfRule>
    <cfRule type="expression" dxfId="142" priority="13334">
      <formula>IF(RIGHT(TEXT(AI34,"0.#"),1)=".",TRUE,FALSE)</formula>
    </cfRule>
  </conditionalFormatting>
  <conditionalFormatting sqref="AI33">
    <cfRule type="expression" dxfId="141" priority="13331">
      <formula>IF(RIGHT(TEXT(AI33,"0.#"),1)=".",FALSE,TRUE)</formula>
    </cfRule>
    <cfRule type="expression" dxfId="140" priority="13332">
      <formula>IF(RIGHT(TEXT(AI33,"0.#"),1)=".",TRUE,FALSE)</formula>
    </cfRule>
  </conditionalFormatting>
  <conditionalFormatting sqref="AM34">
    <cfRule type="expression" dxfId="139" priority="13327">
      <formula>IF(RIGHT(TEXT(AM34,"0.#"),1)=".",FALSE,TRUE)</formula>
    </cfRule>
    <cfRule type="expression" dxfId="138" priority="13328">
      <formula>IF(RIGHT(TEXT(AM34,"0.#"),1)=".",TRUE,FALSE)</formula>
    </cfRule>
  </conditionalFormatting>
  <conditionalFormatting sqref="AM35">
    <cfRule type="expression" dxfId="137" priority="13325">
      <formula>IF(RIGHT(TEXT(AM35,"0.#"),1)=".",FALSE,TRUE)</formula>
    </cfRule>
    <cfRule type="expression" dxfId="136" priority="13326">
      <formula>IF(RIGHT(TEXT(AM35,"0.#"),1)=".",TRUE,FALSE)</formula>
    </cfRule>
  </conditionalFormatting>
  <conditionalFormatting sqref="AE38">
    <cfRule type="expression" dxfId="135" priority="13311">
      <formula>IF(RIGHT(TEXT(AE38,"0.#"),1)=".",FALSE,TRUE)</formula>
    </cfRule>
    <cfRule type="expression" dxfId="134" priority="13312">
      <formula>IF(RIGHT(TEXT(AE38,"0.#"),1)=".",TRUE,FALSE)</formula>
    </cfRule>
  </conditionalFormatting>
  <conditionalFormatting sqref="AE39">
    <cfRule type="expression" dxfId="133" priority="13309">
      <formula>IF(RIGHT(TEXT(AE39,"0.#"),1)=".",FALSE,TRUE)</formula>
    </cfRule>
    <cfRule type="expression" dxfId="132" priority="13310">
      <formula>IF(RIGHT(TEXT(AE39,"0.#"),1)=".",TRUE,FALSE)</formula>
    </cfRule>
  </conditionalFormatting>
  <conditionalFormatting sqref="AE40">
    <cfRule type="expression" dxfId="131" priority="13307">
      <formula>IF(RIGHT(TEXT(AE40,"0.#"),1)=".",FALSE,TRUE)</formula>
    </cfRule>
    <cfRule type="expression" dxfId="130" priority="13308">
      <formula>IF(RIGHT(TEXT(AE40,"0.#"),1)=".",TRUE,FALSE)</formula>
    </cfRule>
  </conditionalFormatting>
  <conditionalFormatting sqref="AI40">
    <cfRule type="expression" dxfId="129" priority="13305">
      <formula>IF(RIGHT(TEXT(AI40,"0.#"),1)=".",FALSE,TRUE)</formula>
    </cfRule>
    <cfRule type="expression" dxfId="128" priority="13306">
      <formula>IF(RIGHT(TEXT(AI40,"0.#"),1)=".",TRUE,FALSE)</formula>
    </cfRule>
  </conditionalFormatting>
  <conditionalFormatting sqref="AI39">
    <cfRule type="expression" dxfId="127" priority="13303">
      <formula>IF(RIGHT(TEXT(AI39,"0.#"),1)=".",FALSE,TRUE)</formula>
    </cfRule>
    <cfRule type="expression" dxfId="126" priority="13304">
      <formula>IF(RIGHT(TEXT(AI39,"0.#"),1)=".",TRUE,FALSE)</formula>
    </cfRule>
  </conditionalFormatting>
  <conditionalFormatting sqref="AI38">
    <cfRule type="expression" dxfId="125" priority="13301">
      <formula>IF(RIGHT(TEXT(AI38,"0.#"),1)=".",FALSE,TRUE)</formula>
    </cfRule>
    <cfRule type="expression" dxfId="124" priority="13302">
      <formula>IF(RIGHT(TEXT(AI38,"0.#"),1)=".",TRUE,FALSE)</formula>
    </cfRule>
  </conditionalFormatting>
  <conditionalFormatting sqref="AM38">
    <cfRule type="expression" dxfId="123" priority="13299">
      <formula>IF(RIGHT(TEXT(AM38,"0.#"),1)=".",FALSE,TRUE)</formula>
    </cfRule>
    <cfRule type="expression" dxfId="122" priority="13300">
      <formula>IF(RIGHT(TEXT(AM38,"0.#"),1)=".",TRUE,FALSE)</formula>
    </cfRule>
  </conditionalFormatting>
  <conditionalFormatting sqref="AM39">
    <cfRule type="expression" dxfId="121" priority="13297">
      <formula>IF(RIGHT(TEXT(AM39,"0.#"),1)=".",FALSE,TRUE)</formula>
    </cfRule>
    <cfRule type="expression" dxfId="120" priority="13298">
      <formula>IF(RIGHT(TEXT(AM39,"0.#"),1)=".",TRUE,FALSE)</formula>
    </cfRule>
  </conditionalFormatting>
  <conditionalFormatting sqref="AM40">
    <cfRule type="expression" dxfId="119" priority="13295">
      <formula>IF(RIGHT(TEXT(AM40,"0.#"),1)=".",FALSE,TRUE)</formula>
    </cfRule>
    <cfRule type="expression" dxfId="118" priority="13296">
      <formula>IF(RIGHT(TEXT(AM40,"0.#"),1)=".",TRUE,FALSE)</formula>
    </cfRule>
  </conditionalFormatting>
  <conditionalFormatting sqref="AI42">
    <cfRule type="expression" dxfId="117" priority="13251">
      <formula>IF(RIGHT(TEXT(AI42,"0.#"),1)=".",FALSE,TRUE)</formula>
    </cfRule>
    <cfRule type="expression" dxfId="116" priority="13252">
      <formula>IF(RIGHT(TEXT(AI42,"0.#"),1)=".",TRUE,FALSE)</formula>
    </cfRule>
  </conditionalFormatting>
  <conditionalFormatting sqref="AM42">
    <cfRule type="expression" dxfId="115" priority="13249">
      <formula>IF(RIGHT(TEXT(AM42,"0.#"),1)=".",FALSE,TRUE)</formula>
    </cfRule>
    <cfRule type="expression" dxfId="114" priority="13250">
      <formula>IF(RIGHT(TEXT(AM42,"0.#"),1)=".",TRUE,FALSE)</formula>
    </cfRule>
  </conditionalFormatting>
  <conditionalFormatting sqref="AE43">
    <cfRule type="expression" dxfId="113" priority="13247">
      <formula>IF(RIGHT(TEXT(AE43,"0.#"),1)=".",FALSE,TRUE)</formula>
    </cfRule>
    <cfRule type="expression" dxfId="112" priority="13248">
      <formula>IF(RIGHT(TEXT(AE43,"0.#"),1)=".",TRUE,FALSE)</formula>
    </cfRule>
  </conditionalFormatting>
  <conditionalFormatting sqref="AI43">
    <cfRule type="expression" dxfId="111" priority="13245">
      <formula>IF(RIGHT(TEXT(AI43,"0.#"),1)=".",FALSE,TRUE)</formula>
    </cfRule>
    <cfRule type="expression" dxfId="110" priority="13246">
      <formula>IF(RIGHT(TEXT(AI43,"0.#"),1)=".",TRUE,FALSE)</formula>
    </cfRule>
  </conditionalFormatting>
  <conditionalFormatting sqref="AM43">
    <cfRule type="expression" dxfId="109" priority="13243">
      <formula>IF(RIGHT(TEXT(AM43,"0.#"),1)=".",FALSE,TRUE)</formula>
    </cfRule>
    <cfRule type="expression" dxfId="108" priority="13244">
      <formula>IF(RIGHT(TEXT(AM43,"0.#"),1)=".",TRUE,FALSE)</formula>
    </cfRule>
  </conditionalFormatting>
  <conditionalFormatting sqref="AQ43">
    <cfRule type="expression" dxfId="107" priority="13241">
      <formula>IF(RIGHT(TEXT(AQ43,"0.#"),1)=".",FALSE,TRUE)</formula>
    </cfRule>
    <cfRule type="expression" dxfId="106" priority="13242">
      <formula>IF(RIGHT(TEXT(AQ43,"0.#"),1)=".",TRUE,FALSE)</formula>
    </cfRule>
  </conditionalFormatting>
  <conditionalFormatting sqref="AE45">
    <cfRule type="expression" dxfId="105" priority="13239">
      <formula>IF(RIGHT(TEXT(AE45,"0.#"),1)=".",FALSE,TRUE)</formula>
    </cfRule>
    <cfRule type="expression" dxfId="104" priority="13240">
      <formula>IF(RIGHT(TEXT(AE45,"0.#"),1)=".",TRUE,FALSE)</formula>
    </cfRule>
  </conditionalFormatting>
  <conditionalFormatting sqref="AI45">
    <cfRule type="expression" dxfId="103" priority="13237">
      <formula>IF(RIGHT(TEXT(AI45,"0.#"),1)=".",FALSE,TRUE)</formula>
    </cfRule>
    <cfRule type="expression" dxfId="102" priority="13238">
      <formula>IF(RIGHT(TEXT(AI45,"0.#"),1)=".",TRUE,FALSE)</formula>
    </cfRule>
  </conditionalFormatting>
  <conditionalFormatting sqref="AM45">
    <cfRule type="expression" dxfId="101" priority="13235">
      <formula>IF(RIGHT(TEXT(AM45,"0.#"),1)=".",FALSE,TRUE)</formula>
    </cfRule>
    <cfRule type="expression" dxfId="100" priority="13236">
      <formula>IF(RIGHT(TEXT(AM45,"0.#"),1)=".",TRUE,FALSE)</formula>
    </cfRule>
  </conditionalFormatting>
  <conditionalFormatting sqref="AE46">
    <cfRule type="expression" dxfId="99" priority="13233">
      <formula>IF(RIGHT(TEXT(AE46,"0.#"),1)=".",FALSE,TRUE)</formula>
    </cfRule>
    <cfRule type="expression" dxfId="98" priority="13234">
      <formula>IF(RIGHT(TEXT(AE46,"0.#"),1)=".",TRUE,FALSE)</formula>
    </cfRule>
  </conditionalFormatting>
  <conditionalFormatting sqref="AI46">
    <cfRule type="expression" dxfId="97" priority="13231">
      <formula>IF(RIGHT(TEXT(AI46,"0.#"),1)=".",FALSE,TRUE)</formula>
    </cfRule>
    <cfRule type="expression" dxfId="96" priority="13232">
      <formula>IF(RIGHT(TEXT(AI46,"0.#"),1)=".",TRUE,FALSE)</formula>
    </cfRule>
  </conditionalFormatting>
  <conditionalFormatting sqref="AM46">
    <cfRule type="expression" dxfId="95" priority="13229">
      <formula>IF(RIGHT(TEXT(AM46,"0.#"),1)=".",FALSE,TRUE)</formula>
    </cfRule>
    <cfRule type="expression" dxfId="94" priority="13230">
      <formula>IF(RIGHT(TEXT(AM46,"0.#"),1)=".",TRUE,FALSE)</formula>
    </cfRule>
  </conditionalFormatting>
  <conditionalFormatting sqref="AQ33:AQ35">
    <cfRule type="expression" dxfId="93" priority="4663">
      <formula>IF(RIGHT(TEXT(AQ33,"0.#"),1)=".",FALSE,TRUE)</formula>
    </cfRule>
    <cfRule type="expression" dxfId="92" priority="4664">
      <formula>IF(RIGHT(TEXT(AQ33,"0.#"),1)=".",TRUE,FALSE)</formula>
    </cfRule>
  </conditionalFormatting>
  <conditionalFormatting sqref="AU33:AU35">
    <cfRule type="expression" dxfId="91" priority="4661">
      <formula>IF(RIGHT(TEXT(AU33,"0.#"),1)=".",FALSE,TRUE)</formula>
    </cfRule>
    <cfRule type="expression" dxfId="90" priority="4662">
      <formula>IF(RIGHT(TEXT(AU33,"0.#"),1)=".",TRUE,FALSE)</formula>
    </cfRule>
  </conditionalFormatting>
  <conditionalFormatting sqref="AQ38:AQ40">
    <cfRule type="expression" dxfId="89" priority="4659">
      <formula>IF(RIGHT(TEXT(AQ38,"0.#"),1)=".",FALSE,TRUE)</formula>
    </cfRule>
    <cfRule type="expression" dxfId="88" priority="4660">
      <formula>IF(RIGHT(TEXT(AQ38,"0.#"),1)=".",TRUE,FALSE)</formula>
    </cfRule>
  </conditionalFormatting>
  <conditionalFormatting sqref="AU38:AU40">
    <cfRule type="expression" dxfId="87" priority="4657">
      <formula>IF(RIGHT(TEXT(AU38,"0.#"),1)=".",FALSE,TRUE)</formula>
    </cfRule>
    <cfRule type="expression" dxfId="86" priority="4658">
      <formula>IF(RIGHT(TEXT(AU38,"0.#"),1)=".",TRUE,FALSE)</formula>
    </cfRule>
  </conditionalFormatting>
  <conditionalFormatting sqref="AL190:AO190">
    <cfRule type="expression" dxfId="85" priority="2887">
      <formula>IF(AND(AL190&gt;=0, RIGHT(TEXT(AL190,"0.#"),1)&lt;&gt;"."),TRUE,FALSE)</formula>
    </cfRule>
    <cfRule type="expression" dxfId="84" priority="2888">
      <formula>IF(AND(AL190&gt;=0, RIGHT(TEXT(AL190,"0.#"),1)="."),TRUE,FALSE)</formula>
    </cfRule>
    <cfRule type="expression" dxfId="83" priority="2889">
      <formula>IF(AND(AL190&lt;0, RIGHT(TEXT(AL190,"0.#"),1)&lt;&gt;"."),TRUE,FALSE)</formula>
    </cfRule>
    <cfRule type="expression" dxfId="82" priority="2890">
      <formula>IF(AND(AL190&lt;0, RIGHT(TEXT(AL190,"0.#"),1)="."),TRUE,FALSE)</formula>
    </cfRule>
  </conditionalFormatting>
  <conditionalFormatting sqref="Y190">
    <cfRule type="expression" dxfId="81" priority="2885">
      <formula>IF(RIGHT(TEXT(Y190,"0.#"),1)=".",FALSE,TRUE)</formula>
    </cfRule>
    <cfRule type="expression" dxfId="80" priority="2886">
      <formula>IF(RIGHT(TEXT(Y190,"0.#"),1)=".",TRUE,FALSE)</formula>
    </cfRule>
  </conditionalFormatting>
  <conditionalFormatting sqref="Y149">
    <cfRule type="expression" dxfId="79" priority="2837">
      <formula>IF(RIGHT(TEXT(Y149,"0.#"),1)=".",FALSE,TRUE)</formula>
    </cfRule>
    <cfRule type="expression" dxfId="78" priority="2838">
      <formula>IF(RIGHT(TEXT(Y149,"0.#"),1)=".",TRUE,FALSE)</formula>
    </cfRule>
  </conditionalFormatting>
  <conditionalFormatting sqref="Y153">
    <cfRule type="expression" dxfId="77" priority="2091">
      <formula>IF(RIGHT(TEXT(Y153,"0.#"),1)=".",FALSE,TRUE)</formula>
    </cfRule>
    <cfRule type="expression" dxfId="76" priority="2092">
      <formula>IF(RIGHT(TEXT(Y153,"0.#"),1)=".",TRUE,FALSE)</formula>
    </cfRule>
  </conditionalFormatting>
  <conditionalFormatting sqref="Y157">
    <cfRule type="expression" dxfId="75" priority="2079">
      <formula>IF(RIGHT(TEXT(Y157,"0.#"),1)=".",FALSE,TRUE)</formula>
    </cfRule>
    <cfRule type="expression" dxfId="74" priority="2080">
      <formula>IF(RIGHT(TEXT(Y157,"0.#"),1)=".",TRUE,FALSE)</formula>
    </cfRule>
  </conditionalFormatting>
  <conditionalFormatting sqref="Y161">
    <cfRule type="expression" dxfId="73" priority="2067">
      <formula>IF(RIGHT(TEXT(Y161,"0.#"),1)=".",FALSE,TRUE)</formula>
    </cfRule>
    <cfRule type="expression" dxfId="72" priority="2068">
      <formula>IF(RIGHT(TEXT(Y161,"0.#"),1)=".",TRUE,FALSE)</formula>
    </cfRule>
  </conditionalFormatting>
  <conditionalFormatting sqref="Y167:Y173">
    <cfRule type="expression" dxfId="71" priority="2061">
      <formula>IF(RIGHT(TEXT(Y167,"0.#"),1)=".",FALSE,TRUE)</formula>
    </cfRule>
    <cfRule type="expression" dxfId="70" priority="2062">
      <formula>IF(RIGHT(TEXT(Y167,"0.#"),1)=".",TRUE,FALSE)</formula>
    </cfRule>
  </conditionalFormatting>
  <conditionalFormatting sqref="Y165:Y166">
    <cfRule type="expression" dxfId="69" priority="2055">
      <formula>IF(RIGHT(TEXT(Y165,"0.#"),1)=".",FALSE,TRUE)</formula>
    </cfRule>
    <cfRule type="expression" dxfId="68" priority="2056">
      <formula>IF(RIGHT(TEXT(Y165,"0.#"),1)=".",TRUE,FALSE)</formula>
    </cfRule>
  </conditionalFormatting>
  <conditionalFormatting sqref="Y179:Y180">
    <cfRule type="expression" dxfId="67" priority="2049">
      <formula>IF(RIGHT(TEXT(Y179,"0.#"),1)=".",FALSE,TRUE)</formula>
    </cfRule>
    <cfRule type="expression" dxfId="66" priority="2050">
      <formula>IF(RIGHT(TEXT(Y179,"0.#"),1)=".",TRUE,FALSE)</formula>
    </cfRule>
  </conditionalFormatting>
  <conditionalFormatting sqref="W23">
    <cfRule type="expression" dxfId="65" priority="2333">
      <formula>IF(RIGHT(TEXT(W23,"0.#"),1)=".",FALSE,TRUE)</formula>
    </cfRule>
    <cfRule type="expression" dxfId="64" priority="2334">
      <formula>IF(RIGHT(TEXT(W23,"0.#"),1)=".",TRUE,FALSE)</formula>
    </cfRule>
  </conditionalFormatting>
  <conditionalFormatting sqref="P23">
    <cfRule type="expression" dxfId="63" priority="2321">
      <formula>IF(RIGHT(TEXT(P23,"0.#"),1)=".",FALSE,TRUE)</formula>
    </cfRule>
    <cfRule type="expression" dxfId="62" priority="2322">
      <formula>IF(RIGHT(TEXT(P23,"0.#"),1)=".",TRUE,FALSE)</formula>
    </cfRule>
  </conditionalFormatting>
  <conditionalFormatting sqref="AQ45">
    <cfRule type="expression" dxfId="61" priority="2315">
      <formula>IF(RIGHT(TEXT(AQ45,"0.#"),1)=".",FALSE,TRUE)</formula>
    </cfRule>
    <cfRule type="expression" dxfId="60" priority="2316">
      <formula>IF(RIGHT(TEXT(AQ45,"0.#"),1)=".",TRUE,FALSE)</formula>
    </cfRule>
  </conditionalFormatting>
  <conditionalFormatting sqref="AQ46">
    <cfRule type="expression" dxfId="59" priority="2313">
      <formula>IF(RIGHT(TEXT(AQ46,"0.#"),1)=".",FALSE,TRUE)</formula>
    </cfRule>
    <cfRule type="expression" dxfId="58" priority="2314">
      <formula>IF(RIGHT(TEXT(AQ46,"0.#"),1)=".",TRUE,FALSE)</formula>
    </cfRule>
  </conditionalFormatting>
  <conditionalFormatting sqref="AL161:AO161">
    <cfRule type="expression" dxfId="57" priority="2069">
      <formula>IF(AND(AL161&gt;=0, RIGHT(TEXT(AL161,"0.#"),1)&lt;&gt;"."),TRUE,FALSE)</formula>
    </cfRule>
    <cfRule type="expression" dxfId="56" priority="2070">
      <formula>IF(AND(AL161&gt;=0, RIGHT(TEXT(AL161,"0.#"),1)="."),TRUE,FALSE)</formula>
    </cfRule>
    <cfRule type="expression" dxfId="55" priority="2071">
      <formula>IF(AND(AL161&lt;0, RIGHT(TEXT(AL161,"0.#"),1)&lt;&gt;"."),TRUE,FALSE)</formula>
    </cfRule>
    <cfRule type="expression" dxfId="54" priority="2072">
      <formula>IF(AND(AL161&lt;0, RIGHT(TEXT(AL161,"0.#"),1)="."),TRUE,FALSE)</formula>
    </cfRule>
  </conditionalFormatting>
  <conditionalFormatting sqref="Y177:Y178">
    <cfRule type="expression" dxfId="53" priority="2043">
      <formula>IF(RIGHT(TEXT(Y177,"0.#"),1)=".",FALSE,TRUE)</formula>
    </cfRule>
    <cfRule type="expression" dxfId="52" priority="2044">
      <formula>IF(RIGHT(TEXT(Y177,"0.#"),1)=".",TRUE,FALSE)</formula>
    </cfRule>
  </conditionalFormatting>
  <conditionalFormatting sqref="Y184">
    <cfRule type="expression" dxfId="51" priority="2031">
      <formula>IF(RIGHT(TEXT(Y184,"0.#"),1)=".",FALSE,TRUE)</formula>
    </cfRule>
    <cfRule type="expression" dxfId="50" priority="2032">
      <formula>IF(RIGHT(TEXT(Y184,"0.#"),1)=".",TRUE,FALSE)</formula>
    </cfRule>
  </conditionalFormatting>
  <conditionalFormatting sqref="AU42">
    <cfRule type="expression" dxfId="49" priority="485">
      <formula>IF(RIGHT(TEXT(AU42,"0.#"),1)=".",FALSE,TRUE)</formula>
    </cfRule>
    <cfRule type="expression" dxfId="48" priority="486">
      <formula>IF(RIGHT(TEXT(AU42,"0.#"),1)=".",TRUE,FALSE)</formula>
    </cfRule>
  </conditionalFormatting>
  <conditionalFormatting sqref="AU43">
    <cfRule type="expression" dxfId="47" priority="483">
      <formula>IF(RIGHT(TEXT(AU43,"0.#"),1)=".",FALSE,TRUE)</formula>
    </cfRule>
    <cfRule type="expression" dxfId="46" priority="484">
      <formula>IF(RIGHT(TEXT(AU43,"0.#"),1)=".",TRUE,FALSE)</formula>
    </cfRule>
  </conditionalFormatting>
  <conditionalFormatting sqref="AU45">
    <cfRule type="expression" dxfId="45" priority="479">
      <formula>IF(RIGHT(TEXT(AU45,"0.#"),1)=".",FALSE,TRUE)</formula>
    </cfRule>
    <cfRule type="expression" dxfId="44" priority="480">
      <formula>IF(RIGHT(TEXT(AU45,"0.#"),1)=".",TRUE,FALSE)</formula>
    </cfRule>
  </conditionalFormatting>
  <conditionalFormatting sqref="AU46">
    <cfRule type="expression" dxfId="43" priority="477">
      <formula>IF(RIGHT(TEXT(AU46,"0.#"),1)=".",FALSE,TRUE)</formula>
    </cfRule>
    <cfRule type="expression" dxfId="42" priority="478">
      <formula>IF(RIGHT(TEXT(AU46,"0.#"),1)=".",TRUE,FALSE)</formula>
    </cfRule>
  </conditionalFormatting>
  <conditionalFormatting sqref="P24:AC24">
    <cfRule type="expression" dxfId="41" priority="29">
      <formula>IF(RIGHT(TEXT(P24,"0.#"),1)=".",FALSE,TRUE)</formula>
    </cfRule>
    <cfRule type="expression" dxfId="40" priority="30">
      <formula>IF(RIGHT(TEXT(P24,"0.#"),1)=".",TRUE,FALSE)</formula>
    </cfRule>
  </conditionalFormatting>
  <conditionalFormatting sqref="P14:V14">
    <cfRule type="expression" dxfId="39" priority="27">
      <formula>IF(RIGHT(TEXT(P14,"0.#"),1)=".",FALSE,TRUE)</formula>
    </cfRule>
    <cfRule type="expression" dxfId="38" priority="28">
      <formula>IF(RIGHT(TEXT(P14,"0.#"),1)=".",TRUE,FALSE)</formula>
    </cfRule>
  </conditionalFormatting>
  <conditionalFormatting sqref="P13:V13 P15:V17">
    <cfRule type="expression" dxfId="37" priority="25">
      <formula>IF(RIGHT(TEXT(P13,"0.#"),1)=".",FALSE,TRUE)</formula>
    </cfRule>
    <cfRule type="expression" dxfId="36" priority="26">
      <formula>IF(RIGHT(TEXT(P13,"0.#"),1)=".",TRUE,FALSE)</formula>
    </cfRule>
  </conditionalFormatting>
  <conditionalFormatting sqref="W14:AC14">
    <cfRule type="expression" dxfId="35" priority="23">
      <formula>IF(RIGHT(TEXT(W14,"0.#"),1)=".",FALSE,TRUE)</formula>
    </cfRule>
    <cfRule type="expression" dxfId="34" priority="24">
      <formula>IF(RIGHT(TEXT(W14,"0.#"),1)=".",TRUE,FALSE)</formula>
    </cfRule>
  </conditionalFormatting>
  <conditionalFormatting sqref="W13:AC13 W15:AC17">
    <cfRule type="expression" dxfId="33" priority="21">
      <formula>IF(RIGHT(TEXT(W13,"0.#"),1)=".",FALSE,TRUE)</formula>
    </cfRule>
    <cfRule type="expression" dxfId="32" priority="22">
      <formula>IF(RIGHT(TEXT(W13,"0.#"),1)=".",TRUE,FALSE)</formula>
    </cfRule>
  </conditionalFormatting>
  <conditionalFormatting sqref="AD14:AJ14">
    <cfRule type="expression" dxfId="31" priority="19">
      <formula>IF(RIGHT(TEXT(AD14,"0.#"),1)=".",FALSE,TRUE)</formula>
    </cfRule>
    <cfRule type="expression" dxfId="30" priority="20">
      <formula>IF(RIGHT(TEXT(AD14,"0.#"),1)=".",TRUE,FALSE)</formula>
    </cfRule>
  </conditionalFormatting>
  <conditionalFormatting sqref="AD13:AJ13 AD15:AJ17">
    <cfRule type="expression" dxfId="29" priority="17">
      <formula>IF(RIGHT(TEXT(AD13,"0.#"),1)=".",FALSE,TRUE)</formula>
    </cfRule>
    <cfRule type="expression" dxfId="28" priority="18">
      <formula>IF(RIGHT(TEXT(AD13,"0.#"),1)=".",TRUE,FALSE)</formula>
    </cfRule>
  </conditionalFormatting>
  <conditionalFormatting sqref="AK14:AQ14">
    <cfRule type="expression" dxfId="27" priority="15">
      <formula>IF(RIGHT(TEXT(AK14,"0.#"),1)=".",FALSE,TRUE)</formula>
    </cfRule>
    <cfRule type="expression" dxfId="26" priority="16">
      <formula>IF(RIGHT(TEXT(AK14,"0.#"),1)=".",TRUE,FALSE)</formula>
    </cfRule>
  </conditionalFormatting>
  <conditionalFormatting sqref="AK13:AQ13 AK15:AQ17">
    <cfRule type="expression" dxfId="25" priority="13">
      <formula>IF(RIGHT(TEXT(AK13,"0.#"),1)=".",FALSE,TRUE)</formula>
    </cfRule>
    <cfRule type="expression" dxfId="24" priority="14">
      <formula>IF(RIGHT(TEXT(AK13,"0.#"),1)=".",TRUE,FALSE)</formula>
    </cfRule>
  </conditionalFormatting>
  <conditionalFormatting sqref="AL157:AO157">
    <cfRule type="expression" dxfId="23" priority="9">
      <formula>IF(AND(AL157&gt;=0, RIGHT(TEXT(AL157,"0.#"),1)&lt;&gt;"."),TRUE,FALSE)</formula>
    </cfRule>
    <cfRule type="expression" dxfId="22" priority="10">
      <formula>IF(AND(AL157&gt;=0, RIGHT(TEXT(AL157,"0.#"),1)="."),TRUE,FALSE)</formula>
    </cfRule>
    <cfRule type="expression" dxfId="21" priority="11">
      <formula>IF(AND(AL157&lt;0, RIGHT(TEXT(AL157,"0.#"),1)&lt;&gt;"."),TRUE,FALSE)</formula>
    </cfRule>
    <cfRule type="expression" dxfId="20" priority="12">
      <formula>IF(AND(AL157&lt;0, RIGHT(TEXT(AL157,"0.#"),1)="."),TRUE,FALSE)</formula>
    </cfRule>
  </conditionalFormatting>
  <conditionalFormatting sqref="AL153:AO153">
    <cfRule type="expression" dxfId="19" priority="5">
      <formula>IF(AND(AL153&gt;=0, RIGHT(TEXT(AL153,"0.#"),1)&lt;&gt;"."),TRUE,FALSE)</formula>
    </cfRule>
    <cfRule type="expression" dxfId="18" priority="6">
      <formula>IF(AND(AL153&gt;=0, RIGHT(TEXT(AL153,"0.#"),1)="."),TRUE,FALSE)</formula>
    </cfRule>
    <cfRule type="expression" dxfId="17" priority="7">
      <formula>IF(AND(AL153&lt;0, RIGHT(TEXT(AL153,"0.#"),1)&lt;&gt;"."),TRUE,FALSE)</formula>
    </cfRule>
    <cfRule type="expression" dxfId="16" priority="8">
      <formula>IF(AND(AL153&lt;0, RIGHT(TEXT(AL153,"0.#"),1)="."),TRUE,FALSE)</formula>
    </cfRule>
  </conditionalFormatting>
  <conditionalFormatting sqref="AL149:AO149">
    <cfRule type="expression" dxfId="15" priority="1">
      <formula>IF(AND(AL149&gt;=0, RIGHT(TEXT(AL149,"0.#"),1)&lt;&gt;"."),TRUE,FALSE)</formula>
    </cfRule>
    <cfRule type="expression" dxfId="14" priority="2">
      <formula>IF(AND(AL149&gt;=0, RIGHT(TEXT(AL149,"0.#"),1)="."),TRUE,FALSE)</formula>
    </cfRule>
    <cfRule type="expression" dxfId="13" priority="3">
      <formula>IF(AND(AL149&lt;0, RIGHT(TEXT(AL149,"0.#"),1)&lt;&gt;"."),TRUE,FALSE)</formula>
    </cfRule>
    <cfRule type="expression" dxfId="12" priority="4">
      <formula>IF(AND(AL149&lt;0, RIGHT(TEXT(AL149,"0.#"),1)="."),TRUE,FALSE)</formula>
    </cfRule>
  </conditionalFormatting>
  <dataValidations count="18">
    <dataValidation type="custom" imeMode="disabled" allowBlank="1" showInputMessage="1" showErrorMessage="1" sqref="AY23 J68:K72 P13:AX13 AR15:AX15 P14:AQ18 AR18:AX18 P19:AJ19 AL190:AO190 AQ32:AR32 AU32:AX32 AE33:AX35 AQ37:AR37 AU37:AX37 AE38:AX40 AE42:AX43 AE45:AX46 Y126:AB126 AU126:AX126 Y130:AB130 AU130:AX130 Y134:AB137 AU134:AX137 Y141:AB141 AU141:AX141 Y149:AB149 AL149:AO149 Y153:AB153 AL153:AO153 Y157:AB157 AL157:AO157 Y161:AB161 AL161:AO161 Y165:AB173 AL165:AO173 Y177:AB180 AL177:AO180 Y184:AB184 AL184:AO184 Y190:AB190 P23:AC24">
      <formula1>OR(ISNUMBER(J13), J13="-")</formula1>
    </dataValidation>
    <dataValidation type="list" allowBlank="1" showInputMessage="1" showErrorMessage="1" sqref="G68:H72">
      <formula1>T事業番号</formula1>
    </dataValidation>
    <dataValidation type="list" allowBlank="1" showInputMessage="1" showErrorMessage="1" sqref="S5:X5">
      <formula1>T終了年度</formula1>
    </dataValidation>
    <dataValidation type="list" allowBlank="1" showInputMessage="1" showErrorMessage="1" sqref="AR25 AO143 AO186">
      <formula1>"　, ☑"</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80:E80">
      <formula1>T所見を踏まえた改善点</formula1>
    </dataValidation>
    <dataValidation imeMode="disabled" allowBlank="1" showInputMessage="1" showErrorMessage="1" sqref="L68:L72"/>
    <dataValidation type="whole" imeMode="disabled" allowBlank="1" showInputMessage="1" showErrorMessage="1" sqref="M68:M72 AW2:AX2">
      <formula1>0</formula1>
      <formula2>99</formula2>
    </dataValidation>
    <dataValidation type="custom" imeMode="off" allowBlank="1" showInputMessage="1" showErrorMessage="1" sqref="J149:O149 J153:O153 J157:O157 J161:O161 J165:O173 J177:O180 J184:O184 J190:O190">
      <formula1>OR(ISNUMBER(J149), J149="-")</formula1>
    </dataValidation>
    <dataValidation type="custom" imeMode="disabled" allowBlank="1" showInputMessage="1" showErrorMessage="1" sqref="AH149:AK149 AH153:AK153 AH157:AK157 AH161:AK161 AH165:AK173 AH177:AK180 AH184:AK184 AH190:AK190">
      <formula1>OR(AND(MOD(IF(ISNUMBER(AH149), AH149, 0.5),1)=0, 0&lt;=AH149), AH149="-")</formula1>
    </dataValidation>
    <dataValidation type="list" allowBlank="1" showInputMessage="1" showErrorMessage="1" sqref="A78:E7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8:F72">
      <formula1>T省庁</formula1>
    </dataValidation>
    <dataValidation type="whole" imeMode="disabled" allowBlank="1" showInputMessage="1" showErrorMessage="1" sqref="AS2:AU2">
      <formula1>0</formula1>
      <formula2>9999</formula2>
    </dataValidation>
    <dataValidation type="whole" allowBlank="1" showInputMessage="1" showErrorMessage="1" sqref="L93:M94 X93:Y94 AJ93:AK94 AU93:AV94">
      <formula1>0</formula1>
      <formula2>9999</formula2>
    </dataValidation>
    <dataValidation type="whole" allowBlank="1" showInputMessage="1" showErrorMessage="1" sqref="O93:P94 AA93:AB94 AM93:AN94 AX93:AX94">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6" max="49" man="1"/>
    <brk id="74" max="49" man="1"/>
    <brk id="94" max="49" man="1"/>
    <brk id="123" max="49" man="1"/>
    <brk id="158"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入力規則等!$W$2:$W$23</xm:f>
          </x14:formula1>
          <xm:sqref>AO94 E93:G94 Q93:S94 AC93:AE94 AO93:AP93</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AC149:AG149 AC153:AG153 AC157:AG157 AC161:AG161 AC165:AG173 AC177:AG180 AC184:AG184</xm:sqref>
        </x14:dataValidation>
        <x14:dataValidation type="list" allowBlank="1" showInputMessage="1" showErrorMessage="1">
          <x14:formula1>
            <xm:f>入力規則等!$U$37:$U$39</xm:f>
          </x14:formula1>
          <xm:sqref>I93:J93 U93:V93 AG93:AH93 AR93:AS93</xm:sqref>
        </x14:dataValidation>
        <x14:dataValidation type="list" allowBlank="1" showInputMessage="1" showErrorMessage="1">
          <x14:formula1>
            <xm:f>入力規則等!$U$7:$U$9</xm:f>
          </x14:formula1>
          <xm:sqref>I94:J94 U94:V94 AG94:AH94 AR94:AS94</xm:sqref>
        </x14:dataValidation>
        <x14:dataValidation type="list" allowBlank="1" showInputMessage="1" showErrorMessage="1">
          <x14:formula1>
            <xm:f>入力規則等!$AP$2:$AP$10</xm:f>
          </x14:formula1>
          <xm:sqref>AC190:AG190</xm:sqref>
        </x14:dataValidation>
        <x14:dataValidation type="list" allowBlank="1" showInputMessage="1" showErrorMessage="1">
          <x14:formula1>
            <xm:f>入力規則等!$AK$2:$AK$49</xm:f>
          </x14:formula1>
          <xm:sqref>C190:D190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97</v>
      </c>
      <c r="L1" s="25" t="s">
        <v>79</v>
      </c>
      <c r="O1" s="13"/>
      <c r="P1" s="26" t="s">
        <v>5</v>
      </c>
      <c r="Q1" s="26" t="s">
        <v>68</v>
      </c>
      <c r="T1" s="13"/>
      <c r="U1" s="29" t="s">
        <v>164</v>
      </c>
      <c r="W1" s="29" t="s">
        <v>163</v>
      </c>
      <c r="Y1" s="29" t="s">
        <v>76</v>
      </c>
      <c r="Z1" s="29" t="s">
        <v>417</v>
      </c>
      <c r="AA1" s="29" t="s">
        <v>77</v>
      </c>
      <c r="AB1" s="29" t="s">
        <v>418</v>
      </c>
      <c r="AC1" s="29" t="s">
        <v>31</v>
      </c>
      <c r="AD1" s="28"/>
      <c r="AE1" s="29" t="s">
        <v>43</v>
      </c>
      <c r="AF1" s="30"/>
      <c r="AG1" s="47" t="s">
        <v>182</v>
      </c>
      <c r="AI1" s="47" t="s">
        <v>184</v>
      </c>
      <c r="AK1" s="47" t="s">
        <v>189</v>
      </c>
      <c r="AM1" s="77"/>
      <c r="AN1" s="77"/>
      <c r="AP1" s="28" t="s">
        <v>243</v>
      </c>
    </row>
    <row r="2" spans="1:42" ht="13.5" customHeight="1" x14ac:dyDescent="0.2">
      <c r="A2" s="14" t="s">
        <v>80</v>
      </c>
      <c r="B2" s="15"/>
      <c r="C2" s="13" t="str">
        <f>IF(B2="","",A2)</f>
        <v/>
      </c>
      <c r="D2" s="13" t="str">
        <f>IF(C2="","",IF(D1&lt;&gt;"",CONCATENATE(D1,"、",C2),C2))</f>
        <v/>
      </c>
      <c r="F2" s="12" t="s">
        <v>67</v>
      </c>
      <c r="G2" s="17" t="s">
        <v>584</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92">
        <v>20</v>
      </c>
      <c r="W2" s="32" t="s">
        <v>169</v>
      </c>
      <c r="Y2" s="32" t="s">
        <v>63</v>
      </c>
      <c r="Z2" s="32" t="s">
        <v>63</v>
      </c>
      <c r="AA2" s="85" t="s">
        <v>285</v>
      </c>
      <c r="AB2" s="85" t="s">
        <v>512</v>
      </c>
      <c r="AC2" s="86" t="s">
        <v>130</v>
      </c>
      <c r="AD2" s="28"/>
      <c r="AE2" s="42" t="s">
        <v>165</v>
      </c>
      <c r="AF2" s="30"/>
      <c r="AG2" s="49" t="s">
        <v>254</v>
      </c>
      <c r="AI2" s="47" t="s">
        <v>282</v>
      </c>
      <c r="AK2" s="47" t="s">
        <v>190</v>
      </c>
      <c r="AM2" s="77"/>
      <c r="AN2" s="77"/>
      <c r="AP2" s="49" t="s">
        <v>254</v>
      </c>
    </row>
    <row r="3" spans="1:42" ht="13.5" customHeight="1" x14ac:dyDescent="0.2">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584</v>
      </c>
      <c r="R3" s="13" t="str">
        <f t="shared" ref="R3:R8" si="3">IF(Q3="","",P3)</f>
        <v>委託・請負</v>
      </c>
      <c r="S3" s="13" t="str">
        <f t="shared" ref="S3:S8" si="4">IF(R3="",S2,IF(S2&lt;&gt;"",CONCATENATE(S2,"、",R3),R3))</f>
        <v>委託・請負</v>
      </c>
      <c r="T3" s="13"/>
      <c r="U3" s="32" t="s">
        <v>543</v>
      </c>
      <c r="W3" s="32" t="s">
        <v>144</v>
      </c>
      <c r="Y3" s="32" t="s">
        <v>64</v>
      </c>
      <c r="Z3" s="32" t="s">
        <v>419</v>
      </c>
      <c r="AA3" s="85" t="s">
        <v>385</v>
      </c>
      <c r="AB3" s="85" t="s">
        <v>513</v>
      </c>
      <c r="AC3" s="86" t="s">
        <v>131</v>
      </c>
      <c r="AD3" s="28"/>
      <c r="AE3" s="42" t="s">
        <v>166</v>
      </c>
      <c r="AF3" s="30"/>
      <c r="AG3" s="49" t="s">
        <v>255</v>
      </c>
      <c r="AI3" s="47" t="s">
        <v>183</v>
      </c>
      <c r="AK3" s="47" t="str">
        <f>CHAR(CODE(AK2)+1)</f>
        <v>B</v>
      </c>
      <c r="AM3" s="77"/>
      <c r="AN3" s="77"/>
      <c r="AP3" s="49" t="s">
        <v>255</v>
      </c>
    </row>
    <row r="4" spans="1:42" ht="13.5" customHeight="1" x14ac:dyDescent="0.2">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2" t="s">
        <v>544</v>
      </c>
      <c r="W4" s="32" t="s">
        <v>145</v>
      </c>
      <c r="Y4" s="32" t="s">
        <v>292</v>
      </c>
      <c r="Z4" s="32" t="s">
        <v>420</v>
      </c>
      <c r="AA4" s="85" t="s">
        <v>386</v>
      </c>
      <c r="AB4" s="85" t="s">
        <v>514</v>
      </c>
      <c r="AC4" s="85" t="s">
        <v>132</v>
      </c>
      <c r="AD4" s="28"/>
      <c r="AE4" s="42" t="s">
        <v>167</v>
      </c>
      <c r="AF4" s="30"/>
      <c r="AG4" s="49" t="s">
        <v>256</v>
      </c>
      <c r="AI4" s="47" t="s">
        <v>185</v>
      </c>
      <c r="AK4" s="47" t="str">
        <f t="shared" ref="AK4:AK49" si="7">CHAR(CODE(AK3)+1)</f>
        <v>C</v>
      </c>
      <c r="AM4" s="77"/>
      <c r="AN4" s="77"/>
      <c r="AP4" s="49" t="s">
        <v>256</v>
      </c>
    </row>
    <row r="5" spans="1:42" ht="13.5" customHeight="1" x14ac:dyDescent="0.2">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2" t="s">
        <v>568</v>
      </c>
      <c r="Y5" s="32" t="s">
        <v>293</v>
      </c>
      <c r="Z5" s="32" t="s">
        <v>421</v>
      </c>
      <c r="AA5" s="85" t="s">
        <v>387</v>
      </c>
      <c r="AB5" s="85" t="s">
        <v>515</v>
      </c>
      <c r="AC5" s="85" t="s">
        <v>168</v>
      </c>
      <c r="AD5" s="31"/>
      <c r="AE5" s="42" t="s">
        <v>265</v>
      </c>
      <c r="AF5" s="30"/>
      <c r="AG5" s="49" t="s">
        <v>257</v>
      </c>
      <c r="AI5" s="47" t="s">
        <v>289</v>
      </c>
      <c r="AK5" s="47" t="str">
        <f t="shared" si="7"/>
        <v>D</v>
      </c>
      <c r="AP5" s="49" t="s">
        <v>257</v>
      </c>
    </row>
    <row r="6" spans="1:42" ht="13.5" customHeight="1" x14ac:dyDescent="0.2">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2" t="s">
        <v>267</v>
      </c>
      <c r="W6" s="32" t="s">
        <v>146</v>
      </c>
      <c r="Y6" s="32" t="s">
        <v>294</v>
      </c>
      <c r="Z6" s="32" t="s">
        <v>422</v>
      </c>
      <c r="AA6" s="85" t="s">
        <v>388</v>
      </c>
      <c r="AB6" s="85" t="s">
        <v>516</v>
      </c>
      <c r="AC6" s="85" t="s">
        <v>133</v>
      </c>
      <c r="AD6" s="31"/>
      <c r="AE6" s="42" t="s">
        <v>263</v>
      </c>
      <c r="AF6" s="30"/>
      <c r="AG6" s="49" t="s">
        <v>258</v>
      </c>
      <c r="AI6" s="47" t="s">
        <v>290</v>
      </c>
      <c r="AK6" s="47" t="str">
        <f>CHAR(CODE(AK5)+1)</f>
        <v>E</v>
      </c>
      <c r="AP6" s="49" t="s">
        <v>258</v>
      </c>
    </row>
    <row r="7" spans="1:42" ht="13.5" customHeight="1" x14ac:dyDescent="0.2">
      <c r="A7" s="14" t="s">
        <v>85</v>
      </c>
      <c r="B7" s="15"/>
      <c r="C7" s="13" t="str">
        <f t="shared" si="0"/>
        <v/>
      </c>
      <c r="D7" s="13" t="str">
        <f t="shared" si="8"/>
        <v/>
      </c>
      <c r="F7" s="18" t="s">
        <v>199</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2"/>
      <c r="W7" s="32" t="s">
        <v>147</v>
      </c>
      <c r="Y7" s="32" t="s">
        <v>295</v>
      </c>
      <c r="Z7" s="32" t="s">
        <v>423</v>
      </c>
      <c r="AA7" s="85" t="s">
        <v>389</v>
      </c>
      <c r="AB7" s="85" t="s">
        <v>517</v>
      </c>
      <c r="AC7" s="31"/>
      <c r="AD7" s="31"/>
      <c r="AE7" s="32" t="s">
        <v>133</v>
      </c>
      <c r="AF7" s="30"/>
      <c r="AG7" s="49" t="s">
        <v>259</v>
      </c>
      <c r="AH7" s="79"/>
      <c r="AI7" s="49" t="s">
        <v>279</v>
      </c>
      <c r="AK7" s="47" t="str">
        <f>CHAR(CODE(AK6)+1)</f>
        <v>F</v>
      </c>
      <c r="AP7" s="49" t="s">
        <v>259</v>
      </c>
    </row>
    <row r="8" spans="1:42" ht="13.5" customHeight="1" x14ac:dyDescent="0.2">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2" t="s">
        <v>287</v>
      </c>
      <c r="W8" s="32" t="s">
        <v>148</v>
      </c>
      <c r="Y8" s="32" t="s">
        <v>296</v>
      </c>
      <c r="Z8" s="32" t="s">
        <v>424</v>
      </c>
      <c r="AA8" s="85" t="s">
        <v>390</v>
      </c>
      <c r="AB8" s="85" t="s">
        <v>518</v>
      </c>
      <c r="AC8" s="31"/>
      <c r="AD8" s="31"/>
      <c r="AE8" s="31"/>
      <c r="AF8" s="30"/>
      <c r="AG8" s="49" t="s">
        <v>260</v>
      </c>
      <c r="AI8" s="47" t="s">
        <v>280</v>
      </c>
      <c r="AK8" s="47" t="str">
        <f t="shared" si="7"/>
        <v>G</v>
      </c>
      <c r="AP8" s="49" t="s">
        <v>260</v>
      </c>
    </row>
    <row r="9" spans="1:42" ht="13.5" customHeight="1" x14ac:dyDescent="0.2">
      <c r="A9" s="14" t="s">
        <v>87</v>
      </c>
      <c r="B9" s="15"/>
      <c r="C9" s="13" t="str">
        <f t="shared" si="0"/>
        <v/>
      </c>
      <c r="D9" s="13" t="str">
        <f t="shared" si="8"/>
        <v/>
      </c>
      <c r="F9" s="18" t="s">
        <v>200</v>
      </c>
      <c r="G9" s="17"/>
      <c r="H9" s="13" t="str">
        <f t="shared" si="1"/>
        <v/>
      </c>
      <c r="I9" s="13" t="str">
        <f t="shared" si="5"/>
        <v>一般会計</v>
      </c>
      <c r="K9" s="14" t="s">
        <v>105</v>
      </c>
      <c r="L9" s="15"/>
      <c r="M9" s="13" t="str">
        <f t="shared" si="2"/>
        <v/>
      </c>
      <c r="N9" s="13" t="str">
        <f t="shared" si="6"/>
        <v/>
      </c>
      <c r="O9" s="13"/>
      <c r="P9" s="13"/>
      <c r="Q9" s="19"/>
      <c r="T9" s="13"/>
      <c r="U9" s="32" t="s">
        <v>288</v>
      </c>
      <c r="W9" s="32" t="s">
        <v>149</v>
      </c>
      <c r="Y9" s="32" t="s">
        <v>297</v>
      </c>
      <c r="Z9" s="32" t="s">
        <v>425</v>
      </c>
      <c r="AA9" s="85" t="s">
        <v>391</v>
      </c>
      <c r="AB9" s="85" t="s">
        <v>519</v>
      </c>
      <c r="AC9" s="31"/>
      <c r="AD9" s="31"/>
      <c r="AE9" s="31"/>
      <c r="AF9" s="30"/>
      <c r="AG9" s="49" t="s">
        <v>261</v>
      </c>
      <c r="AI9" s="76"/>
      <c r="AK9" s="47" t="str">
        <f t="shared" si="7"/>
        <v>H</v>
      </c>
      <c r="AP9" s="49" t="s">
        <v>261</v>
      </c>
    </row>
    <row r="10" spans="1:42" ht="13.5" customHeight="1" x14ac:dyDescent="0.2">
      <c r="A10" s="14" t="s">
        <v>224</v>
      </c>
      <c r="B10" s="15"/>
      <c r="C10" s="13" t="str">
        <f t="shared" si="0"/>
        <v/>
      </c>
      <c r="D10" s="13" t="str">
        <f t="shared" si="8"/>
        <v/>
      </c>
      <c r="F10" s="18" t="s">
        <v>112</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150</v>
      </c>
      <c r="Y10" s="32" t="s">
        <v>298</v>
      </c>
      <c r="Z10" s="32" t="s">
        <v>426</v>
      </c>
      <c r="AA10" s="85" t="s">
        <v>392</v>
      </c>
      <c r="AB10" s="85" t="s">
        <v>520</v>
      </c>
      <c r="AC10" s="31"/>
      <c r="AD10" s="31"/>
      <c r="AE10" s="31"/>
      <c r="AF10" s="30"/>
      <c r="AG10" s="49" t="s">
        <v>247</v>
      </c>
      <c r="AK10" s="47" t="str">
        <f t="shared" si="7"/>
        <v>I</v>
      </c>
      <c r="AP10" s="47" t="s">
        <v>244</v>
      </c>
    </row>
    <row r="11" spans="1:42" ht="13.5" customHeight="1" x14ac:dyDescent="0.2">
      <c r="A11" s="14" t="s">
        <v>88</v>
      </c>
      <c r="B11" s="15"/>
      <c r="C11" s="13" t="str">
        <f t="shared" si="0"/>
        <v/>
      </c>
      <c r="D11" s="13" t="str">
        <f t="shared" si="8"/>
        <v/>
      </c>
      <c r="F11" s="18" t="s">
        <v>113</v>
      </c>
      <c r="G11" s="17"/>
      <c r="H11" s="13" t="str">
        <f t="shared" si="1"/>
        <v/>
      </c>
      <c r="I11" s="13" t="str">
        <f t="shared" si="5"/>
        <v>一般会計</v>
      </c>
      <c r="K11" s="14" t="s">
        <v>106</v>
      </c>
      <c r="L11" s="15" t="s">
        <v>584</v>
      </c>
      <c r="M11" s="13" t="str">
        <f t="shared" si="2"/>
        <v>その他の事項経費</v>
      </c>
      <c r="N11" s="13" t="str">
        <f t="shared" si="6"/>
        <v>その他の事項経費</v>
      </c>
      <c r="O11" s="13"/>
      <c r="P11" s="13"/>
      <c r="Q11" s="19"/>
      <c r="T11" s="13"/>
      <c r="W11" s="32" t="s">
        <v>151</v>
      </c>
      <c r="Y11" s="32" t="s">
        <v>299</v>
      </c>
      <c r="Z11" s="32" t="s">
        <v>427</v>
      </c>
      <c r="AA11" s="85" t="s">
        <v>393</v>
      </c>
      <c r="AB11" s="85" t="s">
        <v>521</v>
      </c>
      <c r="AC11" s="31"/>
      <c r="AD11" s="31"/>
      <c r="AE11" s="31"/>
      <c r="AF11" s="30"/>
      <c r="AG11" s="47" t="s">
        <v>250</v>
      </c>
      <c r="AK11" s="47" t="str">
        <f t="shared" si="7"/>
        <v>J</v>
      </c>
    </row>
    <row r="12" spans="1:42" ht="13.5" customHeight="1" x14ac:dyDescent="0.2">
      <c r="A12" s="14" t="s">
        <v>89</v>
      </c>
      <c r="B12" s="15"/>
      <c r="C12" s="13" t="str">
        <f t="shared" ref="C12:C24" si="9">IF(B12="","",A12)</f>
        <v/>
      </c>
      <c r="D12" s="13" t="str">
        <f t="shared" si="8"/>
        <v/>
      </c>
      <c r="F12" s="18" t="s">
        <v>114</v>
      </c>
      <c r="G12" s="17"/>
      <c r="H12" s="13" t="str">
        <f t="shared" si="1"/>
        <v/>
      </c>
      <c r="I12" s="13" t="str">
        <f t="shared" si="5"/>
        <v>一般会計</v>
      </c>
      <c r="K12" s="13"/>
      <c r="L12" s="13"/>
      <c r="O12" s="13"/>
      <c r="P12" s="13"/>
      <c r="Q12" s="19"/>
      <c r="T12" s="13"/>
      <c r="U12" s="29" t="s">
        <v>545</v>
      </c>
      <c r="W12" s="32" t="s">
        <v>152</v>
      </c>
      <c r="Y12" s="32" t="s">
        <v>300</v>
      </c>
      <c r="Z12" s="32" t="s">
        <v>428</v>
      </c>
      <c r="AA12" s="85" t="s">
        <v>394</v>
      </c>
      <c r="AB12" s="85" t="s">
        <v>522</v>
      </c>
      <c r="AC12" s="31"/>
      <c r="AD12" s="31"/>
      <c r="AE12" s="31"/>
      <c r="AF12" s="30"/>
      <c r="AG12" s="47" t="s">
        <v>248</v>
      </c>
      <c r="AK12" s="47" t="str">
        <f t="shared" si="7"/>
        <v>K</v>
      </c>
    </row>
    <row r="13" spans="1:42" ht="13.5" customHeight="1" x14ac:dyDescent="0.2">
      <c r="A13" s="14" t="s">
        <v>90</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153</v>
      </c>
      <c r="Y13" s="32" t="s">
        <v>301</v>
      </c>
      <c r="Z13" s="32" t="s">
        <v>429</v>
      </c>
      <c r="AA13" s="85" t="s">
        <v>395</v>
      </c>
      <c r="AB13" s="85" t="s">
        <v>523</v>
      </c>
      <c r="AC13" s="31"/>
      <c r="AD13" s="31"/>
      <c r="AE13" s="31"/>
      <c r="AF13" s="30"/>
      <c r="AG13" s="47" t="s">
        <v>249</v>
      </c>
      <c r="AK13" s="47" t="str">
        <f t="shared" si="7"/>
        <v>L</v>
      </c>
    </row>
    <row r="14" spans="1:42" ht="13.5" customHeight="1" x14ac:dyDescent="0.2">
      <c r="A14" s="14" t="s">
        <v>91</v>
      </c>
      <c r="B14" s="15"/>
      <c r="C14" s="13" t="str">
        <f t="shared" si="9"/>
        <v/>
      </c>
      <c r="D14" s="13" t="str">
        <f t="shared" si="8"/>
        <v/>
      </c>
      <c r="F14" s="18" t="s">
        <v>116</v>
      </c>
      <c r="G14" s="17"/>
      <c r="H14" s="13" t="str">
        <f t="shared" si="1"/>
        <v/>
      </c>
      <c r="I14" s="13" t="str">
        <f t="shared" si="5"/>
        <v>一般会計</v>
      </c>
      <c r="K14" s="13"/>
      <c r="L14" s="13"/>
      <c r="O14" s="13"/>
      <c r="P14" s="13"/>
      <c r="Q14" s="19"/>
      <c r="T14" s="13"/>
      <c r="U14" s="32" t="s">
        <v>546</v>
      </c>
      <c r="W14" s="32" t="s">
        <v>154</v>
      </c>
      <c r="Y14" s="32" t="s">
        <v>302</v>
      </c>
      <c r="Z14" s="32" t="s">
        <v>430</v>
      </c>
      <c r="AA14" s="85" t="s">
        <v>396</v>
      </c>
      <c r="AB14" s="85" t="s">
        <v>524</v>
      </c>
      <c r="AC14" s="31"/>
      <c r="AD14" s="31"/>
      <c r="AE14" s="31"/>
      <c r="AF14" s="30"/>
      <c r="AG14" s="76"/>
      <c r="AK14" s="47" t="str">
        <f t="shared" si="7"/>
        <v>M</v>
      </c>
    </row>
    <row r="15" spans="1:42" ht="13.5" customHeight="1" x14ac:dyDescent="0.2">
      <c r="A15" s="14" t="s">
        <v>92</v>
      </c>
      <c r="B15" s="15"/>
      <c r="C15" s="13" t="str">
        <f t="shared" si="9"/>
        <v/>
      </c>
      <c r="D15" s="13" t="str">
        <f t="shared" si="8"/>
        <v/>
      </c>
      <c r="F15" s="18" t="s">
        <v>117</v>
      </c>
      <c r="G15" s="17"/>
      <c r="H15" s="13" t="str">
        <f t="shared" si="1"/>
        <v/>
      </c>
      <c r="I15" s="13" t="str">
        <f t="shared" si="5"/>
        <v>一般会計</v>
      </c>
      <c r="K15" s="13"/>
      <c r="L15" s="13"/>
      <c r="O15" s="13"/>
      <c r="P15" s="13"/>
      <c r="Q15" s="19"/>
      <c r="T15" s="13"/>
      <c r="U15" s="32" t="s">
        <v>547</v>
      </c>
      <c r="W15" s="32" t="s">
        <v>155</v>
      </c>
      <c r="Y15" s="32" t="s">
        <v>303</v>
      </c>
      <c r="Z15" s="32" t="s">
        <v>431</v>
      </c>
      <c r="AA15" s="85" t="s">
        <v>397</v>
      </c>
      <c r="AB15" s="85" t="s">
        <v>525</v>
      </c>
      <c r="AC15" s="31"/>
      <c r="AD15" s="31"/>
      <c r="AE15" s="31"/>
      <c r="AF15" s="30"/>
      <c r="AG15" s="77"/>
      <c r="AK15" s="47" t="str">
        <f t="shared" si="7"/>
        <v>N</v>
      </c>
    </row>
    <row r="16" spans="1:42" ht="13.5" customHeight="1" x14ac:dyDescent="0.2">
      <c r="A16" s="14" t="s">
        <v>93</v>
      </c>
      <c r="B16" s="15"/>
      <c r="C16" s="13" t="str">
        <f t="shared" si="9"/>
        <v/>
      </c>
      <c r="D16" s="13" t="str">
        <f t="shared" si="8"/>
        <v/>
      </c>
      <c r="F16" s="18" t="s">
        <v>118</v>
      </c>
      <c r="G16" s="17"/>
      <c r="H16" s="13" t="str">
        <f t="shared" si="1"/>
        <v/>
      </c>
      <c r="I16" s="13" t="str">
        <f t="shared" si="5"/>
        <v>一般会計</v>
      </c>
      <c r="K16" s="13"/>
      <c r="L16" s="13"/>
      <c r="O16" s="13"/>
      <c r="P16" s="13"/>
      <c r="Q16" s="19"/>
      <c r="T16" s="13"/>
      <c r="U16" s="32" t="s">
        <v>548</v>
      </c>
      <c r="W16" s="32" t="s">
        <v>156</v>
      </c>
      <c r="Y16" s="32" t="s">
        <v>304</v>
      </c>
      <c r="Z16" s="32" t="s">
        <v>432</v>
      </c>
      <c r="AA16" s="85" t="s">
        <v>398</v>
      </c>
      <c r="AB16" s="85" t="s">
        <v>526</v>
      </c>
      <c r="AC16" s="31"/>
      <c r="AD16" s="31"/>
      <c r="AE16" s="31"/>
      <c r="AF16" s="30"/>
      <c r="AG16" s="77"/>
      <c r="AK16" s="47" t="str">
        <f t="shared" si="7"/>
        <v>O</v>
      </c>
    </row>
    <row r="17" spans="1:37" ht="13.5" customHeight="1" x14ac:dyDescent="0.2">
      <c r="A17" s="14" t="s">
        <v>94</v>
      </c>
      <c r="B17" s="15"/>
      <c r="C17" s="13" t="str">
        <f t="shared" si="9"/>
        <v/>
      </c>
      <c r="D17" s="13" t="str">
        <f t="shared" si="8"/>
        <v/>
      </c>
      <c r="F17" s="18" t="s">
        <v>119</v>
      </c>
      <c r="G17" s="17"/>
      <c r="H17" s="13" t="str">
        <f t="shared" si="1"/>
        <v/>
      </c>
      <c r="I17" s="13" t="str">
        <f t="shared" si="5"/>
        <v>一般会計</v>
      </c>
      <c r="K17" s="13"/>
      <c r="L17" s="13"/>
      <c r="O17" s="13"/>
      <c r="P17" s="13"/>
      <c r="Q17" s="19"/>
      <c r="T17" s="13"/>
      <c r="U17" s="32" t="s">
        <v>549</v>
      </c>
      <c r="W17" s="32" t="s">
        <v>157</v>
      </c>
      <c r="Y17" s="32" t="s">
        <v>305</v>
      </c>
      <c r="Z17" s="32" t="s">
        <v>433</v>
      </c>
      <c r="AA17" s="85" t="s">
        <v>399</v>
      </c>
      <c r="AB17" s="85" t="s">
        <v>527</v>
      </c>
      <c r="AC17" s="31"/>
      <c r="AD17" s="31"/>
      <c r="AE17" s="31"/>
      <c r="AF17" s="30"/>
      <c r="AG17" s="77"/>
      <c r="AK17" s="47" t="str">
        <f t="shared" si="7"/>
        <v>P</v>
      </c>
    </row>
    <row r="18" spans="1:37" ht="13.5" customHeight="1" x14ac:dyDescent="0.2">
      <c r="A18" s="14" t="s">
        <v>95</v>
      </c>
      <c r="B18" s="15" t="s">
        <v>584</v>
      </c>
      <c r="C18" s="13" t="str">
        <f t="shared" si="9"/>
        <v>ＩＴ戦略</v>
      </c>
      <c r="D18" s="13" t="str">
        <f t="shared" si="8"/>
        <v>ＩＴ戦略</v>
      </c>
      <c r="F18" s="18" t="s">
        <v>120</v>
      </c>
      <c r="G18" s="17"/>
      <c r="H18" s="13" t="str">
        <f t="shared" si="1"/>
        <v/>
      </c>
      <c r="I18" s="13" t="str">
        <f t="shared" si="5"/>
        <v>一般会計</v>
      </c>
      <c r="K18" s="13"/>
      <c r="L18" s="13"/>
      <c r="O18" s="13"/>
      <c r="P18" s="13"/>
      <c r="Q18" s="19"/>
      <c r="T18" s="13"/>
      <c r="U18" s="32" t="s">
        <v>550</v>
      </c>
      <c r="W18" s="32" t="s">
        <v>158</v>
      </c>
      <c r="Y18" s="32" t="s">
        <v>306</v>
      </c>
      <c r="Z18" s="32" t="s">
        <v>434</v>
      </c>
      <c r="AA18" s="85" t="s">
        <v>400</v>
      </c>
      <c r="AB18" s="85" t="s">
        <v>528</v>
      </c>
      <c r="AC18" s="31"/>
      <c r="AD18" s="31"/>
      <c r="AE18" s="31"/>
      <c r="AF18" s="30"/>
      <c r="AK18" s="47" t="str">
        <f t="shared" si="7"/>
        <v>Q</v>
      </c>
    </row>
    <row r="19" spans="1:37" ht="13.5" customHeight="1" x14ac:dyDescent="0.2">
      <c r="A19" s="14" t="s">
        <v>96</v>
      </c>
      <c r="B19" s="15"/>
      <c r="C19" s="13" t="str">
        <f t="shared" si="9"/>
        <v/>
      </c>
      <c r="D19" s="13" t="str">
        <f t="shared" si="8"/>
        <v>ＩＴ戦略</v>
      </c>
      <c r="F19" s="18" t="s">
        <v>121</v>
      </c>
      <c r="G19" s="17"/>
      <c r="H19" s="13" t="str">
        <f t="shared" si="1"/>
        <v/>
      </c>
      <c r="I19" s="13" t="str">
        <f t="shared" si="5"/>
        <v>一般会計</v>
      </c>
      <c r="K19" s="13"/>
      <c r="L19" s="13"/>
      <c r="O19" s="13"/>
      <c r="P19" s="13"/>
      <c r="Q19" s="19"/>
      <c r="T19" s="13"/>
      <c r="U19" s="32" t="s">
        <v>551</v>
      </c>
      <c r="W19" s="32" t="s">
        <v>159</v>
      </c>
      <c r="Y19" s="32" t="s">
        <v>307</v>
      </c>
      <c r="Z19" s="32" t="s">
        <v>435</v>
      </c>
      <c r="AA19" s="85" t="s">
        <v>401</v>
      </c>
      <c r="AB19" s="85" t="s">
        <v>529</v>
      </c>
      <c r="AC19" s="31"/>
      <c r="AD19" s="31"/>
      <c r="AE19" s="31"/>
      <c r="AF19" s="30"/>
      <c r="AK19" s="47" t="str">
        <f t="shared" si="7"/>
        <v>R</v>
      </c>
    </row>
    <row r="20" spans="1:37" ht="13.5" customHeight="1" x14ac:dyDescent="0.2">
      <c r="A20" s="14" t="s">
        <v>210</v>
      </c>
      <c r="B20" s="15"/>
      <c r="C20" s="13" t="str">
        <f t="shared" si="9"/>
        <v/>
      </c>
      <c r="D20" s="13" t="str">
        <f t="shared" si="8"/>
        <v>ＩＴ戦略</v>
      </c>
      <c r="F20" s="18" t="s">
        <v>209</v>
      </c>
      <c r="G20" s="17"/>
      <c r="H20" s="13" t="str">
        <f t="shared" si="1"/>
        <v/>
      </c>
      <c r="I20" s="13" t="str">
        <f t="shared" si="5"/>
        <v>一般会計</v>
      </c>
      <c r="K20" s="13"/>
      <c r="L20" s="13"/>
      <c r="O20" s="13"/>
      <c r="P20" s="13"/>
      <c r="Q20" s="19"/>
      <c r="T20" s="13"/>
      <c r="U20" s="32" t="s">
        <v>552</v>
      </c>
      <c r="W20" s="32" t="s">
        <v>160</v>
      </c>
      <c r="Y20" s="32" t="s">
        <v>308</v>
      </c>
      <c r="Z20" s="32" t="s">
        <v>436</v>
      </c>
      <c r="AA20" s="85" t="s">
        <v>402</v>
      </c>
      <c r="AB20" s="85" t="s">
        <v>530</v>
      </c>
      <c r="AC20" s="31"/>
      <c r="AD20" s="31"/>
      <c r="AE20" s="31"/>
      <c r="AF20" s="30"/>
      <c r="AK20" s="47" t="str">
        <f t="shared" si="7"/>
        <v>S</v>
      </c>
    </row>
    <row r="21" spans="1:37" ht="13.5" customHeight="1" x14ac:dyDescent="0.2">
      <c r="A21" s="14" t="s">
        <v>211</v>
      </c>
      <c r="B21" s="15"/>
      <c r="C21" s="13" t="str">
        <f t="shared" si="9"/>
        <v/>
      </c>
      <c r="D21" s="13" t="str">
        <f t="shared" si="8"/>
        <v>ＩＴ戦略</v>
      </c>
      <c r="F21" s="18" t="s">
        <v>122</v>
      </c>
      <c r="G21" s="17"/>
      <c r="H21" s="13" t="str">
        <f t="shared" si="1"/>
        <v/>
      </c>
      <c r="I21" s="13" t="str">
        <f t="shared" si="5"/>
        <v>一般会計</v>
      </c>
      <c r="K21" s="13"/>
      <c r="L21" s="13"/>
      <c r="O21" s="13"/>
      <c r="P21" s="13"/>
      <c r="Q21" s="19"/>
      <c r="T21" s="13"/>
      <c r="U21" s="32" t="s">
        <v>553</v>
      </c>
      <c r="W21" s="32" t="s">
        <v>161</v>
      </c>
      <c r="Y21" s="32" t="s">
        <v>309</v>
      </c>
      <c r="Z21" s="32" t="s">
        <v>437</v>
      </c>
      <c r="AA21" s="85" t="s">
        <v>403</v>
      </c>
      <c r="AB21" s="85" t="s">
        <v>531</v>
      </c>
      <c r="AC21" s="31"/>
      <c r="AD21" s="31"/>
      <c r="AE21" s="31"/>
      <c r="AF21" s="30"/>
      <c r="AK21" s="47" t="str">
        <f t="shared" si="7"/>
        <v>T</v>
      </c>
    </row>
    <row r="22" spans="1:37" ht="13.5" customHeight="1" x14ac:dyDescent="0.2">
      <c r="A22" s="14" t="s">
        <v>212</v>
      </c>
      <c r="B22" s="15"/>
      <c r="C22" s="13" t="str">
        <f t="shared" si="9"/>
        <v/>
      </c>
      <c r="D22" s="13" t="str">
        <f>IF(C22="",D21,IF(D21&lt;&gt;"",CONCATENATE(D21,"、",C22),C22))</f>
        <v>ＩＴ戦略</v>
      </c>
      <c r="F22" s="18" t="s">
        <v>123</v>
      </c>
      <c r="G22" s="17"/>
      <c r="H22" s="13" t="str">
        <f t="shared" si="1"/>
        <v/>
      </c>
      <c r="I22" s="13" t="str">
        <f t="shared" si="5"/>
        <v>一般会計</v>
      </c>
      <c r="K22" s="13"/>
      <c r="L22" s="13"/>
      <c r="O22" s="13"/>
      <c r="P22" s="13"/>
      <c r="Q22" s="19"/>
      <c r="T22" s="13"/>
      <c r="U22" s="32" t="s">
        <v>554</v>
      </c>
      <c r="W22" s="32" t="s">
        <v>162</v>
      </c>
      <c r="Y22" s="32" t="s">
        <v>310</v>
      </c>
      <c r="Z22" s="32" t="s">
        <v>438</v>
      </c>
      <c r="AA22" s="85" t="s">
        <v>404</v>
      </c>
      <c r="AB22" s="85" t="s">
        <v>532</v>
      </c>
      <c r="AC22" s="31"/>
      <c r="AD22" s="31"/>
      <c r="AE22" s="31"/>
      <c r="AF22" s="30"/>
      <c r="AK22" s="47" t="str">
        <f t="shared" si="7"/>
        <v>U</v>
      </c>
    </row>
    <row r="23" spans="1:37" ht="13.5" customHeight="1" x14ac:dyDescent="0.2">
      <c r="A23" s="14" t="s">
        <v>213</v>
      </c>
      <c r="B23" s="15"/>
      <c r="C23" s="13" t="str">
        <f t="shared" si="9"/>
        <v/>
      </c>
      <c r="D23" s="13" t="str">
        <f>IF(C23="",D22,IF(D22&lt;&gt;"",CONCATENATE(D22,"、",C23),C23))</f>
        <v>ＩＴ戦略</v>
      </c>
      <c r="F23" s="18" t="s">
        <v>124</v>
      </c>
      <c r="G23" s="17"/>
      <c r="H23" s="13" t="str">
        <f t="shared" si="1"/>
        <v/>
      </c>
      <c r="I23" s="13" t="str">
        <f t="shared" si="5"/>
        <v>一般会計</v>
      </c>
      <c r="K23" s="13"/>
      <c r="L23" s="13"/>
      <c r="O23" s="13"/>
      <c r="P23" s="13"/>
      <c r="Q23" s="19"/>
      <c r="T23" s="13"/>
      <c r="U23" s="32" t="s">
        <v>555</v>
      </c>
      <c r="W23" s="32" t="s">
        <v>571</v>
      </c>
      <c r="Y23" s="32" t="s">
        <v>311</v>
      </c>
      <c r="Z23" s="32" t="s">
        <v>439</v>
      </c>
      <c r="AA23" s="85" t="s">
        <v>405</v>
      </c>
      <c r="AB23" s="85" t="s">
        <v>533</v>
      </c>
      <c r="AC23" s="31"/>
      <c r="AD23" s="31"/>
      <c r="AE23" s="31"/>
      <c r="AF23" s="30"/>
      <c r="AK23" s="47" t="str">
        <f t="shared" si="7"/>
        <v>V</v>
      </c>
    </row>
    <row r="24" spans="1:37" ht="13.5" customHeight="1" x14ac:dyDescent="0.2">
      <c r="A24" s="82" t="s">
        <v>281</v>
      </c>
      <c r="B24" s="15"/>
      <c r="C24" s="13" t="str">
        <f t="shared" si="9"/>
        <v/>
      </c>
      <c r="D24" s="13" t="str">
        <f>IF(C24="",D23,IF(D23&lt;&gt;"",CONCATENATE(D23,"、",C24),C24))</f>
        <v>ＩＴ戦略</v>
      </c>
      <c r="F24" s="18" t="s">
        <v>283</v>
      </c>
      <c r="G24" s="17"/>
      <c r="H24" s="13" t="str">
        <f t="shared" si="1"/>
        <v/>
      </c>
      <c r="I24" s="13" t="str">
        <f t="shared" si="5"/>
        <v>一般会計</v>
      </c>
      <c r="K24" s="13"/>
      <c r="L24" s="13"/>
      <c r="O24" s="13"/>
      <c r="P24" s="13"/>
      <c r="Q24" s="19"/>
      <c r="T24" s="13"/>
      <c r="U24" s="32" t="s">
        <v>556</v>
      </c>
      <c r="Y24" s="32" t="s">
        <v>312</v>
      </c>
      <c r="Z24" s="32" t="s">
        <v>440</v>
      </c>
      <c r="AA24" s="85" t="s">
        <v>406</v>
      </c>
      <c r="AB24" s="85" t="s">
        <v>534</v>
      </c>
      <c r="AC24" s="31"/>
      <c r="AD24" s="31"/>
      <c r="AE24" s="31"/>
      <c r="AF24" s="30"/>
      <c r="AK24" s="47" t="str">
        <f>CHAR(CODE(AK23)+1)</f>
        <v>W</v>
      </c>
    </row>
    <row r="25" spans="1:37" ht="13.5" customHeight="1" x14ac:dyDescent="0.2">
      <c r="A25" s="84"/>
      <c r="B25" s="83"/>
      <c r="F25" s="18" t="s">
        <v>125</v>
      </c>
      <c r="G25" s="17"/>
      <c r="H25" s="13" t="str">
        <f t="shared" si="1"/>
        <v/>
      </c>
      <c r="I25" s="13" t="str">
        <f t="shared" si="5"/>
        <v>一般会計</v>
      </c>
      <c r="K25" s="13"/>
      <c r="L25" s="13"/>
      <c r="O25" s="13"/>
      <c r="P25" s="13"/>
      <c r="Q25" s="19"/>
      <c r="T25" s="13"/>
      <c r="U25" s="32" t="s">
        <v>557</v>
      </c>
      <c r="Y25" s="32" t="s">
        <v>313</v>
      </c>
      <c r="Z25" s="32" t="s">
        <v>441</v>
      </c>
      <c r="AA25" s="85" t="s">
        <v>407</v>
      </c>
      <c r="AB25" s="85" t="s">
        <v>535</v>
      </c>
      <c r="AC25" s="31"/>
      <c r="AD25" s="31"/>
      <c r="AE25" s="31"/>
      <c r="AF25" s="30"/>
      <c r="AK25" s="47" t="str">
        <f t="shared" si="7"/>
        <v>X</v>
      </c>
    </row>
    <row r="26" spans="1:37" ht="13.5" customHeight="1" x14ac:dyDescent="0.2">
      <c r="A26" s="81"/>
      <c r="B26" s="80"/>
      <c r="F26" s="18" t="s">
        <v>126</v>
      </c>
      <c r="G26" s="17"/>
      <c r="H26" s="13" t="str">
        <f t="shared" si="1"/>
        <v/>
      </c>
      <c r="I26" s="13" t="str">
        <f t="shared" si="5"/>
        <v>一般会計</v>
      </c>
      <c r="K26" s="13"/>
      <c r="L26" s="13"/>
      <c r="O26" s="13"/>
      <c r="P26" s="13"/>
      <c r="Q26" s="19"/>
      <c r="T26" s="13"/>
      <c r="U26" s="32" t="s">
        <v>558</v>
      </c>
      <c r="Y26" s="32" t="s">
        <v>314</v>
      </c>
      <c r="Z26" s="32" t="s">
        <v>442</v>
      </c>
      <c r="AA26" s="85" t="s">
        <v>408</v>
      </c>
      <c r="AB26" s="85" t="s">
        <v>536</v>
      </c>
      <c r="AC26" s="31"/>
      <c r="AD26" s="31"/>
      <c r="AE26" s="31"/>
      <c r="AF26" s="30"/>
      <c r="AK26" s="47" t="str">
        <f t="shared" si="7"/>
        <v>Y</v>
      </c>
    </row>
    <row r="27" spans="1:37" ht="13.5" customHeight="1" x14ac:dyDescent="0.2">
      <c r="A27" s="13" t="str">
        <f>IF(D24="", "-", D24)</f>
        <v>ＩＴ戦略</v>
      </c>
      <c r="B27" s="13"/>
      <c r="F27" s="18" t="s">
        <v>127</v>
      </c>
      <c r="G27" s="17"/>
      <c r="H27" s="13" t="str">
        <f t="shared" si="1"/>
        <v/>
      </c>
      <c r="I27" s="13" t="str">
        <f t="shared" si="5"/>
        <v>一般会計</v>
      </c>
      <c r="K27" s="13"/>
      <c r="L27" s="13"/>
      <c r="O27" s="13"/>
      <c r="P27" s="13"/>
      <c r="Q27" s="19"/>
      <c r="T27" s="13"/>
      <c r="U27" s="32" t="s">
        <v>559</v>
      </c>
      <c r="Y27" s="32" t="s">
        <v>315</v>
      </c>
      <c r="Z27" s="32" t="s">
        <v>443</v>
      </c>
      <c r="AA27" s="85" t="s">
        <v>409</v>
      </c>
      <c r="AB27" s="85" t="s">
        <v>537</v>
      </c>
      <c r="AC27" s="31"/>
      <c r="AD27" s="31"/>
      <c r="AE27" s="31"/>
      <c r="AF27" s="30"/>
      <c r="AK27" s="4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560</v>
      </c>
      <c r="Y28" s="32" t="s">
        <v>316</v>
      </c>
      <c r="Z28" s="32" t="s">
        <v>444</v>
      </c>
      <c r="AA28" s="85" t="s">
        <v>410</v>
      </c>
      <c r="AB28" s="85" t="s">
        <v>538</v>
      </c>
      <c r="AC28" s="31"/>
      <c r="AD28" s="31"/>
      <c r="AE28" s="31"/>
      <c r="AF28" s="30"/>
      <c r="AK28" s="47" t="s">
        <v>191</v>
      </c>
    </row>
    <row r="29" spans="1:37" ht="13.5" customHeight="1" x14ac:dyDescent="0.2">
      <c r="A29" s="13"/>
      <c r="B29" s="13"/>
      <c r="F29" s="18" t="s">
        <v>201</v>
      </c>
      <c r="G29" s="17"/>
      <c r="H29" s="13" t="str">
        <f t="shared" si="1"/>
        <v/>
      </c>
      <c r="I29" s="13" t="str">
        <f t="shared" si="5"/>
        <v>一般会計</v>
      </c>
      <c r="K29" s="13"/>
      <c r="L29" s="13"/>
      <c r="O29" s="13"/>
      <c r="P29" s="13"/>
      <c r="Q29" s="19"/>
      <c r="T29" s="13"/>
      <c r="U29" s="32" t="s">
        <v>561</v>
      </c>
      <c r="Y29" s="32" t="s">
        <v>317</v>
      </c>
      <c r="Z29" s="32" t="s">
        <v>445</v>
      </c>
      <c r="AA29" s="85" t="s">
        <v>411</v>
      </c>
      <c r="AB29" s="85" t="s">
        <v>539</v>
      </c>
      <c r="AC29" s="31"/>
      <c r="AD29" s="31"/>
      <c r="AE29" s="31"/>
      <c r="AF29" s="30"/>
      <c r="AK29" s="47" t="str">
        <f t="shared" si="7"/>
        <v>b</v>
      </c>
    </row>
    <row r="30" spans="1:37" ht="13.5" customHeight="1" x14ac:dyDescent="0.2">
      <c r="A30" s="13"/>
      <c r="B30" s="13"/>
      <c r="F30" s="18" t="s">
        <v>202</v>
      </c>
      <c r="G30" s="17"/>
      <c r="H30" s="13" t="str">
        <f t="shared" si="1"/>
        <v/>
      </c>
      <c r="I30" s="13" t="str">
        <f t="shared" si="5"/>
        <v>一般会計</v>
      </c>
      <c r="K30" s="13"/>
      <c r="L30" s="13"/>
      <c r="O30" s="13"/>
      <c r="P30" s="13"/>
      <c r="Q30" s="19"/>
      <c r="T30" s="13"/>
      <c r="U30" s="32" t="s">
        <v>562</v>
      </c>
      <c r="Y30" s="32" t="s">
        <v>318</v>
      </c>
      <c r="Z30" s="32" t="s">
        <v>446</v>
      </c>
      <c r="AA30" s="85" t="s">
        <v>412</v>
      </c>
      <c r="AB30" s="85" t="s">
        <v>540</v>
      </c>
      <c r="AC30" s="31"/>
      <c r="AD30" s="31"/>
      <c r="AE30" s="31"/>
      <c r="AF30" s="30"/>
      <c r="AK30" s="47" t="str">
        <f t="shared" si="7"/>
        <v>c</v>
      </c>
    </row>
    <row r="31" spans="1:37" ht="13.5" customHeight="1" x14ac:dyDescent="0.2">
      <c r="A31" s="13"/>
      <c r="B31" s="13"/>
      <c r="F31" s="18" t="s">
        <v>203</v>
      </c>
      <c r="G31" s="17"/>
      <c r="H31" s="13" t="str">
        <f t="shared" si="1"/>
        <v/>
      </c>
      <c r="I31" s="13" t="str">
        <f t="shared" si="5"/>
        <v>一般会計</v>
      </c>
      <c r="K31" s="13"/>
      <c r="L31" s="13"/>
      <c r="O31" s="13"/>
      <c r="P31" s="13"/>
      <c r="Q31" s="19"/>
      <c r="T31" s="13"/>
      <c r="U31" s="32" t="s">
        <v>563</v>
      </c>
      <c r="Y31" s="32" t="s">
        <v>319</v>
      </c>
      <c r="Z31" s="32" t="s">
        <v>447</v>
      </c>
      <c r="AA31" s="85" t="s">
        <v>413</v>
      </c>
      <c r="AB31" s="85" t="s">
        <v>541</v>
      </c>
      <c r="AC31" s="31"/>
      <c r="AD31" s="31"/>
      <c r="AE31" s="31"/>
      <c r="AF31" s="30"/>
      <c r="AK31" s="47" t="str">
        <f t="shared" si="7"/>
        <v>d</v>
      </c>
    </row>
    <row r="32" spans="1:37" ht="13.5" customHeight="1" x14ac:dyDescent="0.2">
      <c r="A32" s="13"/>
      <c r="B32" s="13"/>
      <c r="F32" s="18" t="s">
        <v>204</v>
      </c>
      <c r="G32" s="17"/>
      <c r="H32" s="13" t="str">
        <f t="shared" si="1"/>
        <v/>
      </c>
      <c r="I32" s="13" t="str">
        <f t="shared" si="5"/>
        <v>一般会計</v>
      </c>
      <c r="K32" s="13"/>
      <c r="L32" s="13"/>
      <c r="O32" s="13"/>
      <c r="P32" s="13"/>
      <c r="Q32" s="19"/>
      <c r="T32" s="13"/>
      <c r="U32" s="32" t="s">
        <v>564</v>
      </c>
      <c r="Y32" s="32" t="s">
        <v>320</v>
      </c>
      <c r="Z32" s="32" t="s">
        <v>448</v>
      </c>
      <c r="AA32" s="85" t="s">
        <v>65</v>
      </c>
      <c r="AB32" s="85" t="s">
        <v>65</v>
      </c>
      <c r="AC32" s="31"/>
      <c r="AD32" s="31"/>
      <c r="AE32" s="31"/>
      <c r="AF32" s="30"/>
      <c r="AK32" s="47" t="str">
        <f t="shared" si="7"/>
        <v>e</v>
      </c>
    </row>
    <row r="33" spans="1:37" ht="13.5" customHeight="1" x14ac:dyDescent="0.2">
      <c r="A33" s="13"/>
      <c r="B33" s="13"/>
      <c r="F33" s="18" t="s">
        <v>205</v>
      </c>
      <c r="G33" s="17"/>
      <c r="H33" s="13" t="str">
        <f t="shared" si="1"/>
        <v/>
      </c>
      <c r="I33" s="13" t="str">
        <f t="shared" si="5"/>
        <v>一般会計</v>
      </c>
      <c r="K33" s="13"/>
      <c r="L33" s="13"/>
      <c r="O33" s="13"/>
      <c r="P33" s="13"/>
      <c r="Q33" s="19"/>
      <c r="T33" s="13"/>
      <c r="U33" s="32" t="s">
        <v>565</v>
      </c>
      <c r="Y33" s="32" t="s">
        <v>321</v>
      </c>
      <c r="Z33" s="32" t="s">
        <v>449</v>
      </c>
      <c r="AA33" s="70"/>
      <c r="AB33" s="31"/>
      <c r="AC33" s="31"/>
      <c r="AD33" s="31"/>
      <c r="AE33" s="31"/>
      <c r="AF33" s="30"/>
      <c r="AK33" s="47" t="str">
        <f t="shared" si="7"/>
        <v>f</v>
      </c>
    </row>
    <row r="34" spans="1:37" ht="13.5" customHeight="1" x14ac:dyDescent="0.2">
      <c r="A34" s="13"/>
      <c r="B34" s="13"/>
      <c r="F34" s="18" t="s">
        <v>206</v>
      </c>
      <c r="G34" s="17"/>
      <c r="H34" s="13" t="str">
        <f t="shared" si="1"/>
        <v/>
      </c>
      <c r="I34" s="13" t="str">
        <f t="shared" si="5"/>
        <v>一般会計</v>
      </c>
      <c r="K34" s="13"/>
      <c r="L34" s="13"/>
      <c r="O34" s="13"/>
      <c r="P34" s="13"/>
      <c r="Q34" s="19"/>
      <c r="T34" s="13"/>
      <c r="U34" s="32" t="s">
        <v>566</v>
      </c>
      <c r="Y34" s="32" t="s">
        <v>322</v>
      </c>
      <c r="Z34" s="32" t="s">
        <v>450</v>
      </c>
      <c r="AB34" s="31"/>
      <c r="AC34" s="31"/>
      <c r="AD34" s="31"/>
      <c r="AE34" s="31"/>
      <c r="AF34" s="30"/>
      <c r="AK34" s="47" t="str">
        <f t="shared" si="7"/>
        <v>g</v>
      </c>
    </row>
    <row r="35" spans="1:37" ht="13.5" customHeight="1" x14ac:dyDescent="0.2">
      <c r="A35" s="13"/>
      <c r="B35" s="13"/>
      <c r="F35" s="18" t="s">
        <v>207</v>
      </c>
      <c r="G35" s="17"/>
      <c r="H35" s="13" t="str">
        <f t="shared" si="1"/>
        <v/>
      </c>
      <c r="I35" s="13" t="str">
        <f t="shared" si="5"/>
        <v>一般会計</v>
      </c>
      <c r="K35" s="13"/>
      <c r="L35" s="13"/>
      <c r="O35" s="13"/>
      <c r="P35" s="13"/>
      <c r="Q35" s="19"/>
      <c r="T35" s="13"/>
      <c r="Y35" s="32" t="s">
        <v>323</v>
      </c>
      <c r="Z35" s="32" t="s">
        <v>451</v>
      </c>
      <c r="AC35" s="31"/>
      <c r="AF35" s="30"/>
      <c r="AK35" s="47" t="str">
        <f t="shared" si="7"/>
        <v>h</v>
      </c>
    </row>
    <row r="36" spans="1:37" ht="13.5" customHeight="1" x14ac:dyDescent="0.2">
      <c r="A36" s="13"/>
      <c r="B36" s="13"/>
      <c r="F36" s="18" t="s">
        <v>208</v>
      </c>
      <c r="G36" s="17"/>
      <c r="H36" s="13" t="str">
        <f t="shared" si="1"/>
        <v/>
      </c>
      <c r="I36" s="13" t="str">
        <f t="shared" si="5"/>
        <v>一般会計</v>
      </c>
      <c r="K36" s="13"/>
      <c r="L36" s="13"/>
      <c r="O36" s="13"/>
      <c r="P36" s="13"/>
      <c r="Q36" s="19"/>
      <c r="T36" s="13"/>
      <c r="U36" s="32" t="s">
        <v>567</v>
      </c>
      <c r="Y36" s="32" t="s">
        <v>324</v>
      </c>
      <c r="Z36" s="32" t="s">
        <v>452</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325</v>
      </c>
      <c r="Z37" s="32" t="s">
        <v>453</v>
      </c>
      <c r="AF37" s="30"/>
      <c r="AK37" s="47" t="str">
        <f t="shared" si="7"/>
        <v>j</v>
      </c>
    </row>
    <row r="38" spans="1:37" x14ac:dyDescent="0.2">
      <c r="A38" s="13"/>
      <c r="B38" s="13"/>
      <c r="F38" s="13"/>
      <c r="G38" s="19"/>
      <c r="K38" s="13"/>
      <c r="L38" s="13"/>
      <c r="O38" s="13"/>
      <c r="P38" s="13"/>
      <c r="Q38" s="19"/>
      <c r="T38" s="13"/>
      <c r="U38" s="32" t="s">
        <v>268</v>
      </c>
      <c r="Y38" s="32" t="s">
        <v>326</v>
      </c>
      <c r="Z38" s="32" t="s">
        <v>454</v>
      </c>
      <c r="AF38" s="30"/>
      <c r="AK38" s="47" t="str">
        <f t="shared" si="7"/>
        <v>k</v>
      </c>
    </row>
    <row r="39" spans="1:37" x14ac:dyDescent="0.2">
      <c r="A39" s="13"/>
      <c r="B39" s="13"/>
      <c r="F39" s="13" t="str">
        <f>I37</f>
        <v>一般会計</v>
      </c>
      <c r="G39" s="19"/>
      <c r="K39" s="13"/>
      <c r="L39" s="13"/>
      <c r="O39" s="13"/>
      <c r="P39" s="13"/>
      <c r="Q39" s="19"/>
      <c r="T39" s="13"/>
      <c r="U39" s="32" t="s">
        <v>278</v>
      </c>
      <c r="Y39" s="32" t="s">
        <v>327</v>
      </c>
      <c r="Z39" s="32" t="s">
        <v>455</v>
      </c>
      <c r="AF39" s="30"/>
      <c r="AK39" s="47" t="str">
        <f t="shared" si="7"/>
        <v>l</v>
      </c>
    </row>
    <row r="40" spans="1:37" x14ac:dyDescent="0.2">
      <c r="A40" s="13"/>
      <c r="B40" s="13"/>
      <c r="F40" s="13"/>
      <c r="G40" s="19"/>
      <c r="K40" s="13"/>
      <c r="L40" s="13"/>
      <c r="O40" s="13"/>
      <c r="P40" s="13"/>
      <c r="Q40" s="19"/>
      <c r="T40" s="13"/>
      <c r="Y40" s="32" t="s">
        <v>328</v>
      </c>
      <c r="Z40" s="32" t="s">
        <v>456</v>
      </c>
      <c r="AF40" s="30"/>
      <c r="AK40" s="47" t="str">
        <f t="shared" si="7"/>
        <v>m</v>
      </c>
    </row>
    <row r="41" spans="1:37" x14ac:dyDescent="0.2">
      <c r="A41" s="13"/>
      <c r="B41" s="13"/>
      <c r="F41" s="13"/>
      <c r="G41" s="19"/>
      <c r="K41" s="13"/>
      <c r="L41" s="13"/>
      <c r="O41" s="13"/>
      <c r="P41" s="13"/>
      <c r="Q41" s="19"/>
      <c r="T41" s="13"/>
      <c r="Y41" s="32" t="s">
        <v>329</v>
      </c>
      <c r="Z41" s="32" t="s">
        <v>457</v>
      </c>
      <c r="AF41" s="30"/>
      <c r="AK41" s="47" t="str">
        <f t="shared" si="7"/>
        <v>n</v>
      </c>
    </row>
    <row r="42" spans="1:37" x14ac:dyDescent="0.2">
      <c r="A42" s="13"/>
      <c r="B42" s="13"/>
      <c r="F42" s="13"/>
      <c r="G42" s="19"/>
      <c r="K42" s="13"/>
      <c r="L42" s="13"/>
      <c r="O42" s="13"/>
      <c r="P42" s="13"/>
      <c r="Q42" s="19"/>
      <c r="T42" s="13"/>
      <c r="Y42" s="32" t="s">
        <v>330</v>
      </c>
      <c r="Z42" s="32" t="s">
        <v>458</v>
      </c>
      <c r="AF42" s="30"/>
      <c r="AK42" s="47" t="str">
        <f t="shared" si="7"/>
        <v>o</v>
      </c>
    </row>
    <row r="43" spans="1:37" x14ac:dyDescent="0.2">
      <c r="A43" s="13"/>
      <c r="B43" s="13"/>
      <c r="F43" s="13"/>
      <c r="G43" s="19"/>
      <c r="K43" s="13"/>
      <c r="L43" s="13"/>
      <c r="O43" s="13"/>
      <c r="P43" s="13"/>
      <c r="Q43" s="19"/>
      <c r="T43" s="13"/>
      <c r="Y43" s="32" t="s">
        <v>331</v>
      </c>
      <c r="Z43" s="32" t="s">
        <v>459</v>
      </c>
      <c r="AF43" s="30"/>
      <c r="AK43" s="47" t="str">
        <f t="shared" si="7"/>
        <v>p</v>
      </c>
    </row>
    <row r="44" spans="1:37" x14ac:dyDescent="0.2">
      <c r="A44" s="13"/>
      <c r="B44" s="13"/>
      <c r="F44" s="13"/>
      <c r="G44" s="19"/>
      <c r="K44" s="13"/>
      <c r="L44" s="13"/>
      <c r="O44" s="13"/>
      <c r="P44" s="13"/>
      <c r="Q44" s="19"/>
      <c r="T44" s="13"/>
      <c r="Y44" s="32" t="s">
        <v>332</v>
      </c>
      <c r="Z44" s="32" t="s">
        <v>460</v>
      </c>
      <c r="AF44" s="30"/>
      <c r="AK44" s="47" t="str">
        <f t="shared" si="7"/>
        <v>q</v>
      </c>
    </row>
    <row r="45" spans="1:37" x14ac:dyDescent="0.2">
      <c r="A45" s="13"/>
      <c r="B45" s="13"/>
      <c r="F45" s="13"/>
      <c r="G45" s="19"/>
      <c r="K45" s="13"/>
      <c r="L45" s="13"/>
      <c r="O45" s="13"/>
      <c r="P45" s="13"/>
      <c r="Q45" s="19"/>
      <c r="T45" s="13"/>
      <c r="Y45" s="32" t="s">
        <v>333</v>
      </c>
      <c r="Z45" s="32" t="s">
        <v>461</v>
      </c>
      <c r="AF45" s="30"/>
      <c r="AK45" s="47" t="str">
        <f t="shared" si="7"/>
        <v>r</v>
      </c>
    </row>
    <row r="46" spans="1:37" x14ac:dyDescent="0.2">
      <c r="A46" s="13"/>
      <c r="B46" s="13"/>
      <c r="F46" s="13"/>
      <c r="G46" s="19"/>
      <c r="K46" s="13"/>
      <c r="L46" s="13"/>
      <c r="O46" s="13"/>
      <c r="P46" s="13"/>
      <c r="Q46" s="19"/>
      <c r="T46" s="13"/>
      <c r="Y46" s="32" t="s">
        <v>334</v>
      </c>
      <c r="Z46" s="32" t="s">
        <v>462</v>
      </c>
      <c r="AF46" s="30"/>
      <c r="AK46" s="47" t="str">
        <f t="shared" si="7"/>
        <v>s</v>
      </c>
    </row>
    <row r="47" spans="1:37" x14ac:dyDescent="0.2">
      <c r="A47" s="13"/>
      <c r="B47" s="13"/>
      <c r="F47" s="13"/>
      <c r="G47" s="19"/>
      <c r="K47" s="13"/>
      <c r="L47" s="13"/>
      <c r="O47" s="13"/>
      <c r="P47" s="13"/>
      <c r="Q47" s="19"/>
      <c r="T47" s="13"/>
      <c r="Y47" s="32" t="s">
        <v>335</v>
      </c>
      <c r="Z47" s="32" t="s">
        <v>463</v>
      </c>
      <c r="AF47" s="30"/>
      <c r="AK47" s="47" t="str">
        <f t="shared" si="7"/>
        <v>t</v>
      </c>
    </row>
    <row r="48" spans="1:37" x14ac:dyDescent="0.2">
      <c r="A48" s="13"/>
      <c r="B48" s="13"/>
      <c r="F48" s="13"/>
      <c r="G48" s="19"/>
      <c r="K48" s="13"/>
      <c r="L48" s="13"/>
      <c r="O48" s="13"/>
      <c r="P48" s="13"/>
      <c r="Q48" s="19"/>
      <c r="T48" s="13"/>
      <c r="Y48" s="32" t="s">
        <v>336</v>
      </c>
      <c r="Z48" s="32" t="s">
        <v>464</v>
      </c>
      <c r="AF48" s="30"/>
      <c r="AK48" s="47" t="str">
        <f t="shared" si="7"/>
        <v>u</v>
      </c>
    </row>
    <row r="49" spans="1:37" x14ac:dyDescent="0.2">
      <c r="A49" s="13"/>
      <c r="B49" s="13"/>
      <c r="F49" s="13"/>
      <c r="G49" s="19"/>
      <c r="K49" s="13"/>
      <c r="L49" s="13"/>
      <c r="O49" s="13"/>
      <c r="P49" s="13"/>
      <c r="Q49" s="19"/>
      <c r="T49" s="13"/>
      <c r="Y49" s="32" t="s">
        <v>337</v>
      </c>
      <c r="Z49" s="32" t="s">
        <v>465</v>
      </c>
      <c r="AF49" s="30"/>
      <c r="AK49" s="47" t="str">
        <f t="shared" si="7"/>
        <v>v</v>
      </c>
    </row>
    <row r="50" spans="1:37" x14ac:dyDescent="0.2">
      <c r="A50" s="13"/>
      <c r="B50" s="13"/>
      <c r="F50" s="13"/>
      <c r="G50" s="19"/>
      <c r="K50" s="13"/>
      <c r="L50" s="13"/>
      <c r="O50" s="13"/>
      <c r="P50" s="13"/>
      <c r="Q50" s="19"/>
      <c r="T50" s="13"/>
      <c r="Y50" s="32" t="s">
        <v>338</v>
      </c>
      <c r="Z50" s="32" t="s">
        <v>466</v>
      </c>
      <c r="AF50" s="30"/>
    </row>
    <row r="51" spans="1:37" x14ac:dyDescent="0.2">
      <c r="A51" s="13"/>
      <c r="B51" s="13"/>
      <c r="F51" s="13"/>
      <c r="G51" s="19"/>
      <c r="K51" s="13"/>
      <c r="L51" s="13"/>
      <c r="O51" s="13"/>
      <c r="P51" s="13"/>
      <c r="Q51" s="19"/>
      <c r="T51" s="13"/>
      <c r="Y51" s="32" t="s">
        <v>339</v>
      </c>
      <c r="Z51" s="32" t="s">
        <v>467</v>
      </c>
      <c r="AF51" s="30"/>
    </row>
    <row r="52" spans="1:37" x14ac:dyDescent="0.2">
      <c r="A52" s="13"/>
      <c r="B52" s="13"/>
      <c r="F52" s="13"/>
      <c r="G52" s="19"/>
      <c r="K52" s="13"/>
      <c r="L52" s="13"/>
      <c r="O52" s="13"/>
      <c r="P52" s="13"/>
      <c r="Q52" s="19"/>
      <c r="T52" s="13"/>
      <c r="Y52" s="32" t="s">
        <v>340</v>
      </c>
      <c r="Z52" s="32" t="s">
        <v>468</v>
      </c>
      <c r="AF52" s="30"/>
    </row>
    <row r="53" spans="1:37" x14ac:dyDescent="0.2">
      <c r="A53" s="13"/>
      <c r="B53" s="13"/>
      <c r="F53" s="13"/>
      <c r="G53" s="19"/>
      <c r="K53" s="13"/>
      <c r="L53" s="13"/>
      <c r="O53" s="13"/>
      <c r="P53" s="13"/>
      <c r="Q53" s="19"/>
      <c r="T53" s="13"/>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Y56" s="32" t="s">
        <v>344</v>
      </c>
      <c r="Z56" s="32" t="s">
        <v>472</v>
      </c>
      <c r="AF56" s="30"/>
    </row>
    <row r="57" spans="1:37" x14ac:dyDescent="0.2">
      <c r="A57" s="13"/>
      <c r="B57" s="13"/>
      <c r="F57" s="13"/>
      <c r="G57" s="19"/>
      <c r="K57" s="13"/>
      <c r="L57" s="13"/>
      <c r="O57" s="13"/>
      <c r="P57" s="13"/>
      <c r="Q57" s="19"/>
      <c r="T57" s="13"/>
      <c r="Y57" s="32" t="s">
        <v>345</v>
      </c>
      <c r="Z57" s="32" t="s">
        <v>473</v>
      </c>
      <c r="AF57" s="30"/>
    </row>
    <row r="58" spans="1:37" x14ac:dyDescent="0.2">
      <c r="A58" s="13"/>
      <c r="B58" s="13"/>
      <c r="F58" s="13"/>
      <c r="G58" s="19"/>
      <c r="K58" s="13"/>
      <c r="L58" s="13"/>
      <c r="O58" s="13"/>
      <c r="P58" s="13"/>
      <c r="Q58" s="19"/>
      <c r="T58" s="13"/>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284</v>
      </c>
      <c r="Z96" s="32" t="s">
        <v>512</v>
      </c>
    </row>
    <row r="97" spans="25:26" x14ac:dyDescent="0.2">
      <c r="Y97" s="32" t="s">
        <v>383</v>
      </c>
      <c r="Z97" s="32" t="s">
        <v>513</v>
      </c>
    </row>
    <row r="98" spans="25:26" x14ac:dyDescent="0.2">
      <c r="Y98" s="32" t="s">
        <v>384</v>
      </c>
      <c r="Z98" s="32" t="s">
        <v>514</v>
      </c>
    </row>
    <row r="99" spans="25:26" x14ac:dyDescent="0.2">
      <c r="Y99" s="32" t="s">
        <v>414</v>
      </c>
      <c r="Z99" s="32" t="s">
        <v>515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680"/>
  <sheetViews>
    <sheetView view="pageBreakPreview" zoomScale="115" zoomScaleNormal="75" zoomScaleSheetLayoutView="115"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703" t="s">
        <v>25</v>
      </c>
      <c r="B2" s="704"/>
      <c r="C2" s="704"/>
      <c r="D2" s="704"/>
      <c r="E2" s="704"/>
      <c r="F2" s="705"/>
      <c r="G2" s="317" t="s">
        <v>251</v>
      </c>
      <c r="H2" s="318"/>
      <c r="I2" s="318"/>
      <c r="J2" s="318"/>
      <c r="K2" s="318"/>
      <c r="L2" s="318"/>
      <c r="M2" s="318"/>
      <c r="N2" s="318"/>
      <c r="O2" s="318"/>
      <c r="P2" s="318"/>
      <c r="Q2" s="318"/>
      <c r="R2" s="318"/>
      <c r="S2" s="318"/>
      <c r="T2" s="318"/>
      <c r="U2" s="318"/>
      <c r="V2" s="318"/>
      <c r="W2" s="318"/>
      <c r="X2" s="318"/>
      <c r="Y2" s="318"/>
      <c r="Z2" s="318"/>
      <c r="AA2" s="318"/>
      <c r="AB2" s="319"/>
      <c r="AC2" s="317" t="s">
        <v>253</v>
      </c>
      <c r="AD2" s="709"/>
      <c r="AE2" s="709"/>
      <c r="AF2" s="709"/>
      <c r="AG2" s="709"/>
      <c r="AH2" s="709"/>
      <c r="AI2" s="709"/>
      <c r="AJ2" s="709"/>
      <c r="AK2" s="709"/>
      <c r="AL2" s="709"/>
      <c r="AM2" s="709"/>
      <c r="AN2" s="709"/>
      <c r="AO2" s="709"/>
      <c r="AP2" s="709"/>
      <c r="AQ2" s="709"/>
      <c r="AR2" s="709"/>
      <c r="AS2" s="709"/>
      <c r="AT2" s="709"/>
      <c r="AU2" s="709"/>
      <c r="AV2" s="709"/>
      <c r="AW2" s="709"/>
      <c r="AX2" s="710"/>
      <c r="AY2">
        <f>COUNTA($G$4,$AC$4)</f>
        <v>1</v>
      </c>
    </row>
    <row r="3" spans="1:51" ht="24.75" customHeight="1" x14ac:dyDescent="0.2">
      <c r="A3" s="706"/>
      <c r="B3" s="707"/>
      <c r="C3" s="707"/>
      <c r="D3" s="707"/>
      <c r="E3" s="707"/>
      <c r="F3" s="708"/>
      <c r="G3" s="366" t="s">
        <v>14</v>
      </c>
      <c r="H3" s="367"/>
      <c r="I3" s="367"/>
      <c r="J3" s="367"/>
      <c r="K3" s="367"/>
      <c r="L3" s="368" t="s">
        <v>15</v>
      </c>
      <c r="M3" s="367"/>
      <c r="N3" s="367"/>
      <c r="O3" s="367"/>
      <c r="P3" s="367"/>
      <c r="Q3" s="367"/>
      <c r="R3" s="367"/>
      <c r="S3" s="367"/>
      <c r="T3" s="367"/>
      <c r="U3" s="367"/>
      <c r="V3" s="367"/>
      <c r="W3" s="367"/>
      <c r="X3" s="369"/>
      <c r="Y3" s="358" t="s">
        <v>16</v>
      </c>
      <c r="Z3" s="359"/>
      <c r="AA3" s="359"/>
      <c r="AB3" s="364"/>
      <c r="AC3" s="366" t="s">
        <v>14</v>
      </c>
      <c r="AD3" s="367"/>
      <c r="AE3" s="367"/>
      <c r="AF3" s="367"/>
      <c r="AG3" s="367"/>
      <c r="AH3" s="368" t="s">
        <v>15</v>
      </c>
      <c r="AI3" s="367"/>
      <c r="AJ3" s="367"/>
      <c r="AK3" s="367"/>
      <c r="AL3" s="367"/>
      <c r="AM3" s="367"/>
      <c r="AN3" s="367"/>
      <c r="AO3" s="367"/>
      <c r="AP3" s="367"/>
      <c r="AQ3" s="367"/>
      <c r="AR3" s="367"/>
      <c r="AS3" s="367"/>
      <c r="AT3" s="369"/>
      <c r="AU3" s="358" t="s">
        <v>16</v>
      </c>
      <c r="AV3" s="359"/>
      <c r="AW3" s="359"/>
      <c r="AX3" s="360"/>
      <c r="AY3" s="34">
        <f>$AY$2</f>
        <v>1</v>
      </c>
    </row>
    <row r="4" spans="1:51" ht="58.5" customHeight="1" x14ac:dyDescent="0.2">
      <c r="A4" s="706"/>
      <c r="B4" s="707"/>
      <c r="C4" s="707"/>
      <c r="D4" s="707"/>
      <c r="E4" s="707"/>
      <c r="F4" s="708"/>
      <c r="G4" s="379" t="s">
        <v>644</v>
      </c>
      <c r="H4" s="380"/>
      <c r="I4" s="380"/>
      <c r="J4" s="380"/>
      <c r="K4" s="381"/>
      <c r="L4" s="382" t="s">
        <v>646</v>
      </c>
      <c r="M4" s="383"/>
      <c r="N4" s="383"/>
      <c r="O4" s="383"/>
      <c r="P4" s="383"/>
      <c r="Q4" s="383"/>
      <c r="R4" s="383"/>
      <c r="S4" s="383"/>
      <c r="T4" s="383"/>
      <c r="U4" s="383"/>
      <c r="V4" s="383"/>
      <c r="W4" s="383"/>
      <c r="X4" s="384"/>
      <c r="Y4" s="353">
        <v>9</v>
      </c>
      <c r="Z4" s="354"/>
      <c r="AA4" s="354"/>
      <c r="AB4" s="365"/>
      <c r="AC4" s="379"/>
      <c r="AD4" s="380"/>
      <c r="AE4" s="380"/>
      <c r="AF4" s="380"/>
      <c r="AG4" s="381"/>
      <c r="AH4" s="382"/>
      <c r="AI4" s="383"/>
      <c r="AJ4" s="383"/>
      <c r="AK4" s="383"/>
      <c r="AL4" s="383"/>
      <c r="AM4" s="383"/>
      <c r="AN4" s="383"/>
      <c r="AO4" s="383"/>
      <c r="AP4" s="383"/>
      <c r="AQ4" s="383"/>
      <c r="AR4" s="383"/>
      <c r="AS4" s="383"/>
      <c r="AT4" s="384"/>
      <c r="AU4" s="353"/>
      <c r="AV4" s="354"/>
      <c r="AW4" s="354"/>
      <c r="AX4" s="355"/>
      <c r="AY4" s="34">
        <f t="shared" ref="AY4:AY5" si="0">$AY$2</f>
        <v>1</v>
      </c>
    </row>
    <row r="5" spans="1:51" ht="24.75" customHeight="1" x14ac:dyDescent="0.2">
      <c r="A5" s="706"/>
      <c r="B5" s="707"/>
      <c r="C5" s="707"/>
      <c r="D5" s="707"/>
      <c r="E5" s="707"/>
      <c r="F5" s="708"/>
      <c r="G5" s="370" t="s">
        <v>17</v>
      </c>
      <c r="H5" s="371"/>
      <c r="I5" s="371"/>
      <c r="J5" s="371"/>
      <c r="K5" s="371"/>
      <c r="L5" s="372"/>
      <c r="M5" s="373"/>
      <c r="N5" s="373"/>
      <c r="O5" s="373"/>
      <c r="P5" s="373"/>
      <c r="Q5" s="373"/>
      <c r="R5" s="373"/>
      <c r="S5" s="373"/>
      <c r="T5" s="373"/>
      <c r="U5" s="373"/>
      <c r="V5" s="373"/>
      <c r="W5" s="373"/>
      <c r="X5" s="374"/>
      <c r="Y5" s="375">
        <f>SUM(Y4:AB4)</f>
        <v>9</v>
      </c>
      <c r="Z5" s="376"/>
      <c r="AA5" s="376"/>
      <c r="AB5" s="377"/>
      <c r="AC5" s="370" t="s">
        <v>17</v>
      </c>
      <c r="AD5" s="371"/>
      <c r="AE5" s="371"/>
      <c r="AF5" s="371"/>
      <c r="AG5" s="371"/>
      <c r="AH5" s="372"/>
      <c r="AI5" s="373"/>
      <c r="AJ5" s="373"/>
      <c r="AK5" s="373"/>
      <c r="AL5" s="373"/>
      <c r="AM5" s="373"/>
      <c r="AN5" s="373"/>
      <c r="AO5" s="373"/>
      <c r="AP5" s="373"/>
      <c r="AQ5" s="373"/>
      <c r="AR5" s="373"/>
      <c r="AS5" s="373"/>
      <c r="AT5" s="374"/>
      <c r="AU5" s="375">
        <f>SUM(AU4:AX4)</f>
        <v>0</v>
      </c>
      <c r="AV5" s="376"/>
      <c r="AW5" s="376"/>
      <c r="AX5" s="378"/>
      <c r="AY5" s="34">
        <f t="shared" si="0"/>
        <v>1</v>
      </c>
    </row>
    <row r="6" spans="1:51" ht="24.75" customHeight="1" x14ac:dyDescent="0.2">
      <c r="A6" s="37"/>
      <c r="B6" s="37"/>
      <c r="C6" s="37"/>
      <c r="D6" s="37"/>
      <c r="E6" s="37"/>
      <c r="F6" s="37"/>
      <c r="G6" s="38"/>
      <c r="H6" s="38"/>
      <c r="I6" s="38"/>
      <c r="J6" s="38"/>
      <c r="K6" s="38"/>
      <c r="L6" s="39"/>
      <c r="M6" s="38"/>
      <c r="N6" s="38"/>
      <c r="O6" s="38"/>
      <c r="P6" s="38"/>
      <c r="Q6" s="38"/>
      <c r="R6" s="38"/>
      <c r="S6" s="38"/>
      <c r="T6" s="38"/>
      <c r="U6" s="38"/>
      <c r="V6" s="38"/>
      <c r="W6" s="38"/>
      <c r="X6" s="38"/>
      <c r="Y6" s="40"/>
      <c r="Z6" s="40"/>
      <c r="AA6" s="40"/>
      <c r="AB6" s="40"/>
      <c r="AC6" s="38"/>
      <c r="AD6" s="38"/>
      <c r="AE6" s="38"/>
      <c r="AF6" s="38"/>
      <c r="AG6" s="38"/>
      <c r="AH6" s="39"/>
      <c r="AI6" s="38"/>
      <c r="AJ6" s="38"/>
      <c r="AK6" s="38"/>
      <c r="AL6" s="38"/>
      <c r="AM6" s="38"/>
      <c r="AN6" s="38"/>
      <c r="AO6" s="38"/>
      <c r="AP6" s="38"/>
      <c r="AQ6" s="38"/>
      <c r="AR6" s="38"/>
      <c r="AS6" s="38"/>
      <c r="AT6" s="38"/>
      <c r="AU6" s="40"/>
      <c r="AV6" s="40"/>
      <c r="AW6" s="40"/>
      <c r="AX6" s="40"/>
    </row>
    <row r="19" spans="30:30" x14ac:dyDescent="0.2">
      <c r="AD19" s="34">
        <v>933</v>
      </c>
    </row>
    <row r="650" ht="59.25" customHeight="1" x14ac:dyDescent="0.2"/>
    <row r="651" ht="51.75" customHeight="1" x14ac:dyDescent="0.2"/>
    <row r="680" ht="15.75" customHeight="1" x14ac:dyDescent="0.2"/>
  </sheetData>
  <sheetProtection formatRows="0"/>
  <mergeCells count="21">
    <mergeCell ref="L4:X4"/>
    <mergeCell ref="Y4:AB4"/>
    <mergeCell ref="AC4:AG4"/>
    <mergeCell ref="AH4:AT4"/>
    <mergeCell ref="AU4:AX4"/>
    <mergeCell ref="A2:F5"/>
    <mergeCell ref="G2:AB2"/>
    <mergeCell ref="AC2:AX2"/>
    <mergeCell ref="G3:K3"/>
    <mergeCell ref="L3:X3"/>
    <mergeCell ref="Y3:AB3"/>
    <mergeCell ref="AC3:AG3"/>
    <mergeCell ref="AH3:AT3"/>
    <mergeCell ref="AU3:AX3"/>
    <mergeCell ref="G4:K4"/>
    <mergeCell ref="G5:K5"/>
    <mergeCell ref="L5:X5"/>
    <mergeCell ref="Y5:AB5"/>
    <mergeCell ref="AC5:AG5"/>
    <mergeCell ref="AH5:AT5"/>
    <mergeCell ref="AU5:AX5"/>
  </mergeCells>
  <phoneticPr fontId="5"/>
  <conditionalFormatting sqref="Y5">
    <cfRule type="expression" dxfId="11" priority="269">
      <formula>IF(RIGHT(TEXT(Y5,"0.#"),1)=".",FALSE,TRUE)</formula>
    </cfRule>
    <cfRule type="expression" dxfId="10" priority="270">
      <formula>IF(RIGHT(TEXT(Y5,"0.#"),1)=".",TRUE,FALSE)</formula>
    </cfRule>
  </conditionalFormatting>
  <conditionalFormatting sqref="Y4">
    <cfRule type="expression" dxfId="9" priority="267">
      <formula>IF(RIGHT(TEXT(Y4,"0.#"),1)=".",FALSE,TRUE)</formula>
    </cfRule>
    <cfRule type="expression" dxfId="8" priority="268">
      <formula>IF(RIGHT(TEXT(Y4,"0.#"),1)=".",TRUE,FALSE)</formula>
    </cfRule>
  </conditionalFormatting>
  <conditionalFormatting sqref="AU5">
    <cfRule type="expression" dxfId="7" priority="263">
      <formula>IF(RIGHT(TEXT(AU5,"0.#"),1)=".",FALSE,TRUE)</formula>
    </cfRule>
    <cfRule type="expression" dxfId="6" priority="264">
      <formula>IF(RIGHT(TEXT(AU5,"0.#"),1)=".",TRUE,FALSE)</formula>
    </cfRule>
  </conditionalFormatting>
  <conditionalFormatting sqref="AU4">
    <cfRule type="expression" dxfId="5" priority="261">
      <formula>IF(RIGHT(TEXT(AU4,"0.#"),1)=".",FALSE,TRUE)</formula>
    </cfRule>
    <cfRule type="expression" dxfId="4" priority="262">
      <formula>IF(RIGHT(TEXT(AU4,"0.#"),1)=".",TRUE,FALSE)</formula>
    </cfRule>
  </conditionalFormatting>
  <dataValidations count="1">
    <dataValidation type="custom" imeMode="disabled" allowBlank="1" showInputMessage="1" showErrorMessage="1" sqref="Y4:AB4 AU4:AX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9"/>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5" customWidth="1"/>
    <col min="34" max="37" width="3.44140625" style="65" customWidth="1"/>
    <col min="38" max="41" width="2.6640625" style="65" customWidth="1"/>
    <col min="42" max="50" width="3.21875" style="66"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177</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2">
      <c r="A3" s="113"/>
      <c r="B3" s="113"/>
      <c r="C3" s="113" t="s">
        <v>23</v>
      </c>
      <c r="D3" s="113"/>
      <c r="E3" s="113"/>
      <c r="F3" s="113"/>
      <c r="G3" s="113"/>
      <c r="H3" s="113"/>
      <c r="I3" s="113"/>
      <c r="J3" s="114" t="s">
        <v>196</v>
      </c>
      <c r="K3" s="115"/>
      <c r="L3" s="115"/>
      <c r="M3" s="115"/>
      <c r="N3" s="115"/>
      <c r="O3" s="115"/>
      <c r="P3" s="116" t="s">
        <v>24</v>
      </c>
      <c r="Q3" s="116"/>
      <c r="R3" s="116"/>
      <c r="S3" s="116"/>
      <c r="T3" s="116"/>
      <c r="U3" s="116"/>
      <c r="V3" s="116"/>
      <c r="W3" s="116"/>
      <c r="X3" s="116"/>
      <c r="Y3" s="213" t="s">
        <v>241</v>
      </c>
      <c r="Z3" s="214"/>
      <c r="AA3" s="214"/>
      <c r="AB3" s="214"/>
      <c r="AC3" s="114" t="s">
        <v>231</v>
      </c>
      <c r="AD3" s="114"/>
      <c r="AE3" s="114"/>
      <c r="AF3" s="114"/>
      <c r="AG3" s="114"/>
      <c r="AH3" s="213" t="s">
        <v>188</v>
      </c>
      <c r="AI3" s="113"/>
      <c r="AJ3" s="113"/>
      <c r="AK3" s="113"/>
      <c r="AL3" s="113" t="s">
        <v>18</v>
      </c>
      <c r="AM3" s="113"/>
      <c r="AN3" s="113"/>
      <c r="AO3" s="127"/>
      <c r="AP3" s="199" t="s">
        <v>197</v>
      </c>
      <c r="AQ3" s="199"/>
      <c r="AR3" s="199"/>
      <c r="AS3" s="199"/>
      <c r="AT3" s="199"/>
      <c r="AU3" s="199"/>
      <c r="AV3" s="199"/>
      <c r="AW3" s="199"/>
      <c r="AX3" s="199"/>
      <c r="AY3">
        <f>$AY$2</f>
        <v>1</v>
      </c>
    </row>
    <row r="4" spans="1:51" ht="69.75" customHeight="1" x14ac:dyDescent="0.2">
      <c r="A4" s="712">
        <v>1</v>
      </c>
      <c r="B4" s="712">
        <v>1</v>
      </c>
      <c r="C4" s="200" t="s">
        <v>643</v>
      </c>
      <c r="D4" s="201"/>
      <c r="E4" s="201"/>
      <c r="F4" s="201"/>
      <c r="G4" s="201"/>
      <c r="H4" s="201"/>
      <c r="I4" s="201"/>
      <c r="J4" s="202">
        <v>9010401052465</v>
      </c>
      <c r="K4" s="203"/>
      <c r="L4" s="203"/>
      <c r="M4" s="203"/>
      <c r="N4" s="203"/>
      <c r="O4" s="203"/>
      <c r="P4" s="204" t="s">
        <v>648</v>
      </c>
      <c r="Q4" s="205"/>
      <c r="R4" s="205"/>
      <c r="S4" s="205"/>
      <c r="T4" s="205"/>
      <c r="U4" s="205"/>
      <c r="V4" s="205"/>
      <c r="W4" s="205"/>
      <c r="X4" s="205"/>
      <c r="Y4" s="206">
        <v>45</v>
      </c>
      <c r="Z4" s="207"/>
      <c r="AA4" s="207"/>
      <c r="AB4" s="208"/>
      <c r="AC4" s="711" t="s">
        <v>261</v>
      </c>
      <c r="AD4" s="711"/>
      <c r="AE4" s="711"/>
      <c r="AF4" s="711"/>
      <c r="AG4" s="711"/>
      <c r="AH4" s="209"/>
      <c r="AI4" s="210"/>
      <c r="AJ4" s="210"/>
      <c r="AK4" s="210"/>
      <c r="AL4" s="124" t="s">
        <v>282</v>
      </c>
      <c r="AM4" s="125"/>
      <c r="AN4" s="125"/>
      <c r="AO4" s="126"/>
      <c r="AP4" s="211" t="s">
        <v>282</v>
      </c>
      <c r="AQ4" s="211"/>
      <c r="AR4" s="211"/>
      <c r="AS4" s="211"/>
      <c r="AT4" s="211"/>
      <c r="AU4" s="211"/>
      <c r="AV4" s="211"/>
      <c r="AW4" s="211"/>
      <c r="AX4" s="211"/>
      <c r="AY4">
        <f>$AY$2</f>
        <v>1</v>
      </c>
    </row>
    <row r="5" spans="1:51" x14ac:dyDescent="0.2">
      <c r="A5" s="41"/>
      <c r="B5" s="41"/>
      <c r="P5" s="66"/>
      <c r="Q5" s="66"/>
      <c r="R5" s="66"/>
      <c r="S5" s="66"/>
      <c r="T5" s="66"/>
      <c r="U5" s="66"/>
      <c r="V5" s="66"/>
      <c r="W5" s="66"/>
      <c r="X5" s="66"/>
      <c r="Y5" s="67"/>
      <c r="Z5" s="67"/>
      <c r="AA5" s="67"/>
      <c r="AB5" s="67"/>
      <c r="AC5" s="67"/>
      <c r="AD5" s="67"/>
      <c r="AE5" s="67"/>
      <c r="AF5" s="67"/>
      <c r="AG5" s="67"/>
      <c r="AH5" s="67"/>
      <c r="AI5" s="67"/>
      <c r="AJ5" s="67"/>
      <c r="AK5" s="67"/>
      <c r="AL5" s="67"/>
      <c r="AM5" s="67"/>
      <c r="AN5" s="67"/>
      <c r="AO5" s="67"/>
      <c r="AY5">
        <f>COUNTA($C$8)</f>
        <v>1</v>
      </c>
    </row>
    <row r="6" spans="1:51" x14ac:dyDescent="0.2">
      <c r="A6" s="9"/>
      <c r="B6" s="46" t="s">
        <v>221</v>
      </c>
      <c r="C6" s="51"/>
      <c r="D6" s="51"/>
      <c r="E6" s="51"/>
      <c r="F6" s="51"/>
      <c r="G6" s="51"/>
      <c r="H6" s="51"/>
      <c r="I6" s="51"/>
      <c r="J6" s="51"/>
      <c r="K6" s="51"/>
      <c r="L6" s="51"/>
      <c r="M6" s="51"/>
      <c r="N6" s="51"/>
      <c r="O6" s="51"/>
      <c r="P6" s="56"/>
      <c r="Q6" s="56"/>
      <c r="R6" s="56"/>
      <c r="S6" s="56"/>
      <c r="T6" s="56"/>
      <c r="U6" s="56"/>
      <c r="V6" s="56"/>
      <c r="W6" s="56"/>
      <c r="X6" s="56"/>
      <c r="Y6" s="57"/>
      <c r="Z6" s="57"/>
      <c r="AA6" s="57"/>
      <c r="AB6" s="57"/>
      <c r="AC6" s="57"/>
      <c r="AD6" s="57"/>
      <c r="AE6" s="57"/>
      <c r="AF6" s="57"/>
      <c r="AG6" s="57"/>
      <c r="AH6" s="57"/>
      <c r="AI6" s="57"/>
      <c r="AJ6" s="57"/>
      <c r="AK6" s="57"/>
      <c r="AL6" s="57"/>
      <c r="AM6" s="57"/>
      <c r="AN6" s="57"/>
      <c r="AO6" s="57"/>
      <c r="AP6" s="56"/>
      <c r="AQ6" s="56"/>
      <c r="AR6" s="56"/>
      <c r="AS6" s="56"/>
      <c r="AT6" s="56"/>
      <c r="AU6" s="56"/>
      <c r="AV6" s="56"/>
      <c r="AW6" s="56"/>
      <c r="AX6" s="56"/>
      <c r="AY6">
        <f>$AY$5</f>
        <v>1</v>
      </c>
    </row>
    <row r="7" spans="1:51" customFormat="1" ht="59.25" customHeight="1" x14ac:dyDescent="0.2">
      <c r="A7" s="113"/>
      <c r="B7" s="113"/>
      <c r="C7" s="113" t="s">
        <v>23</v>
      </c>
      <c r="D7" s="113"/>
      <c r="E7" s="113"/>
      <c r="F7" s="113"/>
      <c r="G7" s="113"/>
      <c r="H7" s="113"/>
      <c r="I7" s="113"/>
      <c r="J7" s="114" t="s">
        <v>196</v>
      </c>
      <c r="K7" s="115"/>
      <c r="L7" s="115"/>
      <c r="M7" s="115"/>
      <c r="N7" s="115"/>
      <c r="O7" s="115"/>
      <c r="P7" s="116" t="s">
        <v>24</v>
      </c>
      <c r="Q7" s="116"/>
      <c r="R7" s="116"/>
      <c r="S7" s="116"/>
      <c r="T7" s="116"/>
      <c r="U7" s="116"/>
      <c r="V7" s="116"/>
      <c r="W7" s="116"/>
      <c r="X7" s="116"/>
      <c r="Y7" s="213" t="s">
        <v>241</v>
      </c>
      <c r="Z7" s="214"/>
      <c r="AA7" s="214"/>
      <c r="AB7" s="214"/>
      <c r="AC7" s="114" t="s">
        <v>231</v>
      </c>
      <c r="AD7" s="114"/>
      <c r="AE7" s="114"/>
      <c r="AF7" s="114"/>
      <c r="AG7" s="114"/>
      <c r="AH7" s="213" t="s">
        <v>188</v>
      </c>
      <c r="AI7" s="113"/>
      <c r="AJ7" s="113"/>
      <c r="AK7" s="113"/>
      <c r="AL7" s="113" t="s">
        <v>18</v>
      </c>
      <c r="AM7" s="113"/>
      <c r="AN7" s="113"/>
      <c r="AO7" s="127"/>
      <c r="AP7" s="199" t="s">
        <v>197</v>
      </c>
      <c r="AQ7" s="199"/>
      <c r="AR7" s="199"/>
      <c r="AS7" s="199"/>
      <c r="AT7" s="199"/>
      <c r="AU7" s="199"/>
      <c r="AV7" s="199"/>
      <c r="AW7" s="199"/>
      <c r="AX7" s="199"/>
      <c r="AY7">
        <f>$AY$5</f>
        <v>1</v>
      </c>
    </row>
    <row r="8" spans="1:51" ht="69" customHeight="1" x14ac:dyDescent="0.2">
      <c r="A8" s="712">
        <v>1</v>
      </c>
      <c r="B8" s="712">
        <v>1</v>
      </c>
      <c r="C8" s="200" t="s">
        <v>647</v>
      </c>
      <c r="D8" s="201"/>
      <c r="E8" s="201"/>
      <c r="F8" s="201"/>
      <c r="G8" s="201"/>
      <c r="H8" s="201"/>
      <c r="I8" s="201"/>
      <c r="J8" s="202">
        <v>9010401052465</v>
      </c>
      <c r="K8" s="203"/>
      <c r="L8" s="203"/>
      <c r="M8" s="203"/>
      <c r="N8" s="203"/>
      <c r="O8" s="203"/>
      <c r="P8" s="204" t="s">
        <v>649</v>
      </c>
      <c r="Q8" s="205"/>
      <c r="R8" s="205"/>
      <c r="S8" s="205"/>
      <c r="T8" s="205"/>
      <c r="U8" s="205"/>
      <c r="V8" s="205"/>
      <c r="W8" s="205"/>
      <c r="X8" s="205"/>
      <c r="Y8" s="206">
        <v>9</v>
      </c>
      <c r="Z8" s="207"/>
      <c r="AA8" s="207"/>
      <c r="AB8" s="208"/>
      <c r="AC8" s="711" t="s">
        <v>254</v>
      </c>
      <c r="AD8" s="711"/>
      <c r="AE8" s="711"/>
      <c r="AF8" s="711"/>
      <c r="AG8" s="711"/>
      <c r="AH8" s="209">
        <v>2</v>
      </c>
      <c r="AI8" s="210"/>
      <c r="AJ8" s="210"/>
      <c r="AK8" s="210"/>
      <c r="AL8" s="124" t="s">
        <v>282</v>
      </c>
      <c r="AM8" s="125"/>
      <c r="AN8" s="125"/>
      <c r="AO8" s="126"/>
      <c r="AP8" s="211" t="s">
        <v>658</v>
      </c>
      <c r="AQ8" s="211"/>
      <c r="AR8" s="211"/>
      <c r="AS8" s="211"/>
      <c r="AT8" s="211"/>
      <c r="AU8" s="211"/>
      <c r="AV8" s="211"/>
      <c r="AW8" s="211"/>
      <c r="AX8" s="211"/>
      <c r="AY8">
        <f>$AY$5</f>
        <v>1</v>
      </c>
    </row>
    <row r="19" spans="30:30" x14ac:dyDescent="0.2">
      <c r="AD19" s="65">
        <v>933</v>
      </c>
    </row>
  </sheetData>
  <sheetProtection formatRows="0"/>
  <mergeCells count="36">
    <mergeCell ref="Y4:AB4"/>
    <mergeCell ref="AC4:AG4"/>
    <mergeCell ref="AH4:AK4"/>
    <mergeCell ref="AL4:AO4"/>
    <mergeCell ref="AP4:AX4"/>
    <mergeCell ref="A3:B3"/>
    <mergeCell ref="A4:B4"/>
    <mergeCell ref="C3:I3"/>
    <mergeCell ref="J3:O3"/>
    <mergeCell ref="P3:X3"/>
    <mergeCell ref="C4:I4"/>
    <mergeCell ref="J4:O4"/>
    <mergeCell ref="P4:X4"/>
    <mergeCell ref="Y3:AB3"/>
    <mergeCell ref="AC3:AG3"/>
    <mergeCell ref="AH3:AK3"/>
    <mergeCell ref="AL3:AO3"/>
    <mergeCell ref="AP3:AX3"/>
    <mergeCell ref="A8:B8"/>
    <mergeCell ref="A7:B7"/>
    <mergeCell ref="C7:I7"/>
    <mergeCell ref="J7:O7"/>
    <mergeCell ref="P7:X7"/>
    <mergeCell ref="C8:I8"/>
    <mergeCell ref="J8:O8"/>
    <mergeCell ref="P8:X8"/>
    <mergeCell ref="Y7:AB7"/>
    <mergeCell ref="AC7:AG7"/>
    <mergeCell ref="AH7:AK7"/>
    <mergeCell ref="AL7:AO7"/>
    <mergeCell ref="AP7:AX7"/>
    <mergeCell ref="Y8:AB8"/>
    <mergeCell ref="AC8:AG8"/>
    <mergeCell ref="AH8:AK8"/>
    <mergeCell ref="AL8:AO8"/>
    <mergeCell ref="AP8:AX8"/>
  </mergeCells>
  <phoneticPr fontId="5"/>
  <conditionalFormatting sqref="Y4">
    <cfRule type="expression" dxfId="3" priority="235">
      <formula>IF(RIGHT(TEXT(Y4,"0.#"),1)=".",FALSE,TRUE)</formula>
    </cfRule>
    <cfRule type="expression" dxfId="2" priority="236">
      <formula>IF(RIGHT(TEXT(Y4,"0.#"),1)=".",TRUE,FALSE)</formula>
    </cfRule>
  </conditionalFormatting>
  <conditionalFormatting sqref="Y8">
    <cfRule type="expression" dxfId="1" priority="229">
      <formula>IF(RIGHT(TEXT(Y8,"0.#"),1)=".",FALSE,TRUE)</formula>
    </cfRule>
    <cfRule type="expression" dxfId="0" priority="230">
      <formula>IF(RIGHT(TEXT(Y8,"0.#"),1)=".",TRUE,FALSE)</formula>
    </cfRule>
  </conditionalFormatting>
  <dataValidations count="3">
    <dataValidation type="custom" imeMode="disabled" allowBlank="1" showInputMessage="1" showErrorMessage="1" sqref="AL8 AL4 Y4:AB4 Y8:AB8">
      <formula1>OR(ISNUMBER(Y4), Y4="-")</formula1>
    </dataValidation>
    <dataValidation type="custom" imeMode="off" allowBlank="1" showInputMessage="1" showErrorMessage="1" sqref="J4:O4 J8:O8">
      <formula1>OR(ISNUMBER(J4), J4="-")</formula1>
    </dataValidation>
    <dataValidation type="custom" imeMode="disabled" allowBlank="1" showInputMessage="1" showErrorMessage="1" sqref="AH4:AK4 AH8:AK8">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2021-08-31T17:03:27Z</dcterms:created>
  <dcterms:modified xsi:type="dcterms:W3CDTF">2022-03-16T01:52:49Z</dcterms:modified>
</cp:coreProperties>
</file>