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736" windowWidth="19200" windowHeight="6864"/>
  </bookViews>
  <sheets>
    <sheet name="行政事業レビューシート" sheetId="3" r:id="rId1"/>
    <sheet name="入力規則等" sheetId="4" r:id="rId2"/>
  </sheets>
  <definedNames>
    <definedName name="_xlnm._FilterDatabase" localSheetId="0" hidden="1">行政事業レビューシート!$BF$1:$BF$217</definedName>
    <definedName name="_xlnm.Print_Area" localSheetId="0">行政事業レビューシート!$A$1:$AX$217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M29" i="3" l="1"/>
  <c r="L90" i="3" l="1"/>
  <c r="I90" i="3"/>
  <c r="L89" i="3"/>
  <c r="I89" i="3"/>
  <c r="L88" i="3"/>
  <c r="I88" i="3"/>
  <c r="L87" i="3"/>
  <c r="I87" i="3"/>
  <c r="L86" i="3"/>
  <c r="I86" i="3"/>
  <c r="AY217" i="3" l="1"/>
  <c r="AY216" i="3"/>
  <c r="AY215" i="3"/>
  <c r="AY214" i="3"/>
  <c r="AY209" i="3"/>
  <c r="AY208" i="3"/>
  <c r="AY207" i="3"/>
  <c r="AY203" i="3"/>
  <c r="AY204" i="3" s="1"/>
  <c r="AY202" i="3"/>
  <c r="AY201" i="3"/>
  <c r="AY200" i="3"/>
  <c r="AY199" i="3"/>
  <c r="AY198" i="3"/>
  <c r="AY194" i="3"/>
  <c r="AY195" i="3" s="1"/>
  <c r="AY193" i="3"/>
  <c r="AY192" i="3"/>
  <c r="AY191" i="3"/>
  <c r="AY190" i="3"/>
  <c r="AY189" i="3"/>
  <c r="AY188" i="3"/>
  <c r="AY187" i="3"/>
  <c r="AY186" i="3"/>
  <c r="AY185" i="3"/>
  <c r="AY184" i="3"/>
  <c r="AY183" i="3"/>
  <c r="AY182" i="3"/>
  <c r="AY178" i="3"/>
  <c r="AY181" i="3" s="1"/>
  <c r="AY177" i="3"/>
  <c r="AY176" i="3"/>
  <c r="AY175" i="3"/>
  <c r="AY174" i="3"/>
  <c r="AY173" i="3"/>
  <c r="AY172" i="3"/>
  <c r="AY171" i="3"/>
  <c r="AY170" i="3"/>
  <c r="AY166" i="3"/>
  <c r="AY167" i="3" s="1"/>
  <c r="AY165" i="3"/>
  <c r="AY164" i="3"/>
  <c r="AY160" i="3"/>
  <c r="AY161" i="3" s="1"/>
  <c r="AY159" i="3"/>
  <c r="AY158" i="3"/>
  <c r="AY151" i="3"/>
  <c r="AY146" i="3"/>
  <c r="AY150" i="3" s="1"/>
  <c r="AY140" i="3"/>
  <c r="AY62" i="3"/>
  <c r="AY64" i="3" s="1"/>
  <c r="AY57" i="3"/>
  <c r="AY58" i="3" s="1"/>
  <c r="AY52" i="3"/>
  <c r="AY55" i="3" s="1"/>
  <c r="AY51" i="3"/>
  <c r="AY48" i="3"/>
  <c r="AY49" i="3" s="1"/>
  <c r="AY44" i="3"/>
  <c r="AY47" i="3" s="1"/>
  <c r="AY40" i="3"/>
  <c r="AY43" i="3" s="1"/>
  <c r="AY38" i="3"/>
  <c r="AY39" i="3" s="1"/>
  <c r="AY35" i="3"/>
  <c r="AY36" i="3" s="1"/>
  <c r="AY60" i="3" l="1"/>
  <c r="AY42" i="3"/>
  <c r="AY54" i="3"/>
  <c r="AY56" i="3"/>
  <c r="AY163" i="3"/>
  <c r="AY196" i="3"/>
  <c r="AY53" i="3"/>
  <c r="AY59" i="3"/>
  <c r="AY61" i="3"/>
  <c r="AY162" i="3"/>
  <c r="AY168" i="3"/>
  <c r="AY206" i="3"/>
  <c r="AY41" i="3"/>
  <c r="AY149" i="3"/>
  <c r="AY180" i="3"/>
  <c r="AY197" i="3"/>
  <c r="AY63" i="3"/>
  <c r="AY147" i="3"/>
  <c r="AY148" i="3"/>
  <c r="AY37" i="3"/>
  <c r="AY45" i="3"/>
  <c r="AY142" i="3"/>
  <c r="AY46" i="3"/>
  <c r="AY50" i="3"/>
  <c r="AY141" i="3"/>
  <c r="AY143" i="3"/>
  <c r="AY144" i="3"/>
  <c r="AY145" i="3"/>
  <c r="AY169" i="3"/>
  <c r="AY179" i="3"/>
  <c r="AY205"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W24" i="3" l="1"/>
  <c r="C23" i="4" l="1"/>
  <c r="C24" i="4"/>
  <c r="W21" i="3" l="1"/>
  <c r="AD21" i="3"/>
  <c r="P21" i="3"/>
  <c r="P18" i="3" l="1"/>
  <c r="P20" i="3" s="1"/>
  <c r="W18" i="3"/>
  <c r="W20" i="3" s="1"/>
  <c r="Y150" i="3"/>
  <c r="AU150" i="3"/>
  <c r="Y145" i="3"/>
  <c r="AU145" i="3"/>
  <c r="AU139" i="3"/>
  <c r="Y13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<sst xmlns="http://schemas.openxmlformats.org/spreadsheetml/2006/main" count="1151" uniqueCount="693">
  <si>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</si>
  <si>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</si>
  <si>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</si>
  <si>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</si>
  <si>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</si>
  <si>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</si>
  <si>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</si>
  <si>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</si>
  <si>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</si>
  <si>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</si>
  <si>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</si>
  <si>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</si>
  <si>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</si>
  <si>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</si>
  <si>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</si>
  <si>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</si>
  <si>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</si>
  <si>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</si>
  <si>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</si>
  <si>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</si>
  <si>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</si>
  <si>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</si>
  <si>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</si>
  <si>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</si>
  <si>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</si>
  <si>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業　務　概　要</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</si>
  <si>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</si>
  <si>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</si>
  <si>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</si>
  <si>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</si>
  <si>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</si>
  <si>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</si>
  <si>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</si>
  <si>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</si>
  <si>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</si>
  <si>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</si>
  <si>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</si>
  <si>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</si>
  <si>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</si>
  <si>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</si>
  <si>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</si>
  <si>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</si>
  <si>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</si>
  <si>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</si>
  <si>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</si>
  <si>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</si>
  <si>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</si>
  <si>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</si>
  <si>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</si>
  <si>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</si>
  <si>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</si>
  <si>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</si>
  <si>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</si>
  <si>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</si>
  <si>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</si>
  <si>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</si>
  <si>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</si>
  <si>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</si>
  <si>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</si>
  <si>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</si>
  <si>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</si>
  <si>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</si>
  <si>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</si>
  <si>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</si>
  <si>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</si>
  <si>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</si>
  <si>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</si>
  <si>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</si>
  <si>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</si>
  <si>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</si>
  <si>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</si>
  <si>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</si>
  <si>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</si>
  <si>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</si>
  <si>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</si>
  <si>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</si>
  <si>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</si>
  <si>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</si>
  <si>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</si>
  <si>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</si>
  <si>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</si>
  <si>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</si>
  <si>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</si>
  <si>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</si>
  <si>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</si>
  <si>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</si>
  <si>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</si>
  <si>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</si>
  <si>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</si>
  <si>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</si>
  <si>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</si>
  <si>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</si>
  <si>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</si>
  <si>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</si>
  <si>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</si>
  <si>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</si>
  <si>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</si>
  <si>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</si>
  <si>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</si>
  <si>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</si>
  <si>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</si>
  <si>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</si>
  <si>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</si>
  <si>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</si>
  <si>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</si>
  <si>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</si>
  <si>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</si>
  <si>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</si>
  <si>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</si>
  <si>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</si>
  <si>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</si>
  <si>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</si>
  <si>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</si>
  <si>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</si>
  <si>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</si>
  <si>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</si>
  <si>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</si>
  <si>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</si>
  <si>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</si>
  <si>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</si>
  <si>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</si>
  <si>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</si>
  <si>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</si>
  <si>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</si>
  <si>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</si>
  <si>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</si>
  <si>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</si>
  <si>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</si>
  <si>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</si>
  <si>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</si>
  <si>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</si>
  <si>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</si>
  <si>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</si>
  <si>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</si>
  <si>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</si>
  <si>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</si>
  <si>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</si>
  <si>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定量的な成果目標</t>
    <rPh sb="0" eb="3">
      <t>テイリョウテキ</t>
    </rPh>
    <rPh sb="4" eb="6">
      <t>セイカ</t>
    </rPh>
    <rPh sb="6" eb="8">
      <t>モクヒョウ</t>
    </rPh>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</si>
  <si>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</si>
  <si>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</si>
  <si>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</si>
  <si>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</si>
  <si>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</si>
  <si>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</si>
  <si>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</si>
  <si>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</si>
  <si>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</si>
  <si>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</si>
  <si>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</si>
  <si>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</si>
  <si>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</si>
  <si>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</si>
  <si>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</si>
  <si>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</si>
  <si>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</si>
  <si>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</si>
  <si>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</si>
  <si>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</si>
  <si>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</si>
  <si>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</si>
  <si>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</si>
  <si>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</si>
  <si>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</si>
  <si>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</si>
  <si>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</si>
  <si>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</si>
  <si>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t>
    <phoneticPr fontId="9"/>
  </si>
  <si>
    <t>B</t>
    <phoneticPr fontId="9"/>
  </si>
  <si>
    <t>D</t>
    <phoneticPr fontId="9"/>
  </si>
  <si>
    <t>E</t>
    <phoneticPr fontId="9"/>
  </si>
  <si>
    <t>F</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</si>
  <si>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</si>
  <si>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</si>
  <si>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</si>
  <si>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測定指標</t>
    <rPh sb="0" eb="2">
      <t>ソクテイ</t>
    </rPh>
    <rPh sb="2" eb="4">
      <t>シヒョウ</t>
    </rPh>
    <phoneticPr fontId="9"/>
  </si>
  <si>
    <t>ＫＰＩ
（第一階層）</t>
    <rPh sb="5" eb="7">
      <t>ダイイチ</t>
    </rPh>
    <rPh sb="7" eb="9">
      <t>カイソウ</t>
    </rPh>
    <phoneticPr fontId="9"/>
  </si>
  <si>
    <t>ＫＰＩ
（第二階層）</t>
    <rPh sb="5" eb="7">
      <t>ダイニ</t>
    </rPh>
    <rPh sb="7" eb="9">
      <t>カイソウ</t>
    </rPh>
    <phoneticPr fontId="9"/>
  </si>
  <si>
    <t>計画開始時</t>
    <rPh sb="0" eb="2">
      <t>ケイカク</t>
    </rPh>
    <rPh sb="2" eb="4">
      <t>カイシ</t>
    </rPh>
    <rPh sb="4" eb="5">
      <t>ジ</t>
    </rPh>
    <phoneticPr fontId="9"/>
  </si>
  <si>
    <t>KPI
(第一階層）</t>
    <rPh sb="5" eb="7">
      <t>ダイイチ</t>
    </rPh>
    <rPh sb="7" eb="9">
      <t>カイソウ</t>
    </rPh>
    <phoneticPr fontId="9"/>
  </si>
  <si>
    <t>KPI
(第二階層）</t>
    <rPh sb="5" eb="7">
      <t>ダイニ</t>
    </rPh>
    <rPh sb="7" eb="9">
      <t>カイソウ</t>
    </rPh>
    <phoneticPr fontId="9"/>
  </si>
  <si>
    <t>活動実績は見込みに見合ったものであるか。</t>
    <phoneticPr fontId="9"/>
  </si>
  <si>
    <t>業　務　概　要</t>
    <phoneticPr fontId="9"/>
  </si>
  <si>
    <t>契約方式</t>
    <rPh sb="0" eb="2">
      <t>ケイヤク</t>
    </rPh>
    <rPh sb="2" eb="4">
      <t>ホウシキ</t>
    </rPh>
    <phoneticPr fontId="9"/>
  </si>
  <si>
    <t>定量的指標</t>
    <rPh sb="0" eb="3">
      <t>テイリョウテキ</t>
    </rPh>
    <rPh sb="3" eb="5">
      <t>シヒョウ</t>
    </rPh>
    <phoneticPr fontId="9"/>
  </si>
  <si>
    <t>実績値</t>
    <rPh sb="0" eb="3">
      <t>ジッセキチ</t>
    </rPh>
    <phoneticPr fontId="9"/>
  </si>
  <si>
    <t>目標年度</t>
    <rPh sb="0" eb="2">
      <t>モクヒョウ</t>
    </rPh>
    <rPh sb="2" eb="4">
      <t>ネンド</t>
    </rPh>
    <phoneticPr fontId="9"/>
  </si>
  <si>
    <t>分野：</t>
    <rPh sb="0" eb="2">
      <t>ブンヤ</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</si>
  <si>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</si>
  <si>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</si>
  <si>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</si>
  <si>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</si>
  <si>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</si>
  <si>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入札者数
（応募者数）</t>
    <rPh sb="6" eb="9">
      <t>オウボシャ</t>
    </rPh>
    <rPh sb="9" eb="10">
      <t>スウ</t>
    </rPh>
    <phoneticPr fontId="9"/>
  </si>
  <si>
    <t>ブロック名</t>
    <rPh sb="4" eb="5">
      <t>メイ</t>
    </rPh>
    <phoneticPr fontId="9"/>
  </si>
  <si>
    <t>A</t>
    <phoneticPr fontId="9"/>
  </si>
  <si>
    <t>a</t>
    <phoneticPr fontId="9"/>
  </si>
  <si>
    <t>契　約　先</t>
    <rPh sb="0" eb="1">
      <t>チギリ</t>
    </rPh>
    <rPh sb="2" eb="3">
      <t>ヤク</t>
    </rPh>
    <phoneticPr fontId="9"/>
  </si>
  <si>
    <r>
      <rPr>
        <sz val="10"/>
        <rFont val="ＭＳ Ｐゴシック"/>
        <family val="3"/>
        <charset val="128"/>
      </rPr>
      <t>ﾌﾞﾛｯｸ</t>
    </r>
    <r>
      <rPr>
        <sz val="11"/>
        <rFont val="ＭＳ Ｐゴシック"/>
        <family val="3"/>
        <charset val="128"/>
      </rPr>
      <t xml:space="preserve">
名</t>
    </r>
    <rPh sb="6" eb="7">
      <t>メイ</t>
    </rPh>
    <phoneticPr fontId="9"/>
  </si>
  <si>
    <t>施策</t>
    <phoneticPr fontId="9"/>
  </si>
  <si>
    <t>政策</t>
    <rPh sb="0" eb="2">
      <t>セイサク</t>
    </rPh>
    <phoneticPr fontId="9"/>
  </si>
  <si>
    <t>支　出　額
（百万円）</t>
    <phoneticPr fontId="9"/>
  </si>
  <si>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</si>
  <si>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</si>
  <si>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</si>
  <si>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契約額
（百万円）</t>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</si>
  <si>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</si>
  <si>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</si>
  <si>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</si>
  <si>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</si>
  <si>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</si>
  <si>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</si>
  <si>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</si>
  <si>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</si>
  <si>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</si>
  <si>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</si>
  <si>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</si>
  <si>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</si>
  <si>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</si>
  <si>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</si>
  <si>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</si>
  <si>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</si>
  <si>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9"/>
  </si>
  <si>
    <t>C</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</si>
  <si>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</si>
  <si>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</si>
  <si>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</si>
  <si>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9"/>
  </si>
  <si>
    <t>一者応札・一者応募又は
競争性のない随意契約となった理由及び改善策
（契約額10億円以上）</t>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</si>
  <si>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</si>
  <si>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</si>
  <si>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</si>
  <si>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計</t>
    <rPh sb="0" eb="1">
      <t>ケイ</t>
    </rPh>
    <phoneticPr fontId="9"/>
  </si>
  <si>
    <t>契約方式等</t>
    <rPh sb="0" eb="2">
      <t>ケイヤク</t>
    </rPh>
    <rPh sb="2" eb="4">
      <t>ホウシキ</t>
    </rPh>
    <rPh sb="4" eb="5">
      <t>トウ</t>
    </rPh>
    <phoneticPr fontId="9"/>
  </si>
  <si>
    <t>所管府省名</t>
    <rPh sb="0" eb="2">
      <t>ショカン</t>
    </rPh>
    <rPh sb="2" eb="4">
      <t>フショウ</t>
    </rPh>
    <rPh sb="4" eb="5">
      <t>メイ</t>
    </rPh>
    <phoneticPr fontId="9"/>
  </si>
  <si>
    <t>事業番号</t>
    <phoneticPr fontId="9"/>
  </si>
  <si>
    <t>　</t>
  </si>
  <si>
    <t>事業名</t>
  </si>
  <si>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</si>
  <si>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</si>
  <si>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</si>
  <si>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</si>
  <si>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活動指標及び
活動実績
（アウトプット）</t>
    <rPh sb="0" eb="2">
      <t>カツドウ</t>
    </rPh>
    <rPh sb="2" eb="4">
      <t>シヒョウ</t>
    </rPh>
    <rPh sb="4" eb="5">
      <t>オヨ</t>
    </rPh>
    <rPh sb="7" eb="9">
      <t>カツドウ</t>
    </rPh>
    <rPh sb="9" eb="11">
      <t>ジッセキ</t>
    </rPh>
    <phoneticPr fontId="9"/>
  </si>
  <si>
    <t>関連する過去のレビューシートの事業番号</t>
    <rPh sb="0" eb="2">
      <t>カンレン</t>
    </rPh>
    <rPh sb="4" eb="6">
      <t>カコ</t>
    </rPh>
    <rPh sb="15" eb="17">
      <t>ジギョウ</t>
    </rPh>
    <rPh sb="17" eb="19">
      <t>バンゴウ</t>
    </rPh>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</si>
  <si>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</si>
  <si>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</si>
  <si>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</si>
  <si>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A.</t>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</si>
  <si>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</si>
  <si>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</si>
  <si>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</si>
  <si>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</si>
  <si>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</si>
  <si>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</si>
  <si>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</si>
  <si>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</si>
  <si>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</si>
  <si>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</si>
  <si>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</si>
  <si>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</si>
  <si>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</si>
  <si>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</si>
  <si>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</si>
  <si>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</si>
  <si>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</si>
  <si>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</si>
  <si>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</si>
  <si>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</si>
  <si>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</si>
  <si>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</si>
  <si>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</si>
  <si>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平成29年度</t>
    <rPh sb="0" eb="2">
      <t>ヘイセイ</t>
    </rPh>
    <phoneticPr fontId="9"/>
  </si>
  <si>
    <t>平成28年度</t>
    <rPh sb="0" eb="2">
      <t>ヘイセイ</t>
    </rPh>
    <phoneticPr fontId="9"/>
  </si>
  <si>
    <t>平成27年度</t>
    <rPh sb="0" eb="2">
      <t>ヘイセイ</t>
    </rPh>
    <phoneticPr fontId="9"/>
  </si>
  <si>
    <t>平成26年度</t>
    <rPh sb="0" eb="2">
      <t>ヘイセイ</t>
    </rPh>
    <phoneticPr fontId="9"/>
  </si>
  <si>
    <t>平成25年度</t>
    <rPh sb="0" eb="2">
      <t>ヘイセイ</t>
    </rPh>
    <phoneticPr fontId="9"/>
  </si>
  <si>
    <t>平成24年度</t>
    <rPh sb="0" eb="2">
      <t>ヘイセイ</t>
    </rPh>
    <phoneticPr fontId="9"/>
  </si>
  <si>
    <t>平成23年度</t>
    <rPh sb="0" eb="2">
      <t>ヘイセイ</t>
    </rPh>
    <phoneticPr fontId="9"/>
  </si>
  <si>
    <t>新32</t>
    <rPh sb="0" eb="1">
      <t>シン</t>
    </rPh>
    <phoneticPr fontId="9"/>
  </si>
  <si>
    <t>取組事項</t>
    <rPh sb="0" eb="2">
      <t>トリクミ</t>
    </rPh>
    <rPh sb="2" eb="4">
      <t>ジコウ</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</si>
  <si>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</si>
  <si>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</si>
  <si>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</si>
  <si>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</si>
  <si>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</si>
  <si>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r>
      <t>本事業の成果と</t>
    </r>
    <r>
      <rPr>
        <sz val="11"/>
        <rFont val="ＭＳ Ｐゴシック"/>
        <family val="3"/>
        <charset val="128"/>
      </rPr>
      <t>取組事項・KPIとの関係</t>
    </r>
    <rPh sb="0" eb="1">
      <t>ホン</t>
    </rPh>
    <rPh sb="1" eb="3">
      <t>ジギョウ</t>
    </rPh>
    <rPh sb="4" eb="6">
      <t>セイカ</t>
    </rPh>
    <rPh sb="17" eb="19">
      <t>カンケイ</t>
    </rPh>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</si>
  <si>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</si>
  <si>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</si>
  <si>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5"/>
  </si>
  <si>
    <t>令和元年度</t>
    <rPh sb="0" eb="2">
      <t>レイワ</t>
    </rPh>
    <rPh sb="2" eb="3">
      <t>ガン</t>
    </rPh>
    <phoneticPr fontId="9"/>
  </si>
  <si>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</si>
  <si>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</si>
  <si>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</si>
  <si>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</si>
  <si>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3年度
活動見込</t>
    <rPh sb="4" eb="6">
      <t>カツドウ</t>
    </rPh>
    <rPh sb="6" eb="8">
      <t>ミコ</t>
    </rPh>
    <phoneticPr fontId="9"/>
  </si>
  <si>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</si>
  <si>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</si>
  <si>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</si>
  <si>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</si>
  <si>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</si>
  <si>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</si>
  <si>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</si>
  <si>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</si>
  <si>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</si>
  <si>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</si>
  <si>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</si>
  <si>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</si>
  <si>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</si>
  <si>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</si>
  <si>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</si>
  <si>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</si>
  <si>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</si>
  <si>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</si>
  <si>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</si>
  <si>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</si>
  <si>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</si>
  <si>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</si>
  <si>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</si>
  <si>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</si>
  <si>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</si>
  <si>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</si>
  <si>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</si>
  <si>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</si>
  <si>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</si>
  <si>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</si>
  <si>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</si>
  <si>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</si>
  <si>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</si>
  <si>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</si>
  <si>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</si>
  <si>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</si>
  <si>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</si>
  <si>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</si>
  <si>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</si>
  <si>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</si>
  <si>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</si>
  <si>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</si>
  <si>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</si>
  <si>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</si>
  <si>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</si>
  <si>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</si>
  <si>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</si>
  <si>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</si>
  <si>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</si>
  <si>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</si>
  <si>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</si>
  <si>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</si>
  <si>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</si>
  <si>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</si>
  <si>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</si>
  <si>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</si>
  <si>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</si>
  <si>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</si>
  <si>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</si>
  <si>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</si>
  <si>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</si>
  <si>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</si>
  <si>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</si>
  <si>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</si>
  <si>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</si>
  <si>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</si>
  <si>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</si>
  <si>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</si>
  <si>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</si>
  <si>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</si>
  <si>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</si>
  <si>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</si>
  <si>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</si>
  <si>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</si>
  <si>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</si>
  <si>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</si>
  <si>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</si>
  <si>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</si>
  <si>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</si>
  <si>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</si>
  <si>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</si>
  <si>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</si>
  <si>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</si>
  <si>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</si>
  <si>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</si>
  <si>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</si>
  <si>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</si>
  <si>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</si>
  <si>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</si>
  <si>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</si>
  <si>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</si>
  <si>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</si>
  <si>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</si>
  <si>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</si>
  <si>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</si>
  <si>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</si>
  <si>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</si>
  <si>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</si>
  <si>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</si>
  <si>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</si>
  <si>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</si>
  <si>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</si>
  <si>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</si>
  <si>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</si>
  <si>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</si>
  <si>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</si>
  <si>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</si>
  <si>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</si>
  <si>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</si>
  <si>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</si>
  <si>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</si>
  <si>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</si>
  <si>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</si>
  <si>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</si>
  <si>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</si>
  <si>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</si>
  <si>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</si>
  <si>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</si>
  <si>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</si>
  <si>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</si>
  <si>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</si>
  <si>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</si>
  <si>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9"/>
  </si>
  <si>
    <t>4年度
活動見込</t>
    <rPh sb="4" eb="6">
      <t>カツドウ</t>
    </rPh>
    <rPh sb="6" eb="8">
      <t>ミコ</t>
    </rPh>
    <phoneticPr fontId="9"/>
  </si>
  <si>
    <t>2年度</t>
    <phoneticPr fontId="9"/>
  </si>
  <si>
    <t>3年度</t>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</si>
  <si>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</si>
  <si>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</si>
  <si>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</si>
  <si>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</si>
  <si>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</si>
  <si>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</si>
  <si>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</si>
  <si>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</si>
  <si>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</si>
  <si>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</si>
  <si>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</si>
  <si>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</si>
  <si>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</si>
  <si>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</si>
  <si>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</si>
  <si>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</si>
  <si>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</si>
  <si>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</si>
  <si>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</si>
  <si>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</si>
  <si>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</si>
  <si>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</si>
  <si>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</si>
  <si>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</si>
  <si>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</si>
  <si>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</si>
  <si>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</si>
  <si>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</si>
  <si>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</si>
  <si>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</si>
  <si>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</si>
  <si>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</si>
  <si>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</si>
  <si>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</si>
  <si>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</si>
  <si>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</si>
  <si>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</si>
  <si>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</si>
  <si>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</si>
  <si>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</si>
  <si>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</si>
  <si>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</si>
  <si>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</si>
  <si>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</si>
  <si>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</si>
  <si>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</si>
  <si>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</si>
  <si>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</si>
  <si>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</si>
  <si>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</si>
  <si>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</si>
  <si>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</si>
  <si>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</si>
  <si>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</si>
  <si>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</si>
  <si>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</si>
  <si>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</si>
  <si>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</si>
  <si>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</si>
  <si>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</si>
  <si>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</si>
  <si>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</si>
  <si>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</si>
  <si>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</si>
  <si>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</si>
  <si>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</si>
  <si>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</si>
  <si>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</si>
  <si>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</si>
  <si>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</si>
  <si>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</si>
  <si>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</si>
  <si>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</si>
  <si>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</si>
  <si>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</si>
  <si>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</si>
  <si>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</si>
  <si>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</si>
  <si>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</si>
  <si>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</si>
  <si>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</si>
  <si>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</si>
  <si>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</si>
  <si>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</si>
  <si>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</si>
  <si>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</si>
  <si>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</si>
  <si>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</si>
  <si>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</si>
  <si>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</si>
  <si>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</si>
  <si>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</si>
  <si>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</si>
  <si>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</si>
  <si>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</si>
  <si>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</si>
  <si>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</si>
  <si>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</si>
  <si>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</si>
  <si>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</si>
  <si>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</si>
  <si>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</si>
  <si>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</si>
  <si>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</si>
  <si>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</si>
  <si>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</si>
  <si>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</si>
  <si>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</si>
  <si>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</si>
  <si>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</si>
  <si>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</si>
  <si>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</si>
  <si>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</si>
  <si>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</si>
  <si>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</si>
  <si>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</si>
  <si>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</si>
  <si>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</si>
  <si>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</si>
  <si>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</si>
  <si>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</si>
  <si>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</si>
  <si>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</si>
  <si>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</si>
  <si>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</si>
  <si>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</si>
  <si>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9"/>
  </si>
  <si>
    <t>平成22年度</t>
    <rPh sb="0" eb="2">
      <t>ヘイセイ</t>
    </rPh>
    <phoneticPr fontId="9"/>
  </si>
  <si>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</si>
  <si>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</si>
  <si>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</si>
  <si>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</si>
  <si>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</si>
  <si>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</si>
  <si>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</si>
  <si>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</si>
  <si>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</si>
  <si>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</si>
  <si>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</si>
  <si>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</si>
  <si>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</si>
  <si>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</si>
  <si>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</si>
  <si>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</si>
  <si>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</si>
  <si>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</si>
  <si>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</si>
  <si>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</si>
  <si>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</si>
  <si>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</si>
  <si>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</si>
  <si>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</si>
  <si>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</si>
  <si>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</si>
  <si>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</si>
  <si>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カジノ管理委員会</t>
    <rPh sb="3" eb="5">
      <t>カンリ</t>
    </rPh>
    <rPh sb="5" eb="8">
      <t>イインカイ</t>
    </rPh>
    <phoneticPr fontId="9"/>
  </si>
  <si>
    <t>令和3年度行政事業レビューシート</t>
    <rPh sb="0" eb="2">
      <t>レイワ</t>
    </rPh>
    <rPh sb="3" eb="5">
      <t>ネンド</t>
    </rPh>
    <rPh sb="5" eb="7">
      <t>ギョウセイ</t>
    </rPh>
    <rPh sb="7" eb="9">
      <t>ジギョウ</t>
    </rPh>
    <phoneticPr fontId="9"/>
  </si>
  <si>
    <t>令和3年度</t>
    <rPh sb="0" eb="2">
      <t>レイワ</t>
    </rPh>
    <phoneticPr fontId="9"/>
  </si>
  <si>
    <t>令和4年度要求</t>
    <rPh sb="0" eb="2">
      <t>レイワ</t>
    </rPh>
    <rPh sb="5" eb="7">
      <t>ヨウキュウ</t>
    </rPh>
    <phoneticPr fontId="9"/>
  </si>
  <si>
    <t>令和3年度当初予算</t>
    <rPh sb="0" eb="2">
      <t>レイワ</t>
    </rPh>
    <phoneticPr fontId="9"/>
  </si>
  <si>
    <t>令和4年度要求</t>
    <rPh sb="0" eb="2">
      <t>レイワ</t>
    </rPh>
    <phoneticPr fontId="9"/>
  </si>
  <si>
    <t>令和3・4年度
予算内訳
（単位：百万円）</t>
    <rPh sb="0" eb="2">
      <t>レイワ</t>
    </rPh>
    <rPh sb="8" eb="10">
      <t>ヨサン</t>
    </rPh>
    <rPh sb="10" eb="12">
      <t>ウチワケ</t>
    </rPh>
    <phoneticPr fontId="9"/>
  </si>
  <si>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</si>
  <si>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t>
    <phoneticPr fontId="9"/>
  </si>
  <si>
    <t>官房</t>
  </si>
  <si>
    <t>内閣官房副長官補</t>
    <phoneticPr fontId="9"/>
  </si>
  <si>
    <t>情報通信技術（ＩＴ）総合戦略室</t>
    <phoneticPr fontId="9"/>
  </si>
  <si>
    <t>内閣参事官　吉田　宏平
内閣参事官　奥田　直彦</t>
    <phoneticPr fontId="9"/>
  </si>
  <si>
    <t>○</t>
  </si>
  <si>
    <t>-</t>
    <phoneticPr fontId="9"/>
  </si>
  <si>
    <t>e-Gov等の整備及び運用（情報通信技術調達等適正・効率化推進費）</t>
    <phoneticPr fontId="9"/>
  </si>
  <si>
    <t>○総務省設置法第4条第1項第6号
○高度情報通信ネットワーク社会形成基本法第20条
○行政手続等における情報通信の技術の利用に関する法律
○行政手続法第6章（第38条～45条）
○行政機関の保有する情報の公開に関する法律第22条
○公文書等の管理に関する法律第7条
○行政機関の保有する個人情報の保護に関する法律施行令第10条
○官民データ活用推進基本法第10条第1項</t>
    <phoneticPr fontId="9"/>
  </si>
  <si>
    <t xml:space="preserve">○行政改革大綱（H12.12.１ 閣議決定（H18.6.16一部改正））
○電子政府構築計画(H15.7.17 各府省情報化統括責任者(CIO)連絡会議決定、H16.6.14一部改定)
○Webサイト等による行政情報の提供・利用促進に関する基本的指針（H27.３.27 CIO連絡会議決定）
○世界最先端デジタル国家創造宣言・官民データ活用推進基本計画（R1.6.14閣議決定）
○デジタル・ガバメント推進方針（H29.5.30 IT総合戦略本部決定）
〇政府情報システムの予算要求から執行の各段階における一元的なプロジェクト管理の強化について（R1.6.4 デジタル・ガバメント閣僚会議決定）
○ デジタル・ガバメント実行計画（R2.12.25 閣議決定）
</t>
    <phoneticPr fontId="9"/>
  </si>
  <si>
    <t>○便利なくらしをつくる
　　ＩＣＴ（情報通信技術）を活用して、行政機関のポータルサイトとして、各府省がインターネットを通じて発信している行政情報を総合的・一元的に提供しているほか、各省庁に対する電子申請を24時間365日受け付ける窓口サービスを提供しているe-Govを運用することによって、行政機関の諸活動に関する透明性を高め、開かれた行政を実現するとともに、国民の利便性の向上を図る。</t>
    <phoneticPr fontId="9"/>
  </si>
  <si>
    <t>2021年度までに、e-Govを通じた電子申請件数を、31,148千件に引き上げる</t>
    <phoneticPr fontId="9"/>
  </si>
  <si>
    <t>e-Govを通じた電子申請件数</t>
    <phoneticPr fontId="9"/>
  </si>
  <si>
    <t>千件</t>
    <rPh sb="0" eb="2">
      <t>センケン</t>
    </rPh>
    <phoneticPr fontId="9"/>
  </si>
  <si>
    <t>-</t>
  </si>
  <si>
    <t>-</t>
    <phoneticPr fontId="9"/>
  </si>
  <si>
    <t>e-Govの電子申請APIに対応したソフトウェア数
（e-Govとの連携に必要な試験に合格したソフトウェア数</t>
    <phoneticPr fontId="9"/>
  </si>
  <si>
    <t>件</t>
    <rPh sb="0" eb="1">
      <t>ケン</t>
    </rPh>
    <phoneticPr fontId="9"/>
  </si>
  <si>
    <t>API対応ソフトウェアからの電子申請件数</t>
    <phoneticPr fontId="9"/>
  </si>
  <si>
    <t>e-Govの運営・継続的な改善</t>
    <phoneticPr fontId="9"/>
  </si>
  <si>
    <t>e-Govによる電子申請件数</t>
    <phoneticPr fontId="9"/>
  </si>
  <si>
    <t>e-GovのAPI対応ソフトウェアからの電子申請件数</t>
    <phoneticPr fontId="9"/>
  </si>
  <si>
    <t>行政手続のオンラインによる受付サービスを提供することにより、国民の利便性向上と行政運営の合理化、効率化等に寄与する。</t>
    <phoneticPr fontId="9"/>
  </si>
  <si>
    <t>行政機関の諸活動、特に国の行政機関に関する透明性を高め、開かれた行政を実現することは国の責務であり、地方自治体等へ委ねることはできないと考える。</t>
    <phoneticPr fontId="9"/>
  </si>
  <si>
    <t>‐</t>
  </si>
  <si>
    <t>総務省００３１</t>
    <phoneticPr fontId="9"/>
  </si>
  <si>
    <t>総務省００３６</t>
    <phoneticPr fontId="9"/>
  </si>
  <si>
    <t>総務省００３４</t>
    <phoneticPr fontId="9"/>
  </si>
  <si>
    <t>総務省００３７</t>
    <phoneticPr fontId="9"/>
  </si>
  <si>
    <t>総務省００３９</t>
    <phoneticPr fontId="9"/>
  </si>
  <si>
    <t>総務省００３５</t>
    <phoneticPr fontId="9"/>
  </si>
  <si>
    <t>総務省００３８</t>
    <phoneticPr fontId="9"/>
  </si>
  <si>
    <t>総務省</t>
  </si>
  <si>
    <t>e-Govを通じた電子申請件数は年々増加しており、国民のオンラインでの情報収集・電子申請へのニーズが高まっていると言えることから、事業の目的は国民や社会のニーズに合致している。また、電子申請の利用者である社会保険労務士やAPI対応ソフトウェアを開発する事業者等と定期的に意見交換を行うことでニーズの把握及び反映にも努めている。</t>
    <phoneticPr fontId="9"/>
  </si>
  <si>
    <t>「デジタル・ガバメント実行計画」（令和2年12月25日閣議決定）では、各府省がオンライン化を検討する際には、e-Gov等の活用を第一に検討する旨記載されているなど、行政手続のオンライン化、電子申請の増加を促進するために、優先度の高い事業として位置づけられている。また、法令検索やパブリックコメントの意見提出等の情報提供機能については、法令に根拠を置くものもある。そのため、電子政府の推進において、必要かつ適切な事業であり、政策体系の中でも優先度の高い事業と考える。</t>
    <rPh sb="11" eb="13">
      <t>ジッコウ</t>
    </rPh>
    <rPh sb="17" eb="19">
      <t>レイワ</t>
    </rPh>
    <rPh sb="35" eb="38">
      <t>カクフショウ</t>
    </rPh>
    <rPh sb="44" eb="45">
      <t>カ</t>
    </rPh>
    <rPh sb="46" eb="48">
      <t>ケントウ</t>
    </rPh>
    <rPh sb="50" eb="51">
      <t>サイ</t>
    </rPh>
    <rPh sb="59" eb="60">
      <t>トウ</t>
    </rPh>
    <rPh sb="61" eb="63">
      <t>カツヨウ</t>
    </rPh>
    <rPh sb="64" eb="66">
      <t>ダイイチ</t>
    </rPh>
    <rPh sb="67" eb="69">
      <t>ケントウ</t>
    </rPh>
    <rPh sb="82" eb="84">
      <t>ギョウセイ</t>
    </rPh>
    <rPh sb="84" eb="86">
      <t>テツヅキ</t>
    </rPh>
    <rPh sb="92" eb="93">
      <t>カ</t>
    </rPh>
    <rPh sb="94" eb="96">
      <t>デンシ</t>
    </rPh>
    <rPh sb="96" eb="98">
      <t>シンセイ</t>
    </rPh>
    <rPh sb="99" eb="101">
      <t>ゾウカ</t>
    </rPh>
    <rPh sb="102" eb="104">
      <t>ソクシン</t>
    </rPh>
    <phoneticPr fontId="9"/>
  </si>
  <si>
    <t>-</t>
    <phoneticPr fontId="9"/>
  </si>
  <si>
    <t xml:space="preserve">○e-Govの管理・運営
　 e-Govを通じて、各省庁に対する電子申請や意見提出を24時間365日受け付ける窓口サービスを提供しているほか、各府省の組織、業務、所管法令、パブリックコメント募集状況などの閲覧、そのほか各府省がインターネットを通じて発信している行政情報を総合的・一元的に提供する。また、各省におけるe-Govを活用した行政手続のオンライン化及び電子決裁への移行を促進し、申請者の利便性向上及び行政事務の効率化を図るため、申請受付から審査・決裁・文書保存に至る一連の業務プロセスを一貫して電子的に行うための仕組みについて検討する。
</t>
    <phoneticPr fontId="9"/>
  </si>
  <si>
    <t>（総務省政策）政策８：電子政府・電子自治体の推進</t>
    <rPh sb="4" eb="6">
      <t>セイサク</t>
    </rPh>
    <phoneticPr fontId="9"/>
  </si>
  <si>
    <t>調達は基本的に一般競争入札で実施しているが、一部の調達において一者応札となったものがあった。これは公告前に複数事業者から下見積もりを取ったものの、事業者側に同時期に異なる業務が重なり履行体制の構築が困難と判断した事業者があったこと等によるものである。</t>
    <phoneticPr fontId="9"/>
  </si>
  <si>
    <t>有</t>
  </si>
  <si>
    <t>無</t>
  </si>
  <si>
    <t>外部連携APIを公開し、対応ソフトウェアの利用を促進することで、官だけでなく民間事業者との協業によりe-Govの利便性向上に取り組むことにより効率化を図っている。</t>
    <phoneticPr fontId="9"/>
  </si>
  <si>
    <t>令和元年度については、既にこれまでに相当数の利用者にe-Gov電子申請が普及しつつあったことから、増加率が若干緩やかになった。令和2年度については、令和元年度よりも伸び率が上がり、電子申請の増加が加速していることが確認できるものの、目標には届かない状況が続いている。
令和3年度については、e-Gov電子申請件数の90％以上を占めている社会保険関係手続について、大法人（資本金1億円以上）の電子申請が義務化がさらに進み、申請件数がさらに増加することが見込まれることから、目標は変える必要はないと考えられる。一方で、令和元年度、2年度と目標値に達していない事実も考慮する必要はあると思われることから、令和3年度の目標値としては、変更しないものの、令和3年度の実績も把握した上で、令和4年度以降については、令和元年度～3年度の実績による増加倍率等で新たに目標設定する等、検討する必要がある。</t>
    <phoneticPr fontId="9"/>
  </si>
  <si>
    <t>e-Govに省庁ごとに設けられていた電子申請の受付機能を統合・集約するとともに、パブリックコメントの意見提出機能や法令検索機能等を一元的に提供することにより、政府全体として低コストで実施しているものと考える。</t>
    <phoneticPr fontId="9"/>
  </si>
  <si>
    <t>「e-Govの電子申請APIに対応したソフトウェア数」については、当初見込みより実績値が上回っている。本施策の取り組みが確実に国民等利用者へ普及している結果である。令和2年度にe-Gov更改を行った際に、さらに改良した電子申請APIをリリースしたため、さらに実績が増えることが予想され、問題ないと判断している。</t>
    <phoneticPr fontId="9"/>
  </si>
  <si>
    <t>e-Govによる電子申請件数は、右肩上がりで増加しており、事業の効果は年々高まっていると考えられる。</t>
    <phoneticPr fontId="9"/>
  </si>
  <si>
    <t>更なるオンライン化促進、電子申請件数の向上に資するため、
･申請受付から審査・決裁・文書保存に至る一連の業務プロセスを一貫して電子的に行うための仕組みを整備する。
･電子申請機能の利便性向上のため、e-Govで各種サービス通知等を各省からプッシュ型で国民等へ送付するための機能追加を実施する。</t>
    <phoneticPr fontId="9"/>
  </si>
  <si>
    <t>e-Govの機能上の集計による</t>
    <phoneticPr fontId="9"/>
  </si>
  <si>
    <t>A.東京センチュリー（株）</t>
    <phoneticPr fontId="9"/>
  </si>
  <si>
    <t>機器調達</t>
    <rPh sb="0" eb="2">
      <t>キキ</t>
    </rPh>
    <rPh sb="2" eb="4">
      <t>チョウタツ</t>
    </rPh>
    <phoneticPr fontId="9"/>
  </si>
  <si>
    <t>e-Gov に係る機器・ソフトウェア等賃貸借</t>
    <phoneticPr fontId="9"/>
  </si>
  <si>
    <t>電子政府の総合窓口（e-Gov）システムに係る機器及びソフトェアの再リース等</t>
    <phoneticPr fontId="9"/>
  </si>
  <si>
    <t>電子政府の総合窓口（e-Gov）システム法制執務業務支援システム（e-LAWS）対応にともなうソフトウェア借入</t>
    <phoneticPr fontId="9"/>
  </si>
  <si>
    <t>B.富士通（株）</t>
    <phoneticPr fontId="9"/>
  </si>
  <si>
    <t>運用管理</t>
    <rPh sb="0" eb="2">
      <t>ウンヨウ</t>
    </rPh>
    <rPh sb="2" eb="4">
      <t>カンリ</t>
    </rPh>
    <phoneticPr fontId="9"/>
  </si>
  <si>
    <t>C.富士通（株）</t>
    <phoneticPr fontId="9"/>
  </si>
  <si>
    <t>e-Govに係る運用・保守等業務</t>
    <phoneticPr fontId="9"/>
  </si>
  <si>
    <t>電子政府の総合窓口（e-Gov）システムに係る運用・保守の請負</t>
    <phoneticPr fontId="9"/>
  </si>
  <si>
    <t>電子子政府の総合窓口 (e-Gov) 窓ロシステム外部連携 API 2020 年度上期テスト支援</t>
    <phoneticPr fontId="9"/>
  </si>
  <si>
    <t>D.（株）NTTデータ・スマートソーシング</t>
    <phoneticPr fontId="9"/>
  </si>
  <si>
    <t>電子政府の総合窓口（e-gov）電子政府利用支援センターの運用等の請負</t>
    <phoneticPr fontId="9"/>
  </si>
  <si>
    <t>e-Gov に係る問合せ対応運用業務</t>
    <phoneticPr fontId="9"/>
  </si>
  <si>
    <t>E.（株）Ｕ’ｅｙｅｓ　Ｄｅｓｉｇｎ</t>
    <phoneticPr fontId="9"/>
  </si>
  <si>
    <t>調査研究</t>
    <rPh sb="0" eb="2">
      <t>チョウサ</t>
    </rPh>
    <rPh sb="2" eb="4">
      <t>ケンキュウ</t>
    </rPh>
    <phoneticPr fontId="9"/>
  </si>
  <si>
    <t>e-Govにおけるデータポータルサービスのあり方に関する調査研究</t>
    <phoneticPr fontId="9"/>
  </si>
  <si>
    <t>第2期政府共通PF移行に向けた問合せ対応業務のUXのためのデザインに関する調査研究</t>
    <phoneticPr fontId="9"/>
  </si>
  <si>
    <t>東京センチュリー（株）</t>
    <phoneticPr fontId="9"/>
  </si>
  <si>
    <t>国庫債務負担行為等</t>
  </si>
  <si>
    <t>富士通（株）</t>
    <phoneticPr fontId="9"/>
  </si>
  <si>
    <t>富士通エフ・アイ・ビー（株）</t>
    <phoneticPr fontId="9"/>
  </si>
  <si>
    <t>富士通ネットワークソリューションズ（株）</t>
    <phoneticPr fontId="9"/>
  </si>
  <si>
    <t>（株）エヌ・ティ・ティ・データ</t>
    <phoneticPr fontId="9"/>
  </si>
  <si>
    <t>電子政府利用支援センターシステムの運用・保守等業務</t>
    <phoneticPr fontId="9"/>
  </si>
  <si>
    <t>（株）日立社会情報サービス</t>
    <phoneticPr fontId="9"/>
  </si>
  <si>
    <t>データカタログサイト“data.go.jp”2020 年度運用・保守</t>
    <phoneticPr fontId="9"/>
  </si>
  <si>
    <t>（株）筑波総合研究所</t>
    <phoneticPr fontId="9"/>
  </si>
  <si>
    <t>e-Govに係る問合せ対応支援システム運用・保守</t>
    <phoneticPr fontId="9"/>
  </si>
  <si>
    <t>e-Gov に係るサービス管理業務支援</t>
    <phoneticPr fontId="9"/>
  </si>
  <si>
    <t>-</t>
    <phoneticPr fontId="9"/>
  </si>
  <si>
    <t>（株）Ｕ’ｅｙｅｓ　Ｄｅｓｉｇｎ</t>
    <phoneticPr fontId="9"/>
  </si>
  <si>
    <t>F. （株）クロス・マーケティング</t>
    <phoneticPr fontId="9"/>
  </si>
  <si>
    <t>（株）クロス・マーケティング</t>
    <phoneticPr fontId="9"/>
  </si>
  <si>
    <t>NTTコムソリューションズ（株）</t>
    <phoneticPr fontId="9"/>
  </si>
  <si>
    <t>e-Govに係る問合せ対応支援システム設計・開発</t>
    <phoneticPr fontId="9"/>
  </si>
  <si>
    <t>様式作成支援ツールの効果性仮説形成に係る調査研究</t>
    <phoneticPr fontId="9"/>
  </si>
  <si>
    <t>e-Govの次期更改に伴う設計・開発等</t>
    <phoneticPr fontId="9"/>
  </si>
  <si>
    <t>エヌ・ティ・ティ・コミュニケーションズ（株)</t>
    <phoneticPr fontId="9"/>
  </si>
  <si>
    <t>みずほ情報総研株式会社</t>
    <phoneticPr fontId="9"/>
  </si>
  <si>
    <t>政府情報システムのAPI利用促進に関する調査研究の請負</t>
    <phoneticPr fontId="9"/>
  </si>
  <si>
    <t>（株）NTTデータ・スマートソーシング</t>
    <phoneticPr fontId="9"/>
  </si>
  <si>
    <t>（株）富士通エフサス</t>
    <phoneticPr fontId="9"/>
  </si>
  <si>
    <t>テラテクノロジー（株)</t>
    <phoneticPr fontId="9"/>
  </si>
  <si>
    <t>（株）日立システムズ</t>
    <phoneticPr fontId="9"/>
  </si>
  <si>
    <t>（株）富士通ビー・エス・シー</t>
    <phoneticPr fontId="9"/>
  </si>
  <si>
    <t>（株）ISTソフトウェア</t>
    <phoneticPr fontId="9"/>
  </si>
  <si>
    <t>（株）ユー・エス・イー</t>
    <phoneticPr fontId="9"/>
  </si>
  <si>
    <t>（株）富士通北陸システムズ</t>
    <phoneticPr fontId="9"/>
  </si>
  <si>
    <t>（株）イード</t>
    <phoneticPr fontId="9"/>
  </si>
  <si>
    <t>A</t>
  </si>
  <si>
    <t>エヌ・ティ・ティ・コミュニケーションズ（株）</t>
    <phoneticPr fontId="9"/>
  </si>
  <si>
    <t>C</t>
  </si>
  <si>
    <t>e-Govを通じた電子申請件数は年々増加しており、令和２年度には、電子申請件数は1,700万件を突破している。また、平成27年4月にe-Gov電子申請と連携するためのAPIの提供を開始したが、民間事業者によってAPI対応ソフトウェアの開発が進められ、e-GovのAPIに対応したソフトウェア数及びAPIによる電子申請件数は年々増加しソフトウェア数は90に達している。このことから、整備された施設や成果物は十分活用されている。</t>
    <phoneticPr fontId="9"/>
  </si>
  <si>
    <t>令和2年度は、11月にe-Govの更改を実施し、更改後の運用保守にかかる契約等を実施した。いずれも必要性の高いものに限定して実施しているところ。</t>
    <rPh sb="24" eb="27">
      <t>コウカイゴ</t>
    </rPh>
    <rPh sb="28" eb="30">
      <t>ウンヨウ</t>
    </rPh>
    <rPh sb="30" eb="32">
      <t>ホシュ</t>
    </rPh>
    <rPh sb="36" eb="38">
      <t>ケイヤク</t>
    </rPh>
    <rPh sb="38" eb="39">
      <t>トウ</t>
    </rPh>
    <rPh sb="40" eb="42">
      <t>ジッシ</t>
    </rPh>
    <phoneticPr fontId="9"/>
  </si>
  <si>
    <t>-</t>
    <phoneticPr fontId="9"/>
  </si>
  <si>
    <t>次年度予算計上省庁において、適切な執行に努めるとともに効率的に執行した実績を、引き続き概算要求に反映させること。</t>
    <phoneticPr fontId="9"/>
  </si>
  <si>
    <t>終了予定</t>
  </si>
  <si>
    <t>点検対象外</t>
    <rPh sb="0" eb="2">
      <t>テンケン</t>
    </rPh>
    <rPh sb="2" eb="4">
      <t>タイショウ</t>
    </rPh>
    <rPh sb="4" eb="5">
      <t>ガイ</t>
    </rPh>
    <phoneticPr fontId="9"/>
  </si>
  <si>
    <t>デジタル庁（R3.9～）において、引き続き、適切な執行に努める。</t>
    <phoneticPr fontId="9"/>
  </si>
  <si>
    <t>業務委託先は情報システムの構築・運用に関する実績が豊富な事業者であり、再委託を行う場合も、契約に基づいた適切な手続きにより、委託先が必要な技術を有する再委託先を選定していることを、審査等で確認した上で実施することとしている。</t>
    <rPh sb="62" eb="65">
      <t>イタクサキ</t>
    </rPh>
    <rPh sb="90" eb="93">
      <t>シンサトウ</t>
    </rPh>
    <rPh sb="94" eb="96">
      <t>カクニン</t>
    </rPh>
    <rPh sb="98" eb="99">
      <t>ウエ</t>
    </rPh>
    <rPh sb="100" eb="102">
      <t>ジッシ</t>
    </rPh>
    <phoneticPr fontId="9"/>
  </si>
  <si>
    <t>・e-Govに新たに整備する申請受付から審査・決裁・文書保存に至る一連の業務プロセスをデジタルで行うための機能や、e-Govの特定の利用者アカウントに向け、関係行政機関からのお知らせや申請届出に必要な情報等の送付を可能とする機能、データカタログサイトとe-Govの統合に向けた整備等について、利用を想定する機関が拡大したこと等による利用想定機関との調整および有識者等関係者との調整に当初想定よりも時間を要しており、その結果、設計開発作業に関して年度内の事業完了が困難となった。
・上記記載の整備について、整備経費すべてを繰り越す必要が生じたため、繰越額が大きくなっているもの。</t>
    <rPh sb="7" eb="8">
      <t>アラ</t>
    </rPh>
    <rPh sb="10" eb="12">
      <t>セイビ</t>
    </rPh>
    <rPh sb="53" eb="55">
      <t>キノウ</t>
    </rPh>
    <rPh sb="112" eb="114">
      <t>キノウ</t>
    </rPh>
    <rPh sb="138" eb="140">
      <t>セイビ</t>
    </rPh>
    <rPh sb="140" eb="141">
      <t>トウ</t>
    </rPh>
    <rPh sb="146" eb="148">
      <t>リヨウ</t>
    </rPh>
    <rPh sb="149" eb="151">
      <t>ソウテイ</t>
    </rPh>
    <rPh sb="153" eb="155">
      <t>キカン</t>
    </rPh>
    <rPh sb="156" eb="158">
      <t>カクダイ</t>
    </rPh>
    <rPh sb="162" eb="163">
      <t>トウ</t>
    </rPh>
    <rPh sb="166" eb="168">
      <t>リヨウ</t>
    </rPh>
    <rPh sb="168" eb="170">
      <t>ソウテイ</t>
    </rPh>
    <rPh sb="170" eb="172">
      <t>キカン</t>
    </rPh>
    <rPh sb="174" eb="176">
      <t>チョウセイ</t>
    </rPh>
    <rPh sb="179" eb="182">
      <t>ユウシキシャ</t>
    </rPh>
    <rPh sb="182" eb="183">
      <t>トウ</t>
    </rPh>
    <rPh sb="183" eb="186">
      <t>カンケイシャ</t>
    </rPh>
    <rPh sb="188" eb="190">
      <t>チョウセイ</t>
    </rPh>
    <rPh sb="214" eb="216">
      <t>カイハツ</t>
    </rPh>
    <rPh sb="240" eb="242">
      <t>ジョウキ</t>
    </rPh>
    <rPh sb="242" eb="244">
      <t>キサイ</t>
    </rPh>
    <rPh sb="245" eb="247">
      <t>セイビ</t>
    </rPh>
    <rPh sb="252" eb="254">
      <t>セイビ</t>
    </rPh>
    <rPh sb="254" eb="256">
      <t>ケイヒ</t>
    </rPh>
    <rPh sb="260" eb="261">
      <t>ク</t>
    </rPh>
    <rPh sb="262" eb="263">
      <t>コ</t>
    </rPh>
    <rPh sb="264" eb="266">
      <t>ヒツヨウ</t>
    </rPh>
    <rPh sb="267" eb="268">
      <t>ショウ</t>
    </rPh>
    <rPh sb="273" eb="274">
      <t>ク</t>
    </rPh>
    <rPh sb="274" eb="275">
      <t>コ</t>
    </rPh>
    <rPh sb="275" eb="276">
      <t>ガク</t>
    </rPh>
    <rPh sb="277" eb="278">
      <t>オオ</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</si>
</sst>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14">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745">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pplyBorder="1" applyAlignment="1">
      <alignment horizontal="center" vertical="center"/>
    </xf>
    <xf numFmtId="176" fontId="7" fillId="0" borderId="0" xfId="0" applyNumberFormat="1" applyFont="1" applyBorder="1" applyAlignment="1">
      <alignment horizontal="right" vertical="center"/>
    </xf>
    <xf numFmtId="0" fontId="7" fillId="0" borderId="0" xfId="0" applyFont="1">
      <alignment vertical="center"/>
    </xf>
    <xf numFmtId="0" fontId="0" fillId="0" borderId="0" xfId="0" applyBorder="1">
      <alignment vertical="center"/>
    </xf>
    <xf numFmtId="0" fontId="10" fillId="0" borderId="0" xfId="0" applyFont="1" applyBorder="1" applyAlignment="1">
      <alignment vertical="center"/>
    </xf>
    <xf numFmtId="0" fontId="26" fillId="0" borderId="10" xfId="0" applyFont="1" applyBorder="1">
      <alignment vertical="center"/>
    </xf>
    <xf numFmtId="0" fontId="26" fillId="0" borderId="0" xfId="0" applyFont="1">
      <alignment vertical="center"/>
    </xf>
    <xf numFmtId="0" fontId="29" fillId="0" borderId="10" xfId="0" applyFont="1" applyBorder="1" applyAlignment="1">
      <alignment horizontal="justify" vertical="center" wrapText="1"/>
    </xf>
    <xf numFmtId="0" fontId="27" fillId="0" borderId="10" xfId="0" applyFont="1" applyBorder="1" applyAlignment="1" applyProtection="1">
      <alignment horizontal="center" vertical="center"/>
      <protection locked="0"/>
    </xf>
    <xf numFmtId="0" fontId="0" fillId="0" borderId="0" xfId="0" applyAlignment="1">
      <alignment horizontal="center" vertical="center"/>
    </xf>
    <xf numFmtId="0" fontId="26" fillId="0" borderId="10" xfId="0" applyFont="1" applyBorder="1" applyAlignment="1" applyProtection="1">
      <alignment horizontal="center" vertical="center"/>
      <protection locked="0"/>
    </xf>
    <xf numFmtId="0" fontId="26" fillId="0" borderId="10"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7" fillId="5" borderId="75" xfId="0" applyFont="1" applyFill="1" applyBorder="1" applyAlignment="1">
      <alignment horizontal="center" vertical="center"/>
    </xf>
    <xf numFmtId="0" fontId="7" fillId="5" borderId="97" xfId="0" applyFont="1" applyFill="1" applyBorder="1" applyAlignment="1">
      <alignment horizontal="center"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27" fillId="7" borderId="10" xfId="0" applyFont="1" applyFill="1" applyBorder="1" applyAlignment="1">
      <alignment horizontal="center" vertical="center"/>
    </xf>
    <xf numFmtId="0" fontId="26" fillId="7" borderId="10" xfId="0" applyFont="1" applyFill="1" applyBorder="1" applyAlignment="1">
      <alignment horizontal="center" vertical="center"/>
    </xf>
    <xf numFmtId="0" fontId="29" fillId="7" borderId="10" xfId="0" applyFont="1" applyFill="1" applyBorder="1" applyAlignment="1">
      <alignment horizontal="center" vertical="center" wrapText="1"/>
    </xf>
    <xf numFmtId="0" fontId="0" fillId="3" borderId="0" xfId="0" applyFill="1">
      <alignment vertical="center"/>
    </xf>
    <xf numFmtId="0" fontId="26" fillId="3" borderId="10" xfId="0" applyFont="1" applyFill="1" applyBorder="1">
      <alignment vertical="center"/>
    </xf>
    <xf numFmtId="0" fontId="26" fillId="3" borderId="0" xfId="0" applyFont="1" applyFill="1">
      <alignment vertical="center"/>
    </xf>
    <xf numFmtId="0" fontId="9" fillId="3" borderId="0" xfId="0" applyFont="1" applyFill="1" applyBorder="1">
      <alignment vertical="center"/>
    </xf>
    <xf numFmtId="0" fontId="9" fillId="3" borderId="10" xfId="0" applyFont="1" applyFill="1" applyBorder="1">
      <alignment vertical="center"/>
    </xf>
    <xf numFmtId="0" fontId="9" fillId="3" borderId="0" xfId="0" applyFont="1" applyFill="1">
      <alignment vertical="center"/>
    </xf>
    <xf numFmtId="0" fontId="30" fillId="3" borderId="10" xfId="0" applyFont="1" applyFill="1" applyBorder="1">
      <alignment vertical="center"/>
    </xf>
    <xf numFmtId="0" fontId="0" fillId="0" borderId="0" xfId="0" applyFont="1" applyProtection="1">
      <alignment vertical="center"/>
      <protection locked="0"/>
    </xf>
    <xf numFmtId="0" fontId="0" fillId="3" borderId="10" xfId="0" applyFill="1" applyBorder="1">
      <alignment vertical="center"/>
    </xf>
    <xf numFmtId="0" fontId="17"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7"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Alignment="1">
      <alignment horizontal="left" vertical="center" wrapText="1"/>
    </xf>
    <xf numFmtId="0" fontId="7"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1" fillId="5" borderId="0" xfId="0" applyFont="1" applyFill="1" applyAlignment="1">
      <alignment vertical="center"/>
    </xf>
    <xf numFmtId="0" fontId="9"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4" fillId="5" borderId="13" xfId="0" applyFont="1" applyFill="1" applyBorder="1" applyAlignment="1" applyProtection="1">
      <alignment horizontal="center" vertical="center" wrapText="1"/>
    </xf>
    <xf numFmtId="178" fontId="24" fillId="5" borderId="93" xfId="0" applyNumberFormat="1" applyFont="1" applyFill="1" applyBorder="1" applyAlignment="1" applyProtection="1">
      <alignment vertical="center" wrapText="1"/>
      <protection locked="0"/>
    </xf>
    <xf numFmtId="0" fontId="24" fillId="5" borderId="19" xfId="0" applyFont="1" applyFill="1" applyBorder="1" applyAlignment="1" applyProtection="1">
      <alignment horizontal="center" vertical="center" wrapText="1"/>
    </xf>
    <xf numFmtId="178" fontId="24"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0" xfId="0" applyFont="1" applyFill="1" applyBorder="1" applyAlignment="1">
      <alignment horizontal="justify" vertical="center" wrapText="1"/>
    </xf>
    <xf numFmtId="0" fontId="27" fillId="0" borderId="40" xfId="0" applyFont="1" applyBorder="1" applyAlignment="1" applyProtection="1">
      <alignment horizontal="center" vertical="center"/>
      <protection locked="0"/>
    </xf>
    <xf numFmtId="0" fontId="26" fillId="0" borderId="40" xfId="0" applyFont="1" applyFill="1" applyBorder="1">
      <alignment vertical="center"/>
    </xf>
    <xf numFmtId="0" fontId="0" fillId="0" borderId="0" xfId="0" applyAlignment="1">
      <alignment horizontal="right" vertical="center"/>
    </xf>
    <xf numFmtId="0" fontId="9" fillId="3" borderId="25" xfId="0" applyFont="1" applyFill="1" applyBorder="1">
      <alignment vertical="center"/>
    </xf>
    <xf numFmtId="0" fontId="9" fillId="3" borderId="25" xfId="0" applyFont="1" applyFill="1" applyBorder="1" applyAlignment="1">
      <alignment vertical="center" wrapText="1"/>
    </xf>
    <xf numFmtId="0" fontId="33" fillId="0" borderId="0" xfId="0" applyFont="1" applyFill="1">
      <alignment vertical="center"/>
    </xf>
    <xf numFmtId="0" fontId="24" fillId="5" borderId="0" xfId="0" applyFont="1" applyFill="1" applyBorder="1" applyAlignment="1" applyProtection="1">
      <alignment vertical="center" wrapText="1"/>
      <protection locked="0"/>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6" fillId="0" borderId="24" xfId="0" applyFont="1" applyFill="1" applyBorder="1" applyAlignment="1" applyProtection="1">
      <alignment horizontal="center" vertical="center" wrapText="1"/>
    </xf>
    <xf numFmtId="0" fontId="9"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6" fillId="0" borderId="33" xfId="0" applyNumberFormat="1" applyFont="1" applyFill="1" applyBorder="1" applyAlignment="1" applyProtection="1">
      <alignment horizontal="center" vertical="center" wrapText="1"/>
      <protection locked="0"/>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26" fillId="0" borderId="40" xfId="0" applyFont="1" applyFill="1" applyBorder="1" applyAlignment="1" applyProtection="1">
      <alignment horizontal="center" vertical="center" wrapText="1"/>
    </xf>
    <xf numFmtId="178" fontId="26" fillId="0" borderId="61" xfId="0" applyNumberFormat="1" applyFont="1" applyFill="1" applyBorder="1" applyAlignment="1" applyProtection="1">
      <alignment horizontal="center" vertical="center" wrapText="1"/>
      <protection locked="0"/>
    </xf>
    <xf numFmtId="0" fontId="15" fillId="0" borderId="139" xfId="1" applyFont="1" applyFill="1" applyBorder="1" applyAlignment="1" applyProtection="1">
      <alignment vertical="top"/>
    </xf>
    <xf numFmtId="0" fontId="15" fillId="0" borderId="81" xfId="1" applyFont="1" applyFill="1" applyBorder="1" applyAlignment="1" applyProtection="1">
      <alignment vertical="top"/>
      <protection locked="0"/>
    </xf>
    <xf numFmtId="0" fontId="15" fillId="0" borderId="140" xfId="1" applyFont="1" applyFill="1" applyBorder="1" applyAlignment="1" applyProtection="1">
      <alignment vertical="top"/>
      <protection locked="0"/>
    </xf>
    <xf numFmtId="0" fontId="15" fillId="0" borderId="143"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0" fillId="3" borderId="10" xfId="0" applyFont="1" applyFill="1" applyBorder="1" applyAlignment="1">
      <alignment horizontal="center" vertical="center"/>
    </xf>
    <xf numFmtId="49" fontId="24" fillId="0" borderId="23" xfId="0" applyNumberFormat="1" applyFont="1" applyFill="1" applyBorder="1" applyAlignment="1" applyProtection="1">
      <alignment horizontal="left" vertical="center" wrapText="1"/>
      <protection locked="0"/>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33" xfId="0" applyNumberFormat="1" applyFont="1" applyFill="1" applyBorder="1" applyAlignment="1" applyProtection="1">
      <alignment horizontal="left" vertical="center" wrapText="1"/>
      <protection locked="0"/>
    </xf>
    <xf numFmtId="49" fontId="24" fillId="0" borderId="39" xfId="0" applyNumberFormat="1" applyFont="1" applyFill="1" applyBorder="1" applyAlignment="1" applyProtection="1">
      <alignment horizontal="left" vertical="center" wrapText="1"/>
      <protection locked="0"/>
    </xf>
    <xf numFmtId="49" fontId="24" fillId="0" borderId="40" xfId="0" applyNumberFormat="1" applyFont="1" applyFill="1" applyBorder="1" applyAlignment="1" applyProtection="1">
      <alignment horizontal="left" vertical="center" wrapText="1"/>
      <protection locked="0"/>
    </xf>
    <xf numFmtId="49" fontId="24" fillId="0" borderId="41" xfId="0" applyNumberFormat="1" applyFont="1" applyFill="1" applyBorder="1" applyAlignment="1" applyProtection="1">
      <alignment horizontal="left" vertical="center" wrapText="1"/>
      <protection locked="0"/>
    </xf>
    <xf numFmtId="0" fontId="26" fillId="0" borderId="23"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179" fontId="26" fillId="0" borderId="24" xfId="0" applyNumberFormat="1" applyFont="1" applyFill="1" applyBorder="1" applyAlignment="1" applyProtection="1">
      <alignment horizontal="center" vertical="center" wrapText="1"/>
      <protection locked="0"/>
    </xf>
    <xf numFmtId="178" fontId="26" fillId="0" borderId="24" xfId="0" applyNumberFormat="1" applyFont="1" applyFill="1" applyBorder="1" applyAlignment="1" applyProtection="1">
      <alignment horizontal="center" vertical="center" wrapText="1"/>
      <protection locked="0"/>
    </xf>
    <xf numFmtId="178" fontId="26" fillId="0" borderId="25" xfId="0" applyNumberFormat="1" applyFont="1" applyFill="1" applyBorder="1" applyAlignment="1" applyProtection="1">
      <alignment horizontal="center" vertical="center" wrapText="1"/>
      <protection locked="0"/>
    </xf>
    <xf numFmtId="0" fontId="13" fillId="2" borderId="43"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4" xfId="3" applyFont="1" applyFill="1" applyBorder="1" applyAlignment="1" applyProtection="1">
      <alignment horizontal="center" vertical="center" wrapText="1"/>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9" fillId="2" borderId="43"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19" fillId="3" borderId="39" xfId="0" applyFont="1" applyFill="1" applyBorder="1" applyAlignment="1">
      <alignment horizontal="center" vertical="center" textRotation="255" wrapText="1"/>
    </xf>
    <xf numFmtId="0" fontId="19" fillId="3" borderId="41" xfId="0" applyFont="1" applyFill="1" applyBorder="1" applyAlignment="1">
      <alignment horizontal="center" vertical="center" textRotation="255" wrapText="1"/>
    </xf>
    <xf numFmtId="0" fontId="19" fillId="3" borderId="62" xfId="0" applyFont="1" applyFill="1" applyBorder="1" applyAlignment="1">
      <alignment horizontal="center" vertical="center" textRotation="255" wrapText="1"/>
    </xf>
    <xf numFmtId="0" fontId="19" fillId="3" borderId="88" xfId="0" applyFont="1" applyFill="1" applyBorder="1" applyAlignment="1">
      <alignment horizontal="center" vertical="center" textRotation="255" wrapText="1"/>
    </xf>
    <xf numFmtId="0" fontId="19" fillId="3" borderId="0" xfId="0" applyFont="1" applyFill="1" applyBorder="1" applyAlignment="1">
      <alignment horizontal="center" vertical="center" textRotation="255" wrapText="1"/>
    </xf>
    <xf numFmtId="0" fontId="19" fillId="3" borderId="135" xfId="0" applyFont="1" applyFill="1" applyBorder="1" applyAlignment="1">
      <alignment horizontal="center" vertical="center" textRotation="255" wrapText="1"/>
    </xf>
    <xf numFmtId="0" fontId="19" fillId="3" borderId="6" xfId="0" applyFont="1" applyFill="1" applyBorder="1" applyAlignment="1">
      <alignment horizontal="center" vertical="center" textRotation="255" wrapTex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43"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37" xfId="0" applyFont="1" applyFill="1" applyBorder="1" applyAlignment="1">
      <alignment horizontal="center" vertical="center"/>
    </xf>
    <xf numFmtId="0" fontId="26" fillId="0" borderId="39" xfId="0" applyFont="1" applyFill="1" applyBorder="1" applyAlignment="1" applyProtection="1">
      <alignment horizontal="center" vertical="center" wrapText="1"/>
      <protection locked="0"/>
    </xf>
    <xf numFmtId="0" fontId="26" fillId="0" borderId="40" xfId="0" applyFont="1" applyFill="1" applyBorder="1" applyAlignment="1" applyProtection="1">
      <alignment horizontal="center" vertical="center" wrapText="1"/>
      <protection locked="0"/>
    </xf>
    <xf numFmtId="179" fontId="26" fillId="0" borderId="40" xfId="0" applyNumberFormat="1" applyFont="1" applyFill="1" applyBorder="1" applyAlignment="1" applyProtection="1">
      <alignment horizontal="center" vertical="center" wrapText="1"/>
      <protection locked="0"/>
    </xf>
    <xf numFmtId="178" fontId="26" fillId="0" borderId="40" xfId="0" applyNumberFormat="1" applyFont="1" applyFill="1" applyBorder="1" applyAlignment="1" applyProtection="1">
      <alignment horizontal="center" vertical="center" wrapText="1"/>
      <protection locked="0"/>
    </xf>
    <xf numFmtId="178" fontId="26" fillId="0" borderId="41" xfId="0" applyNumberFormat="1"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23"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17" fillId="3" borderId="23"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7" fillId="3" borderId="85" xfId="0" applyFont="1" applyFill="1" applyBorder="1" applyAlignment="1">
      <alignment horizontal="center" vertical="center" wrapText="1"/>
    </xf>
    <xf numFmtId="0" fontId="17"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19" fillId="3" borderId="44" xfId="0" applyFont="1" applyFill="1" applyBorder="1" applyAlignment="1">
      <alignment horizontal="center" vertical="center" textRotation="255" wrapText="1"/>
    </xf>
    <xf numFmtId="0" fontId="19" fillId="3" borderId="45" xfId="0" applyFont="1" applyFill="1" applyBorder="1" applyAlignment="1">
      <alignment horizontal="center" vertical="center" textRotation="255" wrapText="1"/>
    </xf>
    <xf numFmtId="0" fontId="0" fillId="3" borderId="23" xfId="0" applyFont="1" applyFill="1" applyBorder="1" applyAlignment="1">
      <alignment horizontal="center" vertical="center"/>
    </xf>
    <xf numFmtId="0" fontId="0" fillId="5" borderId="37" xfId="0" applyFont="1" applyFill="1" applyBorder="1" applyAlignment="1">
      <alignment horizontal="center" vertical="center"/>
    </xf>
    <xf numFmtId="0" fontId="19" fillId="3" borderId="10" xfId="0" applyFont="1" applyFill="1" applyBorder="1" applyAlignment="1">
      <alignment horizontal="center" vertical="center" textRotation="255" wrapText="1"/>
    </xf>
    <xf numFmtId="0" fontId="19"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0" fillId="3" borderId="121"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7"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178" fontId="23" fillId="0" borderId="6"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8"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3"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7"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7"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7"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7"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7" fillId="5" borderId="10" xfId="0" applyNumberFormat="1" applyFont="1" applyFill="1" applyBorder="1" applyAlignment="1" applyProtection="1">
      <alignment horizontal="right" vertical="center" wrapText="1"/>
      <protection locked="0"/>
    </xf>
    <xf numFmtId="0" fontId="17" fillId="6" borderId="74" xfId="0" applyFont="1" applyFill="1" applyBorder="1" applyAlignment="1">
      <alignment horizontal="center" vertical="center" wrapText="1"/>
    </xf>
    <xf numFmtId="0" fontId="17" fillId="6" borderId="75" xfId="0" applyFont="1" applyFill="1" applyBorder="1" applyAlignment="1">
      <alignment horizontal="center" vertical="center" wrapText="1"/>
    </xf>
    <xf numFmtId="0" fontId="17" fillId="6" borderId="96"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3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4" borderId="48"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50" xfId="0" applyFont="1" applyFill="1" applyBorder="1" applyAlignment="1">
      <alignment horizontal="center" vertical="center" wrapText="1"/>
    </xf>
    <xf numFmtId="0" fontId="12" fillId="2" borderId="105" xfId="3" applyFont="1" applyFill="1" applyBorder="1" applyAlignment="1" applyProtection="1">
      <alignment horizontal="right" vertical="center"/>
    </xf>
    <xf numFmtId="0" fontId="12" fillId="2" borderId="8" xfId="3" applyFont="1" applyFill="1" applyBorder="1" applyAlignment="1" applyProtection="1">
      <alignment horizontal="right" vertical="center"/>
    </xf>
    <xf numFmtId="0" fontId="22"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6" fillId="2" borderId="89" xfId="3" applyFont="1" applyFill="1" applyBorder="1" applyAlignment="1" applyProtection="1">
      <alignment horizontal="center" vertical="center" wrapText="1"/>
    </xf>
    <xf numFmtId="0" fontId="16"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17" fillId="3" borderId="43"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32"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16" fillId="0" borderId="72" xfId="3" applyFont="1" applyFill="1" applyBorder="1" applyAlignment="1" applyProtection="1">
      <alignment horizontal="center" vertical="center"/>
      <protection locked="0"/>
    </xf>
    <xf numFmtId="0" fontId="16" fillId="0" borderId="40" xfId="3" applyFont="1" applyFill="1" applyBorder="1" applyAlignment="1" applyProtection="1">
      <alignment horizontal="center" vertical="center"/>
      <protection locked="0"/>
    </xf>
    <xf numFmtId="0" fontId="14" fillId="6" borderId="39" xfId="3" applyFont="1" applyFill="1" applyBorder="1" applyAlignment="1" applyProtection="1">
      <alignment horizontal="center" vertical="center" wrapText="1"/>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6" fillId="0" borderId="39"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17" fillId="6" borderId="23" xfId="3" applyFont="1" applyFill="1" applyBorder="1" applyAlignment="1" applyProtection="1">
      <alignment horizontal="center" vertical="center" wrapText="1" shrinkToFit="1"/>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5" fillId="0" borderId="65" xfId="1" applyFont="1" applyFill="1" applyBorder="1" applyAlignment="1" applyProtection="1">
      <alignment horizontal="left" vertical="top" wrapText="1"/>
      <protection locked="0"/>
    </xf>
    <xf numFmtId="0" fontId="15" fillId="0" borderId="16" xfId="1" applyFont="1" applyFill="1" applyBorder="1" applyAlignment="1" applyProtection="1">
      <alignment horizontal="left" vertical="top" wrapText="1"/>
      <protection locked="0"/>
    </xf>
    <xf numFmtId="0" fontId="15" fillId="0" borderId="30" xfId="1" applyFont="1" applyFill="1" applyBorder="1" applyAlignment="1" applyProtection="1">
      <alignment horizontal="left" vertical="top" wrapText="1"/>
      <protection locked="0"/>
    </xf>
    <xf numFmtId="0" fontId="16"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7" fillId="2" borderId="127" xfId="0" applyFont="1" applyFill="1" applyBorder="1" applyAlignment="1">
      <alignment horizontal="center" vertical="center" wrapText="1"/>
    </xf>
    <xf numFmtId="0" fontId="17" fillId="2" borderId="128" xfId="0" applyFont="1" applyFill="1" applyBorder="1" applyAlignment="1">
      <alignment horizontal="center" vertical="center"/>
    </xf>
    <xf numFmtId="0" fontId="17" fillId="2" borderId="141"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5" fillId="0" borderId="11"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23" fillId="0" borderId="83" xfId="0" applyFont="1" applyFill="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84" xfId="0" applyFont="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7" fillId="0" borderId="40"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92"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0" fontId="15" fillId="0" borderId="70" xfId="0" applyFont="1" applyBorder="1" applyAlignment="1" applyProtection="1">
      <alignment horizontal="left" vertical="center"/>
      <protection locked="0"/>
    </xf>
    <xf numFmtId="0" fontId="15"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7" fillId="0" borderId="70" xfId="0" applyFont="1" applyBorder="1" applyAlignment="1" applyProtection="1">
      <alignment horizontal="left" vertical="center"/>
      <protection locked="0"/>
    </xf>
    <xf numFmtId="0" fontId="7" fillId="0" borderId="92" xfId="0" applyFont="1" applyBorder="1" applyAlignment="1" applyProtection="1">
      <alignment horizontal="left" vertical="center"/>
      <protection locked="0"/>
    </xf>
    <xf numFmtId="177" fontId="0" fillId="0" borderId="94"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7"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5" fillId="0" borderId="1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61" xfId="0" applyFont="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7" fillId="2" borderId="43" xfId="0" applyFont="1" applyFill="1" applyBorder="1" applyAlignment="1">
      <alignment horizontal="center" vertical="center" textRotation="255" wrapText="1"/>
    </xf>
    <xf numFmtId="0" fontId="17"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21" fillId="2" borderId="4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15" fillId="0" borderId="32" xfId="1" applyFont="1" applyFill="1" applyBorder="1" applyAlignment="1" applyProtection="1">
      <alignment horizontal="left" vertical="top" wrapText="1"/>
      <protection locked="0"/>
    </xf>
    <xf numFmtId="0" fontId="15" fillId="0" borderId="24" xfId="1" applyFont="1" applyFill="1" applyBorder="1" applyAlignment="1" applyProtection="1">
      <alignment horizontal="left" vertical="top" wrapText="1"/>
      <protection locked="0"/>
    </xf>
    <xf numFmtId="0" fontId="15"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3" fillId="0" borderId="86" xfId="3" applyFont="1" applyFill="1" applyBorder="1" applyAlignment="1" applyProtection="1">
      <alignment horizontal="center" vertical="center" wrapText="1"/>
    </xf>
    <xf numFmtId="0" fontId="13" fillId="0" borderId="87" xfId="3" applyFont="1" applyFill="1" applyBorder="1" applyAlignment="1" applyProtection="1">
      <alignment horizontal="center" vertical="center" wrapText="1"/>
    </xf>
    <xf numFmtId="0" fontId="16" fillId="2" borderId="13" xfId="3" applyFont="1" applyFill="1" applyBorder="1" applyAlignment="1" applyProtection="1">
      <alignment horizontal="center" vertical="center" wrapText="1"/>
    </xf>
    <xf numFmtId="0" fontId="16" fillId="2" borderId="14" xfId="3" applyFont="1" applyFill="1" applyBorder="1" applyAlignment="1" applyProtection="1">
      <alignment horizontal="center" vertical="center" wrapText="1"/>
    </xf>
    <xf numFmtId="0" fontId="16" fillId="2" borderId="39" xfId="3" applyFont="1" applyFill="1" applyBorder="1" applyAlignment="1" applyProtection="1">
      <alignment horizontal="center" vertical="center" wrapText="1"/>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0" fontId="17"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7" fillId="2" borderId="44"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8"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3"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5"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3"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4" fillId="6" borderId="43" xfId="3" applyFont="1" applyFill="1" applyBorder="1" applyAlignment="1" applyProtection="1">
      <alignment horizontal="center" vertical="center" wrapText="1" shrinkToFit="1"/>
    </xf>
    <xf numFmtId="0" fontId="14" fillId="6" borderId="40"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3"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6" fillId="0" borderId="39" xfId="2" applyFont="1" applyFill="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61" xfId="2" applyFont="1" applyFill="1" applyBorder="1" applyAlignment="1" applyProtection="1">
      <alignment horizontal="left" vertical="center" wrapText="1" shrinkToFit="1"/>
      <protection locked="0"/>
    </xf>
    <xf numFmtId="0" fontId="13" fillId="2" borderId="48" xfId="3" applyFont="1" applyFill="1" applyBorder="1" applyAlignment="1" applyProtection="1">
      <alignment horizontal="center" vertical="center"/>
    </xf>
    <xf numFmtId="0" fontId="13" fillId="2" borderId="49" xfId="3" applyFont="1" applyFill="1" applyBorder="1" applyAlignment="1" applyProtection="1">
      <alignment horizontal="center" vertical="center"/>
    </xf>
    <xf numFmtId="0" fontId="17" fillId="2" borderId="31"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6" fillId="2" borderId="15" xfId="3" applyFont="1" applyFill="1" applyBorder="1" applyAlignment="1" applyProtection="1">
      <alignment horizontal="center" vertical="center" wrapText="1"/>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3" fillId="2" borderId="31"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6"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3"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21" fillId="2" borderId="48"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80" xfId="3" applyFont="1" applyFill="1" applyBorder="1" applyAlignment="1" applyProtection="1">
      <alignment horizontal="center" vertical="center" wrapText="1"/>
    </xf>
    <xf numFmtId="0" fontId="13" fillId="2" borderId="81" xfId="3" applyFont="1" applyFill="1" applyBorder="1" applyAlignment="1" applyProtection="1">
      <alignment horizontal="center" vertical="center" wrapText="1"/>
    </xf>
    <xf numFmtId="0" fontId="13" fillId="2" borderId="82" xfId="3" applyFont="1" applyFill="1" applyBorder="1" applyAlignment="1" applyProtection="1">
      <alignment horizontal="center" vertical="center" wrapText="1"/>
    </xf>
    <xf numFmtId="0" fontId="13" fillId="2" borderId="67"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2" borderId="68"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7" fillId="2" borderId="80"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7" fillId="0" borderId="75"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17" fillId="2" borderId="40"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7"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20" fillId="2" borderId="39" xfId="0" applyFont="1" applyFill="1" applyBorder="1" applyAlignment="1">
      <alignment horizontal="center" vertical="center" wrapText="1" shrinkToFit="1"/>
    </xf>
    <xf numFmtId="0" fontId="20" fillId="2" borderId="23" xfId="0" applyFont="1" applyFill="1" applyBorder="1" applyAlignment="1">
      <alignment horizontal="center" vertical="center" wrapText="1" shrinkToFit="1"/>
    </xf>
    <xf numFmtId="0" fontId="20" fillId="2" borderId="24" xfId="0" applyFont="1" applyFill="1" applyBorder="1" applyAlignment="1">
      <alignment horizontal="center" vertical="center" wrapText="1" shrinkToFit="1"/>
    </xf>
    <xf numFmtId="0" fontId="20"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6" fillId="0" borderId="32" xfId="1" applyFont="1" applyFill="1" applyBorder="1" applyAlignment="1" applyProtection="1">
      <alignment horizontal="left" vertical="center" wrapText="1" shrinkToFit="1"/>
    </xf>
    <xf numFmtId="0" fontId="16" fillId="0" borderId="24" xfId="1" applyFont="1" applyFill="1" applyBorder="1" applyAlignment="1" applyProtection="1">
      <alignment horizontal="left" vertical="center" wrapText="1" shrinkToFit="1"/>
    </xf>
    <xf numFmtId="0" fontId="16" fillId="0" borderId="33" xfId="1" applyFont="1" applyFill="1" applyBorder="1" applyAlignment="1" applyProtection="1">
      <alignment horizontal="left" vertical="center" wrapText="1"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2" borderId="128" xfId="0" applyFont="1" applyFill="1" applyBorder="1" applyAlignment="1">
      <alignment horizontal="center" vertical="center"/>
    </xf>
    <xf numFmtId="0" fontId="17" fillId="2" borderId="46" xfId="3" applyFont="1" applyFill="1" applyBorder="1" applyAlignment="1" applyProtection="1">
      <alignment horizontal="center" vertical="center" wrapText="1" shrinkToFit="1"/>
    </xf>
    <xf numFmtId="0" fontId="17" fillId="2" borderId="16" xfId="3" applyFont="1" applyFill="1" applyBorder="1" applyAlignment="1" applyProtection="1">
      <alignment horizontal="center" vertical="center" wrapText="1" shrinkToFit="1"/>
    </xf>
    <xf numFmtId="0" fontId="17"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7" fillId="3" borderId="80" xfId="0" applyFont="1" applyFill="1" applyBorder="1" applyAlignment="1">
      <alignment horizontal="center" vertical="center" wrapText="1"/>
    </xf>
    <xf numFmtId="0" fontId="17" fillId="3" borderId="81"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7" fillId="6" borderId="23"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7" fillId="5" borderId="10" xfId="0" applyFont="1" applyFill="1" applyBorder="1" applyAlignment="1" applyProtection="1">
      <alignment horizontal="left" vertical="center" wrapText="1"/>
      <protection locked="0"/>
    </xf>
    <xf numFmtId="0" fontId="7" fillId="5" borderId="10" xfId="0" applyFont="1" applyFill="1" applyBorder="1" applyAlignment="1" applyProtection="1">
      <alignment horizontal="center" vertical="center" wrapText="1"/>
      <protection locked="0"/>
    </xf>
    <xf numFmtId="0" fontId="7" fillId="0" borderId="10" xfId="0" applyFont="1" applyBorder="1" applyAlignment="1">
      <alignment vertical="center" wrapText="1"/>
    </xf>
    <xf numFmtId="0" fontId="31" fillId="2" borderId="89" xfId="3" applyFont="1" applyFill="1" applyBorder="1" applyAlignment="1" applyProtection="1">
      <alignment horizontal="center" vertical="center" wrapText="1"/>
    </xf>
    <xf numFmtId="0" fontId="31" fillId="2" borderId="10" xfId="3" applyFont="1" applyFill="1" applyBorder="1" applyAlignment="1" applyProtection="1">
      <alignment horizontal="center" vertical="center" wrapText="1"/>
    </xf>
    <xf numFmtId="0" fontId="15" fillId="2" borderId="85" xfId="0" applyFont="1" applyFill="1" applyBorder="1" applyAlignment="1">
      <alignment horizontal="center" vertical="center" wrapText="1"/>
    </xf>
    <xf numFmtId="0" fontId="15" fillId="2" borderId="49" xfId="0" applyFont="1" applyFill="1" applyBorder="1" applyAlignment="1">
      <alignment horizontal="center" vertical="center"/>
    </xf>
    <xf numFmtId="0" fontId="15" fillId="2" borderId="84" xfId="0" applyFont="1" applyFill="1" applyBorder="1" applyAlignment="1">
      <alignment horizontal="center" vertical="center"/>
    </xf>
    <xf numFmtId="0" fontId="15"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22" xfId="0" applyFont="1" applyFill="1" applyBorder="1" applyAlignment="1">
      <alignment horizontal="center" vertical="center"/>
    </xf>
    <xf numFmtId="0" fontId="24" fillId="5" borderId="107" xfId="0" applyFont="1" applyFill="1" applyBorder="1" applyAlignment="1" applyProtection="1">
      <alignment horizontal="left" vertical="center" wrapText="1"/>
      <protection locked="0"/>
    </xf>
    <xf numFmtId="0" fontId="24" fillId="5" borderId="13" xfId="0" applyFont="1" applyFill="1" applyBorder="1" applyAlignment="1" applyProtection="1">
      <alignment horizontal="left" vertical="center" wrapText="1"/>
      <protection locked="0"/>
    </xf>
    <xf numFmtId="0" fontId="24" fillId="5" borderId="14" xfId="0" applyFont="1" applyFill="1" applyBorder="1" applyAlignment="1" applyProtection="1">
      <alignment horizontal="left" vertical="center" wrapText="1"/>
      <protection locked="0"/>
    </xf>
    <xf numFmtId="179" fontId="24" fillId="5" borderId="13" xfId="0" applyNumberFormat="1" applyFont="1" applyFill="1" applyBorder="1" applyAlignment="1" applyProtection="1">
      <alignment horizontal="center" vertical="center" wrapText="1"/>
      <protection locked="0"/>
    </xf>
    <xf numFmtId="0" fontId="24" fillId="5" borderId="71"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0" fontId="24" fillId="5" borderId="93" xfId="0" applyFont="1" applyFill="1" applyBorder="1" applyAlignment="1" applyProtection="1">
      <alignment horizontal="center" vertical="center" wrapText="1"/>
      <protection locked="0"/>
    </xf>
    <xf numFmtId="177" fontId="0" fillId="0" borderId="122" xfId="0" applyNumberFormat="1" applyFont="1" applyFill="1" applyBorder="1" applyAlignment="1" applyProtection="1">
      <alignment horizontal="center" vertical="center" shrinkToFit="1"/>
      <protection locked="0"/>
    </xf>
    <xf numFmtId="0" fontId="19" fillId="4" borderId="43"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4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9" fillId="3" borderId="137" xfId="0" applyFont="1" applyFill="1" applyBorder="1" applyAlignment="1">
      <alignment horizontal="center" vertical="center" textRotation="255" wrapText="1"/>
    </xf>
    <xf numFmtId="0" fontId="19" fillId="3" borderId="136" xfId="0" applyFont="1" applyFill="1" applyBorder="1" applyAlignment="1">
      <alignment horizontal="center" vertical="center" textRotation="255" wrapText="1"/>
    </xf>
    <xf numFmtId="0" fontId="19" fillId="3" borderId="80" xfId="0" applyFont="1" applyFill="1" applyBorder="1" applyAlignment="1">
      <alignment horizontal="center" vertical="center" textRotation="255" wrapText="1"/>
    </xf>
    <xf numFmtId="0" fontId="19" fillId="3" borderId="3" xfId="0" applyFont="1" applyFill="1" applyBorder="1" applyAlignment="1">
      <alignment horizontal="center" vertical="center" textRotation="255" wrapText="1"/>
    </xf>
    <xf numFmtId="0" fontId="19" fillId="3" borderId="67" xfId="0" applyFont="1" applyFill="1" applyBorder="1" applyAlignment="1">
      <alignment horizontal="center" vertical="center" textRotation="255" wrapText="1"/>
    </xf>
    <xf numFmtId="0" fontId="19" fillId="3" borderId="131" xfId="0" applyFont="1" applyFill="1" applyBorder="1" applyAlignment="1">
      <alignment horizontal="center" vertical="center" textRotation="255" wrapText="1"/>
    </xf>
    <xf numFmtId="0" fontId="24" fillId="5" borderId="73" xfId="0" applyFont="1" applyFill="1" applyBorder="1" applyAlignment="1" applyProtection="1">
      <alignment horizontal="left" vertical="center" wrapText="1"/>
      <protection locked="0"/>
    </xf>
    <xf numFmtId="0" fontId="24" fillId="5" borderId="19" xfId="0" applyFont="1" applyFill="1" applyBorder="1" applyAlignment="1" applyProtection="1">
      <alignment horizontal="left" vertical="center" wrapText="1"/>
      <protection locked="0"/>
    </xf>
    <xf numFmtId="0" fontId="24"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4" fillId="5" borderId="107" xfId="0" applyFont="1" applyFill="1" applyBorder="1" applyAlignment="1" applyProtection="1">
      <alignment horizontal="right" vertical="center" wrapText="1"/>
      <protection locked="0"/>
    </xf>
    <xf numFmtId="0" fontId="24" fillId="5" borderId="13" xfId="0" applyFont="1" applyFill="1" applyBorder="1" applyAlignment="1" applyProtection="1">
      <alignment horizontal="right" vertical="center" wrapText="1"/>
      <protection locked="0"/>
    </xf>
    <xf numFmtId="0" fontId="24" fillId="5" borderId="73" xfId="0" applyFont="1" applyFill="1" applyBorder="1" applyAlignment="1" applyProtection="1">
      <alignment horizontal="right" vertical="center" wrapText="1"/>
      <protection locked="0"/>
    </xf>
    <xf numFmtId="0" fontId="24" fillId="5" borderId="19" xfId="0" applyFont="1" applyFill="1" applyBorder="1" applyAlignment="1" applyProtection="1">
      <alignment horizontal="right" vertical="center" wrapText="1"/>
      <protection locked="0"/>
    </xf>
    <xf numFmtId="179" fontId="24" fillId="5" borderId="19" xfId="0" applyNumberFormat="1" applyFont="1" applyFill="1" applyBorder="1" applyAlignment="1" applyProtection="1">
      <alignment horizontal="center" vertical="center" wrapText="1"/>
      <protection locked="0"/>
    </xf>
    <xf numFmtId="0" fontId="24" fillId="5" borderId="107"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71" xfId="0" applyFont="1" applyFill="1" applyBorder="1" applyAlignment="1">
      <alignment horizontal="center" vertical="center" wrapText="1"/>
    </xf>
    <xf numFmtId="0" fontId="24" fillId="5" borderId="93" xfId="0" applyFont="1" applyFill="1" applyBorder="1" applyAlignment="1">
      <alignment horizontal="center" vertical="center" wrapText="1"/>
    </xf>
  </cellXfs>
  <cellStyles count="14">
    <cellStyle name="標準" xfId="0" builtinId="0"/>
    <cellStyle name="標準 2" xfId="4"/>
    <cellStyle name="標準 3" xfId="5"/>
    <cellStyle name="標準 3 2" xfId="6"/>
    <cellStyle name="標準 3 2 2" xfId="8"/>
    <cellStyle name="標準 3 2 3" xfId="10"/>
    <cellStyle name="標準 3 2 4" xfId="12"/>
    <cellStyle name="標準 3 3" xfId="7"/>
    <cellStyle name="標準 3 4" xfId="9"/>
    <cellStyle name="標準 3 5" xfId="11"/>
    <cellStyle name="標準 3 6" xfId="13"/>
    <cellStyle name="標準_01【みんまち】（地区まちづくり推進事業）" xfId="1"/>
    <cellStyle name="標準_01【みんまち】（地区まちづくり推進事業） 2" xfId="2"/>
    <cellStyle name="標準_Sheet1" xfId="3"/>
  </cellStyles>
  <dxfs count="2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22</xdr:col>
      <xdr:colOff>40818</xdr:colOff>
      <xdr:row>115</xdr:row>
      <xdr:rowOff>146050</xdr:rowOff>
    </xdr:from>
    <xdr:to>
      <xdr:col>33</xdr:col>
      <xdr:colOff>153195</xdr:colOff>
      <xdr:row>118</xdr:row>
      <xdr:rowOff>53942</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4032247" y="233871407"/>
          <a:ext cx="2108091" cy="9692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2000"/>
            </a:lnSpc>
          </a:pPr>
          <a:r>
            <a:rPr kumimoji="1" lang="en-US" altLang="ja-JP" sz="1600" baseline="0">
              <a:solidFill>
                <a:sysClr val="windowText" lastClr="000000"/>
              </a:solidFill>
            </a:rPr>
            <a:t>A.</a:t>
          </a:r>
          <a:r>
            <a:rPr kumimoji="1" lang="ja-JP" altLang="en-US" sz="1600" baseline="0">
              <a:solidFill>
                <a:sysClr val="windowText" lastClr="000000"/>
              </a:solidFill>
            </a:rPr>
            <a:t>民間会社（１社）</a:t>
          </a:r>
          <a:endParaRPr kumimoji="1" lang="en-US" altLang="ja-JP" sz="1600" baseline="0">
            <a:solidFill>
              <a:sysClr val="windowText" lastClr="000000"/>
            </a:solidFill>
          </a:endParaRPr>
        </a:p>
        <a:p>
          <a:pPr algn="ctr">
            <a:lnSpc>
              <a:spcPts val="2000"/>
            </a:lnSpc>
          </a:pPr>
          <a:r>
            <a:rPr kumimoji="1" lang="en-US" altLang="ja-JP" sz="1600" baseline="0">
              <a:solidFill>
                <a:sysClr val="windowText" lastClr="000000"/>
              </a:solidFill>
            </a:rPr>
            <a:t>156</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editAs="oneCell">
    <xdr:from>
      <xdr:col>19</xdr:col>
      <xdr:colOff>165097</xdr:colOff>
      <xdr:row>114</xdr:row>
      <xdr:rowOff>127000</xdr:rowOff>
    </xdr:from>
    <xdr:to>
      <xdr:col>36</xdr:col>
      <xdr:colOff>41787</xdr:colOff>
      <xdr:row>115</xdr:row>
      <xdr:rowOff>137102</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3612240" y="233498571"/>
          <a:ext cx="2960976" cy="363888"/>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a:t>
          </a:r>
          <a:r>
            <a:rPr kumimoji="1" lang="ja-JP" altLang="ja-JP" sz="1600" baseline="0">
              <a:solidFill>
                <a:sysClr val="windowText" lastClr="000000"/>
              </a:solidFill>
              <a:effectLst/>
              <a:latin typeface="+mn-lt"/>
              <a:ea typeface="+mn-ea"/>
              <a:cs typeface="+mn-cs"/>
            </a:rPr>
            <a:t>一般競争契約</a:t>
          </a:r>
          <a:r>
            <a:rPr kumimoji="1" lang="ja-JP" altLang="en-US" sz="1600" baseline="0">
              <a:solidFill>
                <a:sysClr val="windowText" lastClr="000000"/>
              </a:solidFill>
            </a:rPr>
            <a:t>　等</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19</xdr:col>
      <xdr:colOff>16931</xdr:colOff>
      <xdr:row>118</xdr:row>
      <xdr:rowOff>105833</xdr:rowOff>
    </xdr:from>
    <xdr:to>
      <xdr:col>35</xdr:col>
      <xdr:colOff>120170</xdr:colOff>
      <xdr:row>119</xdr:row>
      <xdr:rowOff>164471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3555998" y="56019700"/>
          <a:ext cx="3083505" cy="41423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 </a:t>
          </a:r>
          <a:r>
            <a:rPr kumimoji="1" lang="ja-JP" altLang="en-US" sz="1600" baseline="0">
              <a:solidFill>
                <a:sysClr val="windowText" lastClr="000000"/>
              </a:solidFill>
            </a:rPr>
            <a:t>ﾊｰﾄﾞｳｪｱ・ｿﾌﾄｳｪｱのリース </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22</xdr:col>
      <xdr:colOff>40818</xdr:colOff>
      <xdr:row>123</xdr:row>
      <xdr:rowOff>12700</xdr:rowOff>
    </xdr:from>
    <xdr:to>
      <xdr:col>33</xdr:col>
      <xdr:colOff>153233</xdr:colOff>
      <xdr:row>125</xdr:row>
      <xdr:rowOff>276592</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4032247" y="236568343"/>
          <a:ext cx="2108129" cy="97146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2000"/>
            </a:lnSpc>
          </a:pPr>
          <a:r>
            <a:rPr kumimoji="1" lang="en-US" altLang="ja-JP" sz="1600" baseline="0">
              <a:solidFill>
                <a:sysClr val="windowText" lastClr="000000"/>
              </a:solidFill>
            </a:rPr>
            <a:t>C.</a:t>
          </a:r>
          <a:r>
            <a:rPr kumimoji="1" lang="ja-JP" altLang="en-US" sz="1600" baseline="0">
              <a:solidFill>
                <a:sysClr val="windowText" lastClr="000000"/>
              </a:solidFill>
            </a:rPr>
            <a:t>民間会社（５社）</a:t>
          </a:r>
          <a:endParaRPr kumimoji="1" lang="en-US" altLang="ja-JP" sz="1600" baseline="0">
            <a:solidFill>
              <a:sysClr val="windowText" lastClr="000000"/>
            </a:solidFill>
          </a:endParaRPr>
        </a:p>
        <a:p>
          <a:pPr algn="ctr">
            <a:lnSpc>
              <a:spcPts val="2000"/>
            </a:lnSpc>
          </a:pPr>
          <a:r>
            <a:rPr kumimoji="1" lang="en-US" altLang="ja-JP" sz="1600" baseline="0">
              <a:solidFill>
                <a:sysClr val="windowText" lastClr="000000"/>
              </a:solidFill>
            </a:rPr>
            <a:t>553</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editAs="oneCell">
    <xdr:from>
      <xdr:col>19</xdr:col>
      <xdr:colOff>158747</xdr:colOff>
      <xdr:row>121</xdr:row>
      <xdr:rowOff>254000</xdr:rowOff>
    </xdr:from>
    <xdr:to>
      <xdr:col>36</xdr:col>
      <xdr:colOff>52554</xdr:colOff>
      <xdr:row>122</xdr:row>
      <xdr:rowOff>350632</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3605890" y="236102071"/>
          <a:ext cx="2978093" cy="450418"/>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a:t>
          </a:r>
          <a:r>
            <a:rPr kumimoji="1" lang="ja-JP" altLang="en-US" sz="1600" baseline="0">
              <a:solidFill>
                <a:sysClr val="windowText" lastClr="000000"/>
              </a:solidFill>
            </a:rPr>
            <a:t>国庫債務負担行為　等</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19</xdr:col>
      <xdr:colOff>63497</xdr:colOff>
      <xdr:row>125</xdr:row>
      <xdr:rowOff>317500</xdr:rowOff>
    </xdr:from>
    <xdr:to>
      <xdr:col>36</xdr:col>
      <xdr:colOff>146099</xdr:colOff>
      <xdr:row>127</xdr:row>
      <xdr:rowOff>2178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3510640" y="237580714"/>
          <a:ext cx="3166888" cy="39224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 </a:t>
          </a:r>
          <a:r>
            <a:rPr kumimoji="1" lang="ja-JP" altLang="en-US" sz="1600" baseline="0">
              <a:solidFill>
                <a:sysClr val="windowText" lastClr="000000"/>
              </a:solidFill>
            </a:rPr>
            <a:t>システムの運用・保守等 </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22</xdr:col>
      <xdr:colOff>40818</xdr:colOff>
      <xdr:row>129</xdr:row>
      <xdr:rowOff>622300</xdr:rowOff>
    </xdr:from>
    <xdr:to>
      <xdr:col>33</xdr:col>
      <xdr:colOff>153195</xdr:colOff>
      <xdr:row>131</xdr:row>
      <xdr:rowOff>260771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4032247" y="239300657"/>
          <a:ext cx="2108091" cy="98104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2000"/>
            </a:lnSpc>
          </a:pPr>
          <a:r>
            <a:rPr kumimoji="1" lang="en-US" altLang="ja-JP" sz="1600" baseline="0">
              <a:solidFill>
                <a:sysClr val="windowText" lastClr="000000"/>
              </a:solidFill>
            </a:rPr>
            <a:t>E.</a:t>
          </a:r>
          <a:r>
            <a:rPr kumimoji="1" lang="ja-JP" altLang="en-US" sz="1600" baseline="0">
              <a:solidFill>
                <a:sysClr val="windowText" lastClr="000000"/>
              </a:solidFill>
            </a:rPr>
            <a:t>民間会社（４社）</a:t>
          </a:r>
          <a:endParaRPr kumimoji="1" lang="en-US" altLang="ja-JP" sz="1600" baseline="0">
            <a:solidFill>
              <a:sysClr val="windowText" lastClr="000000"/>
            </a:solidFill>
          </a:endParaRPr>
        </a:p>
        <a:p>
          <a:pPr algn="ctr">
            <a:lnSpc>
              <a:spcPts val="2000"/>
            </a:lnSpc>
          </a:pPr>
          <a:r>
            <a:rPr kumimoji="1" lang="en-US" altLang="ja-JP" sz="1600" baseline="0">
              <a:solidFill>
                <a:sysClr val="windowText" lastClr="000000"/>
              </a:solidFill>
            </a:rPr>
            <a:t>146</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editAs="oneCell">
    <xdr:from>
      <xdr:col>19</xdr:col>
      <xdr:colOff>40818</xdr:colOff>
      <xdr:row>129</xdr:row>
      <xdr:rowOff>196850</xdr:rowOff>
    </xdr:from>
    <xdr:to>
      <xdr:col>36</xdr:col>
      <xdr:colOff>109977</xdr:colOff>
      <xdr:row>130</xdr:row>
      <xdr:rowOff>52777</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3487961" y="238875207"/>
          <a:ext cx="3153445" cy="527212"/>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a:t>
          </a:r>
          <a:r>
            <a:rPr kumimoji="1" lang="ja-JP" altLang="en-US" sz="1600" baseline="0">
              <a:solidFill>
                <a:sysClr val="windowText" lastClr="000000"/>
              </a:solidFill>
            </a:rPr>
            <a:t>一般競争契約　等</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22</xdr:col>
      <xdr:colOff>165097</xdr:colOff>
      <xdr:row>131</xdr:row>
      <xdr:rowOff>298450</xdr:rowOff>
    </xdr:from>
    <xdr:to>
      <xdr:col>33</xdr:col>
      <xdr:colOff>93279</xdr:colOff>
      <xdr:row>132</xdr:row>
      <xdr:rowOff>54232</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4156526" y="240319379"/>
          <a:ext cx="1923896" cy="427067"/>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en-US" altLang="ja-JP" sz="1600" baseline="0">
              <a:solidFill>
                <a:sysClr val="windowText" lastClr="000000"/>
              </a:solidFill>
            </a:rPr>
            <a:t>〔</a:t>
          </a:r>
          <a:r>
            <a:rPr kumimoji="1" lang="ja-JP" altLang="en-US" sz="1600" baseline="0">
              <a:solidFill>
                <a:sysClr val="windowText" lastClr="000000"/>
              </a:solidFill>
            </a:rPr>
            <a:t> システム改修等</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editAs="oneCell">
    <xdr:from>
      <xdr:col>6</xdr:col>
      <xdr:colOff>165100</xdr:colOff>
      <xdr:row>123</xdr:row>
      <xdr:rowOff>12700</xdr:rowOff>
    </xdr:from>
    <xdr:to>
      <xdr:col>15</xdr:col>
      <xdr:colOff>53824</xdr:colOff>
      <xdr:row>125</xdr:row>
      <xdr:rowOff>268620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1276350" y="51335971"/>
          <a:ext cx="1521582" cy="9634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2000"/>
            </a:lnSpc>
          </a:pPr>
          <a:r>
            <a:rPr kumimoji="1" lang="ja-JP" altLang="en-US" sz="1600" baseline="0">
              <a:solidFill>
                <a:sysClr val="windowText" lastClr="000000"/>
              </a:solidFill>
            </a:rPr>
            <a:t>総務省</a:t>
          </a:r>
          <a:endParaRPr kumimoji="1" lang="en-US" altLang="ja-JP" sz="1600" baseline="0">
            <a:solidFill>
              <a:sysClr val="windowText" lastClr="000000"/>
            </a:solidFill>
          </a:endParaRPr>
        </a:p>
        <a:p>
          <a:pPr algn="ctr">
            <a:lnSpc>
              <a:spcPts val="2000"/>
            </a:lnSpc>
          </a:pPr>
          <a:r>
            <a:rPr kumimoji="1" lang="en-US" altLang="ja-JP" sz="1600" baseline="0">
              <a:solidFill>
                <a:sysClr val="windowText" lastClr="000000"/>
              </a:solidFill>
            </a:rPr>
            <a:t>855</a:t>
          </a:r>
          <a:r>
            <a:rPr kumimoji="1" lang="ja-JP" altLang="en-US" sz="1600" baseline="0">
              <a:solidFill>
                <a:sysClr val="windowText" lastClr="000000"/>
              </a:solidFill>
            </a:rPr>
            <a:t>百万円</a:t>
          </a:r>
          <a:endParaRPr kumimoji="1" lang="en-US" altLang="ja-JP" sz="1600" baseline="0">
            <a:solidFill>
              <a:sysClr val="windowText" lastClr="000000"/>
            </a:solidFill>
          </a:endParaRPr>
        </a:p>
      </xdr:txBody>
    </xdr:sp>
    <xdr:clientData/>
  </xdr:twoCellAnchor>
  <xdr:twoCellAnchor editAs="oneCell">
    <xdr:from>
      <xdr:col>15</xdr:col>
      <xdr:colOff>68034</xdr:colOff>
      <xdr:row>124</xdr:row>
      <xdr:rowOff>69850</xdr:rowOff>
    </xdr:from>
    <xdr:to>
      <xdr:col>21</xdr:col>
      <xdr:colOff>162020</xdr:colOff>
      <xdr:row>124</xdr:row>
      <xdr:rowOff>69850</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bwMode="auto">
        <a:xfrm>
          <a:off x="2789463" y="236979279"/>
          <a:ext cx="118255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139700</xdr:colOff>
      <xdr:row>116</xdr:row>
      <xdr:rowOff>273050</xdr:rowOff>
    </xdr:from>
    <xdr:to>
      <xdr:col>17</xdr:col>
      <xdr:colOff>139701</xdr:colOff>
      <xdr:row>130</xdr:row>
      <xdr:rowOff>508088</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3274786" y="49110572"/>
          <a:ext cx="1" cy="551315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136979</xdr:colOff>
      <xdr:row>116</xdr:row>
      <xdr:rowOff>263068</xdr:rowOff>
    </xdr:from>
    <xdr:to>
      <xdr:col>21</xdr:col>
      <xdr:colOff>169079</xdr:colOff>
      <xdr:row>116</xdr:row>
      <xdr:rowOff>263068</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bwMode="auto">
        <a:xfrm>
          <a:off x="3221265" y="234342211"/>
          <a:ext cx="7578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146050</xdr:colOff>
      <xdr:row>130</xdr:row>
      <xdr:rowOff>519789</xdr:rowOff>
    </xdr:from>
    <xdr:to>
      <xdr:col>21</xdr:col>
      <xdr:colOff>178150</xdr:colOff>
      <xdr:row>130</xdr:row>
      <xdr:rowOff>519789</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bwMode="auto">
        <a:xfrm>
          <a:off x="3230336" y="239869432"/>
          <a:ext cx="7578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177800</xdr:colOff>
      <xdr:row>114</xdr:row>
      <xdr:rowOff>349250</xdr:rowOff>
    </xdr:from>
    <xdr:to>
      <xdr:col>14</xdr:col>
      <xdr:colOff>134043</xdr:colOff>
      <xdr:row>119</xdr:row>
      <xdr:rowOff>57266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1289050" y="48482249"/>
          <a:ext cx="1407672" cy="1476946"/>
        </a:xfrm>
        <a:prstGeom prst="rect">
          <a:avLst/>
        </a:prstGeom>
        <a:solidFill>
          <a:sysClr val="window" lastClr="FFFFFF"/>
        </a:solidFill>
        <a:ln w="12700" cap="flat" cmpd="sng" algn="ctr">
          <a:solidFill>
            <a:sysClr val="windowText" lastClr="000000"/>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内閣官房</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10</xdr:col>
      <xdr:colOff>12700</xdr:colOff>
      <xdr:row>119</xdr:row>
      <xdr:rowOff>62592</xdr:rowOff>
    </xdr:from>
    <xdr:to>
      <xdr:col>10</xdr:col>
      <xdr:colOff>12700</xdr:colOff>
      <xdr:row>122</xdr:row>
      <xdr:rowOff>296635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bwMode="auto">
        <a:xfrm>
          <a:off x="1826986" y="235203092"/>
          <a:ext cx="0" cy="1295400"/>
        </a:xfrm>
        <a:prstGeom prst="straightConnector1">
          <a:avLst/>
        </a:prstGeom>
        <a:noFill/>
        <a:ln w="9525" cap="flat" cmpd="sng" algn="ctr">
          <a:solidFill>
            <a:sysClr val="windowText" lastClr="000000"/>
          </a:solidFill>
          <a:prstDash val="solid"/>
          <a:tailEnd type="triangle"/>
        </a:ln>
        <a:effectLst/>
      </xdr:spPr>
    </xdr:cxnSp>
    <xdr:clientData/>
  </xdr:twoCellAnchor>
  <xdr:twoCellAnchor editAs="oneCell">
    <xdr:from>
      <xdr:col>10</xdr:col>
      <xdr:colOff>177800</xdr:colOff>
      <xdr:row>120</xdr:row>
      <xdr:rowOff>38100</xdr:rowOff>
    </xdr:from>
    <xdr:to>
      <xdr:col>17</xdr:col>
      <xdr:colOff>171146</xdr:colOff>
      <xdr:row>122</xdr:row>
      <xdr:rowOff>33912</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bwMode="auto">
        <a:xfrm>
          <a:off x="2022476" y="50291511"/>
          <a:ext cx="1263346" cy="703385"/>
        </a:xfrm>
        <a:prstGeom prst="rect">
          <a:avLst/>
        </a:prstGeom>
        <a:noFill/>
        <a:ln w="12700" cap="flat" cmpd="sng" algn="ctr">
          <a:solidFill>
            <a:sysClr val="window" lastClr="FFFFFF"/>
          </a:solid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予算の移替え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907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169332</xdr:colOff>
      <xdr:row>124</xdr:row>
      <xdr:rowOff>124495</xdr:rowOff>
    </xdr:from>
    <xdr:to>
      <xdr:col>38</xdr:col>
      <xdr:colOff>108047</xdr:colOff>
      <xdr:row>124</xdr:row>
      <xdr:rowOff>124495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bwMode="auto">
        <a:xfrm>
          <a:off x="6316132" y="58163495"/>
          <a:ext cx="87004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102247</xdr:colOff>
      <xdr:row>122</xdr:row>
      <xdr:rowOff>347132</xdr:rowOff>
    </xdr:from>
    <xdr:to>
      <xdr:col>49</xdr:col>
      <xdr:colOff>183418</xdr:colOff>
      <xdr:row>125</xdr:row>
      <xdr:rowOff>251796</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7180380" y="57674932"/>
          <a:ext cx="2130105" cy="97146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aseline="0">
              <a:solidFill>
                <a:sysClr val="windowText" lastClr="000000"/>
              </a:solidFill>
            </a:rPr>
            <a:t>D.</a:t>
          </a:r>
          <a:r>
            <a:rPr kumimoji="1" lang="ja-JP" altLang="en-US" sz="1600" baseline="0">
              <a:solidFill>
                <a:sysClr val="windowText" lastClr="000000"/>
              </a:solidFill>
            </a:rPr>
            <a:t>民間会社（</a:t>
          </a:r>
          <a:r>
            <a:rPr kumimoji="1" lang="en-US" altLang="ja-JP" sz="1600" baseline="0">
              <a:solidFill>
                <a:sysClr val="windowText" lastClr="000000"/>
              </a:solidFill>
            </a:rPr>
            <a:t>10</a:t>
          </a:r>
          <a:r>
            <a:rPr kumimoji="1" lang="ja-JP" altLang="en-US" sz="1600" baseline="0">
              <a:solidFill>
                <a:sysClr val="windowText" lastClr="000000"/>
              </a:solidFill>
            </a:rPr>
            <a:t>社）</a:t>
          </a:r>
        </a:p>
        <a:p>
          <a:pPr algn="ctr">
            <a:lnSpc>
              <a:spcPts val="1900"/>
            </a:lnSpc>
          </a:pPr>
          <a:r>
            <a:rPr kumimoji="1" lang="en-US" altLang="ja-JP" sz="1600" baseline="0">
              <a:solidFill>
                <a:sysClr val="windowText" lastClr="000000"/>
              </a:solidFill>
            </a:rPr>
            <a:t>223</a:t>
          </a:r>
          <a:r>
            <a:rPr kumimoji="1" lang="ja-JP" altLang="en-US" sz="1600" baseline="0">
              <a:solidFill>
                <a:sysClr val="windowText" lastClr="000000"/>
              </a:solidFill>
            </a:rPr>
            <a:t>百万円</a:t>
          </a:r>
        </a:p>
      </xdr:txBody>
    </xdr:sp>
    <xdr:clientData/>
  </xdr:twoCellAnchor>
  <xdr:twoCellAnchor>
    <xdr:from>
      <xdr:col>36</xdr:col>
      <xdr:colOff>50676</xdr:colOff>
      <xdr:row>125</xdr:row>
      <xdr:rowOff>290555</xdr:rowOff>
    </xdr:from>
    <xdr:to>
      <xdr:col>49</xdr:col>
      <xdr:colOff>365760</xdr:colOff>
      <xdr:row>126</xdr:row>
      <xdr:rowOff>335463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6634356" y="61413115"/>
          <a:ext cx="2692524" cy="40050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aseline="0">
              <a:solidFill>
                <a:sysClr val="windowText" lastClr="000000"/>
              </a:solidFill>
            </a:rPr>
            <a:t>〔 </a:t>
          </a:r>
          <a:r>
            <a:rPr kumimoji="1" lang="ja-JP" altLang="en-US" sz="1600" baseline="0">
              <a:solidFill>
                <a:sysClr val="windowText" lastClr="000000"/>
              </a:solidFill>
            </a:rPr>
            <a:t>問合せ対応、運用支援等 </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twoCellAnchor>
    <xdr:from>
      <xdr:col>38</xdr:col>
      <xdr:colOff>94429</xdr:colOff>
      <xdr:row>129</xdr:row>
      <xdr:rowOff>601132</xdr:rowOff>
    </xdr:from>
    <xdr:to>
      <xdr:col>49</xdr:col>
      <xdr:colOff>175600</xdr:colOff>
      <xdr:row>131</xdr:row>
      <xdr:rowOff>248674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7172562" y="60409665"/>
          <a:ext cx="2130105" cy="98527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2000"/>
            </a:lnSpc>
          </a:pPr>
          <a:r>
            <a:rPr kumimoji="1" lang="en-US" altLang="ja-JP" sz="1600" baseline="0">
              <a:solidFill>
                <a:sysClr val="windowText" lastClr="000000"/>
              </a:solidFill>
            </a:rPr>
            <a:t>F.</a:t>
          </a:r>
          <a:r>
            <a:rPr kumimoji="1" lang="ja-JP" altLang="en-US" sz="1600" baseline="0">
              <a:solidFill>
                <a:sysClr val="windowText" lastClr="000000"/>
              </a:solidFill>
            </a:rPr>
            <a:t>民間会社（</a:t>
          </a:r>
          <a:r>
            <a:rPr kumimoji="1" lang="en-US" altLang="ja-JP" sz="1600" baseline="0">
              <a:solidFill>
                <a:sysClr val="windowText" lastClr="000000"/>
              </a:solidFill>
            </a:rPr>
            <a:t>2</a:t>
          </a:r>
          <a:r>
            <a:rPr kumimoji="1" lang="ja-JP" altLang="en-US" sz="1600" baseline="0">
              <a:solidFill>
                <a:sysClr val="windowText" lastClr="000000"/>
              </a:solidFill>
            </a:rPr>
            <a:t>社）</a:t>
          </a:r>
        </a:p>
        <a:p>
          <a:pPr algn="ctr"/>
          <a:r>
            <a:rPr kumimoji="1" lang="en-US" altLang="ja-JP" sz="1600" baseline="0">
              <a:solidFill>
                <a:sysClr val="windowText" lastClr="000000"/>
              </a:solidFill>
            </a:rPr>
            <a:t>3</a:t>
          </a:r>
          <a:r>
            <a:rPr kumimoji="1" lang="ja-JP" altLang="en-US" sz="1600" baseline="0">
              <a:solidFill>
                <a:sysClr val="windowText" lastClr="000000"/>
              </a:solidFill>
            </a:rPr>
            <a:t>百万円</a:t>
          </a:r>
        </a:p>
      </xdr:txBody>
    </xdr:sp>
    <xdr:clientData/>
  </xdr:twoCellAnchor>
  <xdr:twoCellAnchor>
    <xdr:from>
      <xdr:col>33</xdr:col>
      <xdr:colOff>161514</xdr:colOff>
      <xdr:row>130</xdr:row>
      <xdr:rowOff>483811</xdr:rowOff>
    </xdr:from>
    <xdr:to>
      <xdr:col>38</xdr:col>
      <xdr:colOff>100229</xdr:colOff>
      <xdr:row>130</xdr:row>
      <xdr:rowOff>483811</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bwMode="auto">
        <a:xfrm>
          <a:off x="6308314" y="60961211"/>
          <a:ext cx="87004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42333</xdr:colOff>
      <xdr:row>131</xdr:row>
      <xdr:rowOff>279400</xdr:rowOff>
    </xdr:from>
    <xdr:to>
      <xdr:col>49</xdr:col>
      <xdr:colOff>301880</xdr:colOff>
      <xdr:row>132</xdr:row>
      <xdr:rowOff>41051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747933" y="61425667"/>
          <a:ext cx="2681014" cy="430517"/>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aseline="0">
              <a:solidFill>
                <a:sysClr val="windowText" lastClr="000000"/>
              </a:solidFill>
            </a:rPr>
            <a:t>〔</a:t>
          </a:r>
          <a:r>
            <a:rPr kumimoji="1" lang="ja-JP" altLang="en-US" sz="1600" baseline="0">
              <a:solidFill>
                <a:sysClr val="windowText" lastClr="000000"/>
              </a:solidFill>
            </a:rPr>
            <a:t>システム改修支援等</a:t>
          </a:r>
          <a:r>
            <a:rPr kumimoji="1" lang="en-US" altLang="ja-JP" sz="1600" baseline="0">
              <a:solidFill>
                <a:sysClr val="windowText" lastClr="000000"/>
              </a:solidFill>
            </a:rPr>
            <a:t>〕</a:t>
          </a:r>
          <a:r>
            <a:rPr kumimoji="1" lang="ja-JP" altLang="en-US" sz="1600" baseline="0">
              <a:solidFill>
                <a:sysClr val="windowText" lastClr="000000"/>
              </a:solidFill>
            </a:rPr>
            <a:t>　</a:t>
          </a:r>
        </a:p>
      </xdr:txBody>
    </xdr:sp>
    <xdr:clientData/>
  </xdr:twoCellAnchor>
  <xdr:twoCellAnchor>
    <xdr:from>
      <xdr:col>38</xdr:col>
      <xdr:colOff>59914</xdr:colOff>
      <xdr:row>115</xdr:row>
      <xdr:rowOff>126997</xdr:rowOff>
    </xdr:from>
    <xdr:to>
      <xdr:col>49</xdr:col>
      <xdr:colOff>141085</xdr:colOff>
      <xdr:row>118</xdr:row>
      <xdr:rowOff>40127</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7138047" y="54982530"/>
          <a:ext cx="2130105" cy="97146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aseline="0">
              <a:solidFill>
                <a:sysClr val="windowText" lastClr="000000"/>
              </a:solidFill>
            </a:rPr>
            <a:t>B.</a:t>
          </a:r>
          <a:r>
            <a:rPr kumimoji="1" lang="ja-JP" altLang="en-US" sz="1600" baseline="0">
              <a:solidFill>
                <a:sysClr val="windowText" lastClr="000000"/>
              </a:solidFill>
            </a:rPr>
            <a:t>民間会社（３社）</a:t>
          </a:r>
        </a:p>
        <a:p>
          <a:pPr algn="ctr">
            <a:lnSpc>
              <a:spcPts val="1900"/>
            </a:lnSpc>
          </a:pPr>
          <a:r>
            <a:rPr kumimoji="1" lang="en-US" altLang="ja-JP" sz="1600" baseline="0">
              <a:solidFill>
                <a:sysClr val="windowText" lastClr="000000"/>
              </a:solidFill>
            </a:rPr>
            <a:t>47</a:t>
          </a:r>
          <a:r>
            <a:rPr kumimoji="1" lang="ja-JP" altLang="en-US" sz="1600" baseline="0">
              <a:solidFill>
                <a:sysClr val="windowText" lastClr="000000"/>
              </a:solidFill>
            </a:rPr>
            <a:t>百万円</a:t>
          </a:r>
        </a:p>
      </xdr:txBody>
    </xdr:sp>
    <xdr:clientData/>
  </xdr:twoCellAnchor>
  <xdr:twoCellAnchor>
    <xdr:from>
      <xdr:col>33</xdr:col>
      <xdr:colOff>135465</xdr:colOff>
      <xdr:row>116</xdr:row>
      <xdr:rowOff>209162</xdr:rowOff>
    </xdr:from>
    <xdr:to>
      <xdr:col>38</xdr:col>
      <xdr:colOff>74180</xdr:colOff>
      <xdr:row>116</xdr:row>
      <xdr:rowOff>209162</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a:off x="6282265" y="55420295"/>
          <a:ext cx="87004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93134</xdr:colOff>
      <xdr:row>118</xdr:row>
      <xdr:rowOff>101600</xdr:rowOff>
    </xdr:from>
    <xdr:to>
      <xdr:col>49</xdr:col>
      <xdr:colOff>397934</xdr:colOff>
      <xdr:row>119</xdr:row>
      <xdr:rowOff>160238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6311054" y="58734960"/>
          <a:ext cx="3048000" cy="41423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600" baseline="0">
              <a:solidFill>
                <a:sysClr val="windowText" lastClr="000000"/>
              </a:solidFill>
            </a:rPr>
            <a:t>〔 </a:t>
          </a:r>
          <a:r>
            <a:rPr kumimoji="1" lang="ja-JP" altLang="en-US" sz="1600" baseline="0">
              <a:solidFill>
                <a:sysClr val="windowText" lastClr="000000"/>
              </a:solidFill>
            </a:rPr>
            <a:t>ﾊｰﾄﾞｳｪｱ・ｿﾌﾄｳｪｱリース補助 </a:t>
          </a:r>
          <a:r>
            <a:rPr kumimoji="1" lang="en-US" altLang="ja-JP" sz="1600" baseline="0">
              <a:solidFill>
                <a:sysClr val="windowText" lastClr="000000"/>
              </a:solidFill>
            </a:rPr>
            <a:t>〕</a:t>
          </a:r>
          <a:endParaRPr kumimoji="1" lang="ja-JP" altLang="en-US" sz="16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7"/>
  <sheetViews>
    <sheetView tabSelected="1" view="pageBreakPreview" zoomScale="40" zoomScaleNormal="75" zoomScaleSheetLayoutView="4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2"/>
      <c r="B2" s="62"/>
      <c r="C2" s="62"/>
      <c r="D2" s="62"/>
      <c r="E2" s="62"/>
      <c r="F2" s="62"/>
      <c r="G2" s="62"/>
      <c r="H2" s="62"/>
      <c r="I2" s="62"/>
      <c r="J2" s="62"/>
      <c r="K2" s="62"/>
      <c r="L2" s="62"/>
      <c r="M2" s="62"/>
      <c r="N2" s="62"/>
      <c r="O2" s="62"/>
      <c r="P2" s="62"/>
      <c r="Q2" s="62"/>
      <c r="R2" s="62"/>
      <c r="S2" s="62"/>
      <c r="T2" s="62"/>
      <c r="U2" s="62"/>
      <c r="V2" s="62"/>
      <c r="W2" s="62"/>
      <c r="X2" s="72" t="s">
        <v>0</v>
      </c>
      <c r="Y2" s="62"/>
      <c r="Z2" s="39"/>
      <c r="AA2" s="39"/>
      <c r="AB2" s="39"/>
      <c r="AC2" s="39"/>
      <c r="AD2" s="175">
        <v>2021</v>
      </c>
      <c r="AE2" s="175"/>
      <c r="AF2" s="175"/>
      <c r="AG2" s="175"/>
      <c r="AH2" s="175"/>
      <c r="AI2" s="74" t="s">
        <v>283</v>
      </c>
      <c r="AJ2" s="175" t="s">
        <v>584</v>
      </c>
      <c r="AK2" s="175"/>
      <c r="AL2" s="175"/>
      <c r="AM2" s="175"/>
      <c r="AN2" s="74" t="s">
        <v>283</v>
      </c>
      <c r="AO2" s="175">
        <v>20</v>
      </c>
      <c r="AP2" s="175"/>
      <c r="AQ2" s="175"/>
      <c r="AR2" s="75" t="s">
        <v>583</v>
      </c>
      <c r="AS2" s="185">
        <v>15</v>
      </c>
      <c r="AT2" s="185"/>
      <c r="AU2" s="185"/>
      <c r="AV2" s="74" t="str">
        <f>IF(AW2="","","-")</f>
        <v/>
      </c>
      <c r="AW2" s="250"/>
      <c r="AX2" s="250"/>
    </row>
    <row r="3" spans="1:50" ht="21" customHeight="1" thickBot="1" x14ac:dyDescent="0.25">
      <c r="A3" s="313" t="s">
        <v>576</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23" t="s">
        <v>57</v>
      </c>
      <c r="AJ3" s="315" t="s">
        <v>139</v>
      </c>
      <c r="AK3" s="315"/>
      <c r="AL3" s="315"/>
      <c r="AM3" s="315"/>
      <c r="AN3" s="315"/>
      <c r="AO3" s="315"/>
      <c r="AP3" s="315"/>
      <c r="AQ3" s="315"/>
      <c r="AR3" s="315"/>
      <c r="AS3" s="315"/>
      <c r="AT3" s="315"/>
      <c r="AU3" s="315"/>
      <c r="AV3" s="315"/>
      <c r="AW3" s="315"/>
      <c r="AX3" s="24" t="s">
        <v>58</v>
      </c>
    </row>
    <row r="4" spans="1:50" ht="24.75" customHeight="1" x14ac:dyDescent="0.2">
      <c r="A4" s="541" t="s">
        <v>23</v>
      </c>
      <c r="B4" s="542"/>
      <c r="C4" s="542"/>
      <c r="D4" s="542"/>
      <c r="E4" s="542"/>
      <c r="F4" s="542"/>
      <c r="G4" s="517" t="s">
        <v>590</v>
      </c>
      <c r="H4" s="518"/>
      <c r="I4" s="518"/>
      <c r="J4" s="518"/>
      <c r="K4" s="518"/>
      <c r="L4" s="518"/>
      <c r="M4" s="518"/>
      <c r="N4" s="518"/>
      <c r="O4" s="518"/>
      <c r="P4" s="518"/>
      <c r="Q4" s="518"/>
      <c r="R4" s="518"/>
      <c r="S4" s="518"/>
      <c r="T4" s="518"/>
      <c r="U4" s="518"/>
      <c r="V4" s="518"/>
      <c r="W4" s="518"/>
      <c r="X4" s="518"/>
      <c r="Y4" s="519" t="s">
        <v>1</v>
      </c>
      <c r="Z4" s="520"/>
      <c r="AA4" s="520"/>
      <c r="AB4" s="520"/>
      <c r="AC4" s="520"/>
      <c r="AD4" s="521"/>
      <c r="AE4" s="522" t="s">
        <v>585</v>
      </c>
      <c r="AF4" s="523"/>
      <c r="AG4" s="523"/>
      <c r="AH4" s="523"/>
      <c r="AI4" s="523"/>
      <c r="AJ4" s="523"/>
      <c r="AK4" s="523"/>
      <c r="AL4" s="523"/>
      <c r="AM4" s="523"/>
      <c r="AN4" s="523"/>
      <c r="AO4" s="523"/>
      <c r="AP4" s="524"/>
      <c r="AQ4" s="525" t="s">
        <v>2</v>
      </c>
      <c r="AR4" s="520"/>
      <c r="AS4" s="520"/>
      <c r="AT4" s="520"/>
      <c r="AU4" s="520"/>
      <c r="AV4" s="520"/>
      <c r="AW4" s="520"/>
      <c r="AX4" s="526"/>
    </row>
    <row r="5" spans="1:50" ht="30" customHeight="1" x14ac:dyDescent="0.2">
      <c r="A5" s="527" t="s">
        <v>60</v>
      </c>
      <c r="B5" s="528"/>
      <c r="C5" s="528"/>
      <c r="D5" s="528"/>
      <c r="E5" s="528"/>
      <c r="F5" s="529"/>
      <c r="G5" s="357" t="s">
        <v>385</v>
      </c>
      <c r="H5" s="358"/>
      <c r="I5" s="358"/>
      <c r="J5" s="358"/>
      <c r="K5" s="358"/>
      <c r="L5" s="358"/>
      <c r="M5" s="359" t="s">
        <v>59</v>
      </c>
      <c r="N5" s="360"/>
      <c r="O5" s="360"/>
      <c r="P5" s="360"/>
      <c r="Q5" s="360"/>
      <c r="R5" s="361"/>
      <c r="S5" s="362" t="s">
        <v>385</v>
      </c>
      <c r="T5" s="358"/>
      <c r="U5" s="358"/>
      <c r="V5" s="358"/>
      <c r="W5" s="358"/>
      <c r="X5" s="363"/>
      <c r="Y5" s="533" t="s">
        <v>3</v>
      </c>
      <c r="Z5" s="534"/>
      <c r="AA5" s="534"/>
      <c r="AB5" s="534"/>
      <c r="AC5" s="534"/>
      <c r="AD5" s="535"/>
      <c r="AE5" s="536" t="s">
        <v>586</v>
      </c>
      <c r="AF5" s="536"/>
      <c r="AG5" s="536"/>
      <c r="AH5" s="536"/>
      <c r="AI5" s="536"/>
      <c r="AJ5" s="536"/>
      <c r="AK5" s="536"/>
      <c r="AL5" s="536"/>
      <c r="AM5" s="536"/>
      <c r="AN5" s="536"/>
      <c r="AO5" s="536"/>
      <c r="AP5" s="537"/>
      <c r="AQ5" s="538" t="s">
        <v>587</v>
      </c>
      <c r="AR5" s="539"/>
      <c r="AS5" s="539"/>
      <c r="AT5" s="539"/>
      <c r="AU5" s="539"/>
      <c r="AV5" s="539"/>
      <c r="AW5" s="539"/>
      <c r="AX5" s="540"/>
    </row>
    <row r="6" spans="1:50" ht="39" customHeight="1" x14ac:dyDescent="0.2">
      <c r="A6" s="543" t="s">
        <v>4</v>
      </c>
      <c r="B6" s="544"/>
      <c r="C6" s="544"/>
      <c r="D6" s="544"/>
      <c r="E6" s="544"/>
      <c r="F6" s="544"/>
      <c r="G6" s="659" t="str">
        <f>入力規則等!F39</f>
        <v>一般会計</v>
      </c>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660"/>
      <c r="AJ6" s="660"/>
      <c r="AK6" s="660"/>
      <c r="AL6" s="660"/>
      <c r="AM6" s="660"/>
      <c r="AN6" s="660"/>
      <c r="AO6" s="660"/>
      <c r="AP6" s="660"/>
      <c r="AQ6" s="660"/>
      <c r="AR6" s="660"/>
      <c r="AS6" s="660"/>
      <c r="AT6" s="660"/>
      <c r="AU6" s="660"/>
      <c r="AV6" s="660"/>
      <c r="AW6" s="660"/>
      <c r="AX6" s="661"/>
    </row>
    <row r="7" spans="1:50" ht="204" customHeight="1" x14ac:dyDescent="0.2">
      <c r="A7" s="667" t="s">
        <v>20</v>
      </c>
      <c r="B7" s="668"/>
      <c r="C7" s="668"/>
      <c r="D7" s="668"/>
      <c r="E7" s="668"/>
      <c r="F7" s="669"/>
      <c r="G7" s="670" t="s">
        <v>591</v>
      </c>
      <c r="H7" s="671"/>
      <c r="I7" s="671"/>
      <c r="J7" s="671"/>
      <c r="K7" s="671"/>
      <c r="L7" s="671"/>
      <c r="M7" s="671"/>
      <c r="N7" s="671"/>
      <c r="O7" s="671"/>
      <c r="P7" s="671"/>
      <c r="Q7" s="671"/>
      <c r="R7" s="671"/>
      <c r="S7" s="671"/>
      <c r="T7" s="671"/>
      <c r="U7" s="671"/>
      <c r="V7" s="671"/>
      <c r="W7" s="671"/>
      <c r="X7" s="672"/>
      <c r="Y7" s="272" t="s">
        <v>268</v>
      </c>
      <c r="Z7" s="273"/>
      <c r="AA7" s="273"/>
      <c r="AB7" s="273"/>
      <c r="AC7" s="273"/>
      <c r="AD7" s="274"/>
      <c r="AE7" s="253" t="s">
        <v>592</v>
      </c>
      <c r="AF7" s="254"/>
      <c r="AG7" s="254"/>
      <c r="AH7" s="254"/>
      <c r="AI7" s="254"/>
      <c r="AJ7" s="254"/>
      <c r="AK7" s="254"/>
      <c r="AL7" s="254"/>
      <c r="AM7" s="254"/>
      <c r="AN7" s="254"/>
      <c r="AO7" s="254"/>
      <c r="AP7" s="254"/>
      <c r="AQ7" s="254"/>
      <c r="AR7" s="254"/>
      <c r="AS7" s="254"/>
      <c r="AT7" s="254"/>
      <c r="AU7" s="254"/>
      <c r="AV7" s="254"/>
      <c r="AW7" s="254"/>
      <c r="AX7" s="255"/>
    </row>
    <row r="8" spans="1:50" ht="53.25" customHeight="1" x14ac:dyDescent="0.2">
      <c r="A8" s="667" t="s">
        <v>190</v>
      </c>
      <c r="B8" s="668"/>
      <c r="C8" s="668"/>
      <c r="D8" s="668"/>
      <c r="E8" s="668"/>
      <c r="F8" s="669"/>
      <c r="G8" s="176" t="str">
        <f>入力規則等!A27</f>
        <v>ＩＴ戦略</v>
      </c>
      <c r="H8" s="177"/>
      <c r="I8" s="177"/>
      <c r="J8" s="177"/>
      <c r="K8" s="177"/>
      <c r="L8" s="177"/>
      <c r="M8" s="177"/>
      <c r="N8" s="177"/>
      <c r="O8" s="177"/>
      <c r="P8" s="177"/>
      <c r="Q8" s="177"/>
      <c r="R8" s="177"/>
      <c r="S8" s="177"/>
      <c r="T8" s="177"/>
      <c r="U8" s="177"/>
      <c r="V8" s="177"/>
      <c r="W8" s="177"/>
      <c r="X8" s="178"/>
      <c r="Y8" s="364" t="s">
        <v>191</v>
      </c>
      <c r="Z8" s="365"/>
      <c r="AA8" s="365"/>
      <c r="AB8" s="365"/>
      <c r="AC8" s="365"/>
      <c r="AD8" s="366"/>
      <c r="AE8" s="556" t="str">
        <f>入力規則等!K13</f>
        <v>その他の事項経費</v>
      </c>
      <c r="AF8" s="177"/>
      <c r="AG8" s="177"/>
      <c r="AH8" s="177"/>
      <c r="AI8" s="177"/>
      <c r="AJ8" s="177"/>
      <c r="AK8" s="177"/>
      <c r="AL8" s="177"/>
      <c r="AM8" s="177"/>
      <c r="AN8" s="177"/>
      <c r="AO8" s="177"/>
      <c r="AP8" s="177"/>
      <c r="AQ8" s="177"/>
      <c r="AR8" s="177"/>
      <c r="AS8" s="177"/>
      <c r="AT8" s="177"/>
      <c r="AU8" s="177"/>
      <c r="AV8" s="177"/>
      <c r="AW8" s="177"/>
      <c r="AX8" s="557"/>
    </row>
    <row r="9" spans="1:50" ht="58.5" customHeight="1" x14ac:dyDescent="0.2">
      <c r="A9" s="110" t="s">
        <v>21</v>
      </c>
      <c r="B9" s="111"/>
      <c r="C9" s="111"/>
      <c r="D9" s="111"/>
      <c r="E9" s="111"/>
      <c r="F9" s="111"/>
      <c r="G9" s="367" t="s">
        <v>593</v>
      </c>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9"/>
    </row>
    <row r="10" spans="1:50" ht="64.05" customHeight="1" x14ac:dyDescent="0.2">
      <c r="A10" s="558" t="s">
        <v>27</v>
      </c>
      <c r="B10" s="559"/>
      <c r="C10" s="559"/>
      <c r="D10" s="559"/>
      <c r="E10" s="559"/>
      <c r="F10" s="559"/>
      <c r="G10" s="483" t="s">
        <v>619</v>
      </c>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5"/>
    </row>
    <row r="11" spans="1:50" ht="42" customHeight="1" x14ac:dyDescent="0.2">
      <c r="A11" s="558" t="s">
        <v>5</v>
      </c>
      <c r="B11" s="559"/>
      <c r="C11" s="559"/>
      <c r="D11" s="559"/>
      <c r="E11" s="559"/>
      <c r="F11" s="579"/>
      <c r="G11" s="530" t="str">
        <f>入力規則等!P10</f>
        <v>委託・請負</v>
      </c>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2"/>
    </row>
    <row r="12" spans="1:50" ht="21" customHeight="1" x14ac:dyDescent="0.2">
      <c r="A12" s="104" t="s">
        <v>22</v>
      </c>
      <c r="B12" s="105"/>
      <c r="C12" s="105"/>
      <c r="D12" s="105"/>
      <c r="E12" s="105"/>
      <c r="F12" s="106"/>
      <c r="G12" s="489"/>
      <c r="H12" s="490"/>
      <c r="I12" s="490"/>
      <c r="J12" s="490"/>
      <c r="K12" s="490"/>
      <c r="L12" s="490"/>
      <c r="M12" s="490"/>
      <c r="N12" s="490"/>
      <c r="O12" s="490"/>
      <c r="P12" s="275" t="s">
        <v>269</v>
      </c>
      <c r="Q12" s="276"/>
      <c r="R12" s="276"/>
      <c r="S12" s="276"/>
      <c r="T12" s="276"/>
      <c r="U12" s="276"/>
      <c r="V12" s="277"/>
      <c r="W12" s="275" t="s">
        <v>288</v>
      </c>
      <c r="X12" s="276"/>
      <c r="Y12" s="276"/>
      <c r="Z12" s="276"/>
      <c r="AA12" s="276"/>
      <c r="AB12" s="276"/>
      <c r="AC12" s="277"/>
      <c r="AD12" s="275" t="s">
        <v>574</v>
      </c>
      <c r="AE12" s="276"/>
      <c r="AF12" s="276"/>
      <c r="AG12" s="276"/>
      <c r="AH12" s="276"/>
      <c r="AI12" s="276"/>
      <c r="AJ12" s="277"/>
      <c r="AK12" s="275" t="s">
        <v>577</v>
      </c>
      <c r="AL12" s="276"/>
      <c r="AM12" s="276"/>
      <c r="AN12" s="276"/>
      <c r="AO12" s="276"/>
      <c r="AP12" s="276"/>
      <c r="AQ12" s="277"/>
      <c r="AR12" s="275" t="s">
        <v>578</v>
      </c>
      <c r="AS12" s="276"/>
      <c r="AT12" s="276"/>
      <c r="AU12" s="276"/>
      <c r="AV12" s="276"/>
      <c r="AW12" s="276"/>
      <c r="AX12" s="560"/>
    </row>
    <row r="13" spans="1:50" ht="21" customHeight="1" x14ac:dyDescent="0.2">
      <c r="A13" s="107"/>
      <c r="B13" s="108"/>
      <c r="C13" s="108"/>
      <c r="D13" s="108"/>
      <c r="E13" s="108"/>
      <c r="F13" s="109"/>
      <c r="G13" s="561" t="s">
        <v>6</v>
      </c>
      <c r="H13" s="562"/>
      <c r="I13" s="493" t="s">
        <v>7</v>
      </c>
      <c r="J13" s="494"/>
      <c r="K13" s="494"/>
      <c r="L13" s="494"/>
      <c r="M13" s="494"/>
      <c r="N13" s="494"/>
      <c r="O13" s="495"/>
      <c r="P13" s="267" t="s">
        <v>618</v>
      </c>
      <c r="Q13" s="268"/>
      <c r="R13" s="268"/>
      <c r="S13" s="268"/>
      <c r="T13" s="268"/>
      <c r="U13" s="268"/>
      <c r="V13" s="269"/>
      <c r="W13" s="267" t="s">
        <v>618</v>
      </c>
      <c r="X13" s="268"/>
      <c r="Y13" s="268"/>
      <c r="Z13" s="268"/>
      <c r="AA13" s="268"/>
      <c r="AB13" s="268"/>
      <c r="AC13" s="269"/>
      <c r="AD13" s="267" t="s">
        <v>283</v>
      </c>
      <c r="AE13" s="268"/>
      <c r="AF13" s="268"/>
      <c r="AG13" s="268"/>
      <c r="AH13" s="268"/>
      <c r="AI13" s="268"/>
      <c r="AJ13" s="269"/>
      <c r="AK13" s="267" t="s">
        <v>283</v>
      </c>
      <c r="AL13" s="268"/>
      <c r="AM13" s="268"/>
      <c r="AN13" s="268"/>
      <c r="AO13" s="268"/>
      <c r="AP13" s="268"/>
      <c r="AQ13" s="269"/>
      <c r="AR13" s="267" t="s">
        <v>589</v>
      </c>
      <c r="AS13" s="268"/>
      <c r="AT13" s="268"/>
      <c r="AU13" s="268"/>
      <c r="AV13" s="268"/>
      <c r="AW13" s="268"/>
      <c r="AX13" s="269"/>
    </row>
    <row r="14" spans="1:50" ht="21" customHeight="1" x14ac:dyDescent="0.2">
      <c r="A14" s="107"/>
      <c r="B14" s="108"/>
      <c r="C14" s="108"/>
      <c r="D14" s="108"/>
      <c r="E14" s="108"/>
      <c r="F14" s="109"/>
      <c r="G14" s="563"/>
      <c r="H14" s="564"/>
      <c r="I14" s="370" t="s">
        <v>8</v>
      </c>
      <c r="J14" s="491"/>
      <c r="K14" s="491"/>
      <c r="L14" s="491"/>
      <c r="M14" s="491"/>
      <c r="N14" s="491"/>
      <c r="O14" s="492"/>
      <c r="P14" s="267" t="s">
        <v>618</v>
      </c>
      <c r="Q14" s="268"/>
      <c r="R14" s="268"/>
      <c r="S14" s="268"/>
      <c r="T14" s="268"/>
      <c r="U14" s="268"/>
      <c r="V14" s="269"/>
      <c r="W14" s="267" t="s">
        <v>618</v>
      </c>
      <c r="X14" s="268"/>
      <c r="Y14" s="268"/>
      <c r="Z14" s="268"/>
      <c r="AA14" s="268"/>
      <c r="AB14" s="268"/>
      <c r="AC14" s="269"/>
      <c r="AD14" s="267" t="s">
        <v>283</v>
      </c>
      <c r="AE14" s="268"/>
      <c r="AF14" s="268"/>
      <c r="AG14" s="268"/>
      <c r="AH14" s="268"/>
      <c r="AI14" s="268"/>
      <c r="AJ14" s="269"/>
      <c r="AK14" s="267" t="s">
        <v>283</v>
      </c>
      <c r="AL14" s="268"/>
      <c r="AM14" s="268"/>
      <c r="AN14" s="268"/>
      <c r="AO14" s="268"/>
      <c r="AP14" s="268"/>
      <c r="AQ14" s="269"/>
      <c r="AR14" s="515"/>
      <c r="AS14" s="515"/>
      <c r="AT14" s="515"/>
      <c r="AU14" s="515"/>
      <c r="AV14" s="515"/>
      <c r="AW14" s="515"/>
      <c r="AX14" s="516"/>
    </row>
    <row r="15" spans="1:50" ht="21" customHeight="1" x14ac:dyDescent="0.2">
      <c r="A15" s="107"/>
      <c r="B15" s="108"/>
      <c r="C15" s="108"/>
      <c r="D15" s="108"/>
      <c r="E15" s="108"/>
      <c r="F15" s="109"/>
      <c r="G15" s="563"/>
      <c r="H15" s="564"/>
      <c r="I15" s="370" t="s">
        <v>47</v>
      </c>
      <c r="J15" s="371"/>
      <c r="K15" s="371"/>
      <c r="L15" s="371"/>
      <c r="M15" s="371"/>
      <c r="N15" s="371"/>
      <c r="O15" s="372"/>
      <c r="P15" s="267" t="s">
        <v>618</v>
      </c>
      <c r="Q15" s="268"/>
      <c r="R15" s="268"/>
      <c r="S15" s="268"/>
      <c r="T15" s="268"/>
      <c r="U15" s="268"/>
      <c r="V15" s="269"/>
      <c r="W15" s="267" t="s">
        <v>618</v>
      </c>
      <c r="X15" s="268"/>
      <c r="Y15" s="268"/>
      <c r="Z15" s="268"/>
      <c r="AA15" s="268"/>
      <c r="AB15" s="268"/>
      <c r="AC15" s="269"/>
      <c r="AD15" s="267" t="s">
        <v>618</v>
      </c>
      <c r="AE15" s="268"/>
      <c r="AF15" s="268"/>
      <c r="AG15" s="268"/>
      <c r="AH15" s="268"/>
      <c r="AI15" s="268"/>
      <c r="AJ15" s="269"/>
      <c r="AK15" s="267">
        <v>996</v>
      </c>
      <c r="AL15" s="268"/>
      <c r="AM15" s="268"/>
      <c r="AN15" s="268"/>
      <c r="AO15" s="268"/>
      <c r="AP15" s="268"/>
      <c r="AQ15" s="269"/>
      <c r="AR15" s="267" t="s">
        <v>589</v>
      </c>
      <c r="AS15" s="268"/>
      <c r="AT15" s="268"/>
      <c r="AU15" s="268"/>
      <c r="AV15" s="268"/>
      <c r="AW15" s="268"/>
      <c r="AX15" s="459"/>
    </row>
    <row r="16" spans="1:50" ht="21" customHeight="1" x14ac:dyDescent="0.2">
      <c r="A16" s="107"/>
      <c r="B16" s="108"/>
      <c r="C16" s="108"/>
      <c r="D16" s="108"/>
      <c r="E16" s="108"/>
      <c r="F16" s="109"/>
      <c r="G16" s="563"/>
      <c r="H16" s="564"/>
      <c r="I16" s="370" t="s">
        <v>48</v>
      </c>
      <c r="J16" s="371"/>
      <c r="K16" s="371"/>
      <c r="L16" s="371"/>
      <c r="M16" s="371"/>
      <c r="N16" s="371"/>
      <c r="O16" s="372"/>
      <c r="P16" s="267" t="s">
        <v>618</v>
      </c>
      <c r="Q16" s="268"/>
      <c r="R16" s="268"/>
      <c r="S16" s="268"/>
      <c r="T16" s="268"/>
      <c r="U16" s="268"/>
      <c r="V16" s="269"/>
      <c r="W16" s="267" t="s">
        <v>618</v>
      </c>
      <c r="X16" s="268"/>
      <c r="Y16" s="268"/>
      <c r="Z16" s="268"/>
      <c r="AA16" s="268"/>
      <c r="AB16" s="268"/>
      <c r="AC16" s="269"/>
      <c r="AD16" s="267">
        <v>-996</v>
      </c>
      <c r="AE16" s="268"/>
      <c r="AF16" s="268"/>
      <c r="AG16" s="268"/>
      <c r="AH16" s="268"/>
      <c r="AI16" s="268"/>
      <c r="AJ16" s="269"/>
      <c r="AK16" s="267" t="s">
        <v>618</v>
      </c>
      <c r="AL16" s="268"/>
      <c r="AM16" s="268"/>
      <c r="AN16" s="268"/>
      <c r="AO16" s="268"/>
      <c r="AP16" s="268"/>
      <c r="AQ16" s="269"/>
      <c r="AR16" s="486"/>
      <c r="AS16" s="487"/>
      <c r="AT16" s="487"/>
      <c r="AU16" s="487"/>
      <c r="AV16" s="487"/>
      <c r="AW16" s="487"/>
      <c r="AX16" s="488"/>
    </row>
    <row r="17" spans="1:50" ht="24.75" customHeight="1" x14ac:dyDescent="0.2">
      <c r="A17" s="107"/>
      <c r="B17" s="108"/>
      <c r="C17" s="108"/>
      <c r="D17" s="108"/>
      <c r="E17" s="108"/>
      <c r="F17" s="109"/>
      <c r="G17" s="563"/>
      <c r="H17" s="564"/>
      <c r="I17" s="370" t="s">
        <v>46</v>
      </c>
      <c r="J17" s="491"/>
      <c r="K17" s="491"/>
      <c r="L17" s="491"/>
      <c r="M17" s="491"/>
      <c r="N17" s="491"/>
      <c r="O17" s="492"/>
      <c r="P17" s="267" t="s">
        <v>618</v>
      </c>
      <c r="Q17" s="268"/>
      <c r="R17" s="268"/>
      <c r="S17" s="268"/>
      <c r="T17" s="268"/>
      <c r="U17" s="268"/>
      <c r="V17" s="269"/>
      <c r="W17" s="267" t="s">
        <v>618</v>
      </c>
      <c r="X17" s="268"/>
      <c r="Y17" s="268"/>
      <c r="Z17" s="268"/>
      <c r="AA17" s="268"/>
      <c r="AB17" s="268"/>
      <c r="AC17" s="269"/>
      <c r="AD17" s="267">
        <v>1903</v>
      </c>
      <c r="AE17" s="268"/>
      <c r="AF17" s="268"/>
      <c r="AG17" s="268"/>
      <c r="AH17" s="268"/>
      <c r="AI17" s="268"/>
      <c r="AJ17" s="269"/>
      <c r="AK17" s="267">
        <v>1337</v>
      </c>
      <c r="AL17" s="268"/>
      <c r="AM17" s="268"/>
      <c r="AN17" s="268"/>
      <c r="AO17" s="268"/>
      <c r="AP17" s="268"/>
      <c r="AQ17" s="269"/>
      <c r="AR17" s="270"/>
      <c r="AS17" s="270"/>
      <c r="AT17" s="270"/>
      <c r="AU17" s="270"/>
      <c r="AV17" s="270"/>
      <c r="AW17" s="270"/>
      <c r="AX17" s="271"/>
    </row>
    <row r="18" spans="1:50" ht="24.75" customHeight="1" x14ac:dyDescent="0.2">
      <c r="A18" s="107"/>
      <c r="B18" s="108"/>
      <c r="C18" s="108"/>
      <c r="D18" s="108"/>
      <c r="E18" s="108"/>
      <c r="F18" s="109"/>
      <c r="G18" s="565"/>
      <c r="H18" s="566"/>
      <c r="I18" s="553" t="s">
        <v>18</v>
      </c>
      <c r="J18" s="554"/>
      <c r="K18" s="554"/>
      <c r="L18" s="554"/>
      <c r="M18" s="554"/>
      <c r="N18" s="554"/>
      <c r="O18" s="555"/>
      <c r="P18" s="328">
        <f>SUM(P13:V17)</f>
        <v>0</v>
      </c>
      <c r="Q18" s="329"/>
      <c r="R18" s="329"/>
      <c r="S18" s="329"/>
      <c r="T18" s="329"/>
      <c r="U18" s="329"/>
      <c r="V18" s="330"/>
      <c r="W18" s="328">
        <f>SUM(W13:AC17)</f>
        <v>0</v>
      </c>
      <c r="X18" s="329"/>
      <c r="Y18" s="329"/>
      <c r="Z18" s="329"/>
      <c r="AA18" s="329"/>
      <c r="AB18" s="329"/>
      <c r="AC18" s="330"/>
      <c r="AD18" s="328">
        <f>SUM(AD13:AJ17)</f>
        <v>907</v>
      </c>
      <c r="AE18" s="329"/>
      <c r="AF18" s="329"/>
      <c r="AG18" s="329"/>
      <c r="AH18" s="329"/>
      <c r="AI18" s="329"/>
      <c r="AJ18" s="330"/>
      <c r="AK18" s="328">
        <f>SUM(AK13:AQ17)</f>
        <v>2333</v>
      </c>
      <c r="AL18" s="329"/>
      <c r="AM18" s="329"/>
      <c r="AN18" s="329"/>
      <c r="AO18" s="329"/>
      <c r="AP18" s="329"/>
      <c r="AQ18" s="330"/>
      <c r="AR18" s="328">
        <f>SUM(AR13:AX17)</f>
        <v>0</v>
      </c>
      <c r="AS18" s="329"/>
      <c r="AT18" s="329"/>
      <c r="AU18" s="329"/>
      <c r="AV18" s="329"/>
      <c r="AW18" s="329"/>
      <c r="AX18" s="331"/>
    </row>
    <row r="19" spans="1:50" ht="24.75" customHeight="1" x14ac:dyDescent="0.2">
      <c r="A19" s="107"/>
      <c r="B19" s="108"/>
      <c r="C19" s="108"/>
      <c r="D19" s="108"/>
      <c r="E19" s="108"/>
      <c r="F19" s="109"/>
      <c r="G19" s="325" t="s">
        <v>9</v>
      </c>
      <c r="H19" s="326"/>
      <c r="I19" s="326"/>
      <c r="J19" s="326"/>
      <c r="K19" s="326"/>
      <c r="L19" s="326"/>
      <c r="M19" s="326"/>
      <c r="N19" s="326"/>
      <c r="O19" s="326"/>
      <c r="P19" s="267">
        <v>0</v>
      </c>
      <c r="Q19" s="268"/>
      <c r="R19" s="268"/>
      <c r="S19" s="268"/>
      <c r="T19" s="268"/>
      <c r="U19" s="268"/>
      <c r="V19" s="269"/>
      <c r="W19" s="267">
        <v>0</v>
      </c>
      <c r="X19" s="268"/>
      <c r="Y19" s="268"/>
      <c r="Z19" s="268"/>
      <c r="AA19" s="268"/>
      <c r="AB19" s="268"/>
      <c r="AC19" s="269"/>
      <c r="AD19" s="267">
        <v>855</v>
      </c>
      <c r="AE19" s="268"/>
      <c r="AF19" s="268"/>
      <c r="AG19" s="268"/>
      <c r="AH19" s="268"/>
      <c r="AI19" s="268"/>
      <c r="AJ19" s="269"/>
      <c r="AK19" s="327"/>
      <c r="AL19" s="327"/>
      <c r="AM19" s="327"/>
      <c r="AN19" s="327"/>
      <c r="AO19" s="327"/>
      <c r="AP19" s="327"/>
      <c r="AQ19" s="327"/>
      <c r="AR19" s="327"/>
      <c r="AS19" s="327"/>
      <c r="AT19" s="327"/>
      <c r="AU19" s="327"/>
      <c r="AV19" s="327"/>
      <c r="AW19" s="327"/>
      <c r="AX19" s="332"/>
    </row>
    <row r="20" spans="1:50" ht="24.75" customHeight="1" x14ac:dyDescent="0.2">
      <c r="A20" s="107"/>
      <c r="B20" s="108"/>
      <c r="C20" s="108"/>
      <c r="D20" s="108"/>
      <c r="E20" s="108"/>
      <c r="F20" s="109"/>
      <c r="G20" s="325" t="s">
        <v>10</v>
      </c>
      <c r="H20" s="326"/>
      <c r="I20" s="326"/>
      <c r="J20" s="326"/>
      <c r="K20" s="326"/>
      <c r="L20" s="326"/>
      <c r="M20" s="326"/>
      <c r="N20" s="326"/>
      <c r="O20" s="326"/>
      <c r="P20" s="333" t="str">
        <f>IF(P18=0, "-", SUM(P19)/P18)</f>
        <v>-</v>
      </c>
      <c r="Q20" s="333"/>
      <c r="R20" s="333"/>
      <c r="S20" s="333"/>
      <c r="T20" s="333"/>
      <c r="U20" s="333"/>
      <c r="V20" s="333"/>
      <c r="W20" s="333" t="str">
        <f t="shared" ref="W20" si="0">IF(W18=0, "-", SUM(W19)/W18)</f>
        <v>-</v>
      </c>
      <c r="X20" s="333"/>
      <c r="Y20" s="333"/>
      <c r="Z20" s="333"/>
      <c r="AA20" s="333"/>
      <c r="AB20" s="333"/>
      <c r="AC20" s="333"/>
      <c r="AD20" s="333">
        <f t="shared" ref="AD20" si="1">IF(AD18=0, "-", SUM(AD19)/AD18)</f>
        <v>0.94266813671444327</v>
      </c>
      <c r="AE20" s="333"/>
      <c r="AF20" s="333"/>
      <c r="AG20" s="333"/>
      <c r="AH20" s="333"/>
      <c r="AI20" s="333"/>
      <c r="AJ20" s="333"/>
      <c r="AK20" s="327"/>
      <c r="AL20" s="327"/>
      <c r="AM20" s="327"/>
      <c r="AN20" s="327"/>
      <c r="AO20" s="327"/>
      <c r="AP20" s="327"/>
      <c r="AQ20" s="334"/>
      <c r="AR20" s="334"/>
      <c r="AS20" s="334"/>
      <c r="AT20" s="334"/>
      <c r="AU20" s="327"/>
      <c r="AV20" s="327"/>
      <c r="AW20" s="327"/>
      <c r="AX20" s="332"/>
    </row>
    <row r="21" spans="1:50" ht="25.5" customHeight="1" x14ac:dyDescent="0.2">
      <c r="A21" s="110"/>
      <c r="B21" s="111"/>
      <c r="C21" s="111"/>
      <c r="D21" s="111"/>
      <c r="E21" s="111"/>
      <c r="F21" s="112"/>
      <c r="G21" s="686" t="s">
        <v>243</v>
      </c>
      <c r="H21" s="687"/>
      <c r="I21" s="687"/>
      <c r="J21" s="687"/>
      <c r="K21" s="687"/>
      <c r="L21" s="687"/>
      <c r="M21" s="687"/>
      <c r="N21" s="687"/>
      <c r="O21" s="687"/>
      <c r="P21" s="333" t="str">
        <f>IF(P19=0, "-", SUM(P19)/SUM(P13,P14))</f>
        <v>-</v>
      </c>
      <c r="Q21" s="333"/>
      <c r="R21" s="333"/>
      <c r="S21" s="333"/>
      <c r="T21" s="333"/>
      <c r="U21" s="333"/>
      <c r="V21" s="333"/>
      <c r="W21" s="333" t="str">
        <f t="shared" ref="W21" si="2">IF(W19=0, "-", SUM(W19)/SUM(W13,W14))</f>
        <v>-</v>
      </c>
      <c r="X21" s="333"/>
      <c r="Y21" s="333"/>
      <c r="Z21" s="333"/>
      <c r="AA21" s="333"/>
      <c r="AB21" s="333"/>
      <c r="AC21" s="333"/>
      <c r="AD21" s="333" t="e">
        <f t="shared" ref="AD21" si="3">IF(AD19=0, "-", SUM(AD19)/SUM(AD13,AD14))</f>
        <v>#DIV/0!</v>
      </c>
      <c r="AE21" s="333"/>
      <c r="AF21" s="333"/>
      <c r="AG21" s="333"/>
      <c r="AH21" s="333"/>
      <c r="AI21" s="333"/>
      <c r="AJ21" s="333"/>
      <c r="AK21" s="327"/>
      <c r="AL21" s="327"/>
      <c r="AM21" s="327"/>
      <c r="AN21" s="327"/>
      <c r="AO21" s="327"/>
      <c r="AP21" s="327"/>
      <c r="AQ21" s="334"/>
      <c r="AR21" s="334"/>
      <c r="AS21" s="334"/>
      <c r="AT21" s="334"/>
      <c r="AU21" s="327"/>
      <c r="AV21" s="327"/>
      <c r="AW21" s="327"/>
      <c r="AX21" s="332"/>
    </row>
    <row r="22" spans="1:50" ht="18.75" customHeight="1" x14ac:dyDescent="0.2">
      <c r="A22" s="119" t="s">
        <v>581</v>
      </c>
      <c r="B22" s="120"/>
      <c r="C22" s="120"/>
      <c r="D22" s="120"/>
      <c r="E22" s="120"/>
      <c r="F22" s="121"/>
      <c r="G22" s="113" t="s">
        <v>230</v>
      </c>
      <c r="H22" s="114"/>
      <c r="I22" s="114"/>
      <c r="J22" s="114"/>
      <c r="K22" s="114"/>
      <c r="L22" s="114"/>
      <c r="M22" s="114"/>
      <c r="N22" s="114"/>
      <c r="O22" s="115"/>
      <c r="P22" s="128" t="s">
        <v>579</v>
      </c>
      <c r="Q22" s="114"/>
      <c r="R22" s="114"/>
      <c r="S22" s="114"/>
      <c r="T22" s="114"/>
      <c r="U22" s="114"/>
      <c r="V22" s="115"/>
      <c r="W22" s="128" t="s">
        <v>580</v>
      </c>
      <c r="X22" s="114"/>
      <c r="Y22" s="114"/>
      <c r="Z22" s="114"/>
      <c r="AA22" s="114"/>
      <c r="AB22" s="114"/>
      <c r="AC22" s="115"/>
      <c r="AD22" s="128" t="s">
        <v>229</v>
      </c>
      <c r="AE22" s="114"/>
      <c r="AF22" s="114"/>
      <c r="AG22" s="114"/>
      <c r="AH22" s="114"/>
      <c r="AI22" s="114"/>
      <c r="AJ22" s="114"/>
      <c r="AK22" s="114"/>
      <c r="AL22" s="114"/>
      <c r="AM22" s="114"/>
      <c r="AN22" s="114"/>
      <c r="AO22" s="114"/>
      <c r="AP22" s="114"/>
      <c r="AQ22" s="114"/>
      <c r="AR22" s="114"/>
      <c r="AS22" s="114"/>
      <c r="AT22" s="114"/>
      <c r="AU22" s="114"/>
      <c r="AV22" s="114"/>
      <c r="AW22" s="114"/>
      <c r="AX22" s="129"/>
    </row>
    <row r="23" spans="1:50" ht="25.5" customHeight="1" x14ac:dyDescent="0.2">
      <c r="A23" s="122"/>
      <c r="B23" s="123"/>
      <c r="C23" s="123"/>
      <c r="D23" s="123"/>
      <c r="E23" s="123"/>
      <c r="F23" s="124"/>
      <c r="G23" s="116" t="s">
        <v>283</v>
      </c>
      <c r="H23" s="117"/>
      <c r="I23" s="117"/>
      <c r="J23" s="117"/>
      <c r="K23" s="117"/>
      <c r="L23" s="117"/>
      <c r="M23" s="117"/>
      <c r="N23" s="117"/>
      <c r="O23" s="118"/>
      <c r="P23" s="158" t="s">
        <v>618</v>
      </c>
      <c r="Q23" s="159"/>
      <c r="R23" s="159"/>
      <c r="S23" s="159"/>
      <c r="T23" s="159"/>
      <c r="U23" s="159"/>
      <c r="V23" s="160"/>
      <c r="W23" s="158" t="s">
        <v>589</v>
      </c>
      <c r="X23" s="159"/>
      <c r="Y23" s="159"/>
      <c r="Z23" s="159"/>
      <c r="AA23" s="159"/>
      <c r="AB23" s="159"/>
      <c r="AC23" s="160"/>
      <c r="AD23" s="130"/>
      <c r="AE23" s="131"/>
      <c r="AF23" s="131"/>
      <c r="AG23" s="131"/>
      <c r="AH23" s="131"/>
      <c r="AI23" s="131"/>
      <c r="AJ23" s="131"/>
      <c r="AK23" s="131"/>
      <c r="AL23" s="131"/>
      <c r="AM23" s="131"/>
      <c r="AN23" s="131"/>
      <c r="AO23" s="131"/>
      <c r="AP23" s="131"/>
      <c r="AQ23" s="131"/>
      <c r="AR23" s="131"/>
      <c r="AS23" s="131"/>
      <c r="AT23" s="131"/>
      <c r="AU23" s="131"/>
      <c r="AV23" s="131"/>
      <c r="AW23" s="131"/>
      <c r="AX23" s="132"/>
    </row>
    <row r="24" spans="1:50" ht="25.5" customHeight="1" thickBot="1" x14ac:dyDescent="0.25">
      <c r="A24" s="125"/>
      <c r="B24" s="126"/>
      <c r="C24" s="126"/>
      <c r="D24" s="126"/>
      <c r="E24" s="126"/>
      <c r="F24" s="127"/>
      <c r="G24" s="161" t="s">
        <v>231</v>
      </c>
      <c r="H24" s="162"/>
      <c r="I24" s="162"/>
      <c r="J24" s="162"/>
      <c r="K24" s="162"/>
      <c r="L24" s="162"/>
      <c r="M24" s="162"/>
      <c r="N24" s="162"/>
      <c r="O24" s="163"/>
      <c r="P24" s="186" t="str">
        <f>AK13</f>
        <v>-</v>
      </c>
      <c r="Q24" s="187"/>
      <c r="R24" s="187"/>
      <c r="S24" s="187"/>
      <c r="T24" s="187"/>
      <c r="U24" s="187"/>
      <c r="V24" s="188"/>
      <c r="W24" s="186" t="str">
        <f>AR13</f>
        <v>-</v>
      </c>
      <c r="X24" s="187"/>
      <c r="Y24" s="187"/>
      <c r="Z24" s="187"/>
      <c r="AA24" s="187"/>
      <c r="AB24" s="187"/>
      <c r="AC24" s="188"/>
      <c r="AD24" s="133"/>
      <c r="AE24" s="133"/>
      <c r="AF24" s="133"/>
      <c r="AG24" s="133"/>
      <c r="AH24" s="133"/>
      <c r="AI24" s="133"/>
      <c r="AJ24" s="133"/>
      <c r="AK24" s="133"/>
      <c r="AL24" s="133"/>
      <c r="AM24" s="133"/>
      <c r="AN24" s="133"/>
      <c r="AO24" s="133"/>
      <c r="AP24" s="133"/>
      <c r="AQ24" s="133"/>
      <c r="AR24" s="133"/>
      <c r="AS24" s="133"/>
      <c r="AT24" s="133"/>
      <c r="AU24" s="133"/>
      <c r="AV24" s="133"/>
      <c r="AW24" s="133"/>
      <c r="AX24" s="134"/>
    </row>
    <row r="25" spans="1:50" ht="18.75" customHeight="1" x14ac:dyDescent="0.2">
      <c r="A25" s="384" t="s">
        <v>240</v>
      </c>
      <c r="B25" s="385"/>
      <c r="C25" s="385"/>
      <c r="D25" s="385"/>
      <c r="E25" s="385"/>
      <c r="F25" s="386"/>
      <c r="G25" s="499" t="s">
        <v>137</v>
      </c>
      <c r="H25" s="264"/>
      <c r="I25" s="264"/>
      <c r="J25" s="264"/>
      <c r="K25" s="264"/>
      <c r="L25" s="264"/>
      <c r="M25" s="264"/>
      <c r="N25" s="264"/>
      <c r="O25" s="380"/>
      <c r="P25" s="379" t="s">
        <v>55</v>
      </c>
      <c r="Q25" s="264"/>
      <c r="R25" s="264"/>
      <c r="S25" s="264"/>
      <c r="T25" s="264"/>
      <c r="U25" s="264"/>
      <c r="V25" s="264"/>
      <c r="W25" s="264"/>
      <c r="X25" s="380"/>
      <c r="Y25" s="345"/>
      <c r="Z25" s="346"/>
      <c r="AA25" s="347"/>
      <c r="AB25" s="256" t="s">
        <v>11</v>
      </c>
      <c r="AC25" s="257"/>
      <c r="AD25" s="258"/>
      <c r="AE25" s="256" t="s">
        <v>269</v>
      </c>
      <c r="AF25" s="257"/>
      <c r="AG25" s="257"/>
      <c r="AH25" s="258"/>
      <c r="AI25" s="262" t="s">
        <v>288</v>
      </c>
      <c r="AJ25" s="262"/>
      <c r="AK25" s="262"/>
      <c r="AL25" s="256"/>
      <c r="AM25" s="262" t="s">
        <v>385</v>
      </c>
      <c r="AN25" s="262"/>
      <c r="AO25" s="262"/>
      <c r="AP25" s="256"/>
      <c r="AQ25" s="496" t="s">
        <v>171</v>
      </c>
      <c r="AR25" s="497"/>
      <c r="AS25" s="497"/>
      <c r="AT25" s="498"/>
      <c r="AU25" s="264" t="s">
        <v>127</v>
      </c>
      <c r="AV25" s="264"/>
      <c r="AW25" s="264"/>
      <c r="AX25" s="265"/>
    </row>
    <row r="26" spans="1:50" ht="18.75" customHeight="1" x14ac:dyDescent="0.2">
      <c r="A26" s="387"/>
      <c r="B26" s="388"/>
      <c r="C26" s="388"/>
      <c r="D26" s="388"/>
      <c r="E26" s="388"/>
      <c r="F26" s="389"/>
      <c r="G26" s="500"/>
      <c r="H26" s="279"/>
      <c r="I26" s="279"/>
      <c r="J26" s="279"/>
      <c r="K26" s="279"/>
      <c r="L26" s="279"/>
      <c r="M26" s="279"/>
      <c r="N26" s="279"/>
      <c r="O26" s="382"/>
      <c r="P26" s="381"/>
      <c r="Q26" s="279"/>
      <c r="R26" s="279"/>
      <c r="S26" s="279"/>
      <c r="T26" s="279"/>
      <c r="U26" s="279"/>
      <c r="V26" s="279"/>
      <c r="W26" s="279"/>
      <c r="X26" s="382"/>
      <c r="Y26" s="373"/>
      <c r="Z26" s="374"/>
      <c r="AA26" s="375"/>
      <c r="AB26" s="259"/>
      <c r="AC26" s="260"/>
      <c r="AD26" s="261"/>
      <c r="AE26" s="259"/>
      <c r="AF26" s="260"/>
      <c r="AG26" s="260"/>
      <c r="AH26" s="261"/>
      <c r="AI26" s="263"/>
      <c r="AJ26" s="263"/>
      <c r="AK26" s="263"/>
      <c r="AL26" s="259"/>
      <c r="AM26" s="263"/>
      <c r="AN26" s="263"/>
      <c r="AO26" s="263"/>
      <c r="AP26" s="259"/>
      <c r="AQ26" s="278">
        <v>2</v>
      </c>
      <c r="AR26" s="248"/>
      <c r="AS26" s="203" t="s">
        <v>172</v>
      </c>
      <c r="AT26" s="204"/>
      <c r="AU26" s="224">
        <v>3</v>
      </c>
      <c r="AV26" s="224"/>
      <c r="AW26" s="279" t="s">
        <v>165</v>
      </c>
      <c r="AX26" s="280"/>
    </row>
    <row r="27" spans="1:50" ht="23.25" customHeight="1" x14ac:dyDescent="0.2">
      <c r="A27" s="390"/>
      <c r="B27" s="388"/>
      <c r="C27" s="388"/>
      <c r="D27" s="388"/>
      <c r="E27" s="388"/>
      <c r="F27" s="389"/>
      <c r="G27" s="570" t="s">
        <v>594</v>
      </c>
      <c r="H27" s="571"/>
      <c r="I27" s="571"/>
      <c r="J27" s="571"/>
      <c r="K27" s="571"/>
      <c r="L27" s="571"/>
      <c r="M27" s="571"/>
      <c r="N27" s="571"/>
      <c r="O27" s="572"/>
      <c r="P27" s="153" t="s">
        <v>595</v>
      </c>
      <c r="Q27" s="153"/>
      <c r="R27" s="153"/>
      <c r="S27" s="153"/>
      <c r="T27" s="153"/>
      <c r="U27" s="153"/>
      <c r="V27" s="153"/>
      <c r="W27" s="153"/>
      <c r="X27" s="226"/>
      <c r="Y27" s="376" t="s">
        <v>12</v>
      </c>
      <c r="Z27" s="377"/>
      <c r="AA27" s="378"/>
      <c r="AB27" s="383" t="s">
        <v>596</v>
      </c>
      <c r="AC27" s="383"/>
      <c r="AD27" s="383"/>
      <c r="AE27" s="266" t="s">
        <v>618</v>
      </c>
      <c r="AF27" s="251"/>
      <c r="AG27" s="251"/>
      <c r="AH27" s="251"/>
      <c r="AI27" s="266" t="s">
        <v>618</v>
      </c>
      <c r="AJ27" s="251"/>
      <c r="AK27" s="251"/>
      <c r="AL27" s="251"/>
      <c r="AM27" s="266">
        <v>17324</v>
      </c>
      <c r="AN27" s="251"/>
      <c r="AO27" s="251"/>
      <c r="AP27" s="251"/>
      <c r="AQ27" s="138">
        <v>17324</v>
      </c>
      <c r="AR27" s="139"/>
      <c r="AS27" s="139"/>
      <c r="AT27" s="140"/>
      <c r="AU27" s="251" t="s">
        <v>618</v>
      </c>
      <c r="AV27" s="251"/>
      <c r="AW27" s="251"/>
      <c r="AX27" s="252"/>
    </row>
    <row r="28" spans="1:50" ht="23.25" customHeight="1" x14ac:dyDescent="0.2">
      <c r="A28" s="391"/>
      <c r="B28" s="392"/>
      <c r="C28" s="392"/>
      <c r="D28" s="392"/>
      <c r="E28" s="392"/>
      <c r="F28" s="393"/>
      <c r="G28" s="573"/>
      <c r="H28" s="574"/>
      <c r="I28" s="574"/>
      <c r="J28" s="574"/>
      <c r="K28" s="574"/>
      <c r="L28" s="574"/>
      <c r="M28" s="574"/>
      <c r="N28" s="574"/>
      <c r="O28" s="575"/>
      <c r="P28" s="228"/>
      <c r="Q28" s="228"/>
      <c r="R28" s="228"/>
      <c r="S28" s="228"/>
      <c r="T28" s="228"/>
      <c r="U28" s="228"/>
      <c r="V28" s="228"/>
      <c r="W28" s="228"/>
      <c r="X28" s="229"/>
      <c r="Y28" s="275" t="s">
        <v>50</v>
      </c>
      <c r="Z28" s="276"/>
      <c r="AA28" s="277"/>
      <c r="AB28" s="398" t="s">
        <v>596</v>
      </c>
      <c r="AC28" s="398"/>
      <c r="AD28" s="398"/>
      <c r="AE28" s="266" t="s">
        <v>598</v>
      </c>
      <c r="AF28" s="251"/>
      <c r="AG28" s="251"/>
      <c r="AH28" s="251"/>
      <c r="AI28" s="266" t="s">
        <v>618</v>
      </c>
      <c r="AJ28" s="251"/>
      <c r="AK28" s="251"/>
      <c r="AL28" s="251"/>
      <c r="AM28" s="138">
        <v>22248</v>
      </c>
      <c r="AN28" s="139"/>
      <c r="AO28" s="139"/>
      <c r="AP28" s="140"/>
      <c r="AQ28" s="138">
        <v>22248</v>
      </c>
      <c r="AR28" s="139"/>
      <c r="AS28" s="139"/>
      <c r="AT28" s="140"/>
      <c r="AU28" s="251">
        <v>31148</v>
      </c>
      <c r="AV28" s="251"/>
      <c r="AW28" s="251"/>
      <c r="AX28" s="252"/>
    </row>
    <row r="29" spans="1:50" ht="23.25" customHeight="1" x14ac:dyDescent="0.2">
      <c r="A29" s="390"/>
      <c r="B29" s="388"/>
      <c r="C29" s="388"/>
      <c r="D29" s="388"/>
      <c r="E29" s="388"/>
      <c r="F29" s="389"/>
      <c r="G29" s="576"/>
      <c r="H29" s="577"/>
      <c r="I29" s="577"/>
      <c r="J29" s="577"/>
      <c r="K29" s="577"/>
      <c r="L29" s="577"/>
      <c r="M29" s="577"/>
      <c r="N29" s="577"/>
      <c r="O29" s="578"/>
      <c r="P29" s="230"/>
      <c r="Q29" s="230"/>
      <c r="R29" s="230"/>
      <c r="S29" s="230"/>
      <c r="T29" s="230"/>
      <c r="U29" s="230"/>
      <c r="V29" s="230"/>
      <c r="W29" s="230"/>
      <c r="X29" s="231"/>
      <c r="Y29" s="275" t="s">
        <v>13</v>
      </c>
      <c r="Z29" s="276"/>
      <c r="AA29" s="277"/>
      <c r="AB29" s="580" t="s">
        <v>166</v>
      </c>
      <c r="AC29" s="580"/>
      <c r="AD29" s="580"/>
      <c r="AE29" s="266" t="s">
        <v>618</v>
      </c>
      <c r="AF29" s="251"/>
      <c r="AG29" s="251"/>
      <c r="AH29" s="251"/>
      <c r="AI29" s="266" t="s">
        <v>618</v>
      </c>
      <c r="AJ29" s="251"/>
      <c r="AK29" s="251"/>
      <c r="AL29" s="251"/>
      <c r="AM29" s="266">
        <f>17393/22248*100</f>
        <v>78.177813736066156</v>
      </c>
      <c r="AN29" s="251"/>
      <c r="AO29" s="251"/>
      <c r="AP29" s="251"/>
      <c r="AQ29" s="138">
        <v>78.2</v>
      </c>
      <c r="AR29" s="139"/>
      <c r="AS29" s="139"/>
      <c r="AT29" s="140"/>
      <c r="AU29" s="251" t="s">
        <v>618</v>
      </c>
      <c r="AV29" s="251"/>
      <c r="AW29" s="251"/>
      <c r="AX29" s="252"/>
    </row>
    <row r="30" spans="1:50" ht="23.25" customHeight="1" x14ac:dyDescent="0.2">
      <c r="A30" s="706" t="s">
        <v>260</v>
      </c>
      <c r="B30" s="707"/>
      <c r="C30" s="707"/>
      <c r="D30" s="707"/>
      <c r="E30" s="707"/>
      <c r="F30" s="708"/>
      <c r="G30" s="712" t="s">
        <v>630</v>
      </c>
      <c r="H30" s="713"/>
      <c r="I30" s="713"/>
      <c r="J30" s="713"/>
      <c r="K30" s="713"/>
      <c r="L30" s="713"/>
      <c r="M30" s="713"/>
      <c r="N30" s="713"/>
      <c r="O30" s="713"/>
      <c r="P30" s="713"/>
      <c r="Q30" s="713"/>
      <c r="R30" s="713"/>
      <c r="S30" s="713"/>
      <c r="T30" s="713"/>
      <c r="U30" s="713"/>
      <c r="V30" s="713"/>
      <c r="W30" s="713"/>
      <c r="X30" s="713"/>
      <c r="Y30" s="713"/>
      <c r="Z30" s="713"/>
      <c r="AA30" s="713"/>
      <c r="AB30" s="713"/>
      <c r="AC30" s="713"/>
      <c r="AD30" s="713"/>
      <c r="AE30" s="713"/>
      <c r="AF30" s="713"/>
      <c r="AG30" s="713"/>
      <c r="AH30" s="713"/>
      <c r="AI30" s="713"/>
      <c r="AJ30" s="713"/>
      <c r="AK30" s="713"/>
      <c r="AL30" s="713"/>
      <c r="AM30" s="713"/>
      <c r="AN30" s="713"/>
      <c r="AO30" s="713"/>
      <c r="AP30" s="713"/>
      <c r="AQ30" s="713"/>
      <c r="AR30" s="713"/>
      <c r="AS30" s="713"/>
      <c r="AT30" s="713"/>
      <c r="AU30" s="713"/>
      <c r="AV30" s="713"/>
      <c r="AW30" s="713"/>
      <c r="AX30" s="714"/>
    </row>
    <row r="31" spans="1:50" ht="23.25" customHeight="1" thickBot="1" x14ac:dyDescent="0.25">
      <c r="A31" s="709"/>
      <c r="B31" s="710"/>
      <c r="C31" s="710"/>
      <c r="D31" s="710"/>
      <c r="E31" s="710"/>
      <c r="F31" s="711"/>
      <c r="G31" s="715"/>
      <c r="H31" s="716"/>
      <c r="I31" s="716"/>
      <c r="J31" s="716"/>
      <c r="K31" s="716"/>
      <c r="L31" s="716"/>
      <c r="M31" s="716"/>
      <c r="N31" s="716"/>
      <c r="O31" s="716"/>
      <c r="P31" s="716"/>
      <c r="Q31" s="716"/>
      <c r="R31" s="716"/>
      <c r="S31" s="716"/>
      <c r="T31" s="716"/>
      <c r="U31" s="716"/>
      <c r="V31" s="716"/>
      <c r="W31" s="716"/>
      <c r="X31" s="716"/>
      <c r="Y31" s="716"/>
      <c r="Z31" s="716"/>
      <c r="AA31" s="716"/>
      <c r="AB31" s="716"/>
      <c r="AC31" s="716"/>
      <c r="AD31" s="716"/>
      <c r="AE31" s="716"/>
      <c r="AF31" s="716"/>
      <c r="AG31" s="716"/>
      <c r="AH31" s="716"/>
      <c r="AI31" s="716"/>
      <c r="AJ31" s="716"/>
      <c r="AK31" s="716"/>
      <c r="AL31" s="716"/>
      <c r="AM31" s="716"/>
      <c r="AN31" s="716"/>
      <c r="AO31" s="716"/>
      <c r="AP31" s="716"/>
      <c r="AQ31" s="716"/>
      <c r="AR31" s="716"/>
      <c r="AS31" s="716"/>
      <c r="AT31" s="716"/>
      <c r="AU31" s="716"/>
      <c r="AV31" s="716"/>
      <c r="AW31" s="716"/>
      <c r="AX31" s="717"/>
    </row>
    <row r="32" spans="1:50" ht="31.5" customHeight="1" x14ac:dyDescent="0.2">
      <c r="A32" s="673" t="s">
        <v>241</v>
      </c>
      <c r="B32" s="674"/>
      <c r="C32" s="674"/>
      <c r="D32" s="674"/>
      <c r="E32" s="674"/>
      <c r="F32" s="675"/>
      <c r="G32" s="676" t="s">
        <v>56</v>
      </c>
      <c r="H32" s="676"/>
      <c r="I32" s="676"/>
      <c r="J32" s="676"/>
      <c r="K32" s="676"/>
      <c r="L32" s="676"/>
      <c r="M32" s="676"/>
      <c r="N32" s="676"/>
      <c r="O32" s="676"/>
      <c r="P32" s="676"/>
      <c r="Q32" s="676"/>
      <c r="R32" s="676"/>
      <c r="S32" s="676"/>
      <c r="T32" s="676"/>
      <c r="U32" s="676"/>
      <c r="V32" s="676"/>
      <c r="W32" s="676"/>
      <c r="X32" s="677"/>
      <c r="Y32" s="345"/>
      <c r="Z32" s="346"/>
      <c r="AA32" s="347"/>
      <c r="AB32" s="666" t="s">
        <v>11</v>
      </c>
      <c r="AC32" s="666"/>
      <c r="AD32" s="666"/>
      <c r="AE32" s="635" t="s">
        <v>269</v>
      </c>
      <c r="AF32" s="636"/>
      <c r="AG32" s="636"/>
      <c r="AH32" s="637"/>
      <c r="AI32" s="635" t="s">
        <v>288</v>
      </c>
      <c r="AJ32" s="636"/>
      <c r="AK32" s="636"/>
      <c r="AL32" s="637"/>
      <c r="AM32" s="635" t="s">
        <v>385</v>
      </c>
      <c r="AN32" s="636"/>
      <c r="AO32" s="636"/>
      <c r="AP32" s="637"/>
      <c r="AQ32" s="688" t="s">
        <v>293</v>
      </c>
      <c r="AR32" s="689"/>
      <c r="AS32" s="689"/>
      <c r="AT32" s="690"/>
      <c r="AU32" s="688" t="s">
        <v>417</v>
      </c>
      <c r="AV32" s="689"/>
      <c r="AW32" s="689"/>
      <c r="AX32" s="691"/>
    </row>
    <row r="33" spans="1:51" ht="23.25" customHeight="1" x14ac:dyDescent="0.2">
      <c r="A33" s="338"/>
      <c r="B33" s="339"/>
      <c r="C33" s="339"/>
      <c r="D33" s="339"/>
      <c r="E33" s="339"/>
      <c r="F33" s="340"/>
      <c r="G33" s="153" t="s">
        <v>599</v>
      </c>
      <c r="H33" s="153"/>
      <c r="I33" s="153"/>
      <c r="J33" s="153"/>
      <c r="K33" s="153"/>
      <c r="L33" s="153"/>
      <c r="M33" s="153"/>
      <c r="N33" s="153"/>
      <c r="O33" s="153"/>
      <c r="P33" s="153"/>
      <c r="Q33" s="153"/>
      <c r="R33" s="153"/>
      <c r="S33" s="153"/>
      <c r="T33" s="153"/>
      <c r="U33" s="153"/>
      <c r="V33" s="153"/>
      <c r="W33" s="153"/>
      <c r="X33" s="226"/>
      <c r="Y33" s="638" t="s">
        <v>51</v>
      </c>
      <c r="Z33" s="534"/>
      <c r="AA33" s="535"/>
      <c r="AB33" s="383" t="s">
        <v>600</v>
      </c>
      <c r="AC33" s="383"/>
      <c r="AD33" s="383"/>
      <c r="AE33" s="266" t="s">
        <v>618</v>
      </c>
      <c r="AF33" s="251"/>
      <c r="AG33" s="251"/>
      <c r="AH33" s="651"/>
      <c r="AI33" s="266" t="s">
        <v>618</v>
      </c>
      <c r="AJ33" s="251"/>
      <c r="AK33" s="251"/>
      <c r="AL33" s="651"/>
      <c r="AM33" s="344">
        <v>90</v>
      </c>
      <c r="AN33" s="344"/>
      <c r="AO33" s="344"/>
      <c r="AP33" s="344"/>
      <c r="AQ33" s="344"/>
      <c r="AR33" s="344"/>
      <c r="AS33" s="344"/>
      <c r="AT33" s="344"/>
      <c r="AU33" s="266"/>
      <c r="AV33" s="251"/>
      <c r="AW33" s="251"/>
      <c r="AX33" s="252"/>
    </row>
    <row r="34" spans="1:51" ht="23.25" customHeight="1" x14ac:dyDescent="0.2">
      <c r="A34" s="341"/>
      <c r="B34" s="342"/>
      <c r="C34" s="342"/>
      <c r="D34" s="342"/>
      <c r="E34" s="342"/>
      <c r="F34" s="343"/>
      <c r="G34" s="230"/>
      <c r="H34" s="230"/>
      <c r="I34" s="230"/>
      <c r="J34" s="230"/>
      <c r="K34" s="230"/>
      <c r="L34" s="230"/>
      <c r="M34" s="230"/>
      <c r="N34" s="230"/>
      <c r="O34" s="230"/>
      <c r="P34" s="230"/>
      <c r="Q34" s="230"/>
      <c r="R34" s="230"/>
      <c r="S34" s="230"/>
      <c r="T34" s="230"/>
      <c r="U34" s="230"/>
      <c r="V34" s="230"/>
      <c r="W34" s="230"/>
      <c r="X34" s="231"/>
      <c r="Y34" s="645" t="s">
        <v>52</v>
      </c>
      <c r="Z34" s="662"/>
      <c r="AA34" s="663"/>
      <c r="AB34" s="383" t="s">
        <v>600</v>
      </c>
      <c r="AC34" s="383"/>
      <c r="AD34" s="383"/>
      <c r="AE34" s="344" t="s">
        <v>618</v>
      </c>
      <c r="AF34" s="344"/>
      <c r="AG34" s="344"/>
      <c r="AH34" s="344"/>
      <c r="AI34" s="344" t="s">
        <v>618</v>
      </c>
      <c r="AJ34" s="344"/>
      <c r="AK34" s="344"/>
      <c r="AL34" s="344"/>
      <c r="AM34" s="344">
        <v>80</v>
      </c>
      <c r="AN34" s="344"/>
      <c r="AO34" s="344"/>
      <c r="AP34" s="344"/>
      <c r="AQ34" s="344">
        <v>95</v>
      </c>
      <c r="AR34" s="344"/>
      <c r="AS34" s="344"/>
      <c r="AT34" s="344"/>
      <c r="AU34" s="692">
        <v>120</v>
      </c>
      <c r="AV34" s="693"/>
      <c r="AW34" s="693"/>
      <c r="AX34" s="694"/>
    </row>
    <row r="35" spans="1:51" ht="31.5" customHeight="1" x14ac:dyDescent="0.2">
      <c r="A35" s="335" t="s">
        <v>241</v>
      </c>
      <c r="B35" s="336"/>
      <c r="C35" s="336"/>
      <c r="D35" s="336"/>
      <c r="E35" s="336"/>
      <c r="F35" s="337"/>
      <c r="G35" s="664" t="s">
        <v>56</v>
      </c>
      <c r="H35" s="664"/>
      <c r="I35" s="664"/>
      <c r="J35" s="664"/>
      <c r="K35" s="664"/>
      <c r="L35" s="664"/>
      <c r="M35" s="664"/>
      <c r="N35" s="664"/>
      <c r="O35" s="664"/>
      <c r="P35" s="664"/>
      <c r="Q35" s="664"/>
      <c r="R35" s="664"/>
      <c r="S35" s="664"/>
      <c r="T35" s="664"/>
      <c r="U35" s="664"/>
      <c r="V35" s="664"/>
      <c r="W35" s="664"/>
      <c r="X35" s="665"/>
      <c r="Y35" s="373"/>
      <c r="Z35" s="374"/>
      <c r="AA35" s="375"/>
      <c r="AB35" s="275" t="s">
        <v>11</v>
      </c>
      <c r="AC35" s="276"/>
      <c r="AD35" s="277"/>
      <c r="AE35" s="236" t="s">
        <v>269</v>
      </c>
      <c r="AF35" s="236"/>
      <c r="AG35" s="236"/>
      <c r="AH35" s="236"/>
      <c r="AI35" s="236" t="s">
        <v>288</v>
      </c>
      <c r="AJ35" s="236"/>
      <c r="AK35" s="236"/>
      <c r="AL35" s="236"/>
      <c r="AM35" s="236" t="s">
        <v>385</v>
      </c>
      <c r="AN35" s="236"/>
      <c r="AO35" s="236"/>
      <c r="AP35" s="236"/>
      <c r="AQ35" s="695" t="s">
        <v>293</v>
      </c>
      <c r="AR35" s="696"/>
      <c r="AS35" s="696"/>
      <c r="AT35" s="696"/>
      <c r="AU35" s="695" t="s">
        <v>417</v>
      </c>
      <c r="AV35" s="696"/>
      <c r="AW35" s="696"/>
      <c r="AX35" s="697"/>
      <c r="AY35">
        <f>COUNTA($G$36)</f>
        <v>1</v>
      </c>
    </row>
    <row r="36" spans="1:51" ht="23.25" customHeight="1" x14ac:dyDescent="0.2">
      <c r="A36" s="338"/>
      <c r="B36" s="339"/>
      <c r="C36" s="339"/>
      <c r="D36" s="339"/>
      <c r="E36" s="339"/>
      <c r="F36" s="340"/>
      <c r="G36" s="153" t="s">
        <v>601</v>
      </c>
      <c r="H36" s="153"/>
      <c r="I36" s="153"/>
      <c r="J36" s="153"/>
      <c r="K36" s="153"/>
      <c r="L36" s="153"/>
      <c r="M36" s="153"/>
      <c r="N36" s="153"/>
      <c r="O36" s="153"/>
      <c r="P36" s="153"/>
      <c r="Q36" s="153"/>
      <c r="R36" s="153"/>
      <c r="S36" s="153"/>
      <c r="T36" s="153"/>
      <c r="U36" s="153"/>
      <c r="V36" s="153"/>
      <c r="W36" s="153"/>
      <c r="X36" s="226"/>
      <c r="Y36" s="639" t="s">
        <v>51</v>
      </c>
      <c r="Z36" s="640"/>
      <c r="AA36" s="641"/>
      <c r="AB36" s="642" t="s">
        <v>596</v>
      </c>
      <c r="AC36" s="643"/>
      <c r="AD36" s="644"/>
      <c r="AE36" s="266" t="s">
        <v>618</v>
      </c>
      <c r="AF36" s="251"/>
      <c r="AG36" s="251"/>
      <c r="AH36" s="651"/>
      <c r="AI36" s="266" t="s">
        <v>618</v>
      </c>
      <c r="AJ36" s="251"/>
      <c r="AK36" s="251"/>
      <c r="AL36" s="651"/>
      <c r="AM36" s="344">
        <v>12515</v>
      </c>
      <c r="AN36" s="344"/>
      <c r="AO36" s="344"/>
      <c r="AP36" s="344"/>
      <c r="AQ36" s="344"/>
      <c r="AR36" s="344"/>
      <c r="AS36" s="344"/>
      <c r="AT36" s="344"/>
      <c r="AU36" s="344"/>
      <c r="AV36" s="344"/>
      <c r="AW36" s="344"/>
      <c r="AX36" s="705"/>
      <c r="AY36">
        <f>$AY$35</f>
        <v>1</v>
      </c>
    </row>
    <row r="37" spans="1:51" ht="23.25" customHeight="1" thickBot="1" x14ac:dyDescent="0.25">
      <c r="A37" s="341"/>
      <c r="B37" s="342"/>
      <c r="C37" s="342"/>
      <c r="D37" s="342"/>
      <c r="E37" s="342"/>
      <c r="F37" s="343"/>
      <c r="G37" s="230"/>
      <c r="H37" s="230"/>
      <c r="I37" s="230"/>
      <c r="J37" s="230"/>
      <c r="K37" s="230"/>
      <c r="L37" s="230"/>
      <c r="M37" s="230"/>
      <c r="N37" s="230"/>
      <c r="O37" s="230"/>
      <c r="P37" s="230"/>
      <c r="Q37" s="230"/>
      <c r="R37" s="230"/>
      <c r="S37" s="230"/>
      <c r="T37" s="230"/>
      <c r="U37" s="230"/>
      <c r="V37" s="230"/>
      <c r="W37" s="230"/>
      <c r="X37" s="231"/>
      <c r="Y37" s="645" t="s">
        <v>52</v>
      </c>
      <c r="Z37" s="646"/>
      <c r="AA37" s="647"/>
      <c r="AB37" s="648" t="s">
        <v>596</v>
      </c>
      <c r="AC37" s="649"/>
      <c r="AD37" s="650"/>
      <c r="AE37" s="344" t="s">
        <v>597</v>
      </c>
      <c r="AF37" s="344"/>
      <c r="AG37" s="344"/>
      <c r="AH37" s="344"/>
      <c r="AI37" s="344" t="s">
        <v>618</v>
      </c>
      <c r="AJ37" s="344"/>
      <c r="AK37" s="344"/>
      <c r="AL37" s="344"/>
      <c r="AM37" s="344">
        <v>16796</v>
      </c>
      <c r="AN37" s="344"/>
      <c r="AO37" s="344"/>
      <c r="AP37" s="344"/>
      <c r="AQ37" s="344">
        <v>23515</v>
      </c>
      <c r="AR37" s="344"/>
      <c r="AS37" s="344"/>
      <c r="AT37" s="344"/>
      <c r="AU37" s="344">
        <v>24529</v>
      </c>
      <c r="AV37" s="344"/>
      <c r="AW37" s="344"/>
      <c r="AX37" s="705"/>
      <c r="AY37">
        <f>$AY$35</f>
        <v>1</v>
      </c>
    </row>
    <row r="38" spans="1:51" ht="45" customHeight="1" x14ac:dyDescent="0.2">
      <c r="A38" s="724" t="s">
        <v>282</v>
      </c>
      <c r="B38" s="723"/>
      <c r="C38" s="722" t="s">
        <v>173</v>
      </c>
      <c r="D38" s="723"/>
      <c r="E38" s="194" t="s">
        <v>199</v>
      </c>
      <c r="F38" s="195"/>
      <c r="G38" s="196" t="s">
        <v>620</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8"/>
      <c r="AY38">
        <f>COUNTA($G$38)</f>
        <v>1</v>
      </c>
    </row>
    <row r="39" spans="1:51" ht="45" customHeight="1" x14ac:dyDescent="0.2">
      <c r="A39" s="725"/>
      <c r="B39" s="145"/>
      <c r="C39" s="144"/>
      <c r="D39" s="145"/>
      <c r="E39" s="189" t="s">
        <v>198</v>
      </c>
      <c r="F39" s="190"/>
      <c r="G39" s="191" t="s">
        <v>602</v>
      </c>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3"/>
      <c r="AY39">
        <f>$AY$38</f>
        <v>1</v>
      </c>
    </row>
    <row r="40" spans="1:51" ht="18.75" customHeight="1" x14ac:dyDescent="0.2">
      <c r="A40" s="725"/>
      <c r="B40" s="145"/>
      <c r="C40" s="144"/>
      <c r="D40" s="145"/>
      <c r="E40" s="142" t="s">
        <v>174</v>
      </c>
      <c r="F40" s="213"/>
      <c r="G40" s="199" t="s">
        <v>183</v>
      </c>
      <c r="H40" s="200"/>
      <c r="I40" s="200"/>
      <c r="J40" s="200"/>
      <c r="K40" s="200"/>
      <c r="L40" s="200"/>
      <c r="M40" s="200"/>
      <c r="N40" s="200"/>
      <c r="O40" s="200"/>
      <c r="P40" s="200"/>
      <c r="Q40" s="200"/>
      <c r="R40" s="200"/>
      <c r="S40" s="200"/>
      <c r="T40" s="200"/>
      <c r="U40" s="200"/>
      <c r="V40" s="200"/>
      <c r="W40" s="200"/>
      <c r="X40" s="201"/>
      <c r="Y40" s="205"/>
      <c r="Z40" s="206"/>
      <c r="AA40" s="207"/>
      <c r="AB40" s="211" t="s">
        <v>11</v>
      </c>
      <c r="AC40" s="200"/>
      <c r="AD40" s="201"/>
      <c r="AE40" s="164" t="s">
        <v>269</v>
      </c>
      <c r="AF40" s="165"/>
      <c r="AG40" s="165"/>
      <c r="AH40" s="166"/>
      <c r="AI40" s="164" t="s">
        <v>288</v>
      </c>
      <c r="AJ40" s="165"/>
      <c r="AK40" s="165"/>
      <c r="AL40" s="166"/>
      <c r="AM40" s="164" t="s">
        <v>574</v>
      </c>
      <c r="AN40" s="165"/>
      <c r="AO40" s="165"/>
      <c r="AP40" s="166"/>
      <c r="AQ40" s="211" t="s">
        <v>171</v>
      </c>
      <c r="AR40" s="200"/>
      <c r="AS40" s="200"/>
      <c r="AT40" s="201"/>
      <c r="AU40" s="245" t="s">
        <v>185</v>
      </c>
      <c r="AV40" s="245"/>
      <c r="AW40" s="245"/>
      <c r="AX40" s="246"/>
      <c r="AY40">
        <f>COUNTA($G$42)</f>
        <v>1</v>
      </c>
    </row>
    <row r="41" spans="1:51" ht="18.75" customHeight="1" x14ac:dyDescent="0.2">
      <c r="A41" s="725"/>
      <c r="B41" s="145"/>
      <c r="C41" s="144"/>
      <c r="D41" s="145"/>
      <c r="E41" s="144"/>
      <c r="F41" s="214"/>
      <c r="G41" s="202"/>
      <c r="H41" s="203"/>
      <c r="I41" s="203"/>
      <c r="J41" s="203"/>
      <c r="K41" s="203"/>
      <c r="L41" s="203"/>
      <c r="M41" s="203"/>
      <c r="N41" s="203"/>
      <c r="O41" s="203"/>
      <c r="P41" s="203"/>
      <c r="Q41" s="203"/>
      <c r="R41" s="203"/>
      <c r="S41" s="203"/>
      <c r="T41" s="203"/>
      <c r="U41" s="203"/>
      <c r="V41" s="203"/>
      <c r="W41" s="203"/>
      <c r="X41" s="204"/>
      <c r="Y41" s="208"/>
      <c r="Z41" s="209"/>
      <c r="AA41" s="210"/>
      <c r="AB41" s="212"/>
      <c r="AC41" s="203"/>
      <c r="AD41" s="204"/>
      <c r="AE41" s="212"/>
      <c r="AF41" s="203"/>
      <c r="AG41" s="203"/>
      <c r="AH41" s="204"/>
      <c r="AI41" s="212"/>
      <c r="AJ41" s="203"/>
      <c r="AK41" s="203"/>
      <c r="AL41" s="204"/>
      <c r="AM41" s="212"/>
      <c r="AN41" s="203"/>
      <c r="AO41" s="203"/>
      <c r="AP41" s="204"/>
      <c r="AQ41" s="247">
        <v>2</v>
      </c>
      <c r="AR41" s="224"/>
      <c r="AS41" s="203" t="s">
        <v>172</v>
      </c>
      <c r="AT41" s="204"/>
      <c r="AU41" s="248">
        <v>3</v>
      </c>
      <c r="AV41" s="248"/>
      <c r="AW41" s="203" t="s">
        <v>165</v>
      </c>
      <c r="AX41" s="225"/>
      <c r="AY41">
        <f>$AY$40</f>
        <v>1</v>
      </c>
    </row>
    <row r="42" spans="1:51" ht="39.75" customHeight="1" x14ac:dyDescent="0.2">
      <c r="A42" s="725"/>
      <c r="B42" s="145"/>
      <c r="C42" s="144"/>
      <c r="D42" s="145"/>
      <c r="E42" s="144"/>
      <c r="F42" s="214"/>
      <c r="G42" s="152" t="s">
        <v>603</v>
      </c>
      <c r="H42" s="153"/>
      <c r="I42" s="153"/>
      <c r="J42" s="153"/>
      <c r="K42" s="153"/>
      <c r="L42" s="153"/>
      <c r="M42" s="153"/>
      <c r="N42" s="153"/>
      <c r="O42" s="153"/>
      <c r="P42" s="153"/>
      <c r="Q42" s="153"/>
      <c r="R42" s="153"/>
      <c r="S42" s="153"/>
      <c r="T42" s="153"/>
      <c r="U42" s="153"/>
      <c r="V42" s="153"/>
      <c r="W42" s="153"/>
      <c r="X42" s="226"/>
      <c r="Y42" s="232" t="s">
        <v>184</v>
      </c>
      <c r="Z42" s="233"/>
      <c r="AA42" s="234"/>
      <c r="AB42" s="237" t="s">
        <v>596</v>
      </c>
      <c r="AC42" s="238"/>
      <c r="AD42" s="238"/>
      <c r="AE42" s="239" t="s">
        <v>618</v>
      </c>
      <c r="AF42" s="139"/>
      <c r="AG42" s="139"/>
      <c r="AH42" s="139"/>
      <c r="AI42" s="239" t="s">
        <v>618</v>
      </c>
      <c r="AJ42" s="139"/>
      <c r="AK42" s="139"/>
      <c r="AL42" s="139"/>
      <c r="AM42" s="239">
        <v>17324</v>
      </c>
      <c r="AN42" s="139"/>
      <c r="AO42" s="139"/>
      <c r="AP42" s="139"/>
      <c r="AQ42" s="239">
        <v>17324</v>
      </c>
      <c r="AR42" s="139"/>
      <c r="AS42" s="139"/>
      <c r="AT42" s="139"/>
      <c r="AU42" s="239" t="s">
        <v>618</v>
      </c>
      <c r="AV42" s="139"/>
      <c r="AW42" s="139"/>
      <c r="AX42" s="141"/>
      <c r="AY42">
        <f t="shared" ref="AY42:AY43" si="4">$AY$40</f>
        <v>1</v>
      </c>
    </row>
    <row r="43" spans="1:51" ht="39.75" customHeight="1" x14ac:dyDescent="0.2">
      <c r="A43" s="725"/>
      <c r="B43" s="145"/>
      <c r="C43" s="144"/>
      <c r="D43" s="145"/>
      <c r="E43" s="144"/>
      <c r="F43" s="214"/>
      <c r="G43" s="191"/>
      <c r="H43" s="230"/>
      <c r="I43" s="230"/>
      <c r="J43" s="230"/>
      <c r="K43" s="230"/>
      <c r="L43" s="230"/>
      <c r="M43" s="230"/>
      <c r="N43" s="230"/>
      <c r="O43" s="230"/>
      <c r="P43" s="230"/>
      <c r="Q43" s="230"/>
      <c r="R43" s="230"/>
      <c r="S43" s="230"/>
      <c r="T43" s="230"/>
      <c r="U43" s="230"/>
      <c r="V43" s="230"/>
      <c r="W43" s="230"/>
      <c r="X43" s="231"/>
      <c r="Y43" s="215" t="s">
        <v>50</v>
      </c>
      <c r="Z43" s="136"/>
      <c r="AA43" s="137"/>
      <c r="AB43" s="437" t="s">
        <v>596</v>
      </c>
      <c r="AC43" s="249"/>
      <c r="AD43" s="249"/>
      <c r="AE43" s="239" t="s">
        <v>597</v>
      </c>
      <c r="AF43" s="139"/>
      <c r="AG43" s="139"/>
      <c r="AH43" s="139"/>
      <c r="AI43" s="239" t="s">
        <v>618</v>
      </c>
      <c r="AJ43" s="139"/>
      <c r="AK43" s="139"/>
      <c r="AL43" s="139"/>
      <c r="AM43" s="239">
        <v>22248</v>
      </c>
      <c r="AN43" s="139"/>
      <c r="AO43" s="139"/>
      <c r="AP43" s="139"/>
      <c r="AQ43" s="239">
        <v>22248</v>
      </c>
      <c r="AR43" s="139"/>
      <c r="AS43" s="139"/>
      <c r="AT43" s="139"/>
      <c r="AU43" s="239">
        <v>31148</v>
      </c>
      <c r="AV43" s="139"/>
      <c r="AW43" s="139"/>
      <c r="AX43" s="141"/>
      <c r="AY43">
        <f t="shared" si="4"/>
        <v>1</v>
      </c>
    </row>
    <row r="44" spans="1:51" ht="18.75" customHeight="1" x14ac:dyDescent="0.2">
      <c r="A44" s="725"/>
      <c r="B44" s="145"/>
      <c r="C44" s="144"/>
      <c r="D44" s="145"/>
      <c r="E44" s="144"/>
      <c r="F44" s="214"/>
      <c r="G44" s="199" t="s">
        <v>183</v>
      </c>
      <c r="H44" s="200"/>
      <c r="I44" s="200"/>
      <c r="J44" s="200"/>
      <c r="K44" s="200"/>
      <c r="L44" s="200"/>
      <c r="M44" s="200"/>
      <c r="N44" s="200"/>
      <c r="O44" s="200"/>
      <c r="P44" s="200"/>
      <c r="Q44" s="200"/>
      <c r="R44" s="200"/>
      <c r="S44" s="200"/>
      <c r="T44" s="200"/>
      <c r="U44" s="200"/>
      <c r="V44" s="200"/>
      <c r="W44" s="200"/>
      <c r="X44" s="201"/>
      <c r="Y44" s="205"/>
      <c r="Z44" s="206"/>
      <c r="AA44" s="207"/>
      <c r="AB44" s="211" t="s">
        <v>11</v>
      </c>
      <c r="AC44" s="200"/>
      <c r="AD44" s="201"/>
      <c r="AE44" s="164" t="s">
        <v>269</v>
      </c>
      <c r="AF44" s="165"/>
      <c r="AG44" s="165"/>
      <c r="AH44" s="166"/>
      <c r="AI44" s="164" t="s">
        <v>288</v>
      </c>
      <c r="AJ44" s="165"/>
      <c r="AK44" s="165"/>
      <c r="AL44" s="166"/>
      <c r="AM44" s="164" t="s">
        <v>574</v>
      </c>
      <c r="AN44" s="165"/>
      <c r="AO44" s="165"/>
      <c r="AP44" s="166"/>
      <c r="AQ44" s="211" t="s">
        <v>171</v>
      </c>
      <c r="AR44" s="200"/>
      <c r="AS44" s="200"/>
      <c r="AT44" s="201"/>
      <c r="AU44" s="245" t="s">
        <v>185</v>
      </c>
      <c r="AV44" s="245"/>
      <c r="AW44" s="245"/>
      <c r="AX44" s="246"/>
      <c r="AY44">
        <f>COUNTA($G$46)</f>
        <v>1</v>
      </c>
    </row>
    <row r="45" spans="1:51" ht="18.75" customHeight="1" x14ac:dyDescent="0.2">
      <c r="A45" s="725"/>
      <c r="B45" s="145"/>
      <c r="C45" s="144"/>
      <c r="D45" s="145"/>
      <c r="E45" s="144"/>
      <c r="F45" s="214"/>
      <c r="G45" s="202"/>
      <c r="H45" s="203"/>
      <c r="I45" s="203"/>
      <c r="J45" s="203"/>
      <c r="K45" s="203"/>
      <c r="L45" s="203"/>
      <c r="M45" s="203"/>
      <c r="N45" s="203"/>
      <c r="O45" s="203"/>
      <c r="P45" s="203"/>
      <c r="Q45" s="203"/>
      <c r="R45" s="203"/>
      <c r="S45" s="203"/>
      <c r="T45" s="203"/>
      <c r="U45" s="203"/>
      <c r="V45" s="203"/>
      <c r="W45" s="203"/>
      <c r="X45" s="204"/>
      <c r="Y45" s="208"/>
      <c r="Z45" s="209"/>
      <c r="AA45" s="210"/>
      <c r="AB45" s="212"/>
      <c r="AC45" s="203"/>
      <c r="AD45" s="204"/>
      <c r="AE45" s="212"/>
      <c r="AF45" s="203"/>
      <c r="AG45" s="203"/>
      <c r="AH45" s="204"/>
      <c r="AI45" s="212"/>
      <c r="AJ45" s="203"/>
      <c r="AK45" s="203"/>
      <c r="AL45" s="204"/>
      <c r="AM45" s="212"/>
      <c r="AN45" s="203"/>
      <c r="AO45" s="203"/>
      <c r="AP45" s="204"/>
      <c r="AQ45" s="247">
        <v>2</v>
      </c>
      <c r="AR45" s="224"/>
      <c r="AS45" s="203" t="s">
        <v>172</v>
      </c>
      <c r="AT45" s="204"/>
      <c r="AU45" s="248">
        <v>3</v>
      </c>
      <c r="AV45" s="248"/>
      <c r="AW45" s="203" t="s">
        <v>165</v>
      </c>
      <c r="AX45" s="225"/>
      <c r="AY45">
        <f>$AY$44</f>
        <v>1</v>
      </c>
    </row>
    <row r="46" spans="1:51" ht="39.75" customHeight="1" x14ac:dyDescent="0.2">
      <c r="A46" s="725"/>
      <c r="B46" s="145"/>
      <c r="C46" s="144"/>
      <c r="D46" s="145"/>
      <c r="E46" s="144"/>
      <c r="F46" s="214"/>
      <c r="G46" s="152" t="s">
        <v>604</v>
      </c>
      <c r="H46" s="153"/>
      <c r="I46" s="153"/>
      <c r="J46" s="153"/>
      <c r="K46" s="153"/>
      <c r="L46" s="153"/>
      <c r="M46" s="153"/>
      <c r="N46" s="153"/>
      <c r="O46" s="153"/>
      <c r="P46" s="153"/>
      <c r="Q46" s="153"/>
      <c r="R46" s="153"/>
      <c r="S46" s="153"/>
      <c r="T46" s="153"/>
      <c r="U46" s="153"/>
      <c r="V46" s="153"/>
      <c r="W46" s="153"/>
      <c r="X46" s="226"/>
      <c r="Y46" s="232" t="s">
        <v>184</v>
      </c>
      <c r="Z46" s="233"/>
      <c r="AA46" s="234"/>
      <c r="AB46" s="237" t="s">
        <v>596</v>
      </c>
      <c r="AC46" s="238"/>
      <c r="AD46" s="238"/>
      <c r="AE46" s="239" t="s">
        <v>618</v>
      </c>
      <c r="AF46" s="139"/>
      <c r="AG46" s="139"/>
      <c r="AH46" s="139"/>
      <c r="AI46" s="239" t="s">
        <v>618</v>
      </c>
      <c r="AJ46" s="139"/>
      <c r="AK46" s="139"/>
      <c r="AL46" s="139"/>
      <c r="AM46" s="239">
        <v>12515</v>
      </c>
      <c r="AN46" s="139"/>
      <c r="AO46" s="139"/>
      <c r="AP46" s="139"/>
      <c r="AQ46" s="239">
        <v>12515</v>
      </c>
      <c r="AR46" s="139"/>
      <c r="AS46" s="139"/>
      <c r="AT46" s="139"/>
      <c r="AU46" s="239" t="s">
        <v>618</v>
      </c>
      <c r="AV46" s="139"/>
      <c r="AW46" s="139"/>
      <c r="AX46" s="141"/>
      <c r="AY46">
        <f t="shared" ref="AY46:AY47" si="5">$AY$44</f>
        <v>1</v>
      </c>
    </row>
    <row r="47" spans="1:51" ht="39.75" customHeight="1" x14ac:dyDescent="0.2">
      <c r="A47" s="725"/>
      <c r="B47" s="145"/>
      <c r="C47" s="144"/>
      <c r="D47" s="145"/>
      <c r="E47" s="144"/>
      <c r="F47" s="214"/>
      <c r="G47" s="191"/>
      <c r="H47" s="230"/>
      <c r="I47" s="230"/>
      <c r="J47" s="230"/>
      <c r="K47" s="230"/>
      <c r="L47" s="230"/>
      <c r="M47" s="230"/>
      <c r="N47" s="230"/>
      <c r="O47" s="230"/>
      <c r="P47" s="230"/>
      <c r="Q47" s="230"/>
      <c r="R47" s="230"/>
      <c r="S47" s="230"/>
      <c r="T47" s="230"/>
      <c r="U47" s="230"/>
      <c r="V47" s="230"/>
      <c r="W47" s="230"/>
      <c r="X47" s="231"/>
      <c r="Y47" s="215" t="s">
        <v>50</v>
      </c>
      <c r="Z47" s="136"/>
      <c r="AA47" s="137"/>
      <c r="AB47" s="437" t="s">
        <v>596</v>
      </c>
      <c r="AC47" s="249"/>
      <c r="AD47" s="249"/>
      <c r="AE47" s="239" t="s">
        <v>597</v>
      </c>
      <c r="AF47" s="139"/>
      <c r="AG47" s="139"/>
      <c r="AH47" s="139"/>
      <c r="AI47" s="239" t="s">
        <v>618</v>
      </c>
      <c r="AJ47" s="139"/>
      <c r="AK47" s="139"/>
      <c r="AL47" s="139"/>
      <c r="AM47" s="239">
        <v>16796</v>
      </c>
      <c r="AN47" s="139"/>
      <c r="AO47" s="139"/>
      <c r="AP47" s="139"/>
      <c r="AQ47" s="239">
        <v>16796</v>
      </c>
      <c r="AR47" s="139"/>
      <c r="AS47" s="139"/>
      <c r="AT47" s="139"/>
      <c r="AU47" s="239">
        <v>23515</v>
      </c>
      <c r="AV47" s="139"/>
      <c r="AW47" s="139"/>
      <c r="AX47" s="141"/>
      <c r="AY47">
        <f t="shared" si="5"/>
        <v>1</v>
      </c>
    </row>
    <row r="48" spans="1:51" ht="23.25" customHeight="1" x14ac:dyDescent="0.2">
      <c r="A48" s="725"/>
      <c r="B48" s="145"/>
      <c r="C48" s="144"/>
      <c r="D48" s="145"/>
      <c r="E48" s="149" t="s">
        <v>201</v>
      </c>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1"/>
      <c r="AY48">
        <f>COUNTA($E$49)</f>
        <v>1</v>
      </c>
    </row>
    <row r="49" spans="1:51" ht="24.75" customHeight="1" x14ac:dyDescent="0.2">
      <c r="A49" s="725"/>
      <c r="B49" s="145"/>
      <c r="C49" s="144"/>
      <c r="D49" s="145"/>
      <c r="E49" s="307" t="s">
        <v>605</v>
      </c>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4"/>
      <c r="AY49">
        <f>$AY$48</f>
        <v>1</v>
      </c>
    </row>
    <row r="50" spans="1:51" ht="24.6" customHeight="1" x14ac:dyDescent="0.2">
      <c r="A50" s="725"/>
      <c r="B50" s="145"/>
      <c r="C50" s="144"/>
      <c r="D50" s="145"/>
      <c r="E50" s="30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309"/>
      <c r="AY50">
        <f>$AY$48</f>
        <v>1</v>
      </c>
    </row>
    <row r="51" spans="1:51" ht="34.5" customHeight="1" x14ac:dyDescent="0.2">
      <c r="A51" s="725"/>
      <c r="B51" s="145"/>
      <c r="C51" s="142" t="s">
        <v>546</v>
      </c>
      <c r="D51" s="143"/>
      <c r="E51" s="189" t="s">
        <v>278</v>
      </c>
      <c r="F51" s="348"/>
      <c r="G51" s="349" t="s">
        <v>186</v>
      </c>
      <c r="H51" s="150"/>
      <c r="I51" s="150"/>
      <c r="J51" s="350" t="s">
        <v>686</v>
      </c>
      <c r="K51" s="351"/>
      <c r="L51" s="351"/>
      <c r="M51" s="351"/>
      <c r="N51" s="351"/>
      <c r="O51" s="351"/>
      <c r="P51" s="351"/>
      <c r="Q51" s="351"/>
      <c r="R51" s="351"/>
      <c r="S51" s="351"/>
      <c r="T51" s="352"/>
      <c r="U51" s="353" t="s">
        <v>686</v>
      </c>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4"/>
      <c r="AY51" s="69" t="str">
        <f>IF(SUBSTITUTE($J$51,"-","")="","0","1")</f>
        <v>0</v>
      </c>
    </row>
    <row r="52" spans="1:51" ht="18.75" customHeight="1" x14ac:dyDescent="0.2">
      <c r="A52" s="725"/>
      <c r="B52" s="145"/>
      <c r="C52" s="144"/>
      <c r="D52" s="145"/>
      <c r="E52" s="217" t="s">
        <v>178</v>
      </c>
      <c r="F52" s="218"/>
      <c r="G52" s="219" t="s">
        <v>175</v>
      </c>
      <c r="H52" s="165"/>
      <c r="I52" s="165"/>
      <c r="J52" s="165"/>
      <c r="K52" s="165"/>
      <c r="L52" s="165"/>
      <c r="M52" s="165"/>
      <c r="N52" s="165"/>
      <c r="O52" s="165"/>
      <c r="P52" s="165"/>
      <c r="Q52" s="165"/>
      <c r="R52" s="165"/>
      <c r="S52" s="165"/>
      <c r="T52" s="165"/>
      <c r="U52" s="165"/>
      <c r="V52" s="165"/>
      <c r="W52" s="165"/>
      <c r="X52" s="166"/>
      <c r="Y52" s="208"/>
      <c r="Z52" s="209"/>
      <c r="AA52" s="210"/>
      <c r="AB52" s="164" t="s">
        <v>11</v>
      </c>
      <c r="AC52" s="165"/>
      <c r="AD52" s="166"/>
      <c r="AE52" s="220" t="s">
        <v>177</v>
      </c>
      <c r="AF52" s="221"/>
      <c r="AG52" s="221"/>
      <c r="AH52" s="222"/>
      <c r="AI52" s="169" t="s">
        <v>418</v>
      </c>
      <c r="AJ52" s="169"/>
      <c r="AK52" s="169"/>
      <c r="AL52" s="164"/>
      <c r="AM52" s="169" t="s">
        <v>419</v>
      </c>
      <c r="AN52" s="169"/>
      <c r="AO52" s="169"/>
      <c r="AP52" s="164"/>
      <c r="AQ52" s="164" t="s">
        <v>171</v>
      </c>
      <c r="AR52" s="165"/>
      <c r="AS52" s="165"/>
      <c r="AT52" s="166"/>
      <c r="AU52" s="167" t="s">
        <v>127</v>
      </c>
      <c r="AV52" s="167"/>
      <c r="AW52" s="167"/>
      <c r="AX52" s="168"/>
      <c r="AY52">
        <f>COUNTA($G$54)</f>
        <v>1</v>
      </c>
    </row>
    <row r="53" spans="1:51" ht="18.75" customHeight="1" x14ac:dyDescent="0.2">
      <c r="A53" s="725"/>
      <c r="B53" s="145"/>
      <c r="C53" s="144"/>
      <c r="D53" s="145"/>
      <c r="E53" s="217"/>
      <c r="F53" s="218"/>
      <c r="G53" s="202"/>
      <c r="H53" s="203"/>
      <c r="I53" s="203"/>
      <c r="J53" s="203"/>
      <c r="K53" s="203"/>
      <c r="L53" s="203"/>
      <c r="M53" s="203"/>
      <c r="N53" s="203"/>
      <c r="O53" s="203"/>
      <c r="P53" s="203"/>
      <c r="Q53" s="203"/>
      <c r="R53" s="203"/>
      <c r="S53" s="203"/>
      <c r="T53" s="203"/>
      <c r="U53" s="203"/>
      <c r="V53" s="203"/>
      <c r="W53" s="203"/>
      <c r="X53" s="204"/>
      <c r="Y53" s="208"/>
      <c r="Z53" s="209"/>
      <c r="AA53" s="210"/>
      <c r="AB53" s="212"/>
      <c r="AC53" s="203"/>
      <c r="AD53" s="204"/>
      <c r="AE53" s="224" t="s">
        <v>283</v>
      </c>
      <c r="AF53" s="224"/>
      <c r="AG53" s="203" t="s">
        <v>172</v>
      </c>
      <c r="AH53" s="204"/>
      <c r="AI53" s="223"/>
      <c r="AJ53" s="223"/>
      <c r="AK53" s="223"/>
      <c r="AL53" s="212"/>
      <c r="AM53" s="223"/>
      <c r="AN53" s="223"/>
      <c r="AO53" s="223"/>
      <c r="AP53" s="212"/>
      <c r="AQ53" s="224" t="s">
        <v>283</v>
      </c>
      <c r="AR53" s="224"/>
      <c r="AS53" s="203" t="s">
        <v>172</v>
      </c>
      <c r="AT53" s="204"/>
      <c r="AU53" s="224" t="s">
        <v>283</v>
      </c>
      <c r="AV53" s="224"/>
      <c r="AW53" s="203" t="s">
        <v>165</v>
      </c>
      <c r="AX53" s="225"/>
      <c r="AY53">
        <f>$AY$52</f>
        <v>1</v>
      </c>
    </row>
    <row r="54" spans="1:51" ht="23.25" customHeight="1" x14ac:dyDescent="0.2">
      <c r="A54" s="725"/>
      <c r="B54" s="145"/>
      <c r="C54" s="144"/>
      <c r="D54" s="145"/>
      <c r="E54" s="217"/>
      <c r="F54" s="218"/>
      <c r="G54" s="152" t="s">
        <v>686</v>
      </c>
      <c r="H54" s="153"/>
      <c r="I54" s="153"/>
      <c r="J54" s="153"/>
      <c r="K54" s="153"/>
      <c r="L54" s="153"/>
      <c r="M54" s="153"/>
      <c r="N54" s="153"/>
      <c r="O54" s="153"/>
      <c r="P54" s="153"/>
      <c r="Q54" s="153"/>
      <c r="R54" s="153"/>
      <c r="S54" s="153"/>
      <c r="T54" s="153"/>
      <c r="U54" s="153"/>
      <c r="V54" s="153"/>
      <c r="W54" s="153"/>
      <c r="X54" s="226"/>
      <c r="Y54" s="232" t="s">
        <v>12</v>
      </c>
      <c r="Z54" s="233"/>
      <c r="AA54" s="234"/>
      <c r="AB54" s="249" t="s">
        <v>283</v>
      </c>
      <c r="AC54" s="249"/>
      <c r="AD54" s="249"/>
      <c r="AE54" s="138" t="s">
        <v>283</v>
      </c>
      <c r="AF54" s="139"/>
      <c r="AG54" s="139"/>
      <c r="AH54" s="139"/>
      <c r="AI54" s="138" t="s">
        <v>283</v>
      </c>
      <c r="AJ54" s="139"/>
      <c r="AK54" s="139"/>
      <c r="AL54" s="139"/>
      <c r="AM54" s="138" t="s">
        <v>283</v>
      </c>
      <c r="AN54" s="139"/>
      <c r="AO54" s="139"/>
      <c r="AP54" s="140"/>
      <c r="AQ54" s="138" t="s">
        <v>283</v>
      </c>
      <c r="AR54" s="139"/>
      <c r="AS54" s="139"/>
      <c r="AT54" s="140"/>
      <c r="AU54" s="139" t="s">
        <v>283</v>
      </c>
      <c r="AV54" s="139"/>
      <c r="AW54" s="139"/>
      <c r="AX54" s="141"/>
      <c r="AY54">
        <f t="shared" ref="AY54:AY56" si="6">$AY$52</f>
        <v>1</v>
      </c>
    </row>
    <row r="55" spans="1:51" ht="23.25" customHeight="1" x14ac:dyDescent="0.2">
      <c r="A55" s="725"/>
      <c r="B55" s="145"/>
      <c r="C55" s="144"/>
      <c r="D55" s="145"/>
      <c r="E55" s="217"/>
      <c r="F55" s="218"/>
      <c r="G55" s="227"/>
      <c r="H55" s="228"/>
      <c r="I55" s="228"/>
      <c r="J55" s="228"/>
      <c r="K55" s="228"/>
      <c r="L55" s="228"/>
      <c r="M55" s="228"/>
      <c r="N55" s="228"/>
      <c r="O55" s="228"/>
      <c r="P55" s="228"/>
      <c r="Q55" s="228"/>
      <c r="R55" s="228"/>
      <c r="S55" s="228"/>
      <c r="T55" s="228"/>
      <c r="U55" s="228"/>
      <c r="V55" s="228"/>
      <c r="W55" s="228"/>
      <c r="X55" s="229"/>
      <c r="Y55" s="215" t="s">
        <v>50</v>
      </c>
      <c r="Z55" s="136"/>
      <c r="AA55" s="137"/>
      <c r="AB55" s="238" t="s">
        <v>283</v>
      </c>
      <c r="AC55" s="238"/>
      <c r="AD55" s="238"/>
      <c r="AE55" s="138" t="s">
        <v>283</v>
      </c>
      <c r="AF55" s="139"/>
      <c r="AG55" s="139"/>
      <c r="AH55" s="140"/>
      <c r="AI55" s="138" t="s">
        <v>283</v>
      </c>
      <c r="AJ55" s="139"/>
      <c r="AK55" s="139"/>
      <c r="AL55" s="139"/>
      <c r="AM55" s="138" t="s">
        <v>283</v>
      </c>
      <c r="AN55" s="139"/>
      <c r="AO55" s="139"/>
      <c r="AP55" s="140"/>
      <c r="AQ55" s="138" t="s">
        <v>283</v>
      </c>
      <c r="AR55" s="139"/>
      <c r="AS55" s="139"/>
      <c r="AT55" s="140"/>
      <c r="AU55" s="139" t="s">
        <v>283</v>
      </c>
      <c r="AV55" s="139"/>
      <c r="AW55" s="139"/>
      <c r="AX55" s="141"/>
      <c r="AY55">
        <f t="shared" si="6"/>
        <v>1</v>
      </c>
    </row>
    <row r="56" spans="1:51" ht="23.25" customHeight="1" x14ac:dyDescent="0.2">
      <c r="A56" s="725"/>
      <c r="B56" s="145"/>
      <c r="C56" s="144"/>
      <c r="D56" s="145"/>
      <c r="E56" s="217"/>
      <c r="F56" s="218"/>
      <c r="G56" s="191"/>
      <c r="H56" s="230"/>
      <c r="I56" s="230"/>
      <c r="J56" s="230"/>
      <c r="K56" s="230"/>
      <c r="L56" s="230"/>
      <c r="M56" s="230"/>
      <c r="N56" s="230"/>
      <c r="O56" s="230"/>
      <c r="P56" s="230"/>
      <c r="Q56" s="230"/>
      <c r="R56" s="230"/>
      <c r="S56" s="230"/>
      <c r="T56" s="230"/>
      <c r="U56" s="230"/>
      <c r="V56" s="230"/>
      <c r="W56" s="230"/>
      <c r="X56" s="231"/>
      <c r="Y56" s="215" t="s">
        <v>13</v>
      </c>
      <c r="Z56" s="136"/>
      <c r="AA56" s="137"/>
      <c r="AB56" s="216" t="s">
        <v>166</v>
      </c>
      <c r="AC56" s="216"/>
      <c r="AD56" s="216"/>
      <c r="AE56" s="138" t="s">
        <v>283</v>
      </c>
      <c r="AF56" s="139"/>
      <c r="AG56" s="139"/>
      <c r="AH56" s="140"/>
      <c r="AI56" s="138" t="s">
        <v>283</v>
      </c>
      <c r="AJ56" s="139"/>
      <c r="AK56" s="139"/>
      <c r="AL56" s="139"/>
      <c r="AM56" s="138" t="s">
        <v>283</v>
      </c>
      <c r="AN56" s="139"/>
      <c r="AO56" s="139"/>
      <c r="AP56" s="140"/>
      <c r="AQ56" s="138" t="s">
        <v>283</v>
      </c>
      <c r="AR56" s="139"/>
      <c r="AS56" s="139"/>
      <c r="AT56" s="140"/>
      <c r="AU56" s="139" t="s">
        <v>283</v>
      </c>
      <c r="AV56" s="139"/>
      <c r="AW56" s="139"/>
      <c r="AX56" s="141"/>
      <c r="AY56">
        <f t="shared" si="6"/>
        <v>1</v>
      </c>
    </row>
    <row r="57" spans="1:51" ht="18.75" customHeight="1" x14ac:dyDescent="0.2">
      <c r="A57" s="725"/>
      <c r="B57" s="145"/>
      <c r="C57" s="144"/>
      <c r="D57" s="145"/>
      <c r="E57" s="217" t="s">
        <v>179</v>
      </c>
      <c r="F57" s="218"/>
      <c r="G57" s="219" t="s">
        <v>176</v>
      </c>
      <c r="H57" s="165"/>
      <c r="I57" s="165"/>
      <c r="J57" s="165"/>
      <c r="K57" s="165"/>
      <c r="L57" s="165"/>
      <c r="M57" s="165"/>
      <c r="N57" s="165"/>
      <c r="O57" s="165"/>
      <c r="P57" s="165"/>
      <c r="Q57" s="165"/>
      <c r="R57" s="165"/>
      <c r="S57" s="165"/>
      <c r="T57" s="165"/>
      <c r="U57" s="165"/>
      <c r="V57" s="165"/>
      <c r="W57" s="165"/>
      <c r="X57" s="166"/>
      <c r="Y57" s="208"/>
      <c r="Z57" s="209"/>
      <c r="AA57" s="210"/>
      <c r="AB57" s="164" t="s">
        <v>11</v>
      </c>
      <c r="AC57" s="165"/>
      <c r="AD57" s="166"/>
      <c r="AE57" s="220" t="s">
        <v>177</v>
      </c>
      <c r="AF57" s="221"/>
      <c r="AG57" s="221"/>
      <c r="AH57" s="222"/>
      <c r="AI57" s="169" t="s">
        <v>418</v>
      </c>
      <c r="AJ57" s="169"/>
      <c r="AK57" s="169"/>
      <c r="AL57" s="164"/>
      <c r="AM57" s="169" t="s">
        <v>419</v>
      </c>
      <c r="AN57" s="169"/>
      <c r="AO57" s="169"/>
      <c r="AP57" s="164"/>
      <c r="AQ57" s="164" t="s">
        <v>171</v>
      </c>
      <c r="AR57" s="165"/>
      <c r="AS57" s="165"/>
      <c r="AT57" s="166"/>
      <c r="AU57" s="167" t="s">
        <v>127</v>
      </c>
      <c r="AV57" s="167"/>
      <c r="AW57" s="167"/>
      <c r="AX57" s="168"/>
      <c r="AY57">
        <f>COUNTA($G$59)</f>
        <v>1</v>
      </c>
    </row>
    <row r="58" spans="1:51" ht="18.75" customHeight="1" x14ac:dyDescent="0.2">
      <c r="A58" s="725"/>
      <c r="B58" s="145"/>
      <c r="C58" s="144"/>
      <c r="D58" s="145"/>
      <c r="E58" s="217"/>
      <c r="F58" s="218"/>
      <c r="G58" s="202"/>
      <c r="H58" s="203"/>
      <c r="I58" s="203"/>
      <c r="J58" s="203"/>
      <c r="K58" s="203"/>
      <c r="L58" s="203"/>
      <c r="M58" s="203"/>
      <c r="N58" s="203"/>
      <c r="O58" s="203"/>
      <c r="P58" s="203"/>
      <c r="Q58" s="203"/>
      <c r="R58" s="203"/>
      <c r="S58" s="203"/>
      <c r="T58" s="203"/>
      <c r="U58" s="203"/>
      <c r="V58" s="203"/>
      <c r="W58" s="203"/>
      <c r="X58" s="204"/>
      <c r="Y58" s="208"/>
      <c r="Z58" s="209"/>
      <c r="AA58" s="210"/>
      <c r="AB58" s="212"/>
      <c r="AC58" s="203"/>
      <c r="AD58" s="204"/>
      <c r="AE58" s="224" t="s">
        <v>283</v>
      </c>
      <c r="AF58" s="224"/>
      <c r="AG58" s="203" t="s">
        <v>172</v>
      </c>
      <c r="AH58" s="204"/>
      <c r="AI58" s="223"/>
      <c r="AJ58" s="223"/>
      <c r="AK58" s="223"/>
      <c r="AL58" s="212"/>
      <c r="AM58" s="223"/>
      <c r="AN58" s="223"/>
      <c r="AO58" s="223"/>
      <c r="AP58" s="212"/>
      <c r="AQ58" s="224" t="s">
        <v>283</v>
      </c>
      <c r="AR58" s="224"/>
      <c r="AS58" s="203" t="s">
        <v>172</v>
      </c>
      <c r="AT58" s="204"/>
      <c r="AU58" s="224" t="s">
        <v>283</v>
      </c>
      <c r="AV58" s="224"/>
      <c r="AW58" s="203" t="s">
        <v>165</v>
      </c>
      <c r="AX58" s="225"/>
      <c r="AY58">
        <f>$AY$57</f>
        <v>1</v>
      </c>
    </row>
    <row r="59" spans="1:51" ht="23.25" customHeight="1" x14ac:dyDescent="0.2">
      <c r="A59" s="725"/>
      <c r="B59" s="145"/>
      <c r="C59" s="144"/>
      <c r="D59" s="145"/>
      <c r="E59" s="217"/>
      <c r="F59" s="218"/>
      <c r="G59" s="152" t="s">
        <v>686</v>
      </c>
      <c r="H59" s="153"/>
      <c r="I59" s="153"/>
      <c r="J59" s="153"/>
      <c r="K59" s="153"/>
      <c r="L59" s="153"/>
      <c r="M59" s="153"/>
      <c r="N59" s="153"/>
      <c r="O59" s="153"/>
      <c r="P59" s="153"/>
      <c r="Q59" s="153"/>
      <c r="R59" s="153"/>
      <c r="S59" s="153"/>
      <c r="T59" s="153"/>
      <c r="U59" s="153"/>
      <c r="V59" s="153"/>
      <c r="W59" s="153"/>
      <c r="X59" s="226"/>
      <c r="Y59" s="232" t="s">
        <v>12</v>
      </c>
      <c r="Z59" s="233"/>
      <c r="AA59" s="234"/>
      <c r="AB59" s="249" t="s">
        <v>283</v>
      </c>
      <c r="AC59" s="249"/>
      <c r="AD59" s="249"/>
      <c r="AE59" s="138" t="s">
        <v>283</v>
      </c>
      <c r="AF59" s="139"/>
      <c r="AG59" s="139"/>
      <c r="AH59" s="139"/>
      <c r="AI59" s="138" t="s">
        <v>283</v>
      </c>
      <c r="AJ59" s="139"/>
      <c r="AK59" s="139"/>
      <c r="AL59" s="139"/>
      <c r="AM59" s="138" t="s">
        <v>283</v>
      </c>
      <c r="AN59" s="139"/>
      <c r="AO59" s="139"/>
      <c r="AP59" s="140"/>
      <c r="AQ59" s="138" t="s">
        <v>283</v>
      </c>
      <c r="AR59" s="139"/>
      <c r="AS59" s="139"/>
      <c r="AT59" s="140"/>
      <c r="AU59" s="139" t="s">
        <v>283</v>
      </c>
      <c r="AV59" s="139"/>
      <c r="AW59" s="139"/>
      <c r="AX59" s="141"/>
      <c r="AY59">
        <f t="shared" ref="AY59:AY61" si="7">$AY$57</f>
        <v>1</v>
      </c>
    </row>
    <row r="60" spans="1:51" ht="23.25" customHeight="1" x14ac:dyDescent="0.2">
      <c r="A60" s="725"/>
      <c r="B60" s="145"/>
      <c r="C60" s="144"/>
      <c r="D60" s="145"/>
      <c r="E60" s="217"/>
      <c r="F60" s="218"/>
      <c r="G60" s="227"/>
      <c r="H60" s="228"/>
      <c r="I60" s="228"/>
      <c r="J60" s="228"/>
      <c r="K60" s="228"/>
      <c r="L60" s="228"/>
      <c r="M60" s="228"/>
      <c r="N60" s="228"/>
      <c r="O60" s="228"/>
      <c r="P60" s="228"/>
      <c r="Q60" s="228"/>
      <c r="R60" s="228"/>
      <c r="S60" s="228"/>
      <c r="T60" s="228"/>
      <c r="U60" s="228"/>
      <c r="V60" s="228"/>
      <c r="W60" s="228"/>
      <c r="X60" s="229"/>
      <c r="Y60" s="215" t="s">
        <v>50</v>
      </c>
      <c r="Z60" s="136"/>
      <c r="AA60" s="137"/>
      <c r="AB60" s="238" t="s">
        <v>283</v>
      </c>
      <c r="AC60" s="238"/>
      <c r="AD60" s="238"/>
      <c r="AE60" s="138" t="s">
        <v>283</v>
      </c>
      <c r="AF60" s="139"/>
      <c r="AG60" s="139"/>
      <c r="AH60" s="140"/>
      <c r="AI60" s="138" t="s">
        <v>283</v>
      </c>
      <c r="AJ60" s="139"/>
      <c r="AK60" s="139"/>
      <c r="AL60" s="139"/>
      <c r="AM60" s="138" t="s">
        <v>283</v>
      </c>
      <c r="AN60" s="139"/>
      <c r="AO60" s="139"/>
      <c r="AP60" s="140"/>
      <c r="AQ60" s="138" t="s">
        <v>283</v>
      </c>
      <c r="AR60" s="139"/>
      <c r="AS60" s="139"/>
      <c r="AT60" s="140"/>
      <c r="AU60" s="139" t="s">
        <v>283</v>
      </c>
      <c r="AV60" s="139"/>
      <c r="AW60" s="139"/>
      <c r="AX60" s="141"/>
      <c r="AY60">
        <f t="shared" si="7"/>
        <v>1</v>
      </c>
    </row>
    <row r="61" spans="1:51" ht="23.25" customHeight="1" x14ac:dyDescent="0.2">
      <c r="A61" s="725"/>
      <c r="B61" s="145"/>
      <c r="C61" s="144"/>
      <c r="D61" s="145"/>
      <c r="E61" s="217"/>
      <c r="F61" s="218"/>
      <c r="G61" s="191"/>
      <c r="H61" s="230"/>
      <c r="I61" s="230"/>
      <c r="J61" s="230"/>
      <c r="K61" s="230"/>
      <c r="L61" s="230"/>
      <c r="M61" s="230"/>
      <c r="N61" s="230"/>
      <c r="O61" s="230"/>
      <c r="P61" s="230"/>
      <c r="Q61" s="230"/>
      <c r="R61" s="230"/>
      <c r="S61" s="230"/>
      <c r="T61" s="230"/>
      <c r="U61" s="230"/>
      <c r="V61" s="230"/>
      <c r="W61" s="230"/>
      <c r="X61" s="231"/>
      <c r="Y61" s="215" t="s">
        <v>13</v>
      </c>
      <c r="Z61" s="136"/>
      <c r="AA61" s="137"/>
      <c r="AB61" s="216" t="s">
        <v>14</v>
      </c>
      <c r="AC61" s="216"/>
      <c r="AD61" s="216"/>
      <c r="AE61" s="138" t="s">
        <v>283</v>
      </c>
      <c r="AF61" s="139"/>
      <c r="AG61" s="139"/>
      <c r="AH61" s="140"/>
      <c r="AI61" s="138" t="s">
        <v>283</v>
      </c>
      <c r="AJ61" s="139"/>
      <c r="AK61" s="139"/>
      <c r="AL61" s="139"/>
      <c r="AM61" s="138" t="s">
        <v>283</v>
      </c>
      <c r="AN61" s="139"/>
      <c r="AO61" s="139"/>
      <c r="AP61" s="140"/>
      <c r="AQ61" s="138" t="s">
        <v>283</v>
      </c>
      <c r="AR61" s="139"/>
      <c r="AS61" s="139"/>
      <c r="AT61" s="140"/>
      <c r="AU61" s="139" t="s">
        <v>283</v>
      </c>
      <c r="AV61" s="139"/>
      <c r="AW61" s="139"/>
      <c r="AX61" s="141"/>
      <c r="AY61">
        <f t="shared" si="7"/>
        <v>1</v>
      </c>
    </row>
    <row r="62" spans="1:51" ht="56.1" customHeight="1" x14ac:dyDescent="0.2">
      <c r="A62" s="725"/>
      <c r="B62" s="145"/>
      <c r="C62" s="144"/>
      <c r="D62" s="145"/>
      <c r="E62" s="149" t="s">
        <v>284</v>
      </c>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1"/>
      <c r="AY62">
        <f>COUNTA($E$63)</f>
        <v>1</v>
      </c>
    </row>
    <row r="63" spans="1:51" ht="41.1" customHeight="1" x14ac:dyDescent="0.2">
      <c r="A63" s="725"/>
      <c r="B63" s="145"/>
      <c r="C63" s="144"/>
      <c r="D63" s="146"/>
      <c r="E63" s="152" t="s">
        <v>686</v>
      </c>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4"/>
      <c r="AY63">
        <f>$AY$62</f>
        <v>1</v>
      </c>
    </row>
    <row r="64" spans="1:51" ht="52.05" customHeight="1" thickBot="1" x14ac:dyDescent="0.25">
      <c r="A64" s="726"/>
      <c r="B64" s="727"/>
      <c r="C64" s="147"/>
      <c r="D64" s="148"/>
      <c r="E64" s="155"/>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7"/>
      <c r="AY64">
        <f>$AY$62</f>
        <v>1</v>
      </c>
    </row>
    <row r="65" spans="1:50" ht="27" customHeight="1" x14ac:dyDescent="0.2">
      <c r="A65" s="310" t="s">
        <v>44</v>
      </c>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2"/>
    </row>
    <row r="66" spans="1:50" ht="27" customHeight="1" x14ac:dyDescent="0.2">
      <c r="A66" s="5"/>
      <c r="B66" s="6"/>
      <c r="C66" s="720" t="s">
        <v>29</v>
      </c>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721"/>
      <c r="AD66" s="633" t="s">
        <v>33</v>
      </c>
      <c r="AE66" s="633"/>
      <c r="AF66" s="633"/>
      <c r="AG66" s="632" t="s">
        <v>28</v>
      </c>
      <c r="AH66" s="633"/>
      <c r="AI66" s="633"/>
      <c r="AJ66" s="633"/>
      <c r="AK66" s="633"/>
      <c r="AL66" s="633"/>
      <c r="AM66" s="633"/>
      <c r="AN66" s="633"/>
      <c r="AO66" s="633"/>
      <c r="AP66" s="633"/>
      <c r="AQ66" s="633"/>
      <c r="AR66" s="633"/>
      <c r="AS66" s="633"/>
      <c r="AT66" s="633"/>
      <c r="AU66" s="633"/>
      <c r="AV66" s="633"/>
      <c r="AW66" s="633"/>
      <c r="AX66" s="634"/>
    </row>
    <row r="67" spans="1:50" ht="110.55" customHeight="1" x14ac:dyDescent="0.2">
      <c r="A67" s="319" t="s">
        <v>132</v>
      </c>
      <c r="B67" s="320"/>
      <c r="C67" s="548" t="s">
        <v>133</v>
      </c>
      <c r="D67" s="549"/>
      <c r="E67" s="549"/>
      <c r="F67" s="549"/>
      <c r="G67" s="549"/>
      <c r="H67" s="549"/>
      <c r="I67" s="549"/>
      <c r="J67" s="549"/>
      <c r="K67" s="549"/>
      <c r="L67" s="549"/>
      <c r="M67" s="549"/>
      <c r="N67" s="549"/>
      <c r="O67" s="549"/>
      <c r="P67" s="549"/>
      <c r="Q67" s="549"/>
      <c r="R67" s="549"/>
      <c r="S67" s="549"/>
      <c r="T67" s="549"/>
      <c r="U67" s="549"/>
      <c r="V67" s="549"/>
      <c r="W67" s="549"/>
      <c r="X67" s="549"/>
      <c r="Y67" s="549"/>
      <c r="Z67" s="549"/>
      <c r="AA67" s="549"/>
      <c r="AB67" s="549"/>
      <c r="AC67" s="550"/>
      <c r="AD67" s="718" t="s">
        <v>588</v>
      </c>
      <c r="AE67" s="719"/>
      <c r="AF67" s="719"/>
      <c r="AG67" s="656" t="s">
        <v>616</v>
      </c>
      <c r="AH67" s="657"/>
      <c r="AI67" s="657"/>
      <c r="AJ67" s="657"/>
      <c r="AK67" s="657"/>
      <c r="AL67" s="657"/>
      <c r="AM67" s="657"/>
      <c r="AN67" s="657"/>
      <c r="AO67" s="657"/>
      <c r="AP67" s="657"/>
      <c r="AQ67" s="657"/>
      <c r="AR67" s="657"/>
      <c r="AS67" s="657"/>
      <c r="AT67" s="657"/>
      <c r="AU67" s="657"/>
      <c r="AV67" s="657"/>
      <c r="AW67" s="657"/>
      <c r="AX67" s="658"/>
    </row>
    <row r="68" spans="1:50" ht="57" customHeight="1" x14ac:dyDescent="0.2">
      <c r="A68" s="321"/>
      <c r="B68" s="322"/>
      <c r="C68" s="471" t="s">
        <v>34</v>
      </c>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61"/>
      <c r="AD68" s="182" t="s">
        <v>588</v>
      </c>
      <c r="AE68" s="183"/>
      <c r="AF68" s="183"/>
      <c r="AG68" s="545" t="s">
        <v>606</v>
      </c>
      <c r="AH68" s="546"/>
      <c r="AI68" s="546"/>
      <c r="AJ68" s="546"/>
      <c r="AK68" s="546"/>
      <c r="AL68" s="546"/>
      <c r="AM68" s="546"/>
      <c r="AN68" s="546"/>
      <c r="AO68" s="546"/>
      <c r="AP68" s="546"/>
      <c r="AQ68" s="546"/>
      <c r="AR68" s="546"/>
      <c r="AS68" s="546"/>
      <c r="AT68" s="546"/>
      <c r="AU68" s="546"/>
      <c r="AV68" s="546"/>
      <c r="AW68" s="546"/>
      <c r="AX68" s="547"/>
    </row>
    <row r="69" spans="1:50" ht="134.55000000000001" customHeight="1" x14ac:dyDescent="0.2">
      <c r="A69" s="323"/>
      <c r="B69" s="324"/>
      <c r="C69" s="473" t="s">
        <v>134</v>
      </c>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5"/>
      <c r="AD69" s="440" t="s">
        <v>588</v>
      </c>
      <c r="AE69" s="441"/>
      <c r="AF69" s="441"/>
      <c r="AG69" s="308" t="s">
        <v>617</v>
      </c>
      <c r="AH69" s="228"/>
      <c r="AI69" s="228"/>
      <c r="AJ69" s="228"/>
      <c r="AK69" s="228"/>
      <c r="AL69" s="228"/>
      <c r="AM69" s="228"/>
      <c r="AN69" s="228"/>
      <c r="AO69" s="228"/>
      <c r="AP69" s="228"/>
      <c r="AQ69" s="228"/>
      <c r="AR69" s="228"/>
      <c r="AS69" s="228"/>
      <c r="AT69" s="228"/>
      <c r="AU69" s="228"/>
      <c r="AV69" s="228"/>
      <c r="AW69" s="228"/>
      <c r="AX69" s="309"/>
    </row>
    <row r="70" spans="1:50" ht="27" customHeight="1" x14ac:dyDescent="0.2">
      <c r="A70" s="452" t="s">
        <v>36</v>
      </c>
      <c r="B70" s="620"/>
      <c r="C70" s="476" t="s">
        <v>38</v>
      </c>
      <c r="D70" s="477"/>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9"/>
      <c r="AD70" s="551" t="s">
        <v>588</v>
      </c>
      <c r="AE70" s="552"/>
      <c r="AF70" s="552"/>
      <c r="AG70" s="307" t="s">
        <v>621</v>
      </c>
      <c r="AH70" s="153"/>
      <c r="AI70" s="153"/>
      <c r="AJ70" s="153"/>
      <c r="AK70" s="153"/>
      <c r="AL70" s="153"/>
      <c r="AM70" s="153"/>
      <c r="AN70" s="153"/>
      <c r="AO70" s="153"/>
      <c r="AP70" s="153"/>
      <c r="AQ70" s="153"/>
      <c r="AR70" s="153"/>
      <c r="AS70" s="153"/>
      <c r="AT70" s="153"/>
      <c r="AU70" s="153"/>
      <c r="AV70" s="153"/>
      <c r="AW70" s="153"/>
      <c r="AX70" s="154"/>
    </row>
    <row r="71" spans="1:50" ht="35.25" customHeight="1" x14ac:dyDescent="0.2">
      <c r="A71" s="508"/>
      <c r="B71" s="621"/>
      <c r="C71" s="445"/>
      <c r="D71" s="446"/>
      <c r="E71" s="567" t="s">
        <v>261</v>
      </c>
      <c r="F71" s="568"/>
      <c r="G71" s="568"/>
      <c r="H71" s="568"/>
      <c r="I71" s="568"/>
      <c r="J71" s="568"/>
      <c r="K71" s="568"/>
      <c r="L71" s="568"/>
      <c r="M71" s="568"/>
      <c r="N71" s="568"/>
      <c r="O71" s="568"/>
      <c r="P71" s="568"/>
      <c r="Q71" s="568"/>
      <c r="R71" s="568"/>
      <c r="S71" s="568"/>
      <c r="T71" s="568"/>
      <c r="U71" s="568"/>
      <c r="V71" s="568"/>
      <c r="W71" s="568"/>
      <c r="X71" s="568"/>
      <c r="Y71" s="568"/>
      <c r="Z71" s="568"/>
      <c r="AA71" s="568"/>
      <c r="AB71" s="568"/>
      <c r="AC71" s="569"/>
      <c r="AD71" s="182" t="s">
        <v>622</v>
      </c>
      <c r="AE71" s="183"/>
      <c r="AF71" s="184"/>
      <c r="AG71" s="308"/>
      <c r="AH71" s="228"/>
      <c r="AI71" s="228"/>
      <c r="AJ71" s="228"/>
      <c r="AK71" s="228"/>
      <c r="AL71" s="228"/>
      <c r="AM71" s="228"/>
      <c r="AN71" s="228"/>
      <c r="AO71" s="228"/>
      <c r="AP71" s="228"/>
      <c r="AQ71" s="228"/>
      <c r="AR71" s="228"/>
      <c r="AS71" s="228"/>
      <c r="AT71" s="228"/>
      <c r="AU71" s="228"/>
      <c r="AV71" s="228"/>
      <c r="AW71" s="228"/>
      <c r="AX71" s="309"/>
    </row>
    <row r="72" spans="1:50" ht="26.25" customHeight="1" x14ac:dyDescent="0.2">
      <c r="A72" s="508"/>
      <c r="B72" s="621"/>
      <c r="C72" s="447"/>
      <c r="D72" s="448"/>
      <c r="E72" s="584" t="s">
        <v>220</v>
      </c>
      <c r="F72" s="585"/>
      <c r="G72" s="585"/>
      <c r="H72" s="585"/>
      <c r="I72" s="585"/>
      <c r="J72" s="585"/>
      <c r="K72" s="585"/>
      <c r="L72" s="585"/>
      <c r="M72" s="585"/>
      <c r="N72" s="585"/>
      <c r="O72" s="585"/>
      <c r="P72" s="585"/>
      <c r="Q72" s="585"/>
      <c r="R72" s="585"/>
      <c r="S72" s="585"/>
      <c r="T72" s="585"/>
      <c r="U72" s="585"/>
      <c r="V72" s="585"/>
      <c r="W72" s="585"/>
      <c r="X72" s="585"/>
      <c r="Y72" s="585"/>
      <c r="Z72" s="585"/>
      <c r="AA72" s="585"/>
      <c r="AB72" s="585"/>
      <c r="AC72" s="586"/>
      <c r="AD72" s="438" t="s">
        <v>623</v>
      </c>
      <c r="AE72" s="439"/>
      <c r="AF72" s="439"/>
      <c r="AG72" s="308"/>
      <c r="AH72" s="228"/>
      <c r="AI72" s="228"/>
      <c r="AJ72" s="228"/>
      <c r="AK72" s="228"/>
      <c r="AL72" s="228"/>
      <c r="AM72" s="228"/>
      <c r="AN72" s="228"/>
      <c r="AO72" s="228"/>
      <c r="AP72" s="228"/>
      <c r="AQ72" s="228"/>
      <c r="AR72" s="228"/>
      <c r="AS72" s="228"/>
      <c r="AT72" s="228"/>
      <c r="AU72" s="228"/>
      <c r="AV72" s="228"/>
      <c r="AW72" s="228"/>
      <c r="AX72" s="309"/>
    </row>
    <row r="73" spans="1:50" ht="26.25" customHeight="1" x14ac:dyDescent="0.2">
      <c r="A73" s="508"/>
      <c r="B73" s="509"/>
      <c r="C73" s="469" t="s">
        <v>39</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593" t="s">
        <v>607</v>
      </c>
      <c r="AE73" s="594"/>
      <c r="AF73" s="594"/>
      <c r="AG73" s="316" t="s">
        <v>686</v>
      </c>
      <c r="AH73" s="317"/>
      <c r="AI73" s="317"/>
      <c r="AJ73" s="317"/>
      <c r="AK73" s="317"/>
      <c r="AL73" s="317"/>
      <c r="AM73" s="317"/>
      <c r="AN73" s="317"/>
      <c r="AO73" s="317"/>
      <c r="AP73" s="317"/>
      <c r="AQ73" s="317"/>
      <c r="AR73" s="317"/>
      <c r="AS73" s="317"/>
      <c r="AT73" s="317"/>
      <c r="AU73" s="317"/>
      <c r="AV73" s="317"/>
      <c r="AW73" s="317"/>
      <c r="AX73" s="318"/>
    </row>
    <row r="74" spans="1:50" ht="26.25" customHeight="1" x14ac:dyDescent="0.2">
      <c r="A74" s="508"/>
      <c r="B74" s="509"/>
      <c r="C74" s="460" t="s">
        <v>135</v>
      </c>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182" t="s">
        <v>607</v>
      </c>
      <c r="AE74" s="183"/>
      <c r="AF74" s="183"/>
      <c r="AG74" s="545" t="s">
        <v>686</v>
      </c>
      <c r="AH74" s="546"/>
      <c r="AI74" s="546"/>
      <c r="AJ74" s="546"/>
      <c r="AK74" s="546"/>
      <c r="AL74" s="546"/>
      <c r="AM74" s="546"/>
      <c r="AN74" s="546"/>
      <c r="AO74" s="546"/>
      <c r="AP74" s="546"/>
      <c r="AQ74" s="546"/>
      <c r="AR74" s="546"/>
      <c r="AS74" s="546"/>
      <c r="AT74" s="546"/>
      <c r="AU74" s="546"/>
      <c r="AV74" s="546"/>
      <c r="AW74" s="546"/>
      <c r="AX74" s="547"/>
    </row>
    <row r="75" spans="1:50" ht="135" customHeight="1" x14ac:dyDescent="0.2">
      <c r="A75" s="508"/>
      <c r="B75" s="509"/>
      <c r="C75" s="460" t="s">
        <v>35</v>
      </c>
      <c r="D75" s="461"/>
      <c r="E75" s="461"/>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182" t="s">
        <v>588</v>
      </c>
      <c r="AE75" s="183"/>
      <c r="AF75" s="183"/>
      <c r="AG75" s="545" t="s">
        <v>691</v>
      </c>
      <c r="AH75" s="546"/>
      <c r="AI75" s="546"/>
      <c r="AJ75" s="546"/>
      <c r="AK75" s="546"/>
      <c r="AL75" s="546"/>
      <c r="AM75" s="546"/>
      <c r="AN75" s="546"/>
      <c r="AO75" s="546"/>
      <c r="AP75" s="546"/>
      <c r="AQ75" s="546"/>
      <c r="AR75" s="546"/>
      <c r="AS75" s="546"/>
      <c r="AT75" s="546"/>
      <c r="AU75" s="546"/>
      <c r="AV75" s="546"/>
      <c r="AW75" s="546"/>
      <c r="AX75" s="547"/>
    </row>
    <row r="76" spans="1:50" ht="44.55" customHeight="1" x14ac:dyDescent="0.2">
      <c r="A76" s="508"/>
      <c r="B76" s="509"/>
      <c r="C76" s="460" t="s">
        <v>40</v>
      </c>
      <c r="D76" s="461"/>
      <c r="E76" s="461"/>
      <c r="F76" s="461"/>
      <c r="G76" s="461"/>
      <c r="H76" s="461"/>
      <c r="I76" s="461"/>
      <c r="J76" s="461"/>
      <c r="K76" s="461"/>
      <c r="L76" s="461"/>
      <c r="M76" s="461"/>
      <c r="N76" s="461"/>
      <c r="O76" s="461"/>
      <c r="P76" s="461"/>
      <c r="Q76" s="461"/>
      <c r="R76" s="461"/>
      <c r="S76" s="461"/>
      <c r="T76" s="461"/>
      <c r="U76" s="461"/>
      <c r="V76" s="461"/>
      <c r="W76" s="461"/>
      <c r="X76" s="461"/>
      <c r="Y76" s="461"/>
      <c r="Z76" s="461"/>
      <c r="AA76" s="461"/>
      <c r="AB76" s="461"/>
      <c r="AC76" s="462"/>
      <c r="AD76" s="182" t="s">
        <v>607</v>
      </c>
      <c r="AE76" s="183"/>
      <c r="AF76" s="183"/>
      <c r="AG76" s="545" t="s">
        <v>685</v>
      </c>
      <c r="AH76" s="546"/>
      <c r="AI76" s="546"/>
      <c r="AJ76" s="546"/>
      <c r="AK76" s="546"/>
      <c r="AL76" s="546"/>
      <c r="AM76" s="546"/>
      <c r="AN76" s="546"/>
      <c r="AO76" s="546"/>
      <c r="AP76" s="546"/>
      <c r="AQ76" s="546"/>
      <c r="AR76" s="546"/>
      <c r="AS76" s="546"/>
      <c r="AT76" s="546"/>
      <c r="AU76" s="546"/>
      <c r="AV76" s="546"/>
      <c r="AW76" s="546"/>
      <c r="AX76" s="547"/>
    </row>
    <row r="77" spans="1:50" ht="26.25" customHeight="1" x14ac:dyDescent="0.2">
      <c r="A77" s="508"/>
      <c r="B77" s="509"/>
      <c r="C77" s="460" t="s">
        <v>238</v>
      </c>
      <c r="D77" s="461"/>
      <c r="E77" s="461"/>
      <c r="F77" s="461"/>
      <c r="G77" s="461"/>
      <c r="H77" s="461"/>
      <c r="I77" s="461"/>
      <c r="J77" s="461"/>
      <c r="K77" s="461"/>
      <c r="L77" s="461"/>
      <c r="M77" s="461"/>
      <c r="N77" s="461"/>
      <c r="O77" s="461"/>
      <c r="P77" s="461"/>
      <c r="Q77" s="461"/>
      <c r="R77" s="461"/>
      <c r="S77" s="461"/>
      <c r="T77" s="461"/>
      <c r="U77" s="461"/>
      <c r="V77" s="461"/>
      <c r="W77" s="461"/>
      <c r="X77" s="461"/>
      <c r="Y77" s="461"/>
      <c r="Z77" s="461"/>
      <c r="AA77" s="461"/>
      <c r="AB77" s="461"/>
      <c r="AC77" s="462"/>
      <c r="AD77" s="440" t="s">
        <v>607</v>
      </c>
      <c r="AE77" s="441"/>
      <c r="AF77" s="441"/>
      <c r="AG77" s="466" t="s">
        <v>686</v>
      </c>
      <c r="AH77" s="467"/>
      <c r="AI77" s="467"/>
      <c r="AJ77" s="467"/>
      <c r="AK77" s="467"/>
      <c r="AL77" s="467"/>
      <c r="AM77" s="467"/>
      <c r="AN77" s="467"/>
      <c r="AO77" s="467"/>
      <c r="AP77" s="467"/>
      <c r="AQ77" s="467"/>
      <c r="AR77" s="467"/>
      <c r="AS77" s="467"/>
      <c r="AT77" s="467"/>
      <c r="AU77" s="467"/>
      <c r="AV77" s="467"/>
      <c r="AW77" s="467"/>
      <c r="AX77" s="468"/>
    </row>
    <row r="78" spans="1:50" ht="172.5" customHeight="1" x14ac:dyDescent="0.2">
      <c r="A78" s="508"/>
      <c r="B78" s="509"/>
      <c r="C78" s="179" t="s">
        <v>239</v>
      </c>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1"/>
      <c r="AD78" s="182" t="s">
        <v>588</v>
      </c>
      <c r="AE78" s="183"/>
      <c r="AF78" s="184"/>
      <c r="AG78" s="545" t="s">
        <v>692</v>
      </c>
      <c r="AH78" s="546"/>
      <c r="AI78" s="546"/>
      <c r="AJ78" s="546"/>
      <c r="AK78" s="546"/>
      <c r="AL78" s="546"/>
      <c r="AM78" s="546"/>
      <c r="AN78" s="546"/>
      <c r="AO78" s="546"/>
      <c r="AP78" s="546"/>
      <c r="AQ78" s="546"/>
      <c r="AR78" s="546"/>
      <c r="AS78" s="546"/>
      <c r="AT78" s="546"/>
      <c r="AU78" s="546"/>
      <c r="AV78" s="546"/>
      <c r="AW78" s="546"/>
      <c r="AX78" s="547"/>
    </row>
    <row r="79" spans="1:50" ht="88.5" customHeight="1" x14ac:dyDescent="0.2">
      <c r="A79" s="510"/>
      <c r="B79" s="511"/>
      <c r="C79" s="622" t="s">
        <v>223</v>
      </c>
      <c r="D79" s="623"/>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4"/>
      <c r="AD79" s="463" t="s">
        <v>588</v>
      </c>
      <c r="AE79" s="464"/>
      <c r="AF79" s="465"/>
      <c r="AG79" s="587" t="s">
        <v>624</v>
      </c>
      <c r="AH79" s="588"/>
      <c r="AI79" s="588"/>
      <c r="AJ79" s="588"/>
      <c r="AK79" s="588"/>
      <c r="AL79" s="588"/>
      <c r="AM79" s="588"/>
      <c r="AN79" s="588"/>
      <c r="AO79" s="588"/>
      <c r="AP79" s="588"/>
      <c r="AQ79" s="588"/>
      <c r="AR79" s="588"/>
      <c r="AS79" s="588"/>
      <c r="AT79" s="588"/>
      <c r="AU79" s="588"/>
      <c r="AV79" s="588"/>
      <c r="AW79" s="588"/>
      <c r="AX79" s="589"/>
    </row>
    <row r="80" spans="1:50" ht="237" customHeight="1" x14ac:dyDescent="0.2">
      <c r="A80" s="452" t="s">
        <v>37</v>
      </c>
      <c r="B80" s="507"/>
      <c r="C80" s="512" t="s">
        <v>224</v>
      </c>
      <c r="D80" s="513"/>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4"/>
      <c r="AD80" s="593" t="s">
        <v>588</v>
      </c>
      <c r="AE80" s="594"/>
      <c r="AF80" s="628"/>
      <c r="AG80" s="316" t="s">
        <v>625</v>
      </c>
      <c r="AH80" s="317"/>
      <c r="AI80" s="317"/>
      <c r="AJ80" s="317"/>
      <c r="AK80" s="317"/>
      <c r="AL80" s="317"/>
      <c r="AM80" s="317"/>
      <c r="AN80" s="317"/>
      <c r="AO80" s="317"/>
      <c r="AP80" s="317"/>
      <c r="AQ80" s="317"/>
      <c r="AR80" s="317"/>
      <c r="AS80" s="317"/>
      <c r="AT80" s="317"/>
      <c r="AU80" s="317"/>
      <c r="AV80" s="317"/>
      <c r="AW80" s="317"/>
      <c r="AX80" s="318"/>
    </row>
    <row r="81" spans="1:50" ht="91.05" customHeight="1" x14ac:dyDescent="0.2">
      <c r="A81" s="508"/>
      <c r="B81" s="509"/>
      <c r="C81" s="603" t="s">
        <v>42</v>
      </c>
      <c r="D81" s="604"/>
      <c r="E81" s="604"/>
      <c r="F81" s="604"/>
      <c r="G81" s="604"/>
      <c r="H81" s="604"/>
      <c r="I81" s="604"/>
      <c r="J81" s="604"/>
      <c r="K81" s="604"/>
      <c r="L81" s="604"/>
      <c r="M81" s="604"/>
      <c r="N81" s="604"/>
      <c r="O81" s="604"/>
      <c r="P81" s="604"/>
      <c r="Q81" s="604"/>
      <c r="R81" s="604"/>
      <c r="S81" s="604"/>
      <c r="T81" s="604"/>
      <c r="U81" s="604"/>
      <c r="V81" s="604"/>
      <c r="W81" s="604"/>
      <c r="X81" s="604"/>
      <c r="Y81" s="604"/>
      <c r="Z81" s="604"/>
      <c r="AA81" s="604"/>
      <c r="AB81" s="604"/>
      <c r="AC81" s="605"/>
      <c r="AD81" s="608" t="s">
        <v>588</v>
      </c>
      <c r="AE81" s="609"/>
      <c r="AF81" s="609"/>
      <c r="AG81" s="545" t="s">
        <v>626</v>
      </c>
      <c r="AH81" s="546"/>
      <c r="AI81" s="546"/>
      <c r="AJ81" s="546"/>
      <c r="AK81" s="546"/>
      <c r="AL81" s="546"/>
      <c r="AM81" s="546"/>
      <c r="AN81" s="546"/>
      <c r="AO81" s="546"/>
      <c r="AP81" s="546"/>
      <c r="AQ81" s="546"/>
      <c r="AR81" s="546"/>
      <c r="AS81" s="546"/>
      <c r="AT81" s="546"/>
      <c r="AU81" s="546"/>
      <c r="AV81" s="546"/>
      <c r="AW81" s="546"/>
      <c r="AX81" s="547"/>
    </row>
    <row r="82" spans="1:50" ht="94.5" customHeight="1" x14ac:dyDescent="0.2">
      <c r="A82" s="508"/>
      <c r="B82" s="509"/>
      <c r="C82" s="460" t="s">
        <v>180</v>
      </c>
      <c r="D82" s="461"/>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182" t="s">
        <v>588</v>
      </c>
      <c r="AE82" s="183"/>
      <c r="AF82" s="183"/>
      <c r="AG82" s="545" t="s">
        <v>627</v>
      </c>
      <c r="AH82" s="546"/>
      <c r="AI82" s="546"/>
      <c r="AJ82" s="546"/>
      <c r="AK82" s="546"/>
      <c r="AL82" s="546"/>
      <c r="AM82" s="546"/>
      <c r="AN82" s="546"/>
      <c r="AO82" s="546"/>
      <c r="AP82" s="546"/>
      <c r="AQ82" s="546"/>
      <c r="AR82" s="546"/>
      <c r="AS82" s="546"/>
      <c r="AT82" s="546"/>
      <c r="AU82" s="546"/>
      <c r="AV82" s="546"/>
      <c r="AW82" s="546"/>
      <c r="AX82" s="547"/>
    </row>
    <row r="83" spans="1:50" ht="125.55" customHeight="1" x14ac:dyDescent="0.2">
      <c r="A83" s="510"/>
      <c r="B83" s="511"/>
      <c r="C83" s="460" t="s">
        <v>41</v>
      </c>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182" t="s">
        <v>588</v>
      </c>
      <c r="AE83" s="183"/>
      <c r="AF83" s="183"/>
      <c r="AG83" s="595" t="s">
        <v>684</v>
      </c>
      <c r="AH83" s="230"/>
      <c r="AI83" s="230"/>
      <c r="AJ83" s="230"/>
      <c r="AK83" s="230"/>
      <c r="AL83" s="230"/>
      <c r="AM83" s="230"/>
      <c r="AN83" s="230"/>
      <c r="AO83" s="230"/>
      <c r="AP83" s="230"/>
      <c r="AQ83" s="230"/>
      <c r="AR83" s="230"/>
      <c r="AS83" s="230"/>
      <c r="AT83" s="230"/>
      <c r="AU83" s="230"/>
      <c r="AV83" s="230"/>
      <c r="AW83" s="230"/>
      <c r="AX83" s="596"/>
    </row>
    <row r="84" spans="1:50" ht="41.25" customHeight="1" x14ac:dyDescent="0.2">
      <c r="A84" s="501" t="s">
        <v>54</v>
      </c>
      <c r="B84" s="502"/>
      <c r="C84" s="606" t="s">
        <v>136</v>
      </c>
      <c r="D84" s="607"/>
      <c r="E84" s="607"/>
      <c r="F84" s="607"/>
      <c r="G84" s="607"/>
      <c r="H84" s="607"/>
      <c r="I84" s="607"/>
      <c r="J84" s="607"/>
      <c r="K84" s="607"/>
      <c r="L84" s="607"/>
      <c r="M84" s="607"/>
      <c r="N84" s="607"/>
      <c r="O84" s="607"/>
      <c r="P84" s="607"/>
      <c r="Q84" s="607"/>
      <c r="R84" s="607"/>
      <c r="S84" s="607"/>
      <c r="T84" s="607"/>
      <c r="U84" s="607"/>
      <c r="V84" s="607"/>
      <c r="W84" s="607"/>
      <c r="X84" s="607"/>
      <c r="Y84" s="607"/>
      <c r="Z84" s="607"/>
      <c r="AA84" s="607"/>
      <c r="AB84" s="607"/>
      <c r="AC84" s="478"/>
      <c r="AD84" s="593" t="s">
        <v>607</v>
      </c>
      <c r="AE84" s="594"/>
      <c r="AF84" s="594"/>
      <c r="AG84" s="307" t="s">
        <v>686</v>
      </c>
      <c r="AH84" s="153"/>
      <c r="AI84" s="153"/>
      <c r="AJ84" s="153"/>
      <c r="AK84" s="153"/>
      <c r="AL84" s="153"/>
      <c r="AM84" s="153"/>
      <c r="AN84" s="153"/>
      <c r="AO84" s="153"/>
      <c r="AP84" s="153"/>
      <c r="AQ84" s="153"/>
      <c r="AR84" s="153"/>
      <c r="AS84" s="153"/>
      <c r="AT84" s="153"/>
      <c r="AU84" s="153"/>
      <c r="AV84" s="153"/>
      <c r="AW84" s="153"/>
      <c r="AX84" s="154"/>
    </row>
    <row r="85" spans="1:50" ht="19.8" customHeight="1" x14ac:dyDescent="0.2">
      <c r="A85" s="503"/>
      <c r="B85" s="504"/>
      <c r="C85" s="743" t="s">
        <v>233</v>
      </c>
      <c r="D85" s="741"/>
      <c r="E85" s="741"/>
      <c r="F85" s="744"/>
      <c r="G85" s="740" t="s">
        <v>234</v>
      </c>
      <c r="H85" s="741"/>
      <c r="I85" s="741"/>
      <c r="J85" s="741"/>
      <c r="K85" s="741"/>
      <c r="L85" s="741"/>
      <c r="M85" s="741"/>
      <c r="N85" s="740" t="s">
        <v>236</v>
      </c>
      <c r="O85" s="741"/>
      <c r="P85" s="741"/>
      <c r="Q85" s="741"/>
      <c r="R85" s="741"/>
      <c r="S85" s="741"/>
      <c r="T85" s="741"/>
      <c r="U85" s="741"/>
      <c r="V85" s="741"/>
      <c r="W85" s="741"/>
      <c r="X85" s="741"/>
      <c r="Y85" s="741"/>
      <c r="Z85" s="741"/>
      <c r="AA85" s="741"/>
      <c r="AB85" s="741"/>
      <c r="AC85" s="741"/>
      <c r="AD85" s="741"/>
      <c r="AE85" s="741"/>
      <c r="AF85" s="742"/>
      <c r="AG85" s="308"/>
      <c r="AH85" s="228"/>
      <c r="AI85" s="228"/>
      <c r="AJ85" s="228"/>
      <c r="AK85" s="228"/>
      <c r="AL85" s="228"/>
      <c r="AM85" s="228"/>
      <c r="AN85" s="228"/>
      <c r="AO85" s="228"/>
      <c r="AP85" s="228"/>
      <c r="AQ85" s="228"/>
      <c r="AR85" s="228"/>
      <c r="AS85" s="228"/>
      <c r="AT85" s="228"/>
      <c r="AU85" s="228"/>
      <c r="AV85" s="228"/>
      <c r="AW85" s="228"/>
      <c r="AX85" s="309"/>
    </row>
    <row r="86" spans="1:50" ht="24.75" customHeight="1" x14ac:dyDescent="0.2">
      <c r="A86" s="503"/>
      <c r="B86" s="504"/>
      <c r="C86" s="702"/>
      <c r="D86" s="703"/>
      <c r="E86" s="703"/>
      <c r="F86" s="704"/>
      <c r="G86" s="735"/>
      <c r="H86" s="736"/>
      <c r="I86" s="56" t="str">
        <f>IF(OR(G86="　", G86=""), "", "-")</f>
        <v/>
      </c>
      <c r="J86" s="701"/>
      <c r="K86" s="701"/>
      <c r="L86" s="56" t="str">
        <f>IF(M86="","","-")</f>
        <v/>
      </c>
      <c r="M86" s="57"/>
      <c r="N86" s="698"/>
      <c r="O86" s="699"/>
      <c r="P86" s="699"/>
      <c r="Q86" s="699"/>
      <c r="R86" s="699"/>
      <c r="S86" s="699"/>
      <c r="T86" s="699"/>
      <c r="U86" s="699"/>
      <c r="V86" s="699"/>
      <c r="W86" s="699"/>
      <c r="X86" s="699"/>
      <c r="Y86" s="699"/>
      <c r="Z86" s="699"/>
      <c r="AA86" s="699"/>
      <c r="AB86" s="699"/>
      <c r="AC86" s="699"/>
      <c r="AD86" s="699"/>
      <c r="AE86" s="699"/>
      <c r="AF86" s="700"/>
      <c r="AG86" s="308"/>
      <c r="AH86" s="228"/>
      <c r="AI86" s="228"/>
      <c r="AJ86" s="228"/>
      <c r="AK86" s="228"/>
      <c r="AL86" s="228"/>
      <c r="AM86" s="228"/>
      <c r="AN86" s="228"/>
      <c r="AO86" s="228"/>
      <c r="AP86" s="228"/>
      <c r="AQ86" s="228"/>
      <c r="AR86" s="228"/>
      <c r="AS86" s="228"/>
      <c r="AT86" s="228"/>
      <c r="AU86" s="228"/>
      <c r="AV86" s="228"/>
      <c r="AW86" s="228"/>
      <c r="AX86" s="309"/>
    </row>
    <row r="87" spans="1:50" ht="24.75" customHeight="1" x14ac:dyDescent="0.2">
      <c r="A87" s="503"/>
      <c r="B87" s="504"/>
      <c r="C87" s="702"/>
      <c r="D87" s="703"/>
      <c r="E87" s="703"/>
      <c r="F87" s="704"/>
      <c r="G87" s="735"/>
      <c r="H87" s="736"/>
      <c r="I87" s="56" t="str">
        <f t="shared" ref="I87:I90" si="8">IF(OR(G87="　", G87=""), "", "-")</f>
        <v/>
      </c>
      <c r="J87" s="701"/>
      <c r="K87" s="701"/>
      <c r="L87" s="56" t="str">
        <f t="shared" ref="L87:L90" si="9">IF(M87="","","-")</f>
        <v/>
      </c>
      <c r="M87" s="57"/>
      <c r="N87" s="698"/>
      <c r="O87" s="699"/>
      <c r="P87" s="699"/>
      <c r="Q87" s="699"/>
      <c r="R87" s="699"/>
      <c r="S87" s="699"/>
      <c r="T87" s="699"/>
      <c r="U87" s="699"/>
      <c r="V87" s="699"/>
      <c r="W87" s="699"/>
      <c r="X87" s="699"/>
      <c r="Y87" s="699"/>
      <c r="Z87" s="699"/>
      <c r="AA87" s="699"/>
      <c r="AB87" s="699"/>
      <c r="AC87" s="699"/>
      <c r="AD87" s="699"/>
      <c r="AE87" s="699"/>
      <c r="AF87" s="700"/>
      <c r="AG87" s="308"/>
      <c r="AH87" s="228"/>
      <c r="AI87" s="228"/>
      <c r="AJ87" s="228"/>
      <c r="AK87" s="228"/>
      <c r="AL87" s="228"/>
      <c r="AM87" s="228"/>
      <c r="AN87" s="228"/>
      <c r="AO87" s="228"/>
      <c r="AP87" s="228"/>
      <c r="AQ87" s="228"/>
      <c r="AR87" s="228"/>
      <c r="AS87" s="228"/>
      <c r="AT87" s="228"/>
      <c r="AU87" s="228"/>
      <c r="AV87" s="228"/>
      <c r="AW87" s="228"/>
      <c r="AX87" s="309"/>
    </row>
    <row r="88" spans="1:50" ht="24.75" customHeight="1" x14ac:dyDescent="0.2">
      <c r="A88" s="503"/>
      <c r="B88" s="504"/>
      <c r="C88" s="702"/>
      <c r="D88" s="703"/>
      <c r="E88" s="703"/>
      <c r="F88" s="704"/>
      <c r="G88" s="735"/>
      <c r="H88" s="736"/>
      <c r="I88" s="56" t="str">
        <f t="shared" si="8"/>
        <v/>
      </c>
      <c r="J88" s="701"/>
      <c r="K88" s="701"/>
      <c r="L88" s="56" t="str">
        <f t="shared" si="9"/>
        <v/>
      </c>
      <c r="M88" s="57"/>
      <c r="N88" s="698"/>
      <c r="O88" s="699"/>
      <c r="P88" s="699"/>
      <c r="Q88" s="699"/>
      <c r="R88" s="699"/>
      <c r="S88" s="699"/>
      <c r="T88" s="699"/>
      <c r="U88" s="699"/>
      <c r="V88" s="699"/>
      <c r="W88" s="699"/>
      <c r="X88" s="699"/>
      <c r="Y88" s="699"/>
      <c r="Z88" s="699"/>
      <c r="AA88" s="699"/>
      <c r="AB88" s="699"/>
      <c r="AC88" s="699"/>
      <c r="AD88" s="699"/>
      <c r="AE88" s="699"/>
      <c r="AF88" s="700"/>
      <c r="AG88" s="308"/>
      <c r="AH88" s="228"/>
      <c r="AI88" s="228"/>
      <c r="AJ88" s="228"/>
      <c r="AK88" s="228"/>
      <c r="AL88" s="228"/>
      <c r="AM88" s="228"/>
      <c r="AN88" s="228"/>
      <c r="AO88" s="228"/>
      <c r="AP88" s="228"/>
      <c r="AQ88" s="228"/>
      <c r="AR88" s="228"/>
      <c r="AS88" s="228"/>
      <c r="AT88" s="228"/>
      <c r="AU88" s="228"/>
      <c r="AV88" s="228"/>
      <c r="AW88" s="228"/>
      <c r="AX88" s="309"/>
    </row>
    <row r="89" spans="1:50" ht="24.75" customHeight="1" x14ac:dyDescent="0.2">
      <c r="A89" s="503"/>
      <c r="B89" s="504"/>
      <c r="C89" s="702"/>
      <c r="D89" s="703"/>
      <c r="E89" s="703"/>
      <c r="F89" s="704"/>
      <c r="G89" s="735"/>
      <c r="H89" s="736"/>
      <c r="I89" s="56" t="str">
        <f t="shared" si="8"/>
        <v/>
      </c>
      <c r="J89" s="701"/>
      <c r="K89" s="701"/>
      <c r="L89" s="56" t="str">
        <f t="shared" si="9"/>
        <v/>
      </c>
      <c r="M89" s="57"/>
      <c r="N89" s="698"/>
      <c r="O89" s="699"/>
      <c r="P89" s="699"/>
      <c r="Q89" s="699"/>
      <c r="R89" s="699"/>
      <c r="S89" s="699"/>
      <c r="T89" s="699"/>
      <c r="U89" s="699"/>
      <c r="V89" s="699"/>
      <c r="W89" s="699"/>
      <c r="X89" s="699"/>
      <c r="Y89" s="699"/>
      <c r="Z89" s="699"/>
      <c r="AA89" s="699"/>
      <c r="AB89" s="699"/>
      <c r="AC89" s="699"/>
      <c r="AD89" s="699"/>
      <c r="AE89" s="699"/>
      <c r="AF89" s="700"/>
      <c r="AG89" s="308"/>
      <c r="AH89" s="228"/>
      <c r="AI89" s="228"/>
      <c r="AJ89" s="228"/>
      <c r="AK89" s="228"/>
      <c r="AL89" s="228"/>
      <c r="AM89" s="228"/>
      <c r="AN89" s="228"/>
      <c r="AO89" s="228"/>
      <c r="AP89" s="228"/>
      <c r="AQ89" s="228"/>
      <c r="AR89" s="228"/>
      <c r="AS89" s="228"/>
      <c r="AT89" s="228"/>
      <c r="AU89" s="228"/>
      <c r="AV89" s="228"/>
      <c r="AW89" s="228"/>
      <c r="AX89" s="309"/>
    </row>
    <row r="90" spans="1:50" ht="24.75" customHeight="1" x14ac:dyDescent="0.2">
      <c r="A90" s="505"/>
      <c r="B90" s="506"/>
      <c r="C90" s="702"/>
      <c r="D90" s="703"/>
      <c r="E90" s="703"/>
      <c r="F90" s="704"/>
      <c r="G90" s="737"/>
      <c r="H90" s="738"/>
      <c r="I90" s="58" t="str">
        <f t="shared" si="8"/>
        <v/>
      </c>
      <c r="J90" s="739"/>
      <c r="K90" s="739"/>
      <c r="L90" s="58" t="str">
        <f t="shared" si="9"/>
        <v/>
      </c>
      <c r="M90" s="59"/>
      <c r="N90" s="728"/>
      <c r="O90" s="729"/>
      <c r="P90" s="729"/>
      <c r="Q90" s="729"/>
      <c r="R90" s="729"/>
      <c r="S90" s="729"/>
      <c r="T90" s="729"/>
      <c r="U90" s="729"/>
      <c r="V90" s="729"/>
      <c r="W90" s="729"/>
      <c r="X90" s="729"/>
      <c r="Y90" s="729"/>
      <c r="Z90" s="729"/>
      <c r="AA90" s="729"/>
      <c r="AB90" s="729"/>
      <c r="AC90" s="729"/>
      <c r="AD90" s="729"/>
      <c r="AE90" s="729"/>
      <c r="AF90" s="730"/>
      <c r="AG90" s="595"/>
      <c r="AH90" s="230"/>
      <c r="AI90" s="230"/>
      <c r="AJ90" s="230"/>
      <c r="AK90" s="230"/>
      <c r="AL90" s="230"/>
      <c r="AM90" s="230"/>
      <c r="AN90" s="230"/>
      <c r="AO90" s="230"/>
      <c r="AP90" s="230"/>
      <c r="AQ90" s="230"/>
      <c r="AR90" s="230"/>
      <c r="AS90" s="230"/>
      <c r="AT90" s="230"/>
      <c r="AU90" s="230"/>
      <c r="AV90" s="230"/>
      <c r="AW90" s="230"/>
      <c r="AX90" s="596"/>
    </row>
    <row r="91" spans="1:50" ht="55.95" customHeight="1" x14ac:dyDescent="0.2">
      <c r="A91" s="452" t="s">
        <v>45</v>
      </c>
      <c r="B91" s="453"/>
      <c r="C91" s="403" t="s">
        <v>49</v>
      </c>
      <c r="D91" s="429"/>
      <c r="E91" s="429"/>
      <c r="F91" s="430"/>
      <c r="G91" s="654" t="s">
        <v>628</v>
      </c>
      <c r="H91" s="654"/>
      <c r="I91" s="654"/>
      <c r="J91" s="654"/>
      <c r="K91" s="654"/>
      <c r="L91" s="654"/>
      <c r="M91" s="654"/>
      <c r="N91" s="654"/>
      <c r="O91" s="654"/>
      <c r="P91" s="654"/>
      <c r="Q91" s="654"/>
      <c r="R91" s="654"/>
      <c r="S91" s="654"/>
      <c r="T91" s="654"/>
      <c r="U91" s="654"/>
      <c r="V91" s="654"/>
      <c r="W91" s="654"/>
      <c r="X91" s="654"/>
      <c r="Y91" s="654"/>
      <c r="Z91" s="654"/>
      <c r="AA91" s="654"/>
      <c r="AB91" s="654"/>
      <c r="AC91" s="654"/>
      <c r="AD91" s="654"/>
      <c r="AE91" s="654"/>
      <c r="AF91" s="654"/>
      <c r="AG91" s="654"/>
      <c r="AH91" s="654"/>
      <c r="AI91" s="654"/>
      <c r="AJ91" s="654"/>
      <c r="AK91" s="654"/>
      <c r="AL91" s="654"/>
      <c r="AM91" s="654"/>
      <c r="AN91" s="654"/>
      <c r="AO91" s="654"/>
      <c r="AP91" s="654"/>
      <c r="AQ91" s="654"/>
      <c r="AR91" s="654"/>
      <c r="AS91" s="654"/>
      <c r="AT91" s="654"/>
      <c r="AU91" s="654"/>
      <c r="AV91" s="654"/>
      <c r="AW91" s="654"/>
      <c r="AX91" s="655"/>
    </row>
    <row r="92" spans="1:50" ht="55.95" customHeight="1" thickBot="1" x14ac:dyDescent="0.25">
      <c r="A92" s="454"/>
      <c r="B92" s="455"/>
      <c r="C92" s="629" t="s">
        <v>53</v>
      </c>
      <c r="D92" s="630"/>
      <c r="E92" s="630"/>
      <c r="F92" s="631"/>
      <c r="G92" s="652" t="s">
        <v>629</v>
      </c>
      <c r="H92" s="652"/>
      <c r="I92" s="652"/>
      <c r="J92" s="652"/>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2"/>
      <c r="AJ92" s="652"/>
      <c r="AK92" s="652"/>
      <c r="AL92" s="652"/>
      <c r="AM92" s="652"/>
      <c r="AN92" s="652"/>
      <c r="AO92" s="652"/>
      <c r="AP92" s="652"/>
      <c r="AQ92" s="652"/>
      <c r="AR92" s="652"/>
      <c r="AS92" s="652"/>
      <c r="AT92" s="652"/>
      <c r="AU92" s="652"/>
      <c r="AV92" s="652"/>
      <c r="AW92" s="652"/>
      <c r="AX92" s="653"/>
    </row>
    <row r="93" spans="1:50" ht="24" customHeight="1" x14ac:dyDescent="0.2">
      <c r="A93" s="590" t="s">
        <v>30</v>
      </c>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c r="Z93" s="591"/>
      <c r="AA93" s="591"/>
      <c r="AB93" s="591"/>
      <c r="AC93" s="591"/>
      <c r="AD93" s="591"/>
      <c r="AE93" s="591"/>
      <c r="AF93" s="591"/>
      <c r="AG93" s="591"/>
      <c r="AH93" s="591"/>
      <c r="AI93" s="591"/>
      <c r="AJ93" s="591"/>
      <c r="AK93" s="591"/>
      <c r="AL93" s="591"/>
      <c r="AM93" s="591"/>
      <c r="AN93" s="591"/>
      <c r="AO93" s="591"/>
      <c r="AP93" s="591"/>
      <c r="AQ93" s="591"/>
      <c r="AR93" s="591"/>
      <c r="AS93" s="591"/>
      <c r="AT93" s="591"/>
      <c r="AU93" s="591"/>
      <c r="AV93" s="591"/>
      <c r="AW93" s="591"/>
      <c r="AX93" s="592"/>
    </row>
    <row r="94" spans="1:50" ht="67.5" customHeight="1" thickBot="1" x14ac:dyDescent="0.25">
      <c r="A94" s="616" t="s">
        <v>689</v>
      </c>
      <c r="B94" s="582"/>
      <c r="C94" s="582"/>
      <c r="D94" s="582"/>
      <c r="E94" s="582"/>
      <c r="F94" s="582"/>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582"/>
      <c r="AK94" s="582"/>
      <c r="AL94" s="582"/>
      <c r="AM94" s="582"/>
      <c r="AN94" s="582"/>
      <c r="AO94" s="582"/>
      <c r="AP94" s="582"/>
      <c r="AQ94" s="582"/>
      <c r="AR94" s="582"/>
      <c r="AS94" s="582"/>
      <c r="AT94" s="582"/>
      <c r="AU94" s="582"/>
      <c r="AV94" s="582"/>
      <c r="AW94" s="582"/>
      <c r="AX94" s="583"/>
    </row>
    <row r="95" spans="1:50" ht="24.75" customHeight="1" x14ac:dyDescent="0.2">
      <c r="A95" s="456" t="s">
        <v>31</v>
      </c>
      <c r="B95" s="457"/>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c r="AL95" s="457"/>
      <c r="AM95" s="457"/>
      <c r="AN95" s="457"/>
      <c r="AO95" s="457"/>
      <c r="AP95" s="457"/>
      <c r="AQ95" s="457"/>
      <c r="AR95" s="457"/>
      <c r="AS95" s="457"/>
      <c r="AT95" s="457"/>
      <c r="AU95" s="457"/>
      <c r="AV95" s="457"/>
      <c r="AW95" s="457"/>
      <c r="AX95" s="458"/>
    </row>
    <row r="96" spans="1:50" ht="67.5" customHeight="1" thickBot="1" x14ac:dyDescent="0.25">
      <c r="A96" s="449" t="s">
        <v>688</v>
      </c>
      <c r="B96" s="450"/>
      <c r="C96" s="450"/>
      <c r="D96" s="450"/>
      <c r="E96" s="451"/>
      <c r="F96" s="581" t="s">
        <v>687</v>
      </c>
      <c r="G96" s="582"/>
      <c r="H96" s="582"/>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582"/>
      <c r="AL96" s="582"/>
      <c r="AM96" s="582"/>
      <c r="AN96" s="582"/>
      <c r="AO96" s="582"/>
      <c r="AP96" s="582"/>
      <c r="AQ96" s="582"/>
      <c r="AR96" s="582"/>
      <c r="AS96" s="582"/>
      <c r="AT96" s="582"/>
      <c r="AU96" s="582"/>
      <c r="AV96" s="582"/>
      <c r="AW96" s="582"/>
      <c r="AX96" s="583"/>
    </row>
    <row r="97" spans="1:52" ht="24.75" customHeight="1" x14ac:dyDescent="0.2">
      <c r="A97" s="456" t="s">
        <v>43</v>
      </c>
      <c r="B97" s="457"/>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8"/>
    </row>
    <row r="98" spans="1:52" ht="66" customHeight="1" thickBot="1" x14ac:dyDescent="0.25">
      <c r="A98" s="449" t="s">
        <v>262</v>
      </c>
      <c r="B98" s="450"/>
      <c r="C98" s="450"/>
      <c r="D98" s="450"/>
      <c r="E98" s="451"/>
      <c r="F98" s="617" t="s">
        <v>690</v>
      </c>
      <c r="G98" s="618"/>
      <c r="H98" s="618"/>
      <c r="I98" s="618"/>
      <c r="J98" s="618"/>
      <c r="K98" s="618"/>
      <c r="L98" s="618"/>
      <c r="M98" s="618"/>
      <c r="N98" s="618"/>
      <c r="O98" s="618"/>
      <c r="P98" s="618"/>
      <c r="Q98" s="618"/>
      <c r="R98" s="618"/>
      <c r="S98" s="618"/>
      <c r="T98" s="618"/>
      <c r="U98" s="618"/>
      <c r="V98" s="618"/>
      <c r="W98" s="618"/>
      <c r="X98" s="618"/>
      <c r="Y98" s="618"/>
      <c r="Z98" s="618"/>
      <c r="AA98" s="618"/>
      <c r="AB98" s="618"/>
      <c r="AC98" s="618"/>
      <c r="AD98" s="618"/>
      <c r="AE98" s="618"/>
      <c r="AF98" s="618"/>
      <c r="AG98" s="618"/>
      <c r="AH98" s="618"/>
      <c r="AI98" s="618"/>
      <c r="AJ98" s="618"/>
      <c r="AK98" s="618"/>
      <c r="AL98" s="618"/>
      <c r="AM98" s="618"/>
      <c r="AN98" s="618"/>
      <c r="AO98" s="618"/>
      <c r="AP98" s="618"/>
      <c r="AQ98" s="618"/>
      <c r="AR98" s="618"/>
      <c r="AS98" s="618"/>
      <c r="AT98" s="618"/>
      <c r="AU98" s="618"/>
      <c r="AV98" s="618"/>
      <c r="AW98" s="618"/>
      <c r="AX98" s="619"/>
    </row>
    <row r="99" spans="1:52" ht="24.75" customHeight="1" x14ac:dyDescent="0.2">
      <c r="A99" s="480" t="s">
        <v>32</v>
      </c>
      <c r="B99" s="481"/>
      <c r="C99" s="481"/>
      <c r="D99" s="481"/>
      <c r="E99" s="481"/>
      <c r="F99" s="481"/>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81"/>
      <c r="AM99" s="481"/>
      <c r="AN99" s="481"/>
      <c r="AO99" s="481"/>
      <c r="AP99" s="481"/>
      <c r="AQ99" s="481"/>
      <c r="AR99" s="481"/>
      <c r="AS99" s="481"/>
      <c r="AT99" s="481"/>
      <c r="AU99" s="481"/>
      <c r="AV99" s="481"/>
      <c r="AW99" s="481"/>
      <c r="AX99" s="482"/>
    </row>
    <row r="100" spans="1:52" ht="67.5" customHeight="1" thickBot="1" x14ac:dyDescent="0.25">
      <c r="A100" s="442" t="s">
        <v>686</v>
      </c>
      <c r="B100" s="443"/>
      <c r="C100" s="443"/>
      <c r="D100" s="443"/>
      <c r="E100" s="443"/>
      <c r="F100" s="443"/>
      <c r="G100" s="443"/>
      <c r="H100" s="443"/>
      <c r="I100" s="443"/>
      <c r="J100" s="443"/>
      <c r="K100" s="443"/>
      <c r="L100" s="443"/>
      <c r="M100" s="443"/>
      <c r="N100" s="443"/>
      <c r="O100" s="443"/>
      <c r="P100" s="443"/>
      <c r="Q100" s="443"/>
      <c r="R100" s="443"/>
      <c r="S100" s="443"/>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O100" s="443"/>
      <c r="AP100" s="443"/>
      <c r="AQ100" s="443"/>
      <c r="AR100" s="443"/>
      <c r="AS100" s="443"/>
      <c r="AT100" s="443"/>
      <c r="AU100" s="443"/>
      <c r="AV100" s="443"/>
      <c r="AW100" s="443"/>
      <c r="AX100" s="444"/>
    </row>
    <row r="101" spans="1:52" ht="24.75" customHeight="1" x14ac:dyDescent="0.2">
      <c r="A101" s="625" t="s">
        <v>242</v>
      </c>
      <c r="B101" s="626"/>
      <c r="C101" s="626"/>
      <c r="D101" s="626"/>
      <c r="E101" s="626"/>
      <c r="F101" s="626"/>
      <c r="G101" s="626"/>
      <c r="H101" s="626"/>
      <c r="I101" s="626"/>
      <c r="J101" s="626"/>
      <c r="K101" s="626"/>
      <c r="L101" s="626"/>
      <c r="M101" s="626"/>
      <c r="N101" s="626"/>
      <c r="O101" s="626"/>
      <c r="P101" s="626"/>
      <c r="Q101" s="626"/>
      <c r="R101" s="626"/>
      <c r="S101" s="626"/>
      <c r="T101" s="626"/>
      <c r="U101" s="626"/>
      <c r="V101" s="626"/>
      <c r="W101" s="626"/>
      <c r="X101" s="626"/>
      <c r="Y101" s="626"/>
      <c r="Z101" s="626"/>
      <c r="AA101" s="626"/>
      <c r="AB101" s="626"/>
      <c r="AC101" s="626"/>
      <c r="AD101" s="626"/>
      <c r="AE101" s="626"/>
      <c r="AF101" s="626"/>
      <c r="AG101" s="626"/>
      <c r="AH101" s="626"/>
      <c r="AI101" s="626"/>
      <c r="AJ101" s="626"/>
      <c r="AK101" s="626"/>
      <c r="AL101" s="626"/>
      <c r="AM101" s="626"/>
      <c r="AN101" s="626"/>
      <c r="AO101" s="626"/>
      <c r="AP101" s="626"/>
      <c r="AQ101" s="626"/>
      <c r="AR101" s="626"/>
      <c r="AS101" s="626"/>
      <c r="AT101" s="626"/>
      <c r="AU101" s="626"/>
      <c r="AV101" s="626"/>
      <c r="AW101" s="626"/>
      <c r="AX101" s="627"/>
      <c r="AZ101" s="10"/>
    </row>
    <row r="102" spans="1:52" ht="24.75" customHeight="1" x14ac:dyDescent="0.2">
      <c r="A102" s="135" t="s">
        <v>547</v>
      </c>
      <c r="B102" s="136"/>
      <c r="C102" s="136"/>
      <c r="D102" s="137"/>
      <c r="E102" s="92" t="s">
        <v>608</v>
      </c>
      <c r="F102" s="93"/>
      <c r="G102" s="93"/>
      <c r="H102" s="93"/>
      <c r="I102" s="93"/>
      <c r="J102" s="93"/>
      <c r="K102" s="93"/>
      <c r="L102" s="93"/>
      <c r="M102" s="93"/>
      <c r="N102" s="93"/>
      <c r="O102" s="93"/>
      <c r="P102" s="94"/>
      <c r="Q102" s="92"/>
      <c r="R102" s="93"/>
      <c r="S102" s="93"/>
      <c r="T102" s="93"/>
      <c r="U102" s="93"/>
      <c r="V102" s="93"/>
      <c r="W102" s="93"/>
      <c r="X102" s="93"/>
      <c r="Y102" s="93"/>
      <c r="Z102" s="93"/>
      <c r="AA102" s="93"/>
      <c r="AB102" s="94"/>
      <c r="AC102" s="92"/>
      <c r="AD102" s="93"/>
      <c r="AE102" s="93"/>
      <c r="AF102" s="93"/>
      <c r="AG102" s="93"/>
      <c r="AH102" s="93"/>
      <c r="AI102" s="93"/>
      <c r="AJ102" s="93"/>
      <c r="AK102" s="93"/>
      <c r="AL102" s="93"/>
      <c r="AM102" s="93"/>
      <c r="AN102" s="94"/>
      <c r="AO102" s="92"/>
      <c r="AP102" s="93"/>
      <c r="AQ102" s="93"/>
      <c r="AR102" s="93"/>
      <c r="AS102" s="93"/>
      <c r="AT102" s="93"/>
      <c r="AU102" s="93"/>
      <c r="AV102" s="93"/>
      <c r="AW102" s="93"/>
      <c r="AX102" s="95"/>
      <c r="AY102" s="73"/>
    </row>
    <row r="103" spans="1:52" ht="24.75" customHeight="1" x14ac:dyDescent="0.2">
      <c r="A103" s="91" t="s">
        <v>276</v>
      </c>
      <c r="B103" s="91"/>
      <c r="C103" s="91"/>
      <c r="D103" s="91"/>
      <c r="E103" s="92" t="s">
        <v>609</v>
      </c>
      <c r="F103" s="93"/>
      <c r="G103" s="93"/>
      <c r="H103" s="93"/>
      <c r="I103" s="93"/>
      <c r="J103" s="93"/>
      <c r="K103" s="93"/>
      <c r="L103" s="93"/>
      <c r="M103" s="93"/>
      <c r="N103" s="93"/>
      <c r="O103" s="93"/>
      <c r="P103" s="94"/>
      <c r="Q103" s="92"/>
      <c r="R103" s="93"/>
      <c r="S103" s="93"/>
      <c r="T103" s="93"/>
      <c r="U103" s="93"/>
      <c r="V103" s="93"/>
      <c r="W103" s="93"/>
      <c r="X103" s="93"/>
      <c r="Y103" s="93"/>
      <c r="Z103" s="93"/>
      <c r="AA103" s="93"/>
      <c r="AB103" s="94"/>
      <c r="AC103" s="92"/>
      <c r="AD103" s="93"/>
      <c r="AE103" s="93"/>
      <c r="AF103" s="93"/>
      <c r="AG103" s="93"/>
      <c r="AH103" s="93"/>
      <c r="AI103" s="93"/>
      <c r="AJ103" s="93"/>
      <c r="AK103" s="93"/>
      <c r="AL103" s="93"/>
      <c r="AM103" s="93"/>
      <c r="AN103" s="94"/>
      <c r="AO103" s="92"/>
      <c r="AP103" s="93"/>
      <c r="AQ103" s="93"/>
      <c r="AR103" s="93"/>
      <c r="AS103" s="93"/>
      <c r="AT103" s="93"/>
      <c r="AU103" s="93"/>
      <c r="AV103" s="93"/>
      <c r="AW103" s="93"/>
      <c r="AX103" s="95"/>
    </row>
    <row r="104" spans="1:52" ht="24.75" customHeight="1" x14ac:dyDescent="0.2">
      <c r="A104" s="91" t="s">
        <v>275</v>
      </c>
      <c r="B104" s="91"/>
      <c r="C104" s="91"/>
      <c r="D104" s="91"/>
      <c r="E104" s="92" t="s">
        <v>610</v>
      </c>
      <c r="F104" s="93"/>
      <c r="G104" s="93"/>
      <c r="H104" s="93"/>
      <c r="I104" s="93"/>
      <c r="J104" s="93"/>
      <c r="K104" s="93"/>
      <c r="L104" s="93"/>
      <c r="M104" s="93"/>
      <c r="N104" s="93"/>
      <c r="O104" s="93"/>
      <c r="P104" s="94"/>
      <c r="Q104" s="92"/>
      <c r="R104" s="93"/>
      <c r="S104" s="93"/>
      <c r="T104" s="93"/>
      <c r="U104" s="93"/>
      <c r="V104" s="93"/>
      <c r="W104" s="93"/>
      <c r="X104" s="93"/>
      <c r="Y104" s="93"/>
      <c r="Z104" s="93"/>
      <c r="AA104" s="93"/>
      <c r="AB104" s="94"/>
      <c r="AC104" s="92"/>
      <c r="AD104" s="93"/>
      <c r="AE104" s="93"/>
      <c r="AF104" s="93"/>
      <c r="AG104" s="93"/>
      <c r="AH104" s="93"/>
      <c r="AI104" s="93"/>
      <c r="AJ104" s="93"/>
      <c r="AK104" s="93"/>
      <c r="AL104" s="93"/>
      <c r="AM104" s="93"/>
      <c r="AN104" s="94"/>
      <c r="AO104" s="92"/>
      <c r="AP104" s="93"/>
      <c r="AQ104" s="93"/>
      <c r="AR104" s="93"/>
      <c r="AS104" s="93"/>
      <c r="AT104" s="93"/>
      <c r="AU104" s="93"/>
      <c r="AV104" s="93"/>
      <c r="AW104" s="93"/>
      <c r="AX104" s="95"/>
    </row>
    <row r="105" spans="1:52" ht="24.75" customHeight="1" x14ac:dyDescent="0.2">
      <c r="A105" s="91" t="s">
        <v>274</v>
      </c>
      <c r="B105" s="91"/>
      <c r="C105" s="91"/>
      <c r="D105" s="91"/>
      <c r="E105" s="92" t="s">
        <v>611</v>
      </c>
      <c r="F105" s="93"/>
      <c r="G105" s="93"/>
      <c r="H105" s="93"/>
      <c r="I105" s="93"/>
      <c r="J105" s="93"/>
      <c r="K105" s="93"/>
      <c r="L105" s="93"/>
      <c r="M105" s="93"/>
      <c r="N105" s="93"/>
      <c r="O105" s="93"/>
      <c r="P105" s="94"/>
      <c r="Q105" s="92"/>
      <c r="R105" s="93"/>
      <c r="S105" s="93"/>
      <c r="T105" s="93"/>
      <c r="U105" s="93"/>
      <c r="V105" s="93"/>
      <c r="W105" s="93"/>
      <c r="X105" s="93"/>
      <c r="Y105" s="93"/>
      <c r="Z105" s="93"/>
      <c r="AA105" s="93"/>
      <c r="AB105" s="94"/>
      <c r="AC105" s="92"/>
      <c r="AD105" s="93"/>
      <c r="AE105" s="93"/>
      <c r="AF105" s="93"/>
      <c r="AG105" s="93"/>
      <c r="AH105" s="93"/>
      <c r="AI105" s="93"/>
      <c r="AJ105" s="93"/>
      <c r="AK105" s="93"/>
      <c r="AL105" s="93"/>
      <c r="AM105" s="93"/>
      <c r="AN105" s="94"/>
      <c r="AO105" s="92"/>
      <c r="AP105" s="93"/>
      <c r="AQ105" s="93"/>
      <c r="AR105" s="93"/>
      <c r="AS105" s="93"/>
      <c r="AT105" s="93"/>
      <c r="AU105" s="93"/>
      <c r="AV105" s="93"/>
      <c r="AW105" s="93"/>
      <c r="AX105" s="95"/>
    </row>
    <row r="106" spans="1:52" ht="24.75" customHeight="1" x14ac:dyDescent="0.2">
      <c r="A106" s="91" t="s">
        <v>273</v>
      </c>
      <c r="B106" s="91"/>
      <c r="C106" s="91"/>
      <c r="D106" s="91"/>
      <c r="E106" s="92" t="s">
        <v>609</v>
      </c>
      <c r="F106" s="93"/>
      <c r="G106" s="93"/>
      <c r="H106" s="93"/>
      <c r="I106" s="93"/>
      <c r="J106" s="93"/>
      <c r="K106" s="93"/>
      <c r="L106" s="93"/>
      <c r="M106" s="93"/>
      <c r="N106" s="93"/>
      <c r="O106" s="93"/>
      <c r="P106" s="94"/>
      <c r="Q106" s="92"/>
      <c r="R106" s="93"/>
      <c r="S106" s="93"/>
      <c r="T106" s="93"/>
      <c r="U106" s="93"/>
      <c r="V106" s="93"/>
      <c r="W106" s="93"/>
      <c r="X106" s="93"/>
      <c r="Y106" s="93"/>
      <c r="Z106" s="93"/>
      <c r="AA106" s="93"/>
      <c r="AB106" s="94"/>
      <c r="AC106" s="92"/>
      <c r="AD106" s="93"/>
      <c r="AE106" s="93"/>
      <c r="AF106" s="93"/>
      <c r="AG106" s="93"/>
      <c r="AH106" s="93"/>
      <c r="AI106" s="93"/>
      <c r="AJ106" s="93"/>
      <c r="AK106" s="93"/>
      <c r="AL106" s="93"/>
      <c r="AM106" s="93"/>
      <c r="AN106" s="94"/>
      <c r="AO106" s="92"/>
      <c r="AP106" s="93"/>
      <c r="AQ106" s="93"/>
      <c r="AR106" s="93"/>
      <c r="AS106" s="93"/>
      <c r="AT106" s="93"/>
      <c r="AU106" s="93"/>
      <c r="AV106" s="93"/>
      <c r="AW106" s="93"/>
      <c r="AX106" s="95"/>
    </row>
    <row r="107" spans="1:52" ht="24.75" customHeight="1" x14ac:dyDescent="0.2">
      <c r="A107" s="91" t="s">
        <v>272</v>
      </c>
      <c r="B107" s="91"/>
      <c r="C107" s="91"/>
      <c r="D107" s="91"/>
      <c r="E107" s="92" t="s">
        <v>612</v>
      </c>
      <c r="F107" s="93"/>
      <c r="G107" s="93"/>
      <c r="H107" s="93"/>
      <c r="I107" s="93"/>
      <c r="J107" s="93"/>
      <c r="K107" s="93"/>
      <c r="L107" s="93"/>
      <c r="M107" s="93"/>
      <c r="N107" s="93"/>
      <c r="O107" s="93"/>
      <c r="P107" s="94"/>
      <c r="Q107" s="92"/>
      <c r="R107" s="93"/>
      <c r="S107" s="93"/>
      <c r="T107" s="93"/>
      <c r="U107" s="93"/>
      <c r="V107" s="93"/>
      <c r="W107" s="93"/>
      <c r="X107" s="93"/>
      <c r="Y107" s="93"/>
      <c r="Z107" s="93"/>
      <c r="AA107" s="93"/>
      <c r="AB107" s="94"/>
      <c r="AC107" s="92"/>
      <c r="AD107" s="93"/>
      <c r="AE107" s="93"/>
      <c r="AF107" s="93"/>
      <c r="AG107" s="93"/>
      <c r="AH107" s="93"/>
      <c r="AI107" s="93"/>
      <c r="AJ107" s="93"/>
      <c r="AK107" s="93"/>
      <c r="AL107" s="93"/>
      <c r="AM107" s="93"/>
      <c r="AN107" s="94"/>
      <c r="AO107" s="92"/>
      <c r="AP107" s="93"/>
      <c r="AQ107" s="93"/>
      <c r="AR107" s="93"/>
      <c r="AS107" s="93"/>
      <c r="AT107" s="93"/>
      <c r="AU107" s="93"/>
      <c r="AV107" s="93"/>
      <c r="AW107" s="93"/>
      <c r="AX107" s="95"/>
    </row>
    <row r="108" spans="1:52" ht="24.75" customHeight="1" x14ac:dyDescent="0.2">
      <c r="A108" s="91" t="s">
        <v>271</v>
      </c>
      <c r="B108" s="91"/>
      <c r="C108" s="91"/>
      <c r="D108" s="91"/>
      <c r="E108" s="92" t="s">
        <v>613</v>
      </c>
      <c r="F108" s="93"/>
      <c r="G108" s="93"/>
      <c r="H108" s="93"/>
      <c r="I108" s="93"/>
      <c r="J108" s="93"/>
      <c r="K108" s="93"/>
      <c r="L108" s="93"/>
      <c r="M108" s="93"/>
      <c r="N108" s="93"/>
      <c r="O108" s="93"/>
      <c r="P108" s="94"/>
      <c r="Q108" s="92"/>
      <c r="R108" s="93"/>
      <c r="S108" s="93"/>
      <c r="T108" s="93"/>
      <c r="U108" s="93"/>
      <c r="V108" s="93"/>
      <c r="W108" s="93"/>
      <c r="X108" s="93"/>
      <c r="Y108" s="93"/>
      <c r="Z108" s="93"/>
      <c r="AA108" s="93"/>
      <c r="AB108" s="94"/>
      <c r="AC108" s="92"/>
      <c r="AD108" s="93"/>
      <c r="AE108" s="93"/>
      <c r="AF108" s="93"/>
      <c r="AG108" s="93"/>
      <c r="AH108" s="93"/>
      <c r="AI108" s="93"/>
      <c r="AJ108" s="93"/>
      <c r="AK108" s="93"/>
      <c r="AL108" s="93"/>
      <c r="AM108" s="93"/>
      <c r="AN108" s="94"/>
      <c r="AO108" s="92"/>
      <c r="AP108" s="93"/>
      <c r="AQ108" s="93"/>
      <c r="AR108" s="93"/>
      <c r="AS108" s="93"/>
      <c r="AT108" s="93"/>
      <c r="AU108" s="93"/>
      <c r="AV108" s="93"/>
      <c r="AW108" s="93"/>
      <c r="AX108" s="95"/>
    </row>
    <row r="109" spans="1:52" ht="24.75" customHeight="1" x14ac:dyDescent="0.2">
      <c r="A109" s="91" t="s">
        <v>270</v>
      </c>
      <c r="B109" s="91"/>
      <c r="C109" s="91"/>
      <c r="D109" s="91"/>
      <c r="E109" s="92" t="s">
        <v>614</v>
      </c>
      <c r="F109" s="93"/>
      <c r="G109" s="93"/>
      <c r="H109" s="93"/>
      <c r="I109" s="93"/>
      <c r="J109" s="93"/>
      <c r="K109" s="93"/>
      <c r="L109" s="93"/>
      <c r="M109" s="93"/>
      <c r="N109" s="93"/>
      <c r="O109" s="93"/>
      <c r="P109" s="94"/>
      <c r="Q109" s="92"/>
      <c r="R109" s="93"/>
      <c r="S109" s="93"/>
      <c r="T109" s="93"/>
      <c r="U109" s="93"/>
      <c r="V109" s="93"/>
      <c r="W109" s="93"/>
      <c r="X109" s="93"/>
      <c r="Y109" s="93"/>
      <c r="Z109" s="93"/>
      <c r="AA109" s="93"/>
      <c r="AB109" s="94"/>
      <c r="AC109" s="92"/>
      <c r="AD109" s="93"/>
      <c r="AE109" s="93"/>
      <c r="AF109" s="93"/>
      <c r="AG109" s="93"/>
      <c r="AH109" s="93"/>
      <c r="AI109" s="93"/>
      <c r="AJ109" s="93"/>
      <c r="AK109" s="93"/>
      <c r="AL109" s="93"/>
      <c r="AM109" s="93"/>
      <c r="AN109" s="94"/>
      <c r="AO109" s="92"/>
      <c r="AP109" s="93"/>
      <c r="AQ109" s="93"/>
      <c r="AR109" s="93"/>
      <c r="AS109" s="93"/>
      <c r="AT109" s="93"/>
      <c r="AU109" s="93"/>
      <c r="AV109" s="93"/>
      <c r="AW109" s="93"/>
      <c r="AX109" s="95"/>
    </row>
    <row r="110" spans="1:52" ht="24.75" customHeight="1" x14ac:dyDescent="0.2">
      <c r="A110" s="91" t="s">
        <v>269</v>
      </c>
      <c r="B110" s="91"/>
      <c r="C110" s="91"/>
      <c r="D110" s="91"/>
      <c r="E110" s="96" t="s">
        <v>609</v>
      </c>
      <c r="F110" s="97"/>
      <c r="G110" s="97"/>
      <c r="H110" s="97"/>
      <c r="I110" s="97"/>
      <c r="J110" s="97"/>
      <c r="K110" s="97"/>
      <c r="L110" s="97"/>
      <c r="M110" s="97"/>
      <c r="N110" s="97"/>
      <c r="O110" s="97"/>
      <c r="P110" s="98"/>
      <c r="Q110" s="96"/>
      <c r="R110" s="97"/>
      <c r="S110" s="97"/>
      <c r="T110" s="97"/>
      <c r="U110" s="97"/>
      <c r="V110" s="97"/>
      <c r="W110" s="97"/>
      <c r="X110" s="97"/>
      <c r="Y110" s="97"/>
      <c r="Z110" s="97"/>
      <c r="AA110" s="97"/>
      <c r="AB110" s="98"/>
      <c r="AC110" s="96"/>
      <c r="AD110" s="97"/>
      <c r="AE110" s="97"/>
      <c r="AF110" s="97"/>
      <c r="AG110" s="97"/>
      <c r="AH110" s="97"/>
      <c r="AI110" s="97"/>
      <c r="AJ110" s="97"/>
      <c r="AK110" s="97"/>
      <c r="AL110" s="97"/>
      <c r="AM110" s="97"/>
      <c r="AN110" s="98"/>
      <c r="AO110" s="92"/>
      <c r="AP110" s="93"/>
      <c r="AQ110" s="93"/>
      <c r="AR110" s="93"/>
      <c r="AS110" s="93"/>
      <c r="AT110" s="93"/>
      <c r="AU110" s="93"/>
      <c r="AV110" s="93"/>
      <c r="AW110" s="93"/>
      <c r="AX110" s="95"/>
    </row>
    <row r="111" spans="1:52" ht="24.75" customHeight="1" x14ac:dyDescent="0.2">
      <c r="A111" s="91" t="s">
        <v>420</v>
      </c>
      <c r="B111" s="91"/>
      <c r="C111" s="91"/>
      <c r="D111" s="91"/>
      <c r="E111" s="99" t="s">
        <v>615</v>
      </c>
      <c r="F111" s="100"/>
      <c r="G111" s="100"/>
      <c r="H111" s="76" t="str">
        <f>IF(E111="","","-")</f>
        <v>-</v>
      </c>
      <c r="I111" s="100"/>
      <c r="J111" s="100"/>
      <c r="K111" s="76" t="str">
        <f>IF(I111="","","-")</f>
        <v/>
      </c>
      <c r="L111" s="101">
        <v>36</v>
      </c>
      <c r="M111" s="101"/>
      <c r="N111" s="76" t="str">
        <f>IF(O111="","","-")</f>
        <v/>
      </c>
      <c r="O111" s="102"/>
      <c r="P111" s="103"/>
      <c r="Q111" s="99"/>
      <c r="R111" s="100"/>
      <c r="S111" s="100"/>
      <c r="T111" s="76" t="str">
        <f>IF(Q111="","","-")</f>
        <v/>
      </c>
      <c r="U111" s="100"/>
      <c r="V111" s="100"/>
      <c r="W111" s="76" t="str">
        <f>IF(U111="","","-")</f>
        <v/>
      </c>
      <c r="X111" s="101"/>
      <c r="Y111" s="101"/>
      <c r="Z111" s="76" t="str">
        <f>IF(AA111="","","-")</f>
        <v/>
      </c>
      <c r="AA111" s="102"/>
      <c r="AB111" s="103"/>
      <c r="AC111" s="99"/>
      <c r="AD111" s="100"/>
      <c r="AE111" s="100"/>
      <c r="AF111" s="76" t="str">
        <f>IF(AC111="","","-")</f>
        <v/>
      </c>
      <c r="AG111" s="100"/>
      <c r="AH111" s="100"/>
      <c r="AI111" s="76" t="str">
        <f>IF(AG111="","","-")</f>
        <v/>
      </c>
      <c r="AJ111" s="101"/>
      <c r="AK111" s="101"/>
      <c r="AL111" s="76" t="str">
        <f>IF(AM111="","","-")</f>
        <v/>
      </c>
      <c r="AM111" s="102"/>
      <c r="AN111" s="103"/>
      <c r="AO111" s="99"/>
      <c r="AP111" s="100"/>
      <c r="AQ111" s="76" t="str">
        <f>IF(AO111="","","-")</f>
        <v/>
      </c>
      <c r="AR111" s="100"/>
      <c r="AS111" s="100"/>
      <c r="AT111" s="76" t="str">
        <f>IF(AR111="","","-")</f>
        <v/>
      </c>
      <c r="AU111" s="101"/>
      <c r="AV111" s="101"/>
      <c r="AW111" s="76" t="str">
        <f>IF(AX111="","","-")</f>
        <v/>
      </c>
      <c r="AX111" s="79"/>
    </row>
    <row r="112" spans="1:52" ht="24.75" customHeight="1" thickBot="1" x14ac:dyDescent="0.25">
      <c r="A112" s="169" t="s">
        <v>385</v>
      </c>
      <c r="B112" s="169"/>
      <c r="C112" s="169"/>
      <c r="D112" s="169"/>
      <c r="E112" s="170" t="s">
        <v>615</v>
      </c>
      <c r="F112" s="171"/>
      <c r="G112" s="171"/>
      <c r="H112" s="83" t="str">
        <f>IF(E112="","","-")</f>
        <v>-</v>
      </c>
      <c r="I112" s="171"/>
      <c r="J112" s="171"/>
      <c r="K112" s="83" t="str">
        <f>IF(I112="","","-")</f>
        <v/>
      </c>
      <c r="L112" s="172">
        <v>36</v>
      </c>
      <c r="M112" s="172"/>
      <c r="N112" s="83" t="str">
        <f>IF(O112="","","-")</f>
        <v/>
      </c>
      <c r="O112" s="173"/>
      <c r="P112" s="174"/>
      <c r="Q112" s="170" t="s">
        <v>139</v>
      </c>
      <c r="R112" s="171"/>
      <c r="S112" s="171"/>
      <c r="T112" s="83" t="str">
        <f>IF(Q112="","","-")</f>
        <v>-</v>
      </c>
      <c r="U112" s="171" t="s">
        <v>289</v>
      </c>
      <c r="V112" s="171"/>
      <c r="W112" s="83" t="str">
        <f>IF(U112="","","-")</f>
        <v>-</v>
      </c>
      <c r="X112" s="172">
        <v>12</v>
      </c>
      <c r="Y112" s="172"/>
      <c r="Z112" s="83" t="str">
        <f>IF(AA112="","","-")</f>
        <v/>
      </c>
      <c r="AA112" s="173"/>
      <c r="AB112" s="174"/>
      <c r="AC112" s="170"/>
      <c r="AD112" s="171"/>
      <c r="AE112" s="171"/>
      <c r="AF112" s="83" t="str">
        <f>IF(AC112="","","-")</f>
        <v/>
      </c>
      <c r="AG112" s="171"/>
      <c r="AH112" s="171"/>
      <c r="AI112" s="83" t="str">
        <f>IF(AG112="","","-")</f>
        <v/>
      </c>
      <c r="AJ112" s="172"/>
      <c r="AK112" s="172"/>
      <c r="AL112" s="83" t="str">
        <f>IF(AM112="","","-")</f>
        <v/>
      </c>
      <c r="AM112" s="173"/>
      <c r="AN112" s="174"/>
      <c r="AO112" s="170"/>
      <c r="AP112" s="171"/>
      <c r="AQ112" s="83" t="str">
        <f>IF(AO112="","","-")</f>
        <v/>
      </c>
      <c r="AR112" s="171"/>
      <c r="AS112" s="171"/>
      <c r="AT112" s="83" t="str">
        <f>IF(AR112="","","-")</f>
        <v/>
      </c>
      <c r="AU112" s="172"/>
      <c r="AV112" s="172"/>
      <c r="AW112" s="83" t="str">
        <f>IF(AX112="","","-")</f>
        <v/>
      </c>
      <c r="AX112" s="84"/>
    </row>
    <row r="113" spans="1:50" ht="28.35" customHeight="1" x14ac:dyDescent="0.2">
      <c r="A113" s="597" t="s">
        <v>263</v>
      </c>
      <c r="B113" s="598"/>
      <c r="C113" s="598"/>
      <c r="D113" s="598"/>
      <c r="E113" s="598"/>
      <c r="F113" s="599"/>
      <c r="G113" s="85" t="s">
        <v>582</v>
      </c>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7"/>
    </row>
    <row r="114" spans="1:50" ht="28.35" customHeight="1" x14ac:dyDescent="0.2">
      <c r="A114" s="107"/>
      <c r="B114" s="108"/>
      <c r="C114" s="108"/>
      <c r="D114" s="108"/>
      <c r="E114" s="108"/>
      <c r="F114" s="109"/>
      <c r="G114" s="80"/>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2"/>
    </row>
    <row r="115" spans="1:50" ht="28.35" customHeight="1" x14ac:dyDescent="0.2">
      <c r="A115" s="107"/>
      <c r="B115" s="108"/>
      <c r="C115" s="108"/>
      <c r="D115" s="108"/>
      <c r="E115" s="108"/>
      <c r="F115" s="109"/>
      <c r="G115" s="80"/>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2"/>
    </row>
    <row r="116" spans="1:50" ht="28.35" customHeight="1" x14ac:dyDescent="0.2">
      <c r="A116" s="107"/>
      <c r="B116" s="108"/>
      <c r="C116" s="108"/>
      <c r="D116" s="108"/>
      <c r="E116" s="108"/>
      <c r="F116" s="109"/>
      <c r="G116" s="80"/>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2"/>
    </row>
    <row r="117" spans="1:50" ht="27.75" customHeight="1" x14ac:dyDescent="0.2">
      <c r="A117" s="107"/>
      <c r="B117" s="108"/>
      <c r="C117" s="108"/>
      <c r="D117" s="108"/>
      <c r="E117" s="108"/>
      <c r="F117" s="109"/>
      <c r="G117" s="80"/>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2"/>
    </row>
    <row r="118" spans="1:50" ht="28.35" customHeight="1" x14ac:dyDescent="0.2">
      <c r="A118" s="107"/>
      <c r="B118" s="108"/>
      <c r="C118" s="108"/>
      <c r="D118" s="108"/>
      <c r="E118" s="108"/>
      <c r="F118" s="109"/>
      <c r="G118" s="80"/>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2"/>
    </row>
    <row r="119" spans="1:50" ht="28.35" customHeight="1" x14ac:dyDescent="0.2">
      <c r="A119" s="107"/>
      <c r="B119" s="108"/>
      <c r="C119" s="108"/>
      <c r="D119" s="108"/>
      <c r="E119" s="108"/>
      <c r="F119" s="109"/>
      <c r="G119" s="80"/>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2"/>
    </row>
    <row r="120" spans="1:50" ht="27.75" customHeight="1" x14ac:dyDescent="0.2">
      <c r="A120" s="107"/>
      <c r="B120" s="108"/>
      <c r="C120" s="108"/>
      <c r="D120" s="108"/>
      <c r="E120" s="108"/>
      <c r="F120" s="109"/>
      <c r="G120" s="80"/>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2"/>
    </row>
    <row r="121" spans="1:50" ht="28.35" customHeight="1" x14ac:dyDescent="0.2">
      <c r="A121" s="107"/>
      <c r="B121" s="108"/>
      <c r="C121" s="108"/>
      <c r="D121" s="108"/>
      <c r="E121" s="108"/>
      <c r="F121" s="109"/>
      <c r="G121" s="80"/>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2"/>
    </row>
    <row r="122" spans="1:50" ht="28.35" customHeight="1" x14ac:dyDescent="0.2">
      <c r="A122" s="107"/>
      <c r="B122" s="108"/>
      <c r="C122" s="108"/>
      <c r="D122" s="108"/>
      <c r="E122" s="108"/>
      <c r="F122" s="109"/>
      <c r="G122" s="80"/>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2"/>
    </row>
    <row r="123" spans="1:50" ht="28.35" customHeight="1" x14ac:dyDescent="0.2">
      <c r="A123" s="107"/>
      <c r="B123" s="108"/>
      <c r="C123" s="108"/>
      <c r="D123" s="108"/>
      <c r="E123" s="108"/>
      <c r="F123" s="109"/>
      <c r="G123" s="80"/>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2"/>
    </row>
    <row r="124" spans="1:50" ht="28.35" customHeight="1" x14ac:dyDescent="0.2">
      <c r="A124" s="107"/>
      <c r="B124" s="108"/>
      <c r="C124" s="108"/>
      <c r="D124" s="108"/>
      <c r="E124" s="108"/>
      <c r="F124" s="109"/>
      <c r="G124" s="80"/>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2"/>
    </row>
    <row r="125" spans="1:50" ht="28.35" customHeight="1" x14ac:dyDescent="0.2">
      <c r="A125" s="107"/>
      <c r="B125" s="108"/>
      <c r="C125" s="108"/>
      <c r="D125" s="108"/>
      <c r="E125" s="108"/>
      <c r="F125" s="109"/>
      <c r="G125" s="80"/>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2"/>
    </row>
    <row r="126" spans="1:50" ht="27.75" customHeight="1" x14ac:dyDescent="0.2">
      <c r="A126" s="107"/>
      <c r="B126" s="108"/>
      <c r="C126" s="108"/>
      <c r="D126" s="108"/>
      <c r="E126" s="108"/>
      <c r="F126" s="109"/>
      <c r="G126" s="80"/>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2"/>
    </row>
    <row r="127" spans="1:50" ht="28.35" customHeight="1" x14ac:dyDescent="0.2">
      <c r="A127" s="107"/>
      <c r="B127" s="108"/>
      <c r="C127" s="108"/>
      <c r="D127" s="108"/>
      <c r="E127" s="108"/>
      <c r="F127" s="109"/>
      <c r="G127" s="80"/>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2"/>
    </row>
    <row r="128" spans="1:50" ht="28.35" customHeight="1" x14ac:dyDescent="0.2">
      <c r="A128" s="107"/>
      <c r="B128" s="108"/>
      <c r="C128" s="108"/>
      <c r="D128" s="108"/>
      <c r="E128" s="108"/>
      <c r="F128" s="109"/>
      <c r="G128" s="80"/>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2"/>
    </row>
    <row r="129" spans="1:51" ht="28.35" customHeight="1" x14ac:dyDescent="0.2">
      <c r="A129" s="107"/>
      <c r="B129" s="108"/>
      <c r="C129" s="108"/>
      <c r="D129" s="108"/>
      <c r="E129" s="108"/>
      <c r="F129" s="109"/>
      <c r="G129" s="80"/>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2"/>
    </row>
    <row r="130" spans="1:51" ht="52.5" customHeight="1" x14ac:dyDescent="0.2">
      <c r="A130" s="107"/>
      <c r="B130" s="108"/>
      <c r="C130" s="108"/>
      <c r="D130" s="108"/>
      <c r="E130" s="108"/>
      <c r="F130" s="109"/>
      <c r="G130" s="80"/>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2"/>
    </row>
    <row r="131" spans="1:51" ht="52.5" customHeight="1" x14ac:dyDescent="0.2">
      <c r="A131" s="107"/>
      <c r="B131" s="108"/>
      <c r="C131" s="108"/>
      <c r="D131" s="108"/>
      <c r="E131" s="108"/>
      <c r="F131" s="109"/>
      <c r="G131" s="80"/>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2"/>
    </row>
    <row r="132" spans="1:51" ht="52.5" customHeight="1" x14ac:dyDescent="0.2">
      <c r="A132" s="107"/>
      <c r="B132" s="108"/>
      <c r="C132" s="108"/>
      <c r="D132" s="108"/>
      <c r="E132" s="108"/>
      <c r="F132" s="109"/>
      <c r="G132" s="80"/>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2"/>
    </row>
    <row r="133" spans="1:51" ht="30.6" customHeight="1" thickBot="1" x14ac:dyDescent="0.25">
      <c r="A133" s="600"/>
      <c r="B133" s="601"/>
      <c r="C133" s="601"/>
      <c r="D133" s="601"/>
      <c r="E133" s="601"/>
      <c r="F133" s="602"/>
      <c r="G133" s="88"/>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90"/>
    </row>
    <row r="134" spans="1:51" ht="24.75" customHeight="1" x14ac:dyDescent="0.2">
      <c r="A134" s="610" t="s">
        <v>265</v>
      </c>
      <c r="B134" s="611"/>
      <c r="C134" s="611"/>
      <c r="D134" s="611"/>
      <c r="E134" s="611"/>
      <c r="F134" s="612"/>
      <c r="G134" s="399" t="s">
        <v>631</v>
      </c>
      <c r="H134" s="400"/>
      <c r="I134" s="400"/>
      <c r="J134" s="400"/>
      <c r="K134" s="400"/>
      <c r="L134" s="400"/>
      <c r="M134" s="400"/>
      <c r="N134" s="400"/>
      <c r="O134" s="400"/>
      <c r="P134" s="400"/>
      <c r="Q134" s="400"/>
      <c r="R134" s="400"/>
      <c r="S134" s="400"/>
      <c r="T134" s="400"/>
      <c r="U134" s="400"/>
      <c r="V134" s="400"/>
      <c r="W134" s="400"/>
      <c r="X134" s="400"/>
      <c r="Y134" s="400"/>
      <c r="Z134" s="400"/>
      <c r="AA134" s="400"/>
      <c r="AB134" s="401"/>
      <c r="AC134" s="399" t="s">
        <v>636</v>
      </c>
      <c r="AD134" s="400"/>
      <c r="AE134" s="400"/>
      <c r="AF134" s="400"/>
      <c r="AG134" s="400"/>
      <c r="AH134" s="400"/>
      <c r="AI134" s="400"/>
      <c r="AJ134" s="400"/>
      <c r="AK134" s="400"/>
      <c r="AL134" s="400"/>
      <c r="AM134" s="400"/>
      <c r="AN134" s="400"/>
      <c r="AO134" s="400"/>
      <c r="AP134" s="400"/>
      <c r="AQ134" s="400"/>
      <c r="AR134" s="400"/>
      <c r="AS134" s="400"/>
      <c r="AT134" s="400"/>
      <c r="AU134" s="400"/>
      <c r="AV134" s="400"/>
      <c r="AW134" s="400"/>
      <c r="AX134" s="402"/>
    </row>
    <row r="135" spans="1:51" ht="24.75" customHeight="1" x14ac:dyDescent="0.2">
      <c r="A135" s="613"/>
      <c r="B135" s="614"/>
      <c r="C135" s="614"/>
      <c r="D135" s="614"/>
      <c r="E135" s="614"/>
      <c r="F135" s="615"/>
      <c r="G135" s="403" t="s">
        <v>15</v>
      </c>
      <c r="H135" s="404"/>
      <c r="I135" s="404"/>
      <c r="J135" s="404"/>
      <c r="K135" s="404"/>
      <c r="L135" s="427" t="s">
        <v>16</v>
      </c>
      <c r="M135" s="404"/>
      <c r="N135" s="404"/>
      <c r="O135" s="404"/>
      <c r="P135" s="404"/>
      <c r="Q135" s="404"/>
      <c r="R135" s="404"/>
      <c r="S135" s="404"/>
      <c r="T135" s="404"/>
      <c r="U135" s="404"/>
      <c r="V135" s="404"/>
      <c r="W135" s="404"/>
      <c r="X135" s="428"/>
      <c r="Y135" s="433" t="s">
        <v>17</v>
      </c>
      <c r="Z135" s="434"/>
      <c r="AA135" s="434"/>
      <c r="AB135" s="435"/>
      <c r="AC135" s="403" t="s">
        <v>15</v>
      </c>
      <c r="AD135" s="404"/>
      <c r="AE135" s="404"/>
      <c r="AF135" s="404"/>
      <c r="AG135" s="404"/>
      <c r="AH135" s="427" t="s">
        <v>16</v>
      </c>
      <c r="AI135" s="404"/>
      <c r="AJ135" s="404"/>
      <c r="AK135" s="404"/>
      <c r="AL135" s="404"/>
      <c r="AM135" s="404"/>
      <c r="AN135" s="404"/>
      <c r="AO135" s="404"/>
      <c r="AP135" s="404"/>
      <c r="AQ135" s="404"/>
      <c r="AR135" s="404"/>
      <c r="AS135" s="404"/>
      <c r="AT135" s="428"/>
      <c r="AU135" s="433" t="s">
        <v>17</v>
      </c>
      <c r="AV135" s="434"/>
      <c r="AW135" s="434"/>
      <c r="AX135" s="436"/>
    </row>
    <row r="136" spans="1:51" ht="24.75" customHeight="1" x14ac:dyDescent="0.2">
      <c r="A136" s="613"/>
      <c r="B136" s="614"/>
      <c r="C136" s="614"/>
      <c r="D136" s="614"/>
      <c r="E136" s="614"/>
      <c r="F136" s="615"/>
      <c r="G136" s="405" t="s">
        <v>632</v>
      </c>
      <c r="H136" s="406"/>
      <c r="I136" s="406"/>
      <c r="J136" s="406"/>
      <c r="K136" s="407"/>
      <c r="L136" s="408" t="s">
        <v>633</v>
      </c>
      <c r="M136" s="414"/>
      <c r="N136" s="414"/>
      <c r="O136" s="414"/>
      <c r="P136" s="414"/>
      <c r="Q136" s="414"/>
      <c r="R136" s="414"/>
      <c r="S136" s="414"/>
      <c r="T136" s="414"/>
      <c r="U136" s="414"/>
      <c r="V136" s="414"/>
      <c r="W136" s="414"/>
      <c r="X136" s="415"/>
      <c r="Y136" s="411">
        <v>83</v>
      </c>
      <c r="Z136" s="412"/>
      <c r="AA136" s="412"/>
      <c r="AB136" s="413"/>
      <c r="AC136" s="405" t="s">
        <v>632</v>
      </c>
      <c r="AD136" s="406"/>
      <c r="AE136" s="406"/>
      <c r="AF136" s="406"/>
      <c r="AG136" s="407"/>
      <c r="AH136" s="408" t="s">
        <v>633</v>
      </c>
      <c r="AI136" s="414"/>
      <c r="AJ136" s="414"/>
      <c r="AK136" s="414"/>
      <c r="AL136" s="414"/>
      <c r="AM136" s="414"/>
      <c r="AN136" s="414"/>
      <c r="AO136" s="414"/>
      <c r="AP136" s="414"/>
      <c r="AQ136" s="414"/>
      <c r="AR136" s="414"/>
      <c r="AS136" s="414"/>
      <c r="AT136" s="415"/>
      <c r="AU136" s="411">
        <v>45</v>
      </c>
      <c r="AV136" s="412"/>
      <c r="AW136" s="412"/>
      <c r="AX136" s="416"/>
    </row>
    <row r="137" spans="1:51" ht="24.75" customHeight="1" x14ac:dyDescent="0.2">
      <c r="A137" s="613"/>
      <c r="B137" s="614"/>
      <c r="C137" s="614"/>
      <c r="D137" s="614"/>
      <c r="E137" s="614"/>
      <c r="F137" s="615"/>
      <c r="G137" s="417" t="s">
        <v>632</v>
      </c>
      <c r="H137" s="418"/>
      <c r="I137" s="418"/>
      <c r="J137" s="418"/>
      <c r="K137" s="419"/>
      <c r="L137" s="420" t="s">
        <v>634</v>
      </c>
      <c r="M137" s="421"/>
      <c r="N137" s="421"/>
      <c r="O137" s="421"/>
      <c r="P137" s="421"/>
      <c r="Q137" s="421"/>
      <c r="R137" s="421"/>
      <c r="S137" s="421"/>
      <c r="T137" s="421"/>
      <c r="U137" s="421"/>
      <c r="V137" s="421"/>
      <c r="W137" s="421"/>
      <c r="X137" s="422"/>
      <c r="Y137" s="423">
        <v>70</v>
      </c>
      <c r="Z137" s="424"/>
      <c r="AA137" s="424"/>
      <c r="AB137" s="425"/>
      <c r="AC137" s="417"/>
      <c r="AD137" s="418"/>
      <c r="AE137" s="418"/>
      <c r="AF137" s="418"/>
      <c r="AG137" s="419"/>
      <c r="AH137" s="420"/>
      <c r="AI137" s="421"/>
      <c r="AJ137" s="421"/>
      <c r="AK137" s="421"/>
      <c r="AL137" s="421"/>
      <c r="AM137" s="421"/>
      <c r="AN137" s="421"/>
      <c r="AO137" s="421"/>
      <c r="AP137" s="421"/>
      <c r="AQ137" s="421"/>
      <c r="AR137" s="421"/>
      <c r="AS137" s="421"/>
      <c r="AT137" s="422"/>
      <c r="AU137" s="423"/>
      <c r="AV137" s="424"/>
      <c r="AW137" s="424"/>
      <c r="AX137" s="426"/>
    </row>
    <row r="138" spans="1:51" ht="38.549999999999997" customHeight="1" x14ac:dyDescent="0.2">
      <c r="A138" s="613"/>
      <c r="B138" s="614"/>
      <c r="C138" s="614"/>
      <c r="D138" s="614"/>
      <c r="E138" s="614"/>
      <c r="F138" s="615"/>
      <c r="G138" s="417" t="s">
        <v>632</v>
      </c>
      <c r="H138" s="418"/>
      <c r="I138" s="418"/>
      <c r="J138" s="418"/>
      <c r="K138" s="419"/>
      <c r="L138" s="420" t="s">
        <v>635</v>
      </c>
      <c r="M138" s="421"/>
      <c r="N138" s="421"/>
      <c r="O138" s="421"/>
      <c r="P138" s="421"/>
      <c r="Q138" s="421"/>
      <c r="R138" s="421"/>
      <c r="S138" s="421"/>
      <c r="T138" s="421"/>
      <c r="U138" s="421"/>
      <c r="V138" s="421"/>
      <c r="W138" s="421"/>
      <c r="X138" s="422"/>
      <c r="Y138" s="423">
        <v>3</v>
      </c>
      <c r="Z138" s="424"/>
      <c r="AA138" s="424"/>
      <c r="AB138" s="425"/>
      <c r="AC138" s="417"/>
      <c r="AD138" s="418"/>
      <c r="AE138" s="418"/>
      <c r="AF138" s="418"/>
      <c r="AG138" s="419"/>
      <c r="AH138" s="420"/>
      <c r="AI138" s="421"/>
      <c r="AJ138" s="421"/>
      <c r="AK138" s="421"/>
      <c r="AL138" s="421"/>
      <c r="AM138" s="421"/>
      <c r="AN138" s="421"/>
      <c r="AO138" s="421"/>
      <c r="AP138" s="421"/>
      <c r="AQ138" s="421"/>
      <c r="AR138" s="421"/>
      <c r="AS138" s="421"/>
      <c r="AT138" s="422"/>
      <c r="AU138" s="423"/>
      <c r="AV138" s="424"/>
      <c r="AW138" s="424"/>
      <c r="AX138" s="426"/>
    </row>
    <row r="139" spans="1:51" ht="24.75" customHeight="1" thickBot="1" x14ac:dyDescent="0.25">
      <c r="A139" s="613"/>
      <c r="B139" s="614"/>
      <c r="C139" s="614"/>
      <c r="D139" s="614"/>
      <c r="E139" s="614"/>
      <c r="F139" s="615"/>
      <c r="G139" s="355" t="s">
        <v>18</v>
      </c>
      <c r="H139" s="356"/>
      <c r="I139" s="356"/>
      <c r="J139" s="356"/>
      <c r="K139" s="356"/>
      <c r="L139" s="394"/>
      <c r="M139" s="395"/>
      <c r="N139" s="395"/>
      <c r="O139" s="395"/>
      <c r="P139" s="395"/>
      <c r="Q139" s="395"/>
      <c r="R139" s="395"/>
      <c r="S139" s="395"/>
      <c r="T139" s="395"/>
      <c r="U139" s="395"/>
      <c r="V139" s="395"/>
      <c r="W139" s="395"/>
      <c r="X139" s="396"/>
      <c r="Y139" s="304">
        <f>SUM(Y136:AB138)</f>
        <v>156</v>
      </c>
      <c r="Z139" s="305"/>
      <c r="AA139" s="305"/>
      <c r="AB139" s="397"/>
      <c r="AC139" s="355" t="s">
        <v>18</v>
      </c>
      <c r="AD139" s="356"/>
      <c r="AE139" s="356"/>
      <c r="AF139" s="356"/>
      <c r="AG139" s="356"/>
      <c r="AH139" s="394"/>
      <c r="AI139" s="395"/>
      <c r="AJ139" s="395"/>
      <c r="AK139" s="395"/>
      <c r="AL139" s="395"/>
      <c r="AM139" s="395"/>
      <c r="AN139" s="395"/>
      <c r="AO139" s="395"/>
      <c r="AP139" s="395"/>
      <c r="AQ139" s="395"/>
      <c r="AR139" s="395"/>
      <c r="AS139" s="395"/>
      <c r="AT139" s="396"/>
      <c r="AU139" s="304">
        <f>SUM(AU136:AX138)</f>
        <v>45</v>
      </c>
      <c r="AV139" s="305"/>
      <c r="AW139" s="305"/>
      <c r="AX139" s="306"/>
    </row>
    <row r="140" spans="1:51" ht="24.75" customHeight="1" x14ac:dyDescent="0.2">
      <c r="A140" s="613"/>
      <c r="B140" s="614"/>
      <c r="C140" s="614"/>
      <c r="D140" s="614"/>
      <c r="E140" s="614"/>
      <c r="F140" s="615"/>
      <c r="G140" s="399" t="s">
        <v>638</v>
      </c>
      <c r="H140" s="400"/>
      <c r="I140" s="400"/>
      <c r="J140" s="400"/>
      <c r="K140" s="400"/>
      <c r="L140" s="400"/>
      <c r="M140" s="400"/>
      <c r="N140" s="400"/>
      <c r="O140" s="400"/>
      <c r="P140" s="400"/>
      <c r="Q140" s="400"/>
      <c r="R140" s="400"/>
      <c r="S140" s="400"/>
      <c r="T140" s="400"/>
      <c r="U140" s="400"/>
      <c r="V140" s="400"/>
      <c r="W140" s="400"/>
      <c r="X140" s="400"/>
      <c r="Y140" s="400"/>
      <c r="Z140" s="400"/>
      <c r="AA140" s="400"/>
      <c r="AB140" s="401"/>
      <c r="AC140" s="399" t="s">
        <v>642</v>
      </c>
      <c r="AD140" s="400"/>
      <c r="AE140" s="400"/>
      <c r="AF140" s="400"/>
      <c r="AG140" s="400"/>
      <c r="AH140" s="400"/>
      <c r="AI140" s="400"/>
      <c r="AJ140" s="400"/>
      <c r="AK140" s="400"/>
      <c r="AL140" s="400"/>
      <c r="AM140" s="400"/>
      <c r="AN140" s="400"/>
      <c r="AO140" s="400"/>
      <c r="AP140" s="400"/>
      <c r="AQ140" s="400"/>
      <c r="AR140" s="400"/>
      <c r="AS140" s="400"/>
      <c r="AT140" s="400"/>
      <c r="AU140" s="400"/>
      <c r="AV140" s="400"/>
      <c r="AW140" s="400"/>
      <c r="AX140" s="402"/>
      <c r="AY140">
        <f>COUNTA($G$142,$AC$142)</f>
        <v>2</v>
      </c>
    </row>
    <row r="141" spans="1:51" ht="24.75" customHeight="1" x14ac:dyDescent="0.2">
      <c r="A141" s="613"/>
      <c r="B141" s="614"/>
      <c r="C141" s="614"/>
      <c r="D141" s="614"/>
      <c r="E141" s="614"/>
      <c r="F141" s="615"/>
      <c r="G141" s="403" t="s">
        <v>15</v>
      </c>
      <c r="H141" s="404"/>
      <c r="I141" s="404"/>
      <c r="J141" s="404"/>
      <c r="K141" s="404"/>
      <c r="L141" s="427" t="s">
        <v>16</v>
      </c>
      <c r="M141" s="404"/>
      <c r="N141" s="404"/>
      <c r="O141" s="404"/>
      <c r="P141" s="404"/>
      <c r="Q141" s="404"/>
      <c r="R141" s="404"/>
      <c r="S141" s="404"/>
      <c r="T141" s="404"/>
      <c r="U141" s="404"/>
      <c r="V141" s="404"/>
      <c r="W141" s="404"/>
      <c r="X141" s="428"/>
      <c r="Y141" s="433" t="s">
        <v>17</v>
      </c>
      <c r="Z141" s="434"/>
      <c r="AA141" s="434"/>
      <c r="AB141" s="435"/>
      <c r="AC141" s="403" t="s">
        <v>15</v>
      </c>
      <c r="AD141" s="404"/>
      <c r="AE141" s="404"/>
      <c r="AF141" s="404"/>
      <c r="AG141" s="404"/>
      <c r="AH141" s="427" t="s">
        <v>16</v>
      </c>
      <c r="AI141" s="404"/>
      <c r="AJ141" s="404"/>
      <c r="AK141" s="404"/>
      <c r="AL141" s="404"/>
      <c r="AM141" s="404"/>
      <c r="AN141" s="404"/>
      <c r="AO141" s="404"/>
      <c r="AP141" s="404"/>
      <c r="AQ141" s="404"/>
      <c r="AR141" s="404"/>
      <c r="AS141" s="404"/>
      <c r="AT141" s="428"/>
      <c r="AU141" s="433" t="s">
        <v>17</v>
      </c>
      <c r="AV141" s="434"/>
      <c r="AW141" s="434"/>
      <c r="AX141" s="436"/>
      <c r="AY141">
        <f>$AY$140</f>
        <v>2</v>
      </c>
    </row>
    <row r="142" spans="1:51" ht="24.75" customHeight="1" x14ac:dyDescent="0.2">
      <c r="A142" s="613"/>
      <c r="B142" s="614"/>
      <c r="C142" s="614"/>
      <c r="D142" s="614"/>
      <c r="E142" s="614"/>
      <c r="F142" s="615"/>
      <c r="G142" s="405" t="s">
        <v>637</v>
      </c>
      <c r="H142" s="406"/>
      <c r="I142" s="406"/>
      <c r="J142" s="406"/>
      <c r="K142" s="407"/>
      <c r="L142" s="408" t="s">
        <v>640</v>
      </c>
      <c r="M142" s="414"/>
      <c r="N142" s="414"/>
      <c r="O142" s="414"/>
      <c r="P142" s="414"/>
      <c r="Q142" s="414"/>
      <c r="R142" s="414"/>
      <c r="S142" s="414"/>
      <c r="T142" s="414"/>
      <c r="U142" s="414"/>
      <c r="V142" s="414"/>
      <c r="W142" s="414"/>
      <c r="X142" s="415"/>
      <c r="Y142" s="411">
        <v>128</v>
      </c>
      <c r="Z142" s="412"/>
      <c r="AA142" s="412"/>
      <c r="AB142" s="413"/>
      <c r="AC142" s="405" t="s">
        <v>637</v>
      </c>
      <c r="AD142" s="406"/>
      <c r="AE142" s="406"/>
      <c r="AF142" s="406"/>
      <c r="AG142" s="407"/>
      <c r="AH142" s="408" t="s">
        <v>643</v>
      </c>
      <c r="AI142" s="414"/>
      <c r="AJ142" s="414"/>
      <c r="AK142" s="414"/>
      <c r="AL142" s="414"/>
      <c r="AM142" s="414"/>
      <c r="AN142" s="414"/>
      <c r="AO142" s="414"/>
      <c r="AP142" s="414"/>
      <c r="AQ142" s="414"/>
      <c r="AR142" s="414"/>
      <c r="AS142" s="414"/>
      <c r="AT142" s="415"/>
      <c r="AU142" s="411">
        <v>61</v>
      </c>
      <c r="AV142" s="412"/>
      <c r="AW142" s="412"/>
      <c r="AX142" s="416"/>
      <c r="AY142">
        <f>$AY$140</f>
        <v>2</v>
      </c>
    </row>
    <row r="143" spans="1:51" ht="24.75" customHeight="1" x14ac:dyDescent="0.2">
      <c r="A143" s="613"/>
      <c r="B143" s="614"/>
      <c r="C143" s="614"/>
      <c r="D143" s="614"/>
      <c r="E143" s="614"/>
      <c r="F143" s="615"/>
      <c r="G143" s="417" t="s">
        <v>637</v>
      </c>
      <c r="H143" s="418"/>
      <c r="I143" s="418"/>
      <c r="J143" s="418"/>
      <c r="K143" s="419"/>
      <c r="L143" s="420" t="s">
        <v>639</v>
      </c>
      <c r="M143" s="421"/>
      <c r="N143" s="421"/>
      <c r="O143" s="421"/>
      <c r="P143" s="421"/>
      <c r="Q143" s="421"/>
      <c r="R143" s="421"/>
      <c r="S143" s="421"/>
      <c r="T143" s="421"/>
      <c r="U143" s="421"/>
      <c r="V143" s="421"/>
      <c r="W143" s="421"/>
      <c r="X143" s="422"/>
      <c r="Y143" s="423">
        <v>112</v>
      </c>
      <c r="Z143" s="424"/>
      <c r="AA143" s="424"/>
      <c r="AB143" s="425"/>
      <c r="AC143" s="417" t="s">
        <v>637</v>
      </c>
      <c r="AD143" s="418"/>
      <c r="AE143" s="418"/>
      <c r="AF143" s="418"/>
      <c r="AG143" s="419"/>
      <c r="AH143" s="420" t="s">
        <v>644</v>
      </c>
      <c r="AI143" s="421"/>
      <c r="AJ143" s="421"/>
      <c r="AK143" s="421"/>
      <c r="AL143" s="421"/>
      <c r="AM143" s="421"/>
      <c r="AN143" s="421"/>
      <c r="AO143" s="421"/>
      <c r="AP143" s="421"/>
      <c r="AQ143" s="421"/>
      <c r="AR143" s="421"/>
      <c r="AS143" s="421"/>
      <c r="AT143" s="422"/>
      <c r="AU143" s="423">
        <v>30</v>
      </c>
      <c r="AV143" s="424"/>
      <c r="AW143" s="424"/>
      <c r="AX143" s="426"/>
      <c r="AY143">
        <f>$AY$140</f>
        <v>2</v>
      </c>
    </row>
    <row r="144" spans="1:51" ht="38.4" customHeight="1" x14ac:dyDescent="0.2">
      <c r="A144" s="613"/>
      <c r="B144" s="614"/>
      <c r="C144" s="614"/>
      <c r="D144" s="614"/>
      <c r="E144" s="614"/>
      <c r="F144" s="615"/>
      <c r="G144" s="417" t="s">
        <v>637</v>
      </c>
      <c r="H144" s="418"/>
      <c r="I144" s="418"/>
      <c r="J144" s="418"/>
      <c r="K144" s="419"/>
      <c r="L144" s="420" t="s">
        <v>641</v>
      </c>
      <c r="M144" s="431"/>
      <c r="N144" s="431"/>
      <c r="O144" s="431"/>
      <c r="P144" s="431"/>
      <c r="Q144" s="431"/>
      <c r="R144" s="431"/>
      <c r="S144" s="431"/>
      <c r="T144" s="431"/>
      <c r="U144" s="431"/>
      <c r="V144" s="431"/>
      <c r="W144" s="431"/>
      <c r="X144" s="432"/>
      <c r="Y144" s="423">
        <v>34</v>
      </c>
      <c r="Z144" s="424"/>
      <c r="AA144" s="424"/>
      <c r="AB144" s="425"/>
      <c r="AC144" s="417"/>
      <c r="AD144" s="418"/>
      <c r="AE144" s="418"/>
      <c r="AF144" s="418"/>
      <c r="AG144" s="419"/>
      <c r="AH144" s="420"/>
      <c r="AI144" s="421"/>
      <c r="AJ144" s="421"/>
      <c r="AK144" s="421"/>
      <c r="AL144" s="421"/>
      <c r="AM144" s="421"/>
      <c r="AN144" s="421"/>
      <c r="AO144" s="421"/>
      <c r="AP144" s="421"/>
      <c r="AQ144" s="421"/>
      <c r="AR144" s="421"/>
      <c r="AS144" s="421"/>
      <c r="AT144" s="422"/>
      <c r="AU144" s="423"/>
      <c r="AV144" s="424"/>
      <c r="AW144" s="424"/>
      <c r="AX144" s="426"/>
      <c r="AY144">
        <f>$AY$140</f>
        <v>2</v>
      </c>
    </row>
    <row r="145" spans="1:51" ht="24.75" customHeight="1" thickBot="1" x14ac:dyDescent="0.25">
      <c r="A145" s="613"/>
      <c r="B145" s="614"/>
      <c r="C145" s="614"/>
      <c r="D145" s="614"/>
      <c r="E145" s="614"/>
      <c r="F145" s="615"/>
      <c r="G145" s="355" t="s">
        <v>18</v>
      </c>
      <c r="H145" s="356"/>
      <c r="I145" s="356"/>
      <c r="J145" s="356"/>
      <c r="K145" s="356"/>
      <c r="L145" s="394"/>
      <c r="M145" s="395"/>
      <c r="N145" s="395"/>
      <c r="O145" s="395"/>
      <c r="P145" s="395"/>
      <c r="Q145" s="395"/>
      <c r="R145" s="395"/>
      <c r="S145" s="395"/>
      <c r="T145" s="395"/>
      <c r="U145" s="395"/>
      <c r="V145" s="395"/>
      <c r="W145" s="395"/>
      <c r="X145" s="396"/>
      <c r="Y145" s="304">
        <f>SUM(Y142:AB144)</f>
        <v>274</v>
      </c>
      <c r="Z145" s="305"/>
      <c r="AA145" s="305"/>
      <c r="AB145" s="397"/>
      <c r="AC145" s="355" t="s">
        <v>18</v>
      </c>
      <c r="AD145" s="356"/>
      <c r="AE145" s="356"/>
      <c r="AF145" s="356"/>
      <c r="AG145" s="356"/>
      <c r="AH145" s="394"/>
      <c r="AI145" s="395"/>
      <c r="AJ145" s="395"/>
      <c r="AK145" s="395"/>
      <c r="AL145" s="395"/>
      <c r="AM145" s="395"/>
      <c r="AN145" s="395"/>
      <c r="AO145" s="395"/>
      <c r="AP145" s="395"/>
      <c r="AQ145" s="395"/>
      <c r="AR145" s="395"/>
      <c r="AS145" s="395"/>
      <c r="AT145" s="396"/>
      <c r="AU145" s="304">
        <f>SUM(AU142:AX144)</f>
        <v>91</v>
      </c>
      <c r="AV145" s="305"/>
      <c r="AW145" s="305"/>
      <c r="AX145" s="306"/>
      <c r="AY145">
        <f>$AY$140</f>
        <v>2</v>
      </c>
    </row>
    <row r="146" spans="1:51" ht="24.75" customHeight="1" x14ac:dyDescent="0.2">
      <c r="A146" s="613"/>
      <c r="B146" s="614"/>
      <c r="C146" s="614"/>
      <c r="D146" s="614"/>
      <c r="E146" s="614"/>
      <c r="F146" s="615"/>
      <c r="G146" s="399" t="s">
        <v>645</v>
      </c>
      <c r="H146" s="400"/>
      <c r="I146" s="400"/>
      <c r="J146" s="400"/>
      <c r="K146" s="400"/>
      <c r="L146" s="400"/>
      <c r="M146" s="400"/>
      <c r="N146" s="400"/>
      <c r="O146" s="400"/>
      <c r="P146" s="400"/>
      <c r="Q146" s="400"/>
      <c r="R146" s="400"/>
      <c r="S146" s="400"/>
      <c r="T146" s="400"/>
      <c r="U146" s="400"/>
      <c r="V146" s="400"/>
      <c r="W146" s="400"/>
      <c r="X146" s="400"/>
      <c r="Y146" s="400"/>
      <c r="Z146" s="400"/>
      <c r="AA146" s="400"/>
      <c r="AB146" s="401"/>
      <c r="AC146" s="399" t="s">
        <v>663</v>
      </c>
      <c r="AD146" s="400"/>
      <c r="AE146" s="400"/>
      <c r="AF146" s="400"/>
      <c r="AG146" s="400"/>
      <c r="AH146" s="400"/>
      <c r="AI146" s="400"/>
      <c r="AJ146" s="400"/>
      <c r="AK146" s="400"/>
      <c r="AL146" s="400"/>
      <c r="AM146" s="400"/>
      <c r="AN146" s="400"/>
      <c r="AO146" s="400"/>
      <c r="AP146" s="400"/>
      <c r="AQ146" s="400"/>
      <c r="AR146" s="400"/>
      <c r="AS146" s="400"/>
      <c r="AT146" s="400"/>
      <c r="AU146" s="400"/>
      <c r="AV146" s="400"/>
      <c r="AW146" s="400"/>
      <c r="AX146" s="402"/>
      <c r="AY146">
        <f>COUNTA($G$148,$AC$148)</f>
        <v>2</v>
      </c>
    </row>
    <row r="147" spans="1:51" ht="24.75" customHeight="1" x14ac:dyDescent="0.2">
      <c r="A147" s="613"/>
      <c r="B147" s="614"/>
      <c r="C147" s="614"/>
      <c r="D147" s="614"/>
      <c r="E147" s="614"/>
      <c r="F147" s="615"/>
      <c r="G147" s="403" t="s">
        <v>15</v>
      </c>
      <c r="H147" s="404"/>
      <c r="I147" s="404"/>
      <c r="J147" s="404"/>
      <c r="K147" s="404"/>
      <c r="L147" s="427" t="s">
        <v>16</v>
      </c>
      <c r="M147" s="404"/>
      <c r="N147" s="404"/>
      <c r="O147" s="404"/>
      <c r="P147" s="404"/>
      <c r="Q147" s="404"/>
      <c r="R147" s="404"/>
      <c r="S147" s="404"/>
      <c r="T147" s="404"/>
      <c r="U147" s="404"/>
      <c r="V147" s="404"/>
      <c r="W147" s="404"/>
      <c r="X147" s="428"/>
      <c r="Y147" s="433" t="s">
        <v>17</v>
      </c>
      <c r="Z147" s="434"/>
      <c r="AA147" s="434"/>
      <c r="AB147" s="435"/>
      <c r="AC147" s="403" t="s">
        <v>15</v>
      </c>
      <c r="AD147" s="404"/>
      <c r="AE147" s="404"/>
      <c r="AF147" s="404"/>
      <c r="AG147" s="404"/>
      <c r="AH147" s="427" t="s">
        <v>16</v>
      </c>
      <c r="AI147" s="404"/>
      <c r="AJ147" s="404"/>
      <c r="AK147" s="404"/>
      <c r="AL147" s="404"/>
      <c r="AM147" s="404"/>
      <c r="AN147" s="404"/>
      <c r="AO147" s="404"/>
      <c r="AP147" s="404"/>
      <c r="AQ147" s="404"/>
      <c r="AR147" s="404"/>
      <c r="AS147" s="404"/>
      <c r="AT147" s="428"/>
      <c r="AU147" s="433" t="s">
        <v>17</v>
      </c>
      <c r="AV147" s="434"/>
      <c r="AW147" s="434"/>
      <c r="AX147" s="436"/>
      <c r="AY147">
        <f>$AY$146</f>
        <v>2</v>
      </c>
    </row>
    <row r="148" spans="1:51" ht="24.75" customHeight="1" x14ac:dyDescent="0.2">
      <c r="A148" s="613"/>
      <c r="B148" s="614"/>
      <c r="C148" s="614"/>
      <c r="D148" s="614"/>
      <c r="E148" s="614"/>
      <c r="F148" s="615"/>
      <c r="G148" s="405" t="s">
        <v>646</v>
      </c>
      <c r="H148" s="406"/>
      <c r="I148" s="406"/>
      <c r="J148" s="406"/>
      <c r="K148" s="407"/>
      <c r="L148" s="408" t="s">
        <v>647</v>
      </c>
      <c r="M148" s="409"/>
      <c r="N148" s="409"/>
      <c r="O148" s="409"/>
      <c r="P148" s="409"/>
      <c r="Q148" s="409"/>
      <c r="R148" s="409"/>
      <c r="S148" s="409"/>
      <c r="T148" s="409"/>
      <c r="U148" s="409"/>
      <c r="V148" s="409"/>
      <c r="W148" s="409"/>
      <c r="X148" s="410"/>
      <c r="Y148" s="411">
        <v>51</v>
      </c>
      <c r="Z148" s="412"/>
      <c r="AA148" s="412"/>
      <c r="AB148" s="413"/>
      <c r="AC148" s="405" t="s">
        <v>646</v>
      </c>
      <c r="AD148" s="406"/>
      <c r="AE148" s="406"/>
      <c r="AF148" s="406"/>
      <c r="AG148" s="407"/>
      <c r="AH148" s="408" t="s">
        <v>647</v>
      </c>
      <c r="AI148" s="414"/>
      <c r="AJ148" s="414"/>
      <c r="AK148" s="414"/>
      <c r="AL148" s="414"/>
      <c r="AM148" s="414"/>
      <c r="AN148" s="414"/>
      <c r="AO148" s="414"/>
      <c r="AP148" s="414"/>
      <c r="AQ148" s="414"/>
      <c r="AR148" s="414"/>
      <c r="AS148" s="414"/>
      <c r="AT148" s="415"/>
      <c r="AU148" s="411">
        <v>1</v>
      </c>
      <c r="AV148" s="412"/>
      <c r="AW148" s="412"/>
      <c r="AX148" s="416"/>
      <c r="AY148">
        <f>$AY$146</f>
        <v>2</v>
      </c>
    </row>
    <row r="149" spans="1:51" ht="36.6" customHeight="1" x14ac:dyDescent="0.2">
      <c r="A149" s="613"/>
      <c r="B149" s="614"/>
      <c r="C149" s="614"/>
      <c r="D149" s="614"/>
      <c r="E149" s="614"/>
      <c r="F149" s="615"/>
      <c r="G149" s="417" t="s">
        <v>646</v>
      </c>
      <c r="H149" s="418"/>
      <c r="I149" s="418"/>
      <c r="J149" s="418"/>
      <c r="K149" s="419"/>
      <c r="L149" s="420" t="s">
        <v>648</v>
      </c>
      <c r="M149" s="421"/>
      <c r="N149" s="421"/>
      <c r="O149" s="421"/>
      <c r="P149" s="421"/>
      <c r="Q149" s="421"/>
      <c r="R149" s="421"/>
      <c r="S149" s="421"/>
      <c r="T149" s="421"/>
      <c r="U149" s="421"/>
      <c r="V149" s="421"/>
      <c r="W149" s="421"/>
      <c r="X149" s="422"/>
      <c r="Y149" s="423">
        <v>43</v>
      </c>
      <c r="Z149" s="424"/>
      <c r="AA149" s="424"/>
      <c r="AB149" s="425"/>
      <c r="AC149" s="417" t="s">
        <v>646</v>
      </c>
      <c r="AD149" s="418"/>
      <c r="AE149" s="418"/>
      <c r="AF149" s="418"/>
      <c r="AG149" s="419"/>
      <c r="AH149" s="420" t="s">
        <v>648</v>
      </c>
      <c r="AI149" s="421"/>
      <c r="AJ149" s="421"/>
      <c r="AK149" s="421"/>
      <c r="AL149" s="421"/>
      <c r="AM149" s="421"/>
      <c r="AN149" s="421"/>
      <c r="AO149" s="421"/>
      <c r="AP149" s="421"/>
      <c r="AQ149" s="421"/>
      <c r="AR149" s="421"/>
      <c r="AS149" s="421"/>
      <c r="AT149" s="422"/>
      <c r="AU149" s="423">
        <v>0.9</v>
      </c>
      <c r="AV149" s="424"/>
      <c r="AW149" s="424"/>
      <c r="AX149" s="426"/>
      <c r="AY149">
        <f>$AY$146</f>
        <v>2</v>
      </c>
    </row>
    <row r="150" spans="1:51" ht="24.75" customHeight="1" x14ac:dyDescent="0.2">
      <c r="A150" s="613"/>
      <c r="B150" s="614"/>
      <c r="C150" s="614"/>
      <c r="D150" s="614"/>
      <c r="E150" s="614"/>
      <c r="F150" s="615"/>
      <c r="G150" s="355" t="s">
        <v>18</v>
      </c>
      <c r="H150" s="356"/>
      <c r="I150" s="356"/>
      <c r="J150" s="356"/>
      <c r="K150" s="356"/>
      <c r="L150" s="394"/>
      <c r="M150" s="395"/>
      <c r="N150" s="395"/>
      <c r="O150" s="395"/>
      <c r="P150" s="395"/>
      <c r="Q150" s="395"/>
      <c r="R150" s="395"/>
      <c r="S150" s="395"/>
      <c r="T150" s="395"/>
      <c r="U150" s="395"/>
      <c r="V150" s="395"/>
      <c r="W150" s="395"/>
      <c r="X150" s="396"/>
      <c r="Y150" s="304">
        <f>SUM(Y148:AB149)</f>
        <v>94</v>
      </c>
      <c r="Z150" s="305"/>
      <c r="AA150" s="305"/>
      <c r="AB150" s="397"/>
      <c r="AC150" s="355" t="s">
        <v>18</v>
      </c>
      <c r="AD150" s="356"/>
      <c r="AE150" s="356"/>
      <c r="AF150" s="356"/>
      <c r="AG150" s="356"/>
      <c r="AH150" s="394"/>
      <c r="AI150" s="395"/>
      <c r="AJ150" s="395"/>
      <c r="AK150" s="395"/>
      <c r="AL150" s="395"/>
      <c r="AM150" s="395"/>
      <c r="AN150" s="395"/>
      <c r="AO150" s="395"/>
      <c r="AP150" s="395"/>
      <c r="AQ150" s="395"/>
      <c r="AR150" s="395"/>
      <c r="AS150" s="395"/>
      <c r="AT150" s="396"/>
      <c r="AU150" s="304">
        <f>SUM(AU148:AX149)</f>
        <v>1.9</v>
      </c>
      <c r="AV150" s="305"/>
      <c r="AW150" s="305"/>
      <c r="AX150" s="306"/>
      <c r="AY150">
        <f>$AY$146</f>
        <v>2</v>
      </c>
    </row>
    <row r="151" spans="1:51" ht="24.75" customHeight="1" thickBot="1" x14ac:dyDescent="0.25">
      <c r="A151" s="301" t="s">
        <v>138</v>
      </c>
      <c r="B151" s="302"/>
      <c r="C151" s="302"/>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02"/>
      <c r="Z151" s="302"/>
      <c r="AA151" s="302"/>
      <c r="AB151" s="302"/>
      <c r="AC151" s="302"/>
      <c r="AD151" s="302"/>
      <c r="AE151" s="302"/>
      <c r="AF151" s="302"/>
      <c r="AG151" s="302"/>
      <c r="AH151" s="302"/>
      <c r="AI151" s="302"/>
      <c r="AJ151" s="302"/>
      <c r="AK151" s="303"/>
      <c r="AL151" s="731" t="s">
        <v>237</v>
      </c>
      <c r="AM151" s="732"/>
      <c r="AN151" s="732"/>
      <c r="AO151" s="78" t="s">
        <v>235</v>
      </c>
      <c r="AP151" s="21"/>
      <c r="AQ151" s="21"/>
      <c r="AR151" s="21"/>
      <c r="AS151" s="21"/>
      <c r="AT151" s="21"/>
      <c r="AU151" s="21"/>
      <c r="AV151" s="21"/>
      <c r="AW151" s="21"/>
      <c r="AX151" s="22"/>
      <c r="AY151">
        <f>COUNTIF($AO$151,"☑")</f>
        <v>0</v>
      </c>
    </row>
    <row r="152" spans="1:51" ht="24.75" customHeight="1" x14ac:dyDescent="0.2">
      <c r="A152" s="4"/>
      <c r="B152" s="4"/>
      <c r="C152" s="4"/>
      <c r="D152" s="4"/>
      <c r="E152" s="4"/>
      <c r="F152" s="4"/>
      <c r="G152" s="7"/>
      <c r="H152" s="7"/>
      <c r="I152" s="7"/>
      <c r="J152" s="7"/>
      <c r="K152" s="7"/>
      <c r="L152" s="3"/>
      <c r="M152" s="7"/>
      <c r="N152" s="7"/>
      <c r="O152" s="7"/>
      <c r="P152" s="7"/>
      <c r="Q152" s="7"/>
      <c r="R152" s="7"/>
      <c r="S152" s="7"/>
      <c r="T152" s="7"/>
      <c r="U152" s="7"/>
      <c r="V152" s="7"/>
      <c r="W152" s="7"/>
      <c r="X152" s="7"/>
      <c r="Y152" s="8"/>
      <c r="Z152" s="8"/>
      <c r="AA152" s="8"/>
      <c r="AB152" s="8"/>
      <c r="AC152" s="7"/>
      <c r="AD152" s="7"/>
      <c r="AE152" s="7"/>
      <c r="AF152" s="7"/>
      <c r="AG152" s="7"/>
      <c r="AH152" s="3"/>
      <c r="AI152" s="7"/>
      <c r="AJ152" s="7"/>
      <c r="AK152" s="7"/>
      <c r="AL152" s="7"/>
      <c r="AM152" s="7"/>
      <c r="AN152" s="7"/>
      <c r="AO152" s="7"/>
      <c r="AP152" s="7"/>
      <c r="AQ152" s="7"/>
      <c r="AR152" s="7"/>
      <c r="AS152" s="7"/>
      <c r="AT152" s="7"/>
      <c r="AU152" s="8"/>
      <c r="AV152" s="8"/>
      <c r="AW152" s="8"/>
      <c r="AX152" s="8"/>
    </row>
    <row r="153" spans="1:51" ht="24.75" customHeight="1" x14ac:dyDescent="0.2"/>
    <row r="154" spans="1:51" ht="24.75" customHeight="1" x14ac:dyDescent="0.2">
      <c r="A154" s="9"/>
      <c r="B154" s="1" t="s">
        <v>26</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24.75" customHeight="1" x14ac:dyDescent="0.2">
      <c r="A155" s="9"/>
      <c r="B155" s="35" t="s">
        <v>246</v>
      </c>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row>
    <row r="156" spans="1:51" ht="59.25" customHeight="1" x14ac:dyDescent="0.2">
      <c r="A156" s="235"/>
      <c r="B156" s="235"/>
      <c r="C156" s="235" t="s">
        <v>24</v>
      </c>
      <c r="D156" s="235"/>
      <c r="E156" s="235"/>
      <c r="F156" s="235"/>
      <c r="G156" s="235"/>
      <c r="H156" s="235"/>
      <c r="I156" s="235"/>
      <c r="J156" s="282" t="s">
        <v>202</v>
      </c>
      <c r="K156" s="91"/>
      <c r="L156" s="91"/>
      <c r="M156" s="91"/>
      <c r="N156" s="91"/>
      <c r="O156" s="91"/>
      <c r="P156" s="236" t="s">
        <v>181</v>
      </c>
      <c r="Q156" s="236"/>
      <c r="R156" s="236"/>
      <c r="S156" s="236"/>
      <c r="T156" s="236"/>
      <c r="U156" s="236"/>
      <c r="V156" s="236"/>
      <c r="W156" s="236"/>
      <c r="X156" s="236"/>
      <c r="Y156" s="283" t="s">
        <v>200</v>
      </c>
      <c r="Z156" s="284"/>
      <c r="AA156" s="284"/>
      <c r="AB156" s="284"/>
      <c r="AC156" s="282" t="s">
        <v>232</v>
      </c>
      <c r="AD156" s="282"/>
      <c r="AE156" s="282"/>
      <c r="AF156" s="282"/>
      <c r="AG156" s="282"/>
      <c r="AH156" s="283" t="s">
        <v>251</v>
      </c>
      <c r="AI156" s="235"/>
      <c r="AJ156" s="235"/>
      <c r="AK156" s="235"/>
      <c r="AL156" s="235" t="s">
        <v>19</v>
      </c>
      <c r="AM156" s="235"/>
      <c r="AN156" s="235"/>
      <c r="AO156" s="285"/>
      <c r="AP156" s="286" t="s">
        <v>203</v>
      </c>
      <c r="AQ156" s="286"/>
      <c r="AR156" s="286"/>
      <c r="AS156" s="286"/>
      <c r="AT156" s="286"/>
      <c r="AU156" s="286"/>
      <c r="AV156" s="286"/>
      <c r="AW156" s="286"/>
      <c r="AX156" s="286"/>
    </row>
    <row r="157" spans="1:51" ht="30" customHeight="1" x14ac:dyDescent="0.2">
      <c r="A157" s="281">
        <v>1</v>
      </c>
      <c r="B157" s="281">
        <v>1</v>
      </c>
      <c r="C157" s="287" t="s">
        <v>649</v>
      </c>
      <c r="D157" s="288"/>
      <c r="E157" s="288"/>
      <c r="F157" s="288"/>
      <c r="G157" s="288"/>
      <c r="H157" s="288"/>
      <c r="I157" s="288"/>
      <c r="J157" s="289">
        <v>6010401015821</v>
      </c>
      <c r="K157" s="290"/>
      <c r="L157" s="290"/>
      <c r="M157" s="290"/>
      <c r="N157" s="290"/>
      <c r="O157" s="290"/>
      <c r="P157" s="291" t="s">
        <v>633</v>
      </c>
      <c r="Q157" s="292"/>
      <c r="R157" s="292"/>
      <c r="S157" s="292"/>
      <c r="T157" s="292"/>
      <c r="U157" s="292"/>
      <c r="V157" s="292"/>
      <c r="W157" s="292"/>
      <c r="X157" s="292"/>
      <c r="Y157" s="240">
        <v>83</v>
      </c>
      <c r="Z157" s="241"/>
      <c r="AA157" s="241"/>
      <c r="AB157" s="242"/>
      <c r="AC157" s="243" t="s">
        <v>253</v>
      </c>
      <c r="AD157" s="244"/>
      <c r="AE157" s="244"/>
      <c r="AF157" s="244"/>
      <c r="AG157" s="244"/>
      <c r="AH157" s="293">
        <v>1</v>
      </c>
      <c r="AI157" s="294"/>
      <c r="AJ157" s="294"/>
      <c r="AK157" s="294"/>
      <c r="AL157" s="295">
        <v>98.6</v>
      </c>
      <c r="AM157" s="296"/>
      <c r="AN157" s="296"/>
      <c r="AO157" s="297"/>
      <c r="AP157" s="298" t="s">
        <v>661</v>
      </c>
      <c r="AQ157" s="298"/>
      <c r="AR157" s="298"/>
      <c r="AS157" s="298"/>
      <c r="AT157" s="298"/>
      <c r="AU157" s="298"/>
      <c r="AV157" s="298"/>
      <c r="AW157" s="298"/>
      <c r="AX157" s="298"/>
    </row>
    <row r="158" spans="1:51" ht="52.05" customHeight="1" x14ac:dyDescent="0.2">
      <c r="A158" s="281">
        <v>2</v>
      </c>
      <c r="B158" s="281">
        <v>1</v>
      </c>
      <c r="C158" s="287" t="s">
        <v>649</v>
      </c>
      <c r="D158" s="288"/>
      <c r="E158" s="288"/>
      <c r="F158" s="288"/>
      <c r="G158" s="288"/>
      <c r="H158" s="288"/>
      <c r="I158" s="288"/>
      <c r="J158" s="289">
        <v>6010401015821</v>
      </c>
      <c r="K158" s="290"/>
      <c r="L158" s="290"/>
      <c r="M158" s="290"/>
      <c r="N158" s="290"/>
      <c r="O158" s="290"/>
      <c r="P158" s="291" t="s">
        <v>634</v>
      </c>
      <c r="Q158" s="292"/>
      <c r="R158" s="292"/>
      <c r="S158" s="292"/>
      <c r="T158" s="292"/>
      <c r="U158" s="292"/>
      <c r="V158" s="292"/>
      <c r="W158" s="292"/>
      <c r="X158" s="292"/>
      <c r="Y158" s="240">
        <v>70</v>
      </c>
      <c r="Z158" s="241"/>
      <c r="AA158" s="241"/>
      <c r="AB158" s="242"/>
      <c r="AC158" s="243" t="s">
        <v>650</v>
      </c>
      <c r="AD158" s="244"/>
      <c r="AE158" s="244"/>
      <c r="AF158" s="244"/>
      <c r="AG158" s="244"/>
      <c r="AH158" s="293" t="s">
        <v>661</v>
      </c>
      <c r="AI158" s="294"/>
      <c r="AJ158" s="294"/>
      <c r="AK158" s="294"/>
      <c r="AL158" s="295" t="s">
        <v>661</v>
      </c>
      <c r="AM158" s="296"/>
      <c r="AN158" s="296"/>
      <c r="AO158" s="297"/>
      <c r="AP158" s="298" t="s">
        <v>661</v>
      </c>
      <c r="AQ158" s="298"/>
      <c r="AR158" s="298"/>
      <c r="AS158" s="298"/>
      <c r="AT158" s="298"/>
      <c r="AU158" s="298"/>
      <c r="AV158" s="298"/>
      <c r="AW158" s="298"/>
      <c r="AX158" s="298"/>
      <c r="AY158">
        <f>COUNTA($C$158)</f>
        <v>1</v>
      </c>
    </row>
    <row r="159" spans="1:51" ht="83.1" customHeight="1" x14ac:dyDescent="0.2">
      <c r="A159" s="281">
        <v>3</v>
      </c>
      <c r="B159" s="281">
        <v>1</v>
      </c>
      <c r="C159" s="287" t="s">
        <v>649</v>
      </c>
      <c r="D159" s="288"/>
      <c r="E159" s="288"/>
      <c r="F159" s="288"/>
      <c r="G159" s="288"/>
      <c r="H159" s="288"/>
      <c r="I159" s="288"/>
      <c r="J159" s="289">
        <v>6010401015821</v>
      </c>
      <c r="K159" s="290"/>
      <c r="L159" s="290"/>
      <c r="M159" s="290"/>
      <c r="N159" s="290"/>
      <c r="O159" s="290"/>
      <c r="P159" s="291" t="s">
        <v>635</v>
      </c>
      <c r="Q159" s="292"/>
      <c r="R159" s="292"/>
      <c r="S159" s="292"/>
      <c r="T159" s="292"/>
      <c r="U159" s="292"/>
      <c r="V159" s="292"/>
      <c r="W159" s="292"/>
      <c r="X159" s="292"/>
      <c r="Y159" s="240">
        <v>3</v>
      </c>
      <c r="Z159" s="241"/>
      <c r="AA159" s="241"/>
      <c r="AB159" s="242"/>
      <c r="AC159" s="243" t="s">
        <v>650</v>
      </c>
      <c r="AD159" s="244"/>
      <c r="AE159" s="244"/>
      <c r="AF159" s="244"/>
      <c r="AG159" s="244"/>
      <c r="AH159" s="299" t="s">
        <v>661</v>
      </c>
      <c r="AI159" s="300"/>
      <c r="AJ159" s="300"/>
      <c r="AK159" s="300"/>
      <c r="AL159" s="295" t="s">
        <v>661</v>
      </c>
      <c r="AM159" s="296"/>
      <c r="AN159" s="296"/>
      <c r="AO159" s="297"/>
      <c r="AP159" s="298" t="s">
        <v>661</v>
      </c>
      <c r="AQ159" s="298"/>
      <c r="AR159" s="298"/>
      <c r="AS159" s="298"/>
      <c r="AT159" s="298"/>
      <c r="AU159" s="298"/>
      <c r="AV159" s="298"/>
      <c r="AW159" s="298"/>
      <c r="AX159" s="298"/>
      <c r="AY159">
        <f>COUNTA($C$159)</f>
        <v>1</v>
      </c>
    </row>
    <row r="160" spans="1:51" ht="24.75" customHeight="1" x14ac:dyDescent="0.2">
      <c r="A160" s="40"/>
      <c r="B160" s="40"/>
      <c r="C160" s="40"/>
      <c r="D160" s="40"/>
      <c r="E160" s="40"/>
      <c r="F160" s="40"/>
      <c r="G160" s="40"/>
      <c r="H160" s="40"/>
      <c r="I160" s="40"/>
      <c r="J160" s="41"/>
      <c r="K160" s="41"/>
      <c r="L160" s="41"/>
      <c r="M160" s="41"/>
      <c r="N160" s="41"/>
      <c r="O160" s="41"/>
      <c r="P160" s="42"/>
      <c r="Q160" s="42"/>
      <c r="R160" s="42"/>
      <c r="S160" s="42"/>
      <c r="T160" s="42"/>
      <c r="U160" s="42"/>
      <c r="V160" s="42"/>
      <c r="W160" s="42"/>
      <c r="X160" s="42"/>
      <c r="Y160" s="43"/>
      <c r="Z160" s="43"/>
      <c r="AA160" s="43"/>
      <c r="AB160" s="43"/>
      <c r="AC160" s="43"/>
      <c r="AD160" s="43"/>
      <c r="AE160" s="43"/>
      <c r="AF160" s="43"/>
      <c r="AG160" s="43"/>
      <c r="AH160" s="43"/>
      <c r="AI160" s="43"/>
      <c r="AJ160" s="43"/>
      <c r="AK160" s="43"/>
      <c r="AL160" s="43"/>
      <c r="AM160" s="43"/>
      <c r="AN160" s="43"/>
      <c r="AO160" s="43"/>
      <c r="AP160" s="42"/>
      <c r="AQ160" s="42"/>
      <c r="AR160" s="42"/>
      <c r="AS160" s="42"/>
      <c r="AT160" s="42"/>
      <c r="AU160" s="42"/>
      <c r="AV160" s="42"/>
      <c r="AW160" s="42"/>
      <c r="AX160" s="42"/>
      <c r="AY160">
        <f>COUNTA($C$163)</f>
        <v>1</v>
      </c>
    </row>
    <row r="161" spans="1:51" ht="24.75" customHeight="1" x14ac:dyDescent="0.2">
      <c r="A161" s="40"/>
      <c r="B161" s="44" t="s">
        <v>167</v>
      </c>
      <c r="C161" s="40"/>
      <c r="D161" s="40"/>
      <c r="E161" s="40"/>
      <c r="F161" s="40"/>
      <c r="G161" s="40"/>
      <c r="H161" s="40"/>
      <c r="I161" s="40"/>
      <c r="J161" s="40"/>
      <c r="K161" s="40"/>
      <c r="L161" s="40"/>
      <c r="M161" s="40"/>
      <c r="N161" s="40"/>
      <c r="O161" s="40"/>
      <c r="P161" s="45"/>
      <c r="Q161" s="45"/>
      <c r="R161" s="45"/>
      <c r="S161" s="45"/>
      <c r="T161" s="45"/>
      <c r="U161" s="45"/>
      <c r="V161" s="45"/>
      <c r="W161" s="45"/>
      <c r="X161" s="45"/>
      <c r="Y161" s="46"/>
      <c r="Z161" s="46"/>
      <c r="AA161" s="46"/>
      <c r="AB161" s="46"/>
      <c r="AC161" s="46"/>
      <c r="AD161" s="46"/>
      <c r="AE161" s="46"/>
      <c r="AF161" s="46"/>
      <c r="AG161" s="46"/>
      <c r="AH161" s="46"/>
      <c r="AI161" s="46"/>
      <c r="AJ161" s="46"/>
      <c r="AK161" s="46"/>
      <c r="AL161" s="46"/>
      <c r="AM161" s="46"/>
      <c r="AN161" s="46"/>
      <c r="AO161" s="46"/>
      <c r="AP161" s="45"/>
      <c r="AQ161" s="45"/>
      <c r="AR161" s="45"/>
      <c r="AS161" s="45"/>
      <c r="AT161" s="45"/>
      <c r="AU161" s="45"/>
      <c r="AV161" s="45"/>
      <c r="AW161" s="45"/>
      <c r="AX161" s="45"/>
      <c r="AY161">
        <f>$AY$160</f>
        <v>1</v>
      </c>
    </row>
    <row r="162" spans="1:51" ht="59.25" customHeight="1" x14ac:dyDescent="0.2">
      <c r="A162" s="235"/>
      <c r="B162" s="235"/>
      <c r="C162" s="235" t="s">
        <v>24</v>
      </c>
      <c r="D162" s="235"/>
      <c r="E162" s="235"/>
      <c r="F162" s="235"/>
      <c r="G162" s="235"/>
      <c r="H162" s="235"/>
      <c r="I162" s="235"/>
      <c r="J162" s="282" t="s">
        <v>202</v>
      </c>
      <c r="K162" s="91"/>
      <c r="L162" s="91"/>
      <c r="M162" s="91"/>
      <c r="N162" s="91"/>
      <c r="O162" s="91"/>
      <c r="P162" s="236" t="s">
        <v>181</v>
      </c>
      <c r="Q162" s="236"/>
      <c r="R162" s="236"/>
      <c r="S162" s="236"/>
      <c r="T162" s="236"/>
      <c r="U162" s="236"/>
      <c r="V162" s="236"/>
      <c r="W162" s="236"/>
      <c r="X162" s="236"/>
      <c r="Y162" s="283" t="s">
        <v>200</v>
      </c>
      <c r="Z162" s="284"/>
      <c r="AA162" s="284"/>
      <c r="AB162" s="284"/>
      <c r="AC162" s="282" t="s">
        <v>232</v>
      </c>
      <c r="AD162" s="282"/>
      <c r="AE162" s="282"/>
      <c r="AF162" s="282"/>
      <c r="AG162" s="282"/>
      <c r="AH162" s="283" t="s">
        <v>251</v>
      </c>
      <c r="AI162" s="235"/>
      <c r="AJ162" s="235"/>
      <c r="AK162" s="235"/>
      <c r="AL162" s="235" t="s">
        <v>19</v>
      </c>
      <c r="AM162" s="235"/>
      <c r="AN162" s="235"/>
      <c r="AO162" s="285"/>
      <c r="AP162" s="286" t="s">
        <v>203</v>
      </c>
      <c r="AQ162" s="286"/>
      <c r="AR162" s="286"/>
      <c r="AS162" s="286"/>
      <c r="AT162" s="286"/>
      <c r="AU162" s="286"/>
      <c r="AV162" s="286"/>
      <c r="AW162" s="286"/>
      <c r="AX162" s="286"/>
      <c r="AY162">
        <f t="shared" ref="AY162:AY163" si="10">$AY$160</f>
        <v>1</v>
      </c>
    </row>
    <row r="163" spans="1:51" ht="30" customHeight="1" x14ac:dyDescent="0.2">
      <c r="A163" s="281">
        <v>1</v>
      </c>
      <c r="B163" s="281">
        <v>1</v>
      </c>
      <c r="C163" s="287" t="s">
        <v>651</v>
      </c>
      <c r="D163" s="288"/>
      <c r="E163" s="288"/>
      <c r="F163" s="288"/>
      <c r="G163" s="288"/>
      <c r="H163" s="288"/>
      <c r="I163" s="288"/>
      <c r="J163" s="289">
        <v>1020001071491</v>
      </c>
      <c r="K163" s="290"/>
      <c r="L163" s="290"/>
      <c r="M163" s="290"/>
      <c r="N163" s="290"/>
      <c r="O163" s="290"/>
      <c r="P163" s="291" t="s">
        <v>633</v>
      </c>
      <c r="Q163" s="292"/>
      <c r="R163" s="292"/>
      <c r="S163" s="292"/>
      <c r="T163" s="292"/>
      <c r="U163" s="292"/>
      <c r="V163" s="292"/>
      <c r="W163" s="292"/>
      <c r="X163" s="292"/>
      <c r="Y163" s="240">
        <v>45</v>
      </c>
      <c r="Z163" s="241"/>
      <c r="AA163" s="241"/>
      <c r="AB163" s="242"/>
      <c r="AC163" s="243" t="s">
        <v>253</v>
      </c>
      <c r="AD163" s="244"/>
      <c r="AE163" s="244"/>
      <c r="AF163" s="244"/>
      <c r="AG163" s="244"/>
      <c r="AH163" s="293">
        <v>1</v>
      </c>
      <c r="AI163" s="294"/>
      <c r="AJ163" s="294"/>
      <c r="AK163" s="294"/>
      <c r="AL163" s="295">
        <v>98.6</v>
      </c>
      <c r="AM163" s="296"/>
      <c r="AN163" s="296"/>
      <c r="AO163" s="297"/>
      <c r="AP163" s="298" t="s">
        <v>661</v>
      </c>
      <c r="AQ163" s="298"/>
      <c r="AR163" s="298"/>
      <c r="AS163" s="298"/>
      <c r="AT163" s="298"/>
      <c r="AU163" s="298"/>
      <c r="AV163" s="298"/>
      <c r="AW163" s="298"/>
      <c r="AX163" s="298"/>
      <c r="AY163">
        <f t="shared" si="10"/>
        <v>1</v>
      </c>
    </row>
    <row r="164" spans="1:51" ht="43.5" customHeight="1" x14ac:dyDescent="0.2">
      <c r="A164" s="281">
        <v>2</v>
      </c>
      <c r="B164" s="281">
        <v>1</v>
      </c>
      <c r="C164" s="287" t="s">
        <v>653</v>
      </c>
      <c r="D164" s="288"/>
      <c r="E164" s="288"/>
      <c r="F164" s="288"/>
      <c r="G164" s="288"/>
      <c r="H164" s="288"/>
      <c r="I164" s="288"/>
      <c r="J164" s="289">
        <v>7020001077145</v>
      </c>
      <c r="K164" s="290"/>
      <c r="L164" s="290"/>
      <c r="M164" s="290"/>
      <c r="N164" s="290"/>
      <c r="O164" s="290"/>
      <c r="P164" s="291" t="s">
        <v>633</v>
      </c>
      <c r="Q164" s="292"/>
      <c r="R164" s="292"/>
      <c r="S164" s="292"/>
      <c r="T164" s="292"/>
      <c r="U164" s="292"/>
      <c r="V164" s="292"/>
      <c r="W164" s="292"/>
      <c r="X164" s="292"/>
      <c r="Y164" s="240">
        <v>2</v>
      </c>
      <c r="Z164" s="241"/>
      <c r="AA164" s="241"/>
      <c r="AB164" s="242"/>
      <c r="AC164" s="243" t="s">
        <v>253</v>
      </c>
      <c r="AD164" s="244"/>
      <c r="AE164" s="244"/>
      <c r="AF164" s="244"/>
      <c r="AG164" s="244"/>
      <c r="AH164" s="293">
        <v>1</v>
      </c>
      <c r="AI164" s="294"/>
      <c r="AJ164" s="294"/>
      <c r="AK164" s="294"/>
      <c r="AL164" s="295">
        <v>98.6</v>
      </c>
      <c r="AM164" s="296"/>
      <c r="AN164" s="296"/>
      <c r="AO164" s="297"/>
      <c r="AP164" s="298" t="s">
        <v>661</v>
      </c>
      <c r="AQ164" s="298"/>
      <c r="AR164" s="298"/>
      <c r="AS164" s="298"/>
      <c r="AT164" s="298"/>
      <c r="AU164" s="298"/>
      <c r="AV164" s="298"/>
      <c r="AW164" s="298"/>
      <c r="AX164" s="298"/>
      <c r="AY164">
        <f>COUNTA($C$164)</f>
        <v>1</v>
      </c>
    </row>
    <row r="165" spans="1:51" ht="30" customHeight="1" x14ac:dyDescent="0.2">
      <c r="A165" s="281">
        <v>3</v>
      </c>
      <c r="B165" s="281">
        <v>1</v>
      </c>
      <c r="C165" s="287" t="s">
        <v>652</v>
      </c>
      <c r="D165" s="288"/>
      <c r="E165" s="288"/>
      <c r="F165" s="288"/>
      <c r="G165" s="288"/>
      <c r="H165" s="288"/>
      <c r="I165" s="288"/>
      <c r="J165" s="289">
        <v>6010601024969</v>
      </c>
      <c r="K165" s="290"/>
      <c r="L165" s="290"/>
      <c r="M165" s="290"/>
      <c r="N165" s="290"/>
      <c r="O165" s="290"/>
      <c r="P165" s="291" t="s">
        <v>633</v>
      </c>
      <c r="Q165" s="292"/>
      <c r="R165" s="292"/>
      <c r="S165" s="292"/>
      <c r="T165" s="292"/>
      <c r="U165" s="292"/>
      <c r="V165" s="292"/>
      <c r="W165" s="292"/>
      <c r="X165" s="292"/>
      <c r="Y165" s="240">
        <v>0.3</v>
      </c>
      <c r="Z165" s="241"/>
      <c r="AA165" s="241"/>
      <c r="AB165" s="242"/>
      <c r="AC165" s="243" t="s">
        <v>253</v>
      </c>
      <c r="AD165" s="244"/>
      <c r="AE165" s="244"/>
      <c r="AF165" s="244"/>
      <c r="AG165" s="244"/>
      <c r="AH165" s="299">
        <v>1</v>
      </c>
      <c r="AI165" s="300"/>
      <c r="AJ165" s="300"/>
      <c r="AK165" s="300"/>
      <c r="AL165" s="295">
        <v>98.6</v>
      </c>
      <c r="AM165" s="296"/>
      <c r="AN165" s="296"/>
      <c r="AO165" s="297"/>
      <c r="AP165" s="298" t="s">
        <v>661</v>
      </c>
      <c r="AQ165" s="298"/>
      <c r="AR165" s="298"/>
      <c r="AS165" s="298"/>
      <c r="AT165" s="298"/>
      <c r="AU165" s="298"/>
      <c r="AV165" s="298"/>
      <c r="AW165" s="298"/>
      <c r="AX165" s="298"/>
      <c r="AY165">
        <f>COUNTA($C$165)</f>
        <v>1</v>
      </c>
    </row>
    <row r="166" spans="1:51" ht="24.75" customHeight="1" x14ac:dyDescent="0.2">
      <c r="A166" s="47"/>
      <c r="B166" s="47"/>
      <c r="C166" s="47"/>
      <c r="D166" s="47"/>
      <c r="E166" s="47"/>
      <c r="F166" s="47"/>
      <c r="G166" s="47"/>
      <c r="H166" s="47"/>
      <c r="I166" s="47"/>
      <c r="J166" s="47"/>
      <c r="K166" s="47"/>
      <c r="L166" s="47"/>
      <c r="M166" s="47"/>
      <c r="N166" s="47"/>
      <c r="O166" s="47"/>
      <c r="P166" s="48"/>
      <c r="Q166" s="48"/>
      <c r="R166" s="48"/>
      <c r="S166" s="48"/>
      <c r="T166" s="48"/>
      <c r="U166" s="48"/>
      <c r="V166" s="48"/>
      <c r="W166" s="48"/>
      <c r="X166" s="48"/>
      <c r="Y166" s="49"/>
      <c r="Z166" s="49"/>
      <c r="AA166" s="49"/>
      <c r="AB166" s="49"/>
      <c r="AC166" s="49"/>
      <c r="AD166" s="49"/>
      <c r="AE166" s="49"/>
      <c r="AF166" s="49"/>
      <c r="AG166" s="49"/>
      <c r="AH166" s="49"/>
      <c r="AI166" s="49"/>
      <c r="AJ166" s="49"/>
      <c r="AK166" s="49"/>
      <c r="AL166" s="49"/>
      <c r="AM166" s="49"/>
      <c r="AN166" s="49"/>
      <c r="AO166" s="49"/>
      <c r="AP166" s="48"/>
      <c r="AQ166" s="48"/>
      <c r="AR166" s="48"/>
      <c r="AS166" s="48"/>
      <c r="AT166" s="48"/>
      <c r="AU166" s="48"/>
      <c r="AV166" s="48"/>
      <c r="AW166" s="48"/>
      <c r="AX166" s="48"/>
      <c r="AY166">
        <f>COUNTA($C$169)</f>
        <v>1</v>
      </c>
    </row>
    <row r="167" spans="1:51" ht="24.75" customHeight="1" x14ac:dyDescent="0.2">
      <c r="A167" s="40"/>
      <c r="B167" s="44" t="s">
        <v>222</v>
      </c>
      <c r="C167" s="40"/>
      <c r="D167" s="40"/>
      <c r="E167" s="40"/>
      <c r="F167" s="40"/>
      <c r="G167" s="40"/>
      <c r="H167" s="40"/>
      <c r="I167" s="40"/>
      <c r="J167" s="40"/>
      <c r="K167" s="40"/>
      <c r="L167" s="40"/>
      <c r="M167" s="40"/>
      <c r="N167" s="40"/>
      <c r="O167" s="40"/>
      <c r="P167" s="45"/>
      <c r="Q167" s="45"/>
      <c r="R167" s="45"/>
      <c r="S167" s="45"/>
      <c r="T167" s="45"/>
      <c r="U167" s="45"/>
      <c r="V167" s="45"/>
      <c r="W167" s="45"/>
      <c r="X167" s="45"/>
      <c r="Y167" s="46"/>
      <c r="Z167" s="46"/>
      <c r="AA167" s="46"/>
      <c r="AB167" s="46"/>
      <c r="AC167" s="46"/>
      <c r="AD167" s="46"/>
      <c r="AE167" s="46"/>
      <c r="AF167" s="46"/>
      <c r="AG167" s="46"/>
      <c r="AH167" s="46"/>
      <c r="AI167" s="46"/>
      <c r="AJ167" s="46"/>
      <c r="AK167" s="46"/>
      <c r="AL167" s="46"/>
      <c r="AM167" s="46"/>
      <c r="AN167" s="46"/>
      <c r="AO167" s="46"/>
      <c r="AP167" s="45"/>
      <c r="AQ167" s="45"/>
      <c r="AR167" s="45"/>
      <c r="AS167" s="45"/>
      <c r="AT167" s="45"/>
      <c r="AU167" s="45"/>
      <c r="AV167" s="45"/>
      <c r="AW167" s="45"/>
      <c r="AX167" s="45"/>
      <c r="AY167">
        <f>$AY$166</f>
        <v>1</v>
      </c>
    </row>
    <row r="168" spans="1:51" ht="59.25" customHeight="1" x14ac:dyDescent="0.2">
      <c r="A168" s="235"/>
      <c r="B168" s="235"/>
      <c r="C168" s="235" t="s">
        <v>24</v>
      </c>
      <c r="D168" s="235"/>
      <c r="E168" s="235"/>
      <c r="F168" s="235"/>
      <c r="G168" s="235"/>
      <c r="H168" s="235"/>
      <c r="I168" s="235"/>
      <c r="J168" s="282" t="s">
        <v>202</v>
      </c>
      <c r="K168" s="91"/>
      <c r="L168" s="91"/>
      <c r="M168" s="91"/>
      <c r="N168" s="91"/>
      <c r="O168" s="91"/>
      <c r="P168" s="236" t="s">
        <v>181</v>
      </c>
      <c r="Q168" s="236"/>
      <c r="R168" s="236"/>
      <c r="S168" s="236"/>
      <c r="T168" s="236"/>
      <c r="U168" s="236"/>
      <c r="V168" s="236"/>
      <c r="W168" s="236"/>
      <c r="X168" s="236"/>
      <c r="Y168" s="283" t="s">
        <v>200</v>
      </c>
      <c r="Z168" s="284"/>
      <c r="AA168" s="284"/>
      <c r="AB168" s="284"/>
      <c r="AC168" s="282" t="s">
        <v>232</v>
      </c>
      <c r="AD168" s="282"/>
      <c r="AE168" s="282"/>
      <c r="AF168" s="282"/>
      <c r="AG168" s="282"/>
      <c r="AH168" s="283" t="s">
        <v>251</v>
      </c>
      <c r="AI168" s="235"/>
      <c r="AJ168" s="235"/>
      <c r="AK168" s="235"/>
      <c r="AL168" s="235" t="s">
        <v>19</v>
      </c>
      <c r="AM168" s="235"/>
      <c r="AN168" s="235"/>
      <c r="AO168" s="285"/>
      <c r="AP168" s="286" t="s">
        <v>203</v>
      </c>
      <c r="AQ168" s="286"/>
      <c r="AR168" s="286"/>
      <c r="AS168" s="286"/>
      <c r="AT168" s="286"/>
      <c r="AU168" s="286"/>
      <c r="AV168" s="286"/>
      <c r="AW168" s="286"/>
      <c r="AX168" s="286"/>
      <c r="AY168">
        <f t="shared" ref="AY168:AY169" si="11">$AY$166</f>
        <v>1</v>
      </c>
    </row>
    <row r="169" spans="1:51" ht="55.5" customHeight="1" x14ac:dyDescent="0.2">
      <c r="A169" s="281">
        <v>1</v>
      </c>
      <c r="B169" s="281">
        <v>1</v>
      </c>
      <c r="C169" s="287" t="s">
        <v>651</v>
      </c>
      <c r="D169" s="288"/>
      <c r="E169" s="288"/>
      <c r="F169" s="288"/>
      <c r="G169" s="288"/>
      <c r="H169" s="288"/>
      <c r="I169" s="288"/>
      <c r="J169" s="289">
        <v>1020001071491</v>
      </c>
      <c r="K169" s="290"/>
      <c r="L169" s="290"/>
      <c r="M169" s="290"/>
      <c r="N169" s="290"/>
      <c r="O169" s="290"/>
      <c r="P169" s="291" t="s">
        <v>640</v>
      </c>
      <c r="Q169" s="292"/>
      <c r="R169" s="292"/>
      <c r="S169" s="292"/>
      <c r="T169" s="292"/>
      <c r="U169" s="292"/>
      <c r="V169" s="292"/>
      <c r="W169" s="292"/>
      <c r="X169" s="292"/>
      <c r="Y169" s="240">
        <v>128</v>
      </c>
      <c r="Z169" s="241"/>
      <c r="AA169" s="241"/>
      <c r="AB169" s="242"/>
      <c r="AC169" s="243" t="s">
        <v>650</v>
      </c>
      <c r="AD169" s="244"/>
      <c r="AE169" s="244"/>
      <c r="AF169" s="244"/>
      <c r="AG169" s="244"/>
      <c r="AH169" s="293" t="s">
        <v>661</v>
      </c>
      <c r="AI169" s="294"/>
      <c r="AJ169" s="294"/>
      <c r="AK169" s="294"/>
      <c r="AL169" s="295" t="s">
        <v>661</v>
      </c>
      <c r="AM169" s="296"/>
      <c r="AN169" s="296"/>
      <c r="AO169" s="297"/>
      <c r="AP169" s="298" t="s">
        <v>661</v>
      </c>
      <c r="AQ169" s="298"/>
      <c r="AR169" s="298"/>
      <c r="AS169" s="298"/>
      <c r="AT169" s="298"/>
      <c r="AU169" s="298"/>
      <c r="AV169" s="298"/>
      <c r="AW169" s="298"/>
      <c r="AX169" s="298"/>
      <c r="AY169">
        <f t="shared" si="11"/>
        <v>1</v>
      </c>
    </row>
    <row r="170" spans="1:51" ht="30" customHeight="1" x14ac:dyDescent="0.2">
      <c r="A170" s="281">
        <v>2</v>
      </c>
      <c r="B170" s="281">
        <v>1</v>
      </c>
      <c r="C170" s="287" t="s">
        <v>651</v>
      </c>
      <c r="D170" s="288"/>
      <c r="E170" s="288"/>
      <c r="F170" s="288"/>
      <c r="G170" s="288"/>
      <c r="H170" s="288"/>
      <c r="I170" s="288"/>
      <c r="J170" s="289">
        <v>1020001071491</v>
      </c>
      <c r="K170" s="290"/>
      <c r="L170" s="290"/>
      <c r="M170" s="290"/>
      <c r="N170" s="290"/>
      <c r="O170" s="290"/>
      <c r="P170" s="291" t="s">
        <v>639</v>
      </c>
      <c r="Q170" s="292"/>
      <c r="R170" s="292"/>
      <c r="S170" s="292"/>
      <c r="T170" s="292"/>
      <c r="U170" s="292"/>
      <c r="V170" s="292"/>
      <c r="W170" s="292"/>
      <c r="X170" s="292"/>
      <c r="Y170" s="240">
        <v>112</v>
      </c>
      <c r="Z170" s="241"/>
      <c r="AA170" s="241"/>
      <c r="AB170" s="242"/>
      <c r="AC170" s="243" t="s">
        <v>253</v>
      </c>
      <c r="AD170" s="244"/>
      <c r="AE170" s="244"/>
      <c r="AF170" s="244"/>
      <c r="AG170" s="244"/>
      <c r="AH170" s="293">
        <v>1</v>
      </c>
      <c r="AI170" s="294"/>
      <c r="AJ170" s="294"/>
      <c r="AK170" s="294"/>
      <c r="AL170" s="295">
        <v>98.2</v>
      </c>
      <c r="AM170" s="296"/>
      <c r="AN170" s="296"/>
      <c r="AO170" s="297"/>
      <c r="AP170" s="298" t="s">
        <v>661</v>
      </c>
      <c r="AQ170" s="298"/>
      <c r="AR170" s="298"/>
      <c r="AS170" s="298"/>
      <c r="AT170" s="298"/>
      <c r="AU170" s="298"/>
      <c r="AV170" s="298"/>
      <c r="AW170" s="298"/>
      <c r="AX170" s="298"/>
      <c r="AY170">
        <f>COUNTA($C$170)</f>
        <v>1</v>
      </c>
    </row>
    <row r="171" spans="1:51" ht="55.5" customHeight="1" x14ac:dyDescent="0.2">
      <c r="A171" s="281">
        <v>3</v>
      </c>
      <c r="B171" s="281">
        <v>1</v>
      </c>
      <c r="C171" s="287" t="s">
        <v>651</v>
      </c>
      <c r="D171" s="288"/>
      <c r="E171" s="288"/>
      <c r="F171" s="288"/>
      <c r="G171" s="288"/>
      <c r="H171" s="288"/>
      <c r="I171" s="288"/>
      <c r="J171" s="289">
        <v>1020001071491</v>
      </c>
      <c r="K171" s="290"/>
      <c r="L171" s="290"/>
      <c r="M171" s="290"/>
      <c r="N171" s="290"/>
      <c r="O171" s="290"/>
      <c r="P171" s="291" t="s">
        <v>641</v>
      </c>
      <c r="Q171" s="292"/>
      <c r="R171" s="292"/>
      <c r="S171" s="292"/>
      <c r="T171" s="292"/>
      <c r="U171" s="292"/>
      <c r="V171" s="292"/>
      <c r="W171" s="292"/>
      <c r="X171" s="292"/>
      <c r="Y171" s="240">
        <v>34</v>
      </c>
      <c r="Z171" s="241"/>
      <c r="AA171" s="241"/>
      <c r="AB171" s="242"/>
      <c r="AC171" s="243" t="s">
        <v>252</v>
      </c>
      <c r="AD171" s="244"/>
      <c r="AE171" s="244"/>
      <c r="AF171" s="244"/>
      <c r="AG171" s="244"/>
      <c r="AH171" s="299">
        <v>1</v>
      </c>
      <c r="AI171" s="300"/>
      <c r="AJ171" s="300"/>
      <c r="AK171" s="300"/>
      <c r="AL171" s="295">
        <v>99.6</v>
      </c>
      <c r="AM171" s="296"/>
      <c r="AN171" s="296"/>
      <c r="AO171" s="297"/>
      <c r="AP171" s="298" t="s">
        <v>661</v>
      </c>
      <c r="AQ171" s="298"/>
      <c r="AR171" s="298"/>
      <c r="AS171" s="298"/>
      <c r="AT171" s="298"/>
      <c r="AU171" s="298"/>
      <c r="AV171" s="298"/>
      <c r="AW171" s="298"/>
      <c r="AX171" s="298"/>
      <c r="AY171">
        <f>COUNTA($C$171)</f>
        <v>1</v>
      </c>
    </row>
    <row r="172" spans="1:51" ht="56.55" customHeight="1" x14ac:dyDescent="0.2">
      <c r="A172" s="281">
        <v>4</v>
      </c>
      <c r="B172" s="281">
        <v>1</v>
      </c>
      <c r="C172" s="287" t="s">
        <v>654</v>
      </c>
      <c r="D172" s="288"/>
      <c r="E172" s="288"/>
      <c r="F172" s="288"/>
      <c r="G172" s="288"/>
      <c r="H172" s="288"/>
      <c r="I172" s="288"/>
      <c r="J172" s="289">
        <v>9010601021385</v>
      </c>
      <c r="K172" s="290"/>
      <c r="L172" s="290"/>
      <c r="M172" s="290"/>
      <c r="N172" s="290"/>
      <c r="O172" s="290"/>
      <c r="P172" s="291" t="s">
        <v>643</v>
      </c>
      <c r="Q172" s="292"/>
      <c r="R172" s="292"/>
      <c r="S172" s="292"/>
      <c r="T172" s="292"/>
      <c r="U172" s="292"/>
      <c r="V172" s="292"/>
      <c r="W172" s="292"/>
      <c r="X172" s="292"/>
      <c r="Y172" s="240">
        <v>92</v>
      </c>
      <c r="Z172" s="241"/>
      <c r="AA172" s="241"/>
      <c r="AB172" s="242"/>
      <c r="AC172" s="243" t="s">
        <v>650</v>
      </c>
      <c r="AD172" s="244"/>
      <c r="AE172" s="244"/>
      <c r="AF172" s="244"/>
      <c r="AG172" s="244"/>
      <c r="AH172" s="299" t="s">
        <v>661</v>
      </c>
      <c r="AI172" s="300"/>
      <c r="AJ172" s="300"/>
      <c r="AK172" s="300"/>
      <c r="AL172" s="295" t="s">
        <v>661</v>
      </c>
      <c r="AM172" s="296"/>
      <c r="AN172" s="296"/>
      <c r="AO172" s="297"/>
      <c r="AP172" s="298" t="s">
        <v>661</v>
      </c>
      <c r="AQ172" s="298"/>
      <c r="AR172" s="298"/>
      <c r="AS172" s="298"/>
      <c r="AT172" s="298"/>
      <c r="AU172" s="298"/>
      <c r="AV172" s="298"/>
      <c r="AW172" s="298"/>
      <c r="AX172" s="298"/>
      <c r="AY172">
        <f>COUNTA($C$172)</f>
        <v>1</v>
      </c>
    </row>
    <row r="173" spans="1:51" ht="40.049999999999997" customHeight="1" x14ac:dyDescent="0.2">
      <c r="A173" s="281">
        <v>5</v>
      </c>
      <c r="B173" s="281">
        <v>1</v>
      </c>
      <c r="C173" s="287" t="s">
        <v>654</v>
      </c>
      <c r="D173" s="288"/>
      <c r="E173" s="288"/>
      <c r="F173" s="288"/>
      <c r="G173" s="288"/>
      <c r="H173" s="288"/>
      <c r="I173" s="288"/>
      <c r="J173" s="289">
        <v>9010601021385</v>
      </c>
      <c r="K173" s="290"/>
      <c r="L173" s="290"/>
      <c r="M173" s="290"/>
      <c r="N173" s="290"/>
      <c r="O173" s="290"/>
      <c r="P173" s="291" t="s">
        <v>644</v>
      </c>
      <c r="Q173" s="292"/>
      <c r="R173" s="292"/>
      <c r="S173" s="292"/>
      <c r="T173" s="292"/>
      <c r="U173" s="292"/>
      <c r="V173" s="292"/>
      <c r="W173" s="292"/>
      <c r="X173" s="292"/>
      <c r="Y173" s="240">
        <v>71</v>
      </c>
      <c r="Z173" s="241"/>
      <c r="AA173" s="241"/>
      <c r="AB173" s="242"/>
      <c r="AC173" s="243" t="s">
        <v>253</v>
      </c>
      <c r="AD173" s="244"/>
      <c r="AE173" s="244"/>
      <c r="AF173" s="244"/>
      <c r="AG173" s="244"/>
      <c r="AH173" s="299">
        <v>2</v>
      </c>
      <c r="AI173" s="300"/>
      <c r="AJ173" s="300"/>
      <c r="AK173" s="300"/>
      <c r="AL173" s="295">
        <v>96.8</v>
      </c>
      <c r="AM173" s="296"/>
      <c r="AN173" s="296"/>
      <c r="AO173" s="297"/>
      <c r="AP173" s="298" t="s">
        <v>661</v>
      </c>
      <c r="AQ173" s="298"/>
      <c r="AR173" s="298"/>
      <c r="AS173" s="298"/>
      <c r="AT173" s="298"/>
      <c r="AU173" s="298"/>
      <c r="AV173" s="298"/>
      <c r="AW173" s="298"/>
      <c r="AX173" s="298"/>
      <c r="AY173">
        <f>COUNTA($C$173)</f>
        <v>1</v>
      </c>
    </row>
    <row r="174" spans="1:51" ht="47.55" customHeight="1" x14ac:dyDescent="0.2">
      <c r="A174" s="281">
        <v>6</v>
      </c>
      <c r="B174" s="281">
        <v>1</v>
      </c>
      <c r="C174" s="287" t="s">
        <v>654</v>
      </c>
      <c r="D174" s="288"/>
      <c r="E174" s="288"/>
      <c r="F174" s="288"/>
      <c r="G174" s="288"/>
      <c r="H174" s="288"/>
      <c r="I174" s="288"/>
      <c r="J174" s="289">
        <v>9010601021385</v>
      </c>
      <c r="K174" s="290"/>
      <c r="L174" s="290"/>
      <c r="M174" s="290"/>
      <c r="N174" s="290"/>
      <c r="O174" s="290"/>
      <c r="P174" s="291" t="s">
        <v>655</v>
      </c>
      <c r="Q174" s="292"/>
      <c r="R174" s="292"/>
      <c r="S174" s="292"/>
      <c r="T174" s="292"/>
      <c r="U174" s="292"/>
      <c r="V174" s="292"/>
      <c r="W174" s="292"/>
      <c r="X174" s="292"/>
      <c r="Y174" s="240">
        <v>21</v>
      </c>
      <c r="Z174" s="241"/>
      <c r="AA174" s="241"/>
      <c r="AB174" s="242"/>
      <c r="AC174" s="243" t="s">
        <v>650</v>
      </c>
      <c r="AD174" s="244"/>
      <c r="AE174" s="244"/>
      <c r="AF174" s="244"/>
      <c r="AG174" s="244"/>
      <c r="AH174" s="299" t="s">
        <v>661</v>
      </c>
      <c r="AI174" s="300"/>
      <c r="AJ174" s="300"/>
      <c r="AK174" s="300"/>
      <c r="AL174" s="295" t="s">
        <v>661</v>
      </c>
      <c r="AM174" s="296"/>
      <c r="AN174" s="296"/>
      <c r="AO174" s="297"/>
      <c r="AP174" s="298" t="s">
        <v>661</v>
      </c>
      <c r="AQ174" s="298"/>
      <c r="AR174" s="298"/>
      <c r="AS174" s="298"/>
      <c r="AT174" s="298"/>
      <c r="AU174" s="298"/>
      <c r="AV174" s="298"/>
      <c r="AW174" s="298"/>
      <c r="AX174" s="298"/>
      <c r="AY174">
        <f>COUNTA($C$174)</f>
        <v>1</v>
      </c>
    </row>
    <row r="175" spans="1:51" ht="59.55" customHeight="1" x14ac:dyDescent="0.2">
      <c r="A175" s="281">
        <v>7</v>
      </c>
      <c r="B175" s="281">
        <v>1</v>
      </c>
      <c r="C175" s="287" t="s">
        <v>656</v>
      </c>
      <c r="D175" s="288"/>
      <c r="E175" s="288"/>
      <c r="F175" s="288"/>
      <c r="G175" s="288"/>
      <c r="H175" s="288"/>
      <c r="I175" s="288"/>
      <c r="J175" s="289">
        <v>3010601021713</v>
      </c>
      <c r="K175" s="290"/>
      <c r="L175" s="290"/>
      <c r="M175" s="290"/>
      <c r="N175" s="290"/>
      <c r="O175" s="290"/>
      <c r="P175" s="291" t="s">
        <v>657</v>
      </c>
      <c r="Q175" s="292"/>
      <c r="R175" s="292"/>
      <c r="S175" s="292"/>
      <c r="T175" s="292"/>
      <c r="U175" s="292"/>
      <c r="V175" s="292"/>
      <c r="W175" s="292"/>
      <c r="X175" s="292"/>
      <c r="Y175" s="240">
        <v>44</v>
      </c>
      <c r="Z175" s="241"/>
      <c r="AA175" s="241"/>
      <c r="AB175" s="242"/>
      <c r="AC175" s="243" t="s">
        <v>252</v>
      </c>
      <c r="AD175" s="244"/>
      <c r="AE175" s="244"/>
      <c r="AF175" s="244"/>
      <c r="AG175" s="244"/>
      <c r="AH175" s="299">
        <v>1</v>
      </c>
      <c r="AI175" s="300"/>
      <c r="AJ175" s="300"/>
      <c r="AK175" s="300"/>
      <c r="AL175" s="295">
        <v>100</v>
      </c>
      <c r="AM175" s="296"/>
      <c r="AN175" s="296"/>
      <c r="AO175" s="297"/>
      <c r="AP175" s="298" t="s">
        <v>661</v>
      </c>
      <c r="AQ175" s="298"/>
      <c r="AR175" s="298"/>
      <c r="AS175" s="298"/>
      <c r="AT175" s="298"/>
      <c r="AU175" s="298"/>
      <c r="AV175" s="298"/>
      <c r="AW175" s="298"/>
      <c r="AX175" s="298"/>
      <c r="AY175">
        <f>COUNTA($C$175)</f>
        <v>1</v>
      </c>
    </row>
    <row r="176" spans="1:51" ht="30" customHeight="1" x14ac:dyDescent="0.2">
      <c r="A176" s="281">
        <v>8</v>
      </c>
      <c r="B176" s="281">
        <v>1</v>
      </c>
      <c r="C176" s="287" t="s">
        <v>669</v>
      </c>
      <c r="D176" s="288"/>
      <c r="E176" s="288"/>
      <c r="F176" s="288"/>
      <c r="G176" s="288"/>
      <c r="H176" s="288"/>
      <c r="I176" s="288"/>
      <c r="J176" s="289">
        <v>7010001064648</v>
      </c>
      <c r="K176" s="290"/>
      <c r="L176" s="290"/>
      <c r="M176" s="290"/>
      <c r="N176" s="290"/>
      <c r="O176" s="290"/>
      <c r="P176" s="291" t="s">
        <v>659</v>
      </c>
      <c r="Q176" s="292"/>
      <c r="R176" s="292"/>
      <c r="S176" s="292"/>
      <c r="T176" s="292"/>
      <c r="U176" s="292"/>
      <c r="V176" s="292"/>
      <c r="W176" s="292"/>
      <c r="X176" s="292"/>
      <c r="Y176" s="240">
        <v>27</v>
      </c>
      <c r="Z176" s="241"/>
      <c r="AA176" s="241"/>
      <c r="AB176" s="242"/>
      <c r="AC176" s="243" t="s">
        <v>252</v>
      </c>
      <c r="AD176" s="244"/>
      <c r="AE176" s="244"/>
      <c r="AF176" s="244"/>
      <c r="AG176" s="244"/>
      <c r="AH176" s="299">
        <v>2</v>
      </c>
      <c r="AI176" s="300"/>
      <c r="AJ176" s="300"/>
      <c r="AK176" s="300"/>
      <c r="AL176" s="295">
        <v>96.6</v>
      </c>
      <c r="AM176" s="296"/>
      <c r="AN176" s="296"/>
      <c r="AO176" s="297"/>
      <c r="AP176" s="298" t="s">
        <v>661</v>
      </c>
      <c r="AQ176" s="298"/>
      <c r="AR176" s="298"/>
      <c r="AS176" s="298"/>
      <c r="AT176" s="298"/>
      <c r="AU176" s="298"/>
      <c r="AV176" s="298"/>
      <c r="AW176" s="298"/>
      <c r="AX176" s="298"/>
      <c r="AY176">
        <f>COUNTA($C$176)</f>
        <v>1</v>
      </c>
    </row>
    <row r="177" spans="1:51" ht="30" customHeight="1" x14ac:dyDescent="0.2">
      <c r="A177" s="281">
        <v>9</v>
      </c>
      <c r="B177" s="281">
        <v>1</v>
      </c>
      <c r="C177" s="287" t="s">
        <v>658</v>
      </c>
      <c r="D177" s="288"/>
      <c r="E177" s="288"/>
      <c r="F177" s="288"/>
      <c r="G177" s="288"/>
      <c r="H177" s="288"/>
      <c r="I177" s="288"/>
      <c r="J177" s="289">
        <v>3010001146879</v>
      </c>
      <c r="K177" s="290"/>
      <c r="L177" s="290"/>
      <c r="M177" s="290"/>
      <c r="N177" s="290"/>
      <c r="O177" s="290"/>
      <c r="P177" s="291" t="s">
        <v>660</v>
      </c>
      <c r="Q177" s="292"/>
      <c r="R177" s="292"/>
      <c r="S177" s="292"/>
      <c r="T177" s="292"/>
      <c r="U177" s="292"/>
      <c r="V177" s="292"/>
      <c r="W177" s="292"/>
      <c r="X177" s="292"/>
      <c r="Y177" s="240">
        <v>25</v>
      </c>
      <c r="Z177" s="241"/>
      <c r="AA177" s="241"/>
      <c r="AB177" s="242"/>
      <c r="AC177" s="243" t="s">
        <v>252</v>
      </c>
      <c r="AD177" s="244"/>
      <c r="AE177" s="244"/>
      <c r="AF177" s="244"/>
      <c r="AG177" s="244"/>
      <c r="AH177" s="299">
        <v>1</v>
      </c>
      <c r="AI177" s="300"/>
      <c r="AJ177" s="300"/>
      <c r="AK177" s="300"/>
      <c r="AL177" s="295">
        <v>99</v>
      </c>
      <c r="AM177" s="296"/>
      <c r="AN177" s="296"/>
      <c r="AO177" s="297"/>
      <c r="AP177" s="298" t="s">
        <v>661</v>
      </c>
      <c r="AQ177" s="298"/>
      <c r="AR177" s="298"/>
      <c r="AS177" s="298"/>
      <c r="AT177" s="298"/>
      <c r="AU177" s="298"/>
      <c r="AV177" s="298"/>
      <c r="AW177" s="298"/>
      <c r="AX177" s="298"/>
      <c r="AY177">
        <f>COUNTA($C$177)</f>
        <v>1</v>
      </c>
    </row>
    <row r="178" spans="1:51" ht="24.75" customHeight="1" x14ac:dyDescent="0.2">
      <c r="A178" s="47"/>
      <c r="B178" s="47"/>
      <c r="C178" s="47"/>
      <c r="D178" s="47"/>
      <c r="E178" s="47"/>
      <c r="F178" s="47"/>
      <c r="G178" s="47"/>
      <c r="H178" s="47"/>
      <c r="I178" s="47"/>
      <c r="J178" s="47"/>
      <c r="K178" s="47"/>
      <c r="L178" s="47"/>
      <c r="M178" s="47"/>
      <c r="N178" s="47"/>
      <c r="O178" s="47"/>
      <c r="P178" s="48"/>
      <c r="Q178" s="48"/>
      <c r="R178" s="48"/>
      <c r="S178" s="48"/>
      <c r="T178" s="48"/>
      <c r="U178" s="48"/>
      <c r="V178" s="48"/>
      <c r="W178" s="48"/>
      <c r="X178" s="48"/>
      <c r="Y178" s="49"/>
      <c r="Z178" s="49"/>
      <c r="AA178" s="49"/>
      <c r="AB178" s="49"/>
      <c r="AC178" s="49"/>
      <c r="AD178" s="49"/>
      <c r="AE178" s="49"/>
      <c r="AF178" s="49"/>
      <c r="AG178" s="49"/>
      <c r="AH178" s="49"/>
      <c r="AI178" s="49"/>
      <c r="AJ178" s="49"/>
      <c r="AK178" s="49"/>
      <c r="AL178" s="49"/>
      <c r="AM178" s="49"/>
      <c r="AN178" s="49"/>
      <c r="AO178" s="49"/>
      <c r="AP178" s="48"/>
      <c r="AQ178" s="48"/>
      <c r="AR178" s="48"/>
      <c r="AS178" s="48"/>
      <c r="AT178" s="48"/>
      <c r="AU178" s="48"/>
      <c r="AV178" s="48"/>
      <c r="AW178" s="48"/>
      <c r="AX178" s="48"/>
      <c r="AY178">
        <f>COUNTA($C$181)</f>
        <v>1</v>
      </c>
    </row>
    <row r="179" spans="1:51" ht="24.75" customHeight="1" x14ac:dyDescent="0.2">
      <c r="A179" s="40"/>
      <c r="B179" s="44" t="s">
        <v>168</v>
      </c>
      <c r="C179" s="40"/>
      <c r="D179" s="40"/>
      <c r="E179" s="40"/>
      <c r="F179" s="40"/>
      <c r="G179" s="40"/>
      <c r="H179" s="40"/>
      <c r="I179" s="40"/>
      <c r="J179" s="40"/>
      <c r="K179" s="40"/>
      <c r="L179" s="40"/>
      <c r="M179" s="40"/>
      <c r="N179" s="40"/>
      <c r="O179" s="40"/>
      <c r="P179" s="45"/>
      <c r="Q179" s="45"/>
      <c r="R179" s="45"/>
      <c r="S179" s="45"/>
      <c r="T179" s="45"/>
      <c r="U179" s="45"/>
      <c r="V179" s="45"/>
      <c r="W179" s="45"/>
      <c r="X179" s="45"/>
      <c r="Y179" s="46"/>
      <c r="Z179" s="46"/>
      <c r="AA179" s="46"/>
      <c r="AB179" s="46"/>
      <c r="AC179" s="46"/>
      <c r="AD179" s="46"/>
      <c r="AE179" s="46"/>
      <c r="AF179" s="46"/>
      <c r="AG179" s="46"/>
      <c r="AH179" s="46"/>
      <c r="AI179" s="46"/>
      <c r="AJ179" s="46"/>
      <c r="AK179" s="46"/>
      <c r="AL179" s="46"/>
      <c r="AM179" s="46"/>
      <c r="AN179" s="46"/>
      <c r="AO179" s="46"/>
      <c r="AP179" s="45"/>
      <c r="AQ179" s="45"/>
      <c r="AR179" s="45"/>
      <c r="AS179" s="45"/>
      <c r="AT179" s="45"/>
      <c r="AU179" s="45"/>
      <c r="AV179" s="45"/>
      <c r="AW179" s="45"/>
      <c r="AX179" s="45"/>
      <c r="AY179">
        <f>$AY$178</f>
        <v>1</v>
      </c>
    </row>
    <row r="180" spans="1:51" ht="59.25" customHeight="1" x14ac:dyDescent="0.2">
      <c r="A180" s="235"/>
      <c r="B180" s="235"/>
      <c r="C180" s="235" t="s">
        <v>24</v>
      </c>
      <c r="D180" s="235"/>
      <c r="E180" s="235"/>
      <c r="F180" s="235"/>
      <c r="G180" s="235"/>
      <c r="H180" s="235"/>
      <c r="I180" s="235"/>
      <c r="J180" s="282" t="s">
        <v>202</v>
      </c>
      <c r="K180" s="91"/>
      <c r="L180" s="91"/>
      <c r="M180" s="91"/>
      <c r="N180" s="91"/>
      <c r="O180" s="91"/>
      <c r="P180" s="236" t="s">
        <v>181</v>
      </c>
      <c r="Q180" s="236"/>
      <c r="R180" s="236"/>
      <c r="S180" s="236"/>
      <c r="T180" s="236"/>
      <c r="U180" s="236"/>
      <c r="V180" s="236"/>
      <c r="W180" s="236"/>
      <c r="X180" s="236"/>
      <c r="Y180" s="283" t="s">
        <v>200</v>
      </c>
      <c r="Z180" s="284"/>
      <c r="AA180" s="284"/>
      <c r="AB180" s="284"/>
      <c r="AC180" s="282" t="s">
        <v>232</v>
      </c>
      <c r="AD180" s="282"/>
      <c r="AE180" s="282"/>
      <c r="AF180" s="282"/>
      <c r="AG180" s="282"/>
      <c r="AH180" s="283" t="s">
        <v>251</v>
      </c>
      <c r="AI180" s="235"/>
      <c r="AJ180" s="235"/>
      <c r="AK180" s="235"/>
      <c r="AL180" s="235" t="s">
        <v>19</v>
      </c>
      <c r="AM180" s="235"/>
      <c r="AN180" s="235"/>
      <c r="AO180" s="285"/>
      <c r="AP180" s="286" t="s">
        <v>203</v>
      </c>
      <c r="AQ180" s="286"/>
      <c r="AR180" s="286"/>
      <c r="AS180" s="286"/>
      <c r="AT180" s="286"/>
      <c r="AU180" s="286"/>
      <c r="AV180" s="286"/>
      <c r="AW180" s="286"/>
      <c r="AX180" s="286"/>
      <c r="AY180">
        <f t="shared" ref="AY180:AY181" si="12">$AY$178</f>
        <v>1</v>
      </c>
    </row>
    <row r="181" spans="1:51" ht="70.05" customHeight="1" x14ac:dyDescent="0.2">
      <c r="A181" s="281">
        <v>1</v>
      </c>
      <c r="B181" s="281">
        <v>1</v>
      </c>
      <c r="C181" s="287" t="s">
        <v>672</v>
      </c>
      <c r="D181" s="288"/>
      <c r="E181" s="288"/>
      <c r="F181" s="288"/>
      <c r="G181" s="288"/>
      <c r="H181" s="288"/>
      <c r="I181" s="288"/>
      <c r="J181" s="289">
        <v>7011101032783</v>
      </c>
      <c r="K181" s="290"/>
      <c r="L181" s="290"/>
      <c r="M181" s="290"/>
      <c r="N181" s="290"/>
      <c r="O181" s="290"/>
      <c r="P181" s="291" t="s">
        <v>643</v>
      </c>
      <c r="Q181" s="292"/>
      <c r="R181" s="292"/>
      <c r="S181" s="292"/>
      <c r="T181" s="292"/>
      <c r="U181" s="292"/>
      <c r="V181" s="292"/>
      <c r="W181" s="292"/>
      <c r="X181" s="292"/>
      <c r="Y181" s="240">
        <v>61</v>
      </c>
      <c r="Z181" s="241"/>
      <c r="AA181" s="241"/>
      <c r="AB181" s="242"/>
      <c r="AC181" s="243" t="s">
        <v>650</v>
      </c>
      <c r="AD181" s="244"/>
      <c r="AE181" s="244"/>
      <c r="AF181" s="244"/>
      <c r="AG181" s="244"/>
      <c r="AH181" s="293" t="s">
        <v>661</v>
      </c>
      <c r="AI181" s="294"/>
      <c r="AJ181" s="294"/>
      <c r="AK181" s="294"/>
      <c r="AL181" s="295" t="s">
        <v>661</v>
      </c>
      <c r="AM181" s="296"/>
      <c r="AN181" s="296"/>
      <c r="AO181" s="297"/>
      <c r="AP181" s="298" t="s">
        <v>661</v>
      </c>
      <c r="AQ181" s="298"/>
      <c r="AR181" s="298"/>
      <c r="AS181" s="298"/>
      <c r="AT181" s="298"/>
      <c r="AU181" s="298"/>
      <c r="AV181" s="298"/>
      <c r="AW181" s="298"/>
      <c r="AX181" s="298"/>
      <c r="AY181">
        <f t="shared" si="12"/>
        <v>1</v>
      </c>
    </row>
    <row r="182" spans="1:51" ht="30" customHeight="1" x14ac:dyDescent="0.2">
      <c r="A182" s="281">
        <v>2</v>
      </c>
      <c r="B182" s="281">
        <v>1</v>
      </c>
      <c r="C182" s="287" t="s">
        <v>672</v>
      </c>
      <c r="D182" s="288"/>
      <c r="E182" s="288"/>
      <c r="F182" s="288"/>
      <c r="G182" s="288"/>
      <c r="H182" s="288"/>
      <c r="I182" s="288"/>
      <c r="J182" s="289">
        <v>7011101032783</v>
      </c>
      <c r="K182" s="290"/>
      <c r="L182" s="290"/>
      <c r="M182" s="290"/>
      <c r="N182" s="290"/>
      <c r="O182" s="290"/>
      <c r="P182" s="291" t="s">
        <v>644</v>
      </c>
      <c r="Q182" s="292"/>
      <c r="R182" s="292"/>
      <c r="S182" s="292"/>
      <c r="T182" s="292"/>
      <c r="U182" s="292"/>
      <c r="V182" s="292"/>
      <c r="W182" s="292"/>
      <c r="X182" s="292"/>
      <c r="Y182" s="240">
        <v>30</v>
      </c>
      <c r="Z182" s="241"/>
      <c r="AA182" s="241"/>
      <c r="AB182" s="242"/>
      <c r="AC182" s="243" t="s">
        <v>253</v>
      </c>
      <c r="AD182" s="244"/>
      <c r="AE182" s="244"/>
      <c r="AF182" s="244"/>
      <c r="AG182" s="244"/>
      <c r="AH182" s="293">
        <v>2</v>
      </c>
      <c r="AI182" s="294"/>
      <c r="AJ182" s="294"/>
      <c r="AK182" s="294"/>
      <c r="AL182" s="295">
        <v>96.8</v>
      </c>
      <c r="AM182" s="296"/>
      <c r="AN182" s="296"/>
      <c r="AO182" s="297"/>
      <c r="AP182" s="298" t="s">
        <v>661</v>
      </c>
      <c r="AQ182" s="298"/>
      <c r="AR182" s="298"/>
      <c r="AS182" s="298"/>
      <c r="AT182" s="298"/>
      <c r="AU182" s="298"/>
      <c r="AV182" s="298"/>
      <c r="AW182" s="298"/>
      <c r="AX182" s="298"/>
      <c r="AY182">
        <f>COUNTA($C$182)</f>
        <v>1</v>
      </c>
    </row>
    <row r="183" spans="1:51" ht="48" customHeight="1" x14ac:dyDescent="0.2">
      <c r="A183" s="281">
        <v>3</v>
      </c>
      <c r="B183" s="281">
        <v>1</v>
      </c>
      <c r="C183" s="287" t="s">
        <v>673</v>
      </c>
      <c r="D183" s="288"/>
      <c r="E183" s="288"/>
      <c r="F183" s="288"/>
      <c r="G183" s="288"/>
      <c r="H183" s="288"/>
      <c r="I183" s="288"/>
      <c r="J183" s="289">
        <v>8010401056384</v>
      </c>
      <c r="K183" s="290"/>
      <c r="L183" s="290"/>
      <c r="M183" s="290"/>
      <c r="N183" s="290"/>
      <c r="O183" s="290"/>
      <c r="P183" s="291" t="s">
        <v>640</v>
      </c>
      <c r="Q183" s="292"/>
      <c r="R183" s="292"/>
      <c r="S183" s="292"/>
      <c r="T183" s="292"/>
      <c r="U183" s="292"/>
      <c r="V183" s="292"/>
      <c r="W183" s="292"/>
      <c r="X183" s="292"/>
      <c r="Y183" s="240">
        <v>46</v>
      </c>
      <c r="Z183" s="241"/>
      <c r="AA183" s="241"/>
      <c r="AB183" s="242"/>
      <c r="AC183" s="243" t="s">
        <v>650</v>
      </c>
      <c r="AD183" s="244"/>
      <c r="AE183" s="244"/>
      <c r="AF183" s="244"/>
      <c r="AG183" s="244"/>
      <c r="AH183" s="299" t="s">
        <v>661</v>
      </c>
      <c r="AI183" s="300"/>
      <c r="AJ183" s="300"/>
      <c r="AK183" s="300"/>
      <c r="AL183" s="295" t="s">
        <v>661</v>
      </c>
      <c r="AM183" s="296"/>
      <c r="AN183" s="296"/>
      <c r="AO183" s="297"/>
      <c r="AP183" s="298" t="s">
        <v>661</v>
      </c>
      <c r="AQ183" s="298"/>
      <c r="AR183" s="298"/>
      <c r="AS183" s="298"/>
      <c r="AT183" s="298"/>
      <c r="AU183" s="298"/>
      <c r="AV183" s="298"/>
      <c r="AW183" s="298"/>
      <c r="AX183" s="298"/>
      <c r="AY183">
        <f>COUNTA($C$183)</f>
        <v>1</v>
      </c>
    </row>
    <row r="184" spans="1:51" ht="30" customHeight="1" x14ac:dyDescent="0.2">
      <c r="A184" s="281">
        <v>4</v>
      </c>
      <c r="B184" s="281">
        <v>1</v>
      </c>
      <c r="C184" s="287" t="s">
        <v>673</v>
      </c>
      <c r="D184" s="288"/>
      <c r="E184" s="288"/>
      <c r="F184" s="288"/>
      <c r="G184" s="288"/>
      <c r="H184" s="288"/>
      <c r="I184" s="288"/>
      <c r="J184" s="289">
        <v>8010401056384</v>
      </c>
      <c r="K184" s="290"/>
      <c r="L184" s="290"/>
      <c r="M184" s="290"/>
      <c r="N184" s="290"/>
      <c r="O184" s="290"/>
      <c r="P184" s="291" t="s">
        <v>639</v>
      </c>
      <c r="Q184" s="292"/>
      <c r="R184" s="292"/>
      <c r="S184" s="292"/>
      <c r="T184" s="292"/>
      <c r="U184" s="292"/>
      <c r="V184" s="292"/>
      <c r="W184" s="292"/>
      <c r="X184" s="292"/>
      <c r="Y184" s="240">
        <v>17</v>
      </c>
      <c r="Z184" s="241"/>
      <c r="AA184" s="241"/>
      <c r="AB184" s="242"/>
      <c r="AC184" s="243" t="s">
        <v>253</v>
      </c>
      <c r="AD184" s="244"/>
      <c r="AE184" s="244"/>
      <c r="AF184" s="244"/>
      <c r="AG184" s="244"/>
      <c r="AH184" s="299">
        <v>1</v>
      </c>
      <c r="AI184" s="300"/>
      <c r="AJ184" s="300"/>
      <c r="AK184" s="300"/>
      <c r="AL184" s="295">
        <v>98.2</v>
      </c>
      <c r="AM184" s="296"/>
      <c r="AN184" s="296"/>
      <c r="AO184" s="297"/>
      <c r="AP184" s="298" t="s">
        <v>661</v>
      </c>
      <c r="AQ184" s="298"/>
      <c r="AR184" s="298"/>
      <c r="AS184" s="298"/>
      <c r="AT184" s="298"/>
      <c r="AU184" s="298"/>
      <c r="AV184" s="298"/>
      <c r="AW184" s="298"/>
      <c r="AX184" s="298"/>
      <c r="AY184">
        <f>COUNTA($C$184)</f>
        <v>1</v>
      </c>
    </row>
    <row r="185" spans="1:51" ht="48.6" customHeight="1" x14ac:dyDescent="0.2">
      <c r="A185" s="281">
        <v>5</v>
      </c>
      <c r="B185" s="281">
        <v>1</v>
      </c>
      <c r="C185" s="287" t="s">
        <v>674</v>
      </c>
      <c r="D185" s="288"/>
      <c r="E185" s="288"/>
      <c r="F185" s="288"/>
      <c r="G185" s="288"/>
      <c r="H185" s="288"/>
      <c r="I185" s="288"/>
      <c r="J185" s="289">
        <v>8013301007853</v>
      </c>
      <c r="K185" s="290"/>
      <c r="L185" s="290"/>
      <c r="M185" s="290"/>
      <c r="N185" s="290"/>
      <c r="O185" s="290"/>
      <c r="P185" s="291" t="s">
        <v>640</v>
      </c>
      <c r="Q185" s="292"/>
      <c r="R185" s="292"/>
      <c r="S185" s="292"/>
      <c r="T185" s="292"/>
      <c r="U185" s="292"/>
      <c r="V185" s="292"/>
      <c r="W185" s="292"/>
      <c r="X185" s="292"/>
      <c r="Y185" s="240">
        <v>17</v>
      </c>
      <c r="Z185" s="241"/>
      <c r="AA185" s="241"/>
      <c r="AB185" s="242"/>
      <c r="AC185" s="243" t="s">
        <v>650</v>
      </c>
      <c r="AD185" s="244"/>
      <c r="AE185" s="244"/>
      <c r="AF185" s="244"/>
      <c r="AG185" s="244"/>
      <c r="AH185" s="299" t="s">
        <v>661</v>
      </c>
      <c r="AI185" s="300"/>
      <c r="AJ185" s="300"/>
      <c r="AK185" s="300"/>
      <c r="AL185" s="295" t="s">
        <v>661</v>
      </c>
      <c r="AM185" s="296"/>
      <c r="AN185" s="296"/>
      <c r="AO185" s="297"/>
      <c r="AP185" s="298" t="s">
        <v>661</v>
      </c>
      <c r="AQ185" s="298"/>
      <c r="AR185" s="298"/>
      <c r="AS185" s="298"/>
      <c r="AT185" s="298"/>
      <c r="AU185" s="298"/>
      <c r="AV185" s="298"/>
      <c r="AW185" s="298"/>
      <c r="AX185" s="298"/>
      <c r="AY185">
        <f>COUNTA($C$185)</f>
        <v>1</v>
      </c>
    </row>
    <row r="186" spans="1:51" ht="67.5" customHeight="1" x14ac:dyDescent="0.2">
      <c r="A186" s="281">
        <v>6</v>
      </c>
      <c r="B186" s="281">
        <v>1</v>
      </c>
      <c r="C186" s="287" t="s">
        <v>674</v>
      </c>
      <c r="D186" s="288"/>
      <c r="E186" s="288"/>
      <c r="F186" s="288"/>
      <c r="G186" s="288"/>
      <c r="H186" s="288"/>
      <c r="I186" s="288"/>
      <c r="J186" s="289">
        <v>8013301007853</v>
      </c>
      <c r="K186" s="290"/>
      <c r="L186" s="290"/>
      <c r="M186" s="290"/>
      <c r="N186" s="290"/>
      <c r="O186" s="290"/>
      <c r="P186" s="291" t="s">
        <v>641</v>
      </c>
      <c r="Q186" s="292"/>
      <c r="R186" s="292"/>
      <c r="S186" s="292"/>
      <c r="T186" s="292"/>
      <c r="U186" s="292"/>
      <c r="V186" s="292"/>
      <c r="W186" s="292"/>
      <c r="X186" s="292"/>
      <c r="Y186" s="240">
        <v>11</v>
      </c>
      <c r="Z186" s="241"/>
      <c r="AA186" s="241"/>
      <c r="AB186" s="242"/>
      <c r="AC186" s="243" t="s">
        <v>252</v>
      </c>
      <c r="AD186" s="244"/>
      <c r="AE186" s="244"/>
      <c r="AF186" s="244"/>
      <c r="AG186" s="244"/>
      <c r="AH186" s="299">
        <v>1</v>
      </c>
      <c r="AI186" s="300"/>
      <c r="AJ186" s="300"/>
      <c r="AK186" s="300"/>
      <c r="AL186" s="295">
        <v>99.6</v>
      </c>
      <c r="AM186" s="296"/>
      <c r="AN186" s="296"/>
      <c r="AO186" s="297"/>
      <c r="AP186" s="298" t="s">
        <v>661</v>
      </c>
      <c r="AQ186" s="298"/>
      <c r="AR186" s="298"/>
      <c r="AS186" s="298"/>
      <c r="AT186" s="298"/>
      <c r="AU186" s="298"/>
      <c r="AV186" s="298"/>
      <c r="AW186" s="298"/>
      <c r="AX186" s="298"/>
      <c r="AY186">
        <f>COUNTA($C$186)</f>
        <v>1</v>
      </c>
    </row>
    <row r="187" spans="1:51" ht="54" customHeight="1" x14ac:dyDescent="0.2">
      <c r="A187" s="281">
        <v>7</v>
      </c>
      <c r="B187" s="281">
        <v>1</v>
      </c>
      <c r="C187" s="287" t="s">
        <v>675</v>
      </c>
      <c r="D187" s="288"/>
      <c r="E187" s="288"/>
      <c r="F187" s="288"/>
      <c r="G187" s="288"/>
      <c r="H187" s="288"/>
      <c r="I187" s="288"/>
      <c r="J187" s="289">
        <v>6010701025710</v>
      </c>
      <c r="K187" s="290"/>
      <c r="L187" s="290"/>
      <c r="M187" s="290"/>
      <c r="N187" s="290"/>
      <c r="O187" s="290"/>
      <c r="P187" s="291" t="s">
        <v>657</v>
      </c>
      <c r="Q187" s="292"/>
      <c r="R187" s="292"/>
      <c r="S187" s="292"/>
      <c r="T187" s="292"/>
      <c r="U187" s="292"/>
      <c r="V187" s="292"/>
      <c r="W187" s="292"/>
      <c r="X187" s="292"/>
      <c r="Y187" s="240">
        <v>17</v>
      </c>
      <c r="Z187" s="241"/>
      <c r="AA187" s="241"/>
      <c r="AB187" s="242"/>
      <c r="AC187" s="243" t="s">
        <v>252</v>
      </c>
      <c r="AD187" s="244"/>
      <c r="AE187" s="244"/>
      <c r="AF187" s="244"/>
      <c r="AG187" s="244"/>
      <c r="AH187" s="299">
        <v>1</v>
      </c>
      <c r="AI187" s="300"/>
      <c r="AJ187" s="300"/>
      <c r="AK187" s="300"/>
      <c r="AL187" s="295">
        <v>100</v>
      </c>
      <c r="AM187" s="296"/>
      <c r="AN187" s="296"/>
      <c r="AO187" s="297"/>
      <c r="AP187" s="298" t="s">
        <v>661</v>
      </c>
      <c r="AQ187" s="298"/>
      <c r="AR187" s="298"/>
      <c r="AS187" s="298"/>
      <c r="AT187" s="298"/>
      <c r="AU187" s="298"/>
      <c r="AV187" s="298"/>
      <c r="AW187" s="298"/>
      <c r="AX187" s="298"/>
      <c r="AY187">
        <f>COUNTA($C$187)</f>
        <v>1</v>
      </c>
    </row>
    <row r="188" spans="1:51" ht="30" customHeight="1" x14ac:dyDescent="0.2">
      <c r="A188" s="281">
        <v>8</v>
      </c>
      <c r="B188" s="281">
        <v>1</v>
      </c>
      <c r="C188" s="287" t="s">
        <v>676</v>
      </c>
      <c r="D188" s="288"/>
      <c r="E188" s="288"/>
      <c r="F188" s="288"/>
      <c r="G188" s="288"/>
      <c r="H188" s="288"/>
      <c r="I188" s="288"/>
      <c r="J188" s="289">
        <v>2010401070589</v>
      </c>
      <c r="K188" s="290"/>
      <c r="L188" s="290"/>
      <c r="M188" s="290"/>
      <c r="N188" s="290"/>
      <c r="O188" s="290"/>
      <c r="P188" s="291" t="s">
        <v>639</v>
      </c>
      <c r="Q188" s="292"/>
      <c r="R188" s="292"/>
      <c r="S188" s="292"/>
      <c r="T188" s="292"/>
      <c r="U188" s="292"/>
      <c r="V188" s="292"/>
      <c r="W188" s="292"/>
      <c r="X188" s="292"/>
      <c r="Y188" s="240">
        <v>7</v>
      </c>
      <c r="Z188" s="241"/>
      <c r="AA188" s="241"/>
      <c r="AB188" s="242"/>
      <c r="AC188" s="243" t="s">
        <v>253</v>
      </c>
      <c r="AD188" s="244"/>
      <c r="AE188" s="244"/>
      <c r="AF188" s="244"/>
      <c r="AG188" s="244"/>
      <c r="AH188" s="299">
        <v>1</v>
      </c>
      <c r="AI188" s="300"/>
      <c r="AJ188" s="300"/>
      <c r="AK188" s="300"/>
      <c r="AL188" s="295">
        <v>98.2</v>
      </c>
      <c r="AM188" s="296"/>
      <c r="AN188" s="296"/>
      <c r="AO188" s="297"/>
      <c r="AP188" s="298" t="s">
        <v>661</v>
      </c>
      <c r="AQ188" s="298"/>
      <c r="AR188" s="298"/>
      <c r="AS188" s="298"/>
      <c r="AT188" s="298"/>
      <c r="AU188" s="298"/>
      <c r="AV188" s="298"/>
      <c r="AW188" s="298"/>
      <c r="AX188" s="298"/>
      <c r="AY188">
        <f>COUNTA($C$188)</f>
        <v>1</v>
      </c>
    </row>
    <row r="189" spans="1:51" ht="30" customHeight="1" x14ac:dyDescent="0.2">
      <c r="A189" s="281">
        <v>9</v>
      </c>
      <c r="B189" s="281">
        <v>1</v>
      </c>
      <c r="C189" s="287" t="s">
        <v>677</v>
      </c>
      <c r="D189" s="288"/>
      <c r="E189" s="288"/>
      <c r="F189" s="288"/>
      <c r="G189" s="288"/>
      <c r="H189" s="288"/>
      <c r="I189" s="288"/>
      <c r="J189" s="289">
        <v>2010801020474</v>
      </c>
      <c r="K189" s="290"/>
      <c r="L189" s="290"/>
      <c r="M189" s="290"/>
      <c r="N189" s="290"/>
      <c r="O189" s="290"/>
      <c r="P189" s="291" t="s">
        <v>639</v>
      </c>
      <c r="Q189" s="292"/>
      <c r="R189" s="292"/>
      <c r="S189" s="292"/>
      <c r="T189" s="292"/>
      <c r="U189" s="292"/>
      <c r="V189" s="292"/>
      <c r="W189" s="292"/>
      <c r="X189" s="292"/>
      <c r="Y189" s="240">
        <v>6</v>
      </c>
      <c r="Z189" s="241"/>
      <c r="AA189" s="241"/>
      <c r="AB189" s="242"/>
      <c r="AC189" s="243" t="s">
        <v>253</v>
      </c>
      <c r="AD189" s="244"/>
      <c r="AE189" s="244"/>
      <c r="AF189" s="244"/>
      <c r="AG189" s="244"/>
      <c r="AH189" s="299">
        <v>1</v>
      </c>
      <c r="AI189" s="300"/>
      <c r="AJ189" s="300"/>
      <c r="AK189" s="300"/>
      <c r="AL189" s="295">
        <v>98.2</v>
      </c>
      <c r="AM189" s="296"/>
      <c r="AN189" s="296"/>
      <c r="AO189" s="297"/>
      <c r="AP189" s="298" t="s">
        <v>661</v>
      </c>
      <c r="AQ189" s="298"/>
      <c r="AR189" s="298"/>
      <c r="AS189" s="298"/>
      <c r="AT189" s="298"/>
      <c r="AU189" s="298"/>
      <c r="AV189" s="298"/>
      <c r="AW189" s="298"/>
      <c r="AX189" s="298"/>
      <c r="AY189">
        <f>COUNTA($C$189)</f>
        <v>1</v>
      </c>
    </row>
    <row r="190" spans="1:51" ht="54.6" customHeight="1" x14ac:dyDescent="0.2">
      <c r="A190" s="281">
        <v>10</v>
      </c>
      <c r="B190" s="281">
        <v>1</v>
      </c>
      <c r="C190" s="287" t="s">
        <v>654</v>
      </c>
      <c r="D190" s="288"/>
      <c r="E190" s="288"/>
      <c r="F190" s="288"/>
      <c r="G190" s="288"/>
      <c r="H190" s="288"/>
      <c r="I190" s="288"/>
      <c r="J190" s="289">
        <v>9010601021385</v>
      </c>
      <c r="K190" s="290"/>
      <c r="L190" s="290"/>
      <c r="M190" s="290"/>
      <c r="N190" s="290"/>
      <c r="O190" s="290"/>
      <c r="P190" s="291" t="s">
        <v>640</v>
      </c>
      <c r="Q190" s="292"/>
      <c r="R190" s="292"/>
      <c r="S190" s="292"/>
      <c r="T190" s="292"/>
      <c r="U190" s="292"/>
      <c r="V190" s="292"/>
      <c r="W190" s="292"/>
      <c r="X190" s="292"/>
      <c r="Y190" s="240">
        <v>6</v>
      </c>
      <c r="Z190" s="241"/>
      <c r="AA190" s="241"/>
      <c r="AB190" s="242"/>
      <c r="AC190" s="243" t="s">
        <v>650</v>
      </c>
      <c r="AD190" s="244"/>
      <c r="AE190" s="244"/>
      <c r="AF190" s="244"/>
      <c r="AG190" s="244"/>
      <c r="AH190" s="299" t="s">
        <v>661</v>
      </c>
      <c r="AI190" s="300"/>
      <c r="AJ190" s="300"/>
      <c r="AK190" s="300"/>
      <c r="AL190" s="295" t="s">
        <v>661</v>
      </c>
      <c r="AM190" s="296"/>
      <c r="AN190" s="296"/>
      <c r="AO190" s="297"/>
      <c r="AP190" s="298" t="s">
        <v>661</v>
      </c>
      <c r="AQ190" s="298"/>
      <c r="AR190" s="298"/>
      <c r="AS190" s="298"/>
      <c r="AT190" s="298"/>
      <c r="AU190" s="298"/>
      <c r="AV190" s="298"/>
      <c r="AW190" s="298"/>
      <c r="AX190" s="298"/>
      <c r="AY190">
        <f>COUNTA($C$190)</f>
        <v>1</v>
      </c>
    </row>
    <row r="191" spans="1:51" ht="52.5" customHeight="1" x14ac:dyDescent="0.2">
      <c r="A191" s="281">
        <v>11</v>
      </c>
      <c r="B191" s="281">
        <v>1</v>
      </c>
      <c r="C191" s="287" t="s">
        <v>678</v>
      </c>
      <c r="D191" s="288"/>
      <c r="E191" s="288"/>
      <c r="F191" s="288"/>
      <c r="G191" s="288"/>
      <c r="H191" s="288"/>
      <c r="I191" s="288"/>
      <c r="J191" s="289">
        <v>6290001049738</v>
      </c>
      <c r="K191" s="290"/>
      <c r="L191" s="290"/>
      <c r="M191" s="290"/>
      <c r="N191" s="290"/>
      <c r="O191" s="290"/>
      <c r="P191" s="291" t="s">
        <v>655</v>
      </c>
      <c r="Q191" s="292"/>
      <c r="R191" s="292"/>
      <c r="S191" s="292"/>
      <c r="T191" s="292"/>
      <c r="U191" s="292"/>
      <c r="V191" s="292"/>
      <c r="W191" s="292"/>
      <c r="X191" s="292"/>
      <c r="Y191" s="240">
        <v>4</v>
      </c>
      <c r="Z191" s="241"/>
      <c r="AA191" s="241"/>
      <c r="AB191" s="242"/>
      <c r="AC191" s="243" t="s">
        <v>650</v>
      </c>
      <c r="AD191" s="244"/>
      <c r="AE191" s="244"/>
      <c r="AF191" s="244"/>
      <c r="AG191" s="244"/>
      <c r="AH191" s="299" t="s">
        <v>661</v>
      </c>
      <c r="AI191" s="300"/>
      <c r="AJ191" s="300"/>
      <c r="AK191" s="300"/>
      <c r="AL191" s="295" t="s">
        <v>661</v>
      </c>
      <c r="AM191" s="296"/>
      <c r="AN191" s="296"/>
      <c r="AO191" s="297"/>
      <c r="AP191" s="298" t="s">
        <v>661</v>
      </c>
      <c r="AQ191" s="298"/>
      <c r="AR191" s="298"/>
      <c r="AS191" s="298"/>
      <c r="AT191" s="298"/>
      <c r="AU191" s="298"/>
      <c r="AV191" s="298"/>
      <c r="AW191" s="298"/>
      <c r="AX191" s="298"/>
      <c r="AY191">
        <f>COUNTA($C$191)</f>
        <v>1</v>
      </c>
    </row>
    <row r="192" spans="1:51" ht="49.5" customHeight="1" x14ac:dyDescent="0.2">
      <c r="A192" s="281">
        <v>12</v>
      </c>
      <c r="B192" s="281">
        <v>1</v>
      </c>
      <c r="C192" s="287" t="s">
        <v>679</v>
      </c>
      <c r="D192" s="288"/>
      <c r="E192" s="288"/>
      <c r="F192" s="288"/>
      <c r="G192" s="288"/>
      <c r="H192" s="288"/>
      <c r="I192" s="288"/>
      <c r="J192" s="289">
        <v>3220001005766</v>
      </c>
      <c r="K192" s="290"/>
      <c r="L192" s="290"/>
      <c r="M192" s="290"/>
      <c r="N192" s="290"/>
      <c r="O192" s="290"/>
      <c r="P192" s="291" t="s">
        <v>640</v>
      </c>
      <c r="Q192" s="292"/>
      <c r="R192" s="292"/>
      <c r="S192" s="292"/>
      <c r="T192" s="292"/>
      <c r="U192" s="292"/>
      <c r="V192" s="292"/>
      <c r="W192" s="292"/>
      <c r="X192" s="292"/>
      <c r="Y192" s="240">
        <v>1</v>
      </c>
      <c r="Z192" s="241"/>
      <c r="AA192" s="241"/>
      <c r="AB192" s="242"/>
      <c r="AC192" s="243" t="s">
        <v>650</v>
      </c>
      <c r="AD192" s="244"/>
      <c r="AE192" s="244"/>
      <c r="AF192" s="244"/>
      <c r="AG192" s="244"/>
      <c r="AH192" s="299" t="s">
        <v>661</v>
      </c>
      <c r="AI192" s="300"/>
      <c r="AJ192" s="300"/>
      <c r="AK192" s="300"/>
      <c r="AL192" s="295" t="s">
        <v>661</v>
      </c>
      <c r="AM192" s="296"/>
      <c r="AN192" s="296"/>
      <c r="AO192" s="297"/>
      <c r="AP192" s="298" t="s">
        <v>661</v>
      </c>
      <c r="AQ192" s="298"/>
      <c r="AR192" s="298"/>
      <c r="AS192" s="298"/>
      <c r="AT192" s="298"/>
      <c r="AU192" s="298"/>
      <c r="AV192" s="298"/>
      <c r="AW192" s="298"/>
      <c r="AX192" s="298"/>
      <c r="AY192">
        <f>COUNTA($C$192)</f>
        <v>1</v>
      </c>
    </row>
    <row r="193" spans="1:51" ht="30" customHeight="1" x14ac:dyDescent="0.2">
      <c r="A193" s="281">
        <v>13</v>
      </c>
      <c r="B193" s="281">
        <v>1</v>
      </c>
      <c r="C193" s="287" t="s">
        <v>680</v>
      </c>
      <c r="D193" s="288"/>
      <c r="E193" s="288"/>
      <c r="F193" s="288"/>
      <c r="G193" s="288"/>
      <c r="H193" s="288"/>
      <c r="I193" s="288"/>
      <c r="J193" s="289">
        <v>5011201013586</v>
      </c>
      <c r="K193" s="290"/>
      <c r="L193" s="290"/>
      <c r="M193" s="290"/>
      <c r="N193" s="290"/>
      <c r="O193" s="290"/>
      <c r="P193" s="291" t="s">
        <v>639</v>
      </c>
      <c r="Q193" s="292"/>
      <c r="R193" s="292"/>
      <c r="S193" s="292"/>
      <c r="T193" s="292"/>
      <c r="U193" s="292"/>
      <c r="V193" s="292"/>
      <c r="W193" s="292"/>
      <c r="X193" s="292"/>
      <c r="Y193" s="240">
        <v>0.3</v>
      </c>
      <c r="Z193" s="241"/>
      <c r="AA193" s="241"/>
      <c r="AB193" s="242"/>
      <c r="AC193" s="243" t="s">
        <v>253</v>
      </c>
      <c r="AD193" s="244"/>
      <c r="AE193" s="244"/>
      <c r="AF193" s="244"/>
      <c r="AG193" s="244"/>
      <c r="AH193" s="299">
        <v>1</v>
      </c>
      <c r="AI193" s="300"/>
      <c r="AJ193" s="300"/>
      <c r="AK193" s="300"/>
      <c r="AL193" s="295">
        <v>98.2</v>
      </c>
      <c r="AM193" s="296"/>
      <c r="AN193" s="296"/>
      <c r="AO193" s="297"/>
      <c r="AP193" s="298" t="s">
        <v>661</v>
      </c>
      <c r="AQ193" s="298"/>
      <c r="AR193" s="298"/>
      <c r="AS193" s="298"/>
      <c r="AT193" s="298"/>
      <c r="AU193" s="298"/>
      <c r="AV193" s="298"/>
      <c r="AW193" s="298"/>
      <c r="AX193" s="298"/>
      <c r="AY193">
        <f>COUNTA($C$193)</f>
        <v>1</v>
      </c>
    </row>
    <row r="194" spans="1:51" ht="24.75" customHeight="1" x14ac:dyDescent="0.2">
      <c r="A194" s="47"/>
      <c r="B194" s="47"/>
      <c r="C194" s="47"/>
      <c r="D194" s="47"/>
      <c r="E194" s="47"/>
      <c r="F194" s="47"/>
      <c r="G194" s="47"/>
      <c r="H194" s="47"/>
      <c r="I194" s="47"/>
      <c r="J194" s="47"/>
      <c r="K194" s="47"/>
      <c r="L194" s="47"/>
      <c r="M194" s="47"/>
      <c r="N194" s="47"/>
      <c r="O194" s="47"/>
      <c r="P194" s="48"/>
      <c r="Q194" s="48"/>
      <c r="R194" s="48"/>
      <c r="S194" s="48"/>
      <c r="T194" s="48"/>
      <c r="U194" s="48"/>
      <c r="V194" s="48"/>
      <c r="W194" s="48"/>
      <c r="X194" s="48"/>
      <c r="Y194" s="49"/>
      <c r="Z194" s="49"/>
      <c r="AA194" s="49"/>
      <c r="AB194" s="49"/>
      <c r="AC194" s="49"/>
      <c r="AD194" s="49"/>
      <c r="AE194" s="49"/>
      <c r="AF194" s="49"/>
      <c r="AG194" s="49"/>
      <c r="AH194" s="49"/>
      <c r="AI194" s="49"/>
      <c r="AJ194" s="49"/>
      <c r="AK194" s="49"/>
      <c r="AL194" s="49"/>
      <c r="AM194" s="49"/>
      <c r="AN194" s="49"/>
      <c r="AO194" s="49"/>
      <c r="AP194" s="48"/>
      <c r="AQ194" s="48"/>
      <c r="AR194" s="48"/>
      <c r="AS194" s="48"/>
      <c r="AT194" s="48"/>
      <c r="AU194" s="48"/>
      <c r="AV194" s="48"/>
      <c r="AW194" s="48"/>
      <c r="AX194" s="48"/>
      <c r="AY194">
        <f>COUNTA($C$197)</f>
        <v>1</v>
      </c>
    </row>
    <row r="195" spans="1:51" ht="24.75" customHeight="1" x14ac:dyDescent="0.2">
      <c r="A195" s="40"/>
      <c r="B195" s="44" t="s">
        <v>169</v>
      </c>
      <c r="C195" s="40"/>
      <c r="D195" s="40"/>
      <c r="E195" s="40"/>
      <c r="F195" s="40"/>
      <c r="G195" s="40"/>
      <c r="H195" s="40"/>
      <c r="I195" s="40"/>
      <c r="J195" s="40"/>
      <c r="K195" s="40"/>
      <c r="L195" s="40"/>
      <c r="M195" s="40"/>
      <c r="N195" s="40"/>
      <c r="O195" s="40"/>
      <c r="P195" s="45"/>
      <c r="Q195" s="45"/>
      <c r="R195" s="45"/>
      <c r="S195" s="45"/>
      <c r="T195" s="45"/>
      <c r="U195" s="45"/>
      <c r="V195" s="45"/>
      <c r="W195" s="45"/>
      <c r="X195" s="45"/>
      <c r="Y195" s="46"/>
      <c r="Z195" s="46"/>
      <c r="AA195" s="46"/>
      <c r="AB195" s="46"/>
      <c r="AC195" s="46"/>
      <c r="AD195" s="46"/>
      <c r="AE195" s="46"/>
      <c r="AF195" s="46"/>
      <c r="AG195" s="46"/>
      <c r="AH195" s="46"/>
      <c r="AI195" s="46"/>
      <c r="AJ195" s="46"/>
      <c r="AK195" s="46"/>
      <c r="AL195" s="46"/>
      <c r="AM195" s="46"/>
      <c r="AN195" s="46"/>
      <c r="AO195" s="46"/>
      <c r="AP195" s="45"/>
      <c r="AQ195" s="45"/>
      <c r="AR195" s="45"/>
      <c r="AS195" s="45"/>
      <c r="AT195" s="45"/>
      <c r="AU195" s="45"/>
      <c r="AV195" s="45"/>
      <c r="AW195" s="45"/>
      <c r="AX195" s="45"/>
      <c r="AY195">
        <f>$AY$194</f>
        <v>1</v>
      </c>
    </row>
    <row r="196" spans="1:51" ht="59.25" customHeight="1" x14ac:dyDescent="0.2">
      <c r="A196" s="235"/>
      <c r="B196" s="235"/>
      <c r="C196" s="235" t="s">
        <v>24</v>
      </c>
      <c r="D196" s="235"/>
      <c r="E196" s="235"/>
      <c r="F196" s="235"/>
      <c r="G196" s="235"/>
      <c r="H196" s="235"/>
      <c r="I196" s="235"/>
      <c r="J196" s="282" t="s">
        <v>202</v>
      </c>
      <c r="K196" s="91"/>
      <c r="L196" s="91"/>
      <c r="M196" s="91"/>
      <c r="N196" s="91"/>
      <c r="O196" s="91"/>
      <c r="P196" s="236" t="s">
        <v>181</v>
      </c>
      <c r="Q196" s="236"/>
      <c r="R196" s="236"/>
      <c r="S196" s="236"/>
      <c r="T196" s="236"/>
      <c r="U196" s="236"/>
      <c r="V196" s="236"/>
      <c r="W196" s="236"/>
      <c r="X196" s="236"/>
      <c r="Y196" s="283" t="s">
        <v>200</v>
      </c>
      <c r="Z196" s="284"/>
      <c r="AA196" s="284"/>
      <c r="AB196" s="284"/>
      <c r="AC196" s="282" t="s">
        <v>232</v>
      </c>
      <c r="AD196" s="282"/>
      <c r="AE196" s="282"/>
      <c r="AF196" s="282"/>
      <c r="AG196" s="282"/>
      <c r="AH196" s="283" t="s">
        <v>251</v>
      </c>
      <c r="AI196" s="235"/>
      <c r="AJ196" s="235"/>
      <c r="AK196" s="235"/>
      <c r="AL196" s="235" t="s">
        <v>19</v>
      </c>
      <c r="AM196" s="235"/>
      <c r="AN196" s="235"/>
      <c r="AO196" s="285"/>
      <c r="AP196" s="286" t="s">
        <v>203</v>
      </c>
      <c r="AQ196" s="286"/>
      <c r="AR196" s="286"/>
      <c r="AS196" s="286"/>
      <c r="AT196" s="286"/>
      <c r="AU196" s="286"/>
      <c r="AV196" s="286"/>
      <c r="AW196" s="286"/>
      <c r="AX196" s="286"/>
      <c r="AY196">
        <f t="shared" ref="AY196:AY197" si="13">$AY$194</f>
        <v>1</v>
      </c>
    </row>
    <row r="197" spans="1:51" ht="43.5" customHeight="1" x14ac:dyDescent="0.2">
      <c r="A197" s="281">
        <v>1</v>
      </c>
      <c r="B197" s="281">
        <v>1</v>
      </c>
      <c r="C197" s="287" t="s">
        <v>662</v>
      </c>
      <c r="D197" s="288"/>
      <c r="E197" s="288"/>
      <c r="F197" s="288"/>
      <c r="G197" s="288"/>
      <c r="H197" s="288"/>
      <c r="I197" s="288"/>
      <c r="J197" s="289">
        <v>7020001084075</v>
      </c>
      <c r="K197" s="290"/>
      <c r="L197" s="290"/>
      <c r="M197" s="290"/>
      <c r="N197" s="290"/>
      <c r="O197" s="290"/>
      <c r="P197" s="291" t="s">
        <v>647</v>
      </c>
      <c r="Q197" s="292"/>
      <c r="R197" s="292"/>
      <c r="S197" s="292"/>
      <c r="T197" s="292"/>
      <c r="U197" s="292"/>
      <c r="V197" s="292"/>
      <c r="W197" s="292"/>
      <c r="X197" s="292"/>
      <c r="Y197" s="240">
        <v>51</v>
      </c>
      <c r="Z197" s="241"/>
      <c r="AA197" s="241"/>
      <c r="AB197" s="242"/>
      <c r="AC197" s="243" t="s">
        <v>253</v>
      </c>
      <c r="AD197" s="244"/>
      <c r="AE197" s="244"/>
      <c r="AF197" s="244"/>
      <c r="AG197" s="244"/>
      <c r="AH197" s="293">
        <v>1</v>
      </c>
      <c r="AI197" s="294"/>
      <c r="AJ197" s="294"/>
      <c r="AK197" s="294"/>
      <c r="AL197" s="295">
        <v>98.3</v>
      </c>
      <c r="AM197" s="296"/>
      <c r="AN197" s="296"/>
      <c r="AO197" s="297"/>
      <c r="AP197" s="298" t="s">
        <v>661</v>
      </c>
      <c r="AQ197" s="298"/>
      <c r="AR197" s="298"/>
      <c r="AS197" s="298"/>
      <c r="AT197" s="298"/>
      <c r="AU197" s="298"/>
      <c r="AV197" s="298"/>
      <c r="AW197" s="298"/>
      <c r="AX197" s="298"/>
      <c r="AY197">
        <f t="shared" si="13"/>
        <v>1</v>
      </c>
    </row>
    <row r="198" spans="1:51" ht="54.6" customHeight="1" x14ac:dyDescent="0.2">
      <c r="A198" s="281">
        <v>2</v>
      </c>
      <c r="B198" s="281">
        <v>1</v>
      </c>
      <c r="C198" s="287" t="s">
        <v>662</v>
      </c>
      <c r="D198" s="288"/>
      <c r="E198" s="288"/>
      <c r="F198" s="288"/>
      <c r="G198" s="288"/>
      <c r="H198" s="288"/>
      <c r="I198" s="288"/>
      <c r="J198" s="289">
        <v>7020001084075</v>
      </c>
      <c r="K198" s="290"/>
      <c r="L198" s="290"/>
      <c r="M198" s="290"/>
      <c r="N198" s="290"/>
      <c r="O198" s="290"/>
      <c r="P198" s="291" t="s">
        <v>648</v>
      </c>
      <c r="Q198" s="292"/>
      <c r="R198" s="292"/>
      <c r="S198" s="292"/>
      <c r="T198" s="292"/>
      <c r="U198" s="292"/>
      <c r="V198" s="292"/>
      <c r="W198" s="292"/>
      <c r="X198" s="292"/>
      <c r="Y198" s="240">
        <v>43</v>
      </c>
      <c r="Z198" s="241"/>
      <c r="AA198" s="241"/>
      <c r="AB198" s="242"/>
      <c r="AC198" s="243" t="s">
        <v>253</v>
      </c>
      <c r="AD198" s="244"/>
      <c r="AE198" s="244"/>
      <c r="AF198" s="244"/>
      <c r="AG198" s="244"/>
      <c r="AH198" s="293">
        <v>1</v>
      </c>
      <c r="AI198" s="294"/>
      <c r="AJ198" s="294"/>
      <c r="AK198" s="294"/>
      <c r="AL198" s="295">
        <v>99.2</v>
      </c>
      <c r="AM198" s="296"/>
      <c r="AN198" s="296"/>
      <c r="AO198" s="297"/>
      <c r="AP198" s="298" t="s">
        <v>661</v>
      </c>
      <c r="AQ198" s="298"/>
      <c r="AR198" s="298"/>
      <c r="AS198" s="298"/>
      <c r="AT198" s="298"/>
      <c r="AU198" s="298"/>
      <c r="AV198" s="298"/>
      <c r="AW198" s="298"/>
      <c r="AX198" s="298"/>
      <c r="AY198">
        <f>COUNTA($C$198)</f>
        <v>1</v>
      </c>
    </row>
    <row r="199" spans="1:51" ht="54.6" customHeight="1" x14ac:dyDescent="0.2">
      <c r="A199" s="281">
        <v>3</v>
      </c>
      <c r="B199" s="281">
        <v>1</v>
      </c>
      <c r="C199" s="287" t="s">
        <v>651</v>
      </c>
      <c r="D199" s="288"/>
      <c r="E199" s="288"/>
      <c r="F199" s="288"/>
      <c r="G199" s="288"/>
      <c r="H199" s="288"/>
      <c r="I199" s="288"/>
      <c r="J199" s="289">
        <v>1020001071491</v>
      </c>
      <c r="K199" s="290"/>
      <c r="L199" s="290"/>
      <c r="M199" s="290"/>
      <c r="N199" s="290"/>
      <c r="O199" s="290"/>
      <c r="P199" s="291" t="s">
        <v>667</v>
      </c>
      <c r="Q199" s="292"/>
      <c r="R199" s="292"/>
      <c r="S199" s="292"/>
      <c r="T199" s="292"/>
      <c r="U199" s="292"/>
      <c r="V199" s="292"/>
      <c r="W199" s="292"/>
      <c r="X199" s="292"/>
      <c r="Y199" s="240">
        <v>27</v>
      </c>
      <c r="Z199" s="241"/>
      <c r="AA199" s="241"/>
      <c r="AB199" s="242"/>
      <c r="AC199" s="243" t="s">
        <v>650</v>
      </c>
      <c r="AD199" s="244"/>
      <c r="AE199" s="244"/>
      <c r="AF199" s="244"/>
      <c r="AG199" s="244"/>
      <c r="AH199" s="299" t="s">
        <v>661</v>
      </c>
      <c r="AI199" s="300"/>
      <c r="AJ199" s="300"/>
      <c r="AK199" s="300"/>
      <c r="AL199" s="295" t="s">
        <v>661</v>
      </c>
      <c r="AM199" s="296"/>
      <c r="AN199" s="296"/>
      <c r="AO199" s="297"/>
      <c r="AP199" s="298" t="s">
        <v>661</v>
      </c>
      <c r="AQ199" s="298"/>
      <c r="AR199" s="298"/>
      <c r="AS199" s="298"/>
      <c r="AT199" s="298"/>
      <c r="AU199" s="298"/>
      <c r="AV199" s="298"/>
      <c r="AW199" s="298"/>
      <c r="AX199" s="298"/>
      <c r="AY199">
        <f>COUNTA($C$199)</f>
        <v>1</v>
      </c>
    </row>
    <row r="200" spans="1:51" ht="30" customHeight="1" x14ac:dyDescent="0.2">
      <c r="A200" s="281">
        <v>4</v>
      </c>
      <c r="B200" s="281">
        <v>1</v>
      </c>
      <c r="C200" s="287" t="s">
        <v>651</v>
      </c>
      <c r="D200" s="288"/>
      <c r="E200" s="288"/>
      <c r="F200" s="288"/>
      <c r="G200" s="288"/>
      <c r="H200" s="288"/>
      <c r="I200" s="288"/>
      <c r="J200" s="289">
        <v>1020001071491</v>
      </c>
      <c r="K200" s="290"/>
      <c r="L200" s="290"/>
      <c r="M200" s="290"/>
      <c r="N200" s="290"/>
      <c r="O200" s="290"/>
      <c r="P200" s="291" t="s">
        <v>668</v>
      </c>
      <c r="Q200" s="292"/>
      <c r="R200" s="292"/>
      <c r="S200" s="292"/>
      <c r="T200" s="292"/>
      <c r="U200" s="292"/>
      <c r="V200" s="292"/>
      <c r="W200" s="292"/>
      <c r="X200" s="292"/>
      <c r="Y200" s="240">
        <v>8</v>
      </c>
      <c r="Z200" s="241"/>
      <c r="AA200" s="241"/>
      <c r="AB200" s="242"/>
      <c r="AC200" s="243" t="s">
        <v>650</v>
      </c>
      <c r="AD200" s="244"/>
      <c r="AE200" s="244"/>
      <c r="AF200" s="244"/>
      <c r="AG200" s="244"/>
      <c r="AH200" s="299" t="s">
        <v>661</v>
      </c>
      <c r="AI200" s="300"/>
      <c r="AJ200" s="300"/>
      <c r="AK200" s="300"/>
      <c r="AL200" s="295" t="s">
        <v>661</v>
      </c>
      <c r="AM200" s="296"/>
      <c r="AN200" s="296"/>
      <c r="AO200" s="297"/>
      <c r="AP200" s="298" t="s">
        <v>661</v>
      </c>
      <c r="AQ200" s="298"/>
      <c r="AR200" s="298"/>
      <c r="AS200" s="298"/>
      <c r="AT200" s="298"/>
      <c r="AU200" s="298"/>
      <c r="AV200" s="298"/>
      <c r="AW200" s="298"/>
      <c r="AX200" s="298"/>
      <c r="AY200">
        <f>COUNTA($C$200)</f>
        <v>1</v>
      </c>
    </row>
    <row r="201" spans="1:51" ht="40.049999999999997" customHeight="1" x14ac:dyDescent="0.2">
      <c r="A201" s="281">
        <v>5</v>
      </c>
      <c r="B201" s="281">
        <v>1</v>
      </c>
      <c r="C201" s="287" t="s">
        <v>670</v>
      </c>
      <c r="D201" s="288"/>
      <c r="E201" s="288"/>
      <c r="F201" s="288"/>
      <c r="G201" s="288"/>
      <c r="H201" s="288"/>
      <c r="I201" s="288"/>
      <c r="J201" s="289">
        <v>9010001027685</v>
      </c>
      <c r="K201" s="290"/>
      <c r="L201" s="290"/>
      <c r="M201" s="290"/>
      <c r="N201" s="290"/>
      <c r="O201" s="290"/>
      <c r="P201" s="291" t="s">
        <v>671</v>
      </c>
      <c r="Q201" s="292"/>
      <c r="R201" s="292"/>
      <c r="S201" s="292"/>
      <c r="T201" s="292"/>
      <c r="U201" s="292"/>
      <c r="V201" s="292"/>
      <c r="W201" s="292"/>
      <c r="X201" s="292"/>
      <c r="Y201" s="240">
        <v>14</v>
      </c>
      <c r="Z201" s="241"/>
      <c r="AA201" s="241"/>
      <c r="AB201" s="242"/>
      <c r="AC201" s="243" t="s">
        <v>253</v>
      </c>
      <c r="AD201" s="244"/>
      <c r="AE201" s="244"/>
      <c r="AF201" s="244"/>
      <c r="AG201" s="244"/>
      <c r="AH201" s="299">
        <v>1</v>
      </c>
      <c r="AI201" s="300"/>
      <c r="AJ201" s="300"/>
      <c r="AK201" s="300"/>
      <c r="AL201" s="295">
        <v>94.4</v>
      </c>
      <c r="AM201" s="296"/>
      <c r="AN201" s="296"/>
      <c r="AO201" s="297"/>
      <c r="AP201" s="298" t="s">
        <v>661</v>
      </c>
      <c r="AQ201" s="298"/>
      <c r="AR201" s="298"/>
      <c r="AS201" s="298"/>
      <c r="AT201" s="298"/>
      <c r="AU201" s="298"/>
      <c r="AV201" s="298"/>
      <c r="AW201" s="298"/>
      <c r="AX201" s="298"/>
      <c r="AY201">
        <f>COUNTA($C$201)</f>
        <v>1</v>
      </c>
    </row>
    <row r="202" spans="1:51" ht="30" customHeight="1" x14ac:dyDescent="0.2">
      <c r="A202" s="281">
        <v>6</v>
      </c>
      <c r="B202" s="281">
        <v>1</v>
      </c>
      <c r="C202" s="287" t="s">
        <v>669</v>
      </c>
      <c r="D202" s="288"/>
      <c r="E202" s="288"/>
      <c r="F202" s="288"/>
      <c r="G202" s="288"/>
      <c r="H202" s="288"/>
      <c r="I202" s="288"/>
      <c r="J202" s="289">
        <v>7010001064648</v>
      </c>
      <c r="K202" s="290"/>
      <c r="L202" s="290"/>
      <c r="M202" s="290"/>
      <c r="N202" s="290"/>
      <c r="O202" s="290"/>
      <c r="P202" s="291" t="s">
        <v>666</v>
      </c>
      <c r="Q202" s="292"/>
      <c r="R202" s="292"/>
      <c r="S202" s="292"/>
      <c r="T202" s="292"/>
      <c r="U202" s="292"/>
      <c r="V202" s="292"/>
      <c r="W202" s="292"/>
      <c r="X202" s="292"/>
      <c r="Y202" s="240">
        <v>3</v>
      </c>
      <c r="Z202" s="241"/>
      <c r="AA202" s="241"/>
      <c r="AB202" s="242"/>
      <c r="AC202" s="243" t="s">
        <v>650</v>
      </c>
      <c r="AD202" s="244"/>
      <c r="AE202" s="244"/>
      <c r="AF202" s="244"/>
      <c r="AG202" s="244"/>
      <c r="AH202" s="299" t="s">
        <v>661</v>
      </c>
      <c r="AI202" s="300"/>
      <c r="AJ202" s="300"/>
      <c r="AK202" s="300"/>
      <c r="AL202" s="295" t="s">
        <v>661</v>
      </c>
      <c r="AM202" s="296"/>
      <c r="AN202" s="296"/>
      <c r="AO202" s="297"/>
      <c r="AP202" s="298" t="s">
        <v>661</v>
      </c>
      <c r="AQ202" s="298"/>
      <c r="AR202" s="298"/>
      <c r="AS202" s="298"/>
      <c r="AT202" s="298"/>
      <c r="AU202" s="298"/>
      <c r="AV202" s="298"/>
      <c r="AW202" s="298"/>
      <c r="AX202" s="298"/>
      <c r="AY202">
        <f>COUNTA($C$202)</f>
        <v>1</v>
      </c>
    </row>
    <row r="203" spans="1:51" ht="24.75" customHeight="1" x14ac:dyDescent="0.2">
      <c r="A203" s="47"/>
      <c r="B203" s="47"/>
      <c r="C203" s="47"/>
      <c r="D203" s="47"/>
      <c r="E203" s="47"/>
      <c r="F203" s="47"/>
      <c r="G203" s="47"/>
      <c r="H203" s="47"/>
      <c r="I203" s="47"/>
      <c r="J203" s="47"/>
      <c r="K203" s="47"/>
      <c r="L203" s="47"/>
      <c r="M203" s="47"/>
      <c r="N203" s="47"/>
      <c r="O203" s="47"/>
      <c r="P203" s="48"/>
      <c r="Q203" s="48"/>
      <c r="R203" s="48"/>
      <c r="S203" s="48"/>
      <c r="T203" s="48"/>
      <c r="U203" s="48"/>
      <c r="V203" s="48"/>
      <c r="W203" s="48"/>
      <c r="X203" s="48"/>
      <c r="Y203" s="49"/>
      <c r="Z203" s="49"/>
      <c r="AA203" s="49"/>
      <c r="AB203" s="49"/>
      <c r="AC203" s="49"/>
      <c r="AD203" s="49"/>
      <c r="AE203" s="49"/>
      <c r="AF203" s="49"/>
      <c r="AG203" s="49"/>
      <c r="AH203" s="49"/>
      <c r="AI203" s="49"/>
      <c r="AJ203" s="49"/>
      <c r="AK203" s="49"/>
      <c r="AL203" s="49"/>
      <c r="AM203" s="49"/>
      <c r="AN203" s="49"/>
      <c r="AO203" s="49"/>
      <c r="AP203" s="48"/>
      <c r="AQ203" s="48"/>
      <c r="AR203" s="48"/>
      <c r="AS203" s="48"/>
      <c r="AT203" s="48"/>
      <c r="AU203" s="48"/>
      <c r="AV203" s="48"/>
      <c r="AW203" s="48"/>
      <c r="AX203" s="48"/>
      <c r="AY203">
        <f>COUNTA($C$206)</f>
        <v>1</v>
      </c>
    </row>
    <row r="204" spans="1:51" ht="24.75" customHeight="1" x14ac:dyDescent="0.2">
      <c r="A204" s="40"/>
      <c r="B204" s="44" t="s">
        <v>170</v>
      </c>
      <c r="C204" s="40"/>
      <c r="D204" s="40"/>
      <c r="E204" s="40"/>
      <c r="F204" s="40"/>
      <c r="G204" s="40"/>
      <c r="H204" s="40"/>
      <c r="I204" s="40"/>
      <c r="J204" s="40"/>
      <c r="K204" s="40"/>
      <c r="L204" s="40"/>
      <c r="M204" s="40"/>
      <c r="N204" s="40"/>
      <c r="O204" s="40"/>
      <c r="P204" s="45"/>
      <c r="Q204" s="45"/>
      <c r="R204" s="45"/>
      <c r="S204" s="45"/>
      <c r="T204" s="45"/>
      <c r="U204" s="45"/>
      <c r="V204" s="45"/>
      <c r="W204" s="45"/>
      <c r="X204" s="45"/>
      <c r="Y204" s="46"/>
      <c r="Z204" s="46"/>
      <c r="AA204" s="46"/>
      <c r="AB204" s="46"/>
      <c r="AC204" s="46"/>
      <c r="AD204" s="46"/>
      <c r="AE204" s="46"/>
      <c r="AF204" s="46"/>
      <c r="AG204" s="46"/>
      <c r="AH204" s="46"/>
      <c r="AI204" s="46"/>
      <c r="AJ204" s="46"/>
      <c r="AK204" s="46"/>
      <c r="AL204" s="46"/>
      <c r="AM204" s="46"/>
      <c r="AN204" s="46"/>
      <c r="AO204" s="46"/>
      <c r="AP204" s="45"/>
      <c r="AQ204" s="45"/>
      <c r="AR204" s="45"/>
      <c r="AS204" s="45"/>
      <c r="AT204" s="45"/>
      <c r="AU204" s="45"/>
      <c r="AV204" s="45"/>
      <c r="AW204" s="45"/>
      <c r="AX204" s="45"/>
      <c r="AY204">
        <f>$AY$203</f>
        <v>1</v>
      </c>
    </row>
    <row r="205" spans="1:51" ht="59.25" customHeight="1" x14ac:dyDescent="0.2">
      <c r="A205" s="235"/>
      <c r="B205" s="235"/>
      <c r="C205" s="235" t="s">
        <v>24</v>
      </c>
      <c r="D205" s="235"/>
      <c r="E205" s="235"/>
      <c r="F205" s="235"/>
      <c r="G205" s="235"/>
      <c r="H205" s="235"/>
      <c r="I205" s="235"/>
      <c r="J205" s="282" t="s">
        <v>202</v>
      </c>
      <c r="K205" s="91"/>
      <c r="L205" s="91"/>
      <c r="M205" s="91"/>
      <c r="N205" s="91"/>
      <c r="O205" s="91"/>
      <c r="P205" s="236" t="s">
        <v>181</v>
      </c>
      <c r="Q205" s="236"/>
      <c r="R205" s="236"/>
      <c r="S205" s="236"/>
      <c r="T205" s="236"/>
      <c r="U205" s="236"/>
      <c r="V205" s="236"/>
      <c r="W205" s="236"/>
      <c r="X205" s="236"/>
      <c r="Y205" s="283" t="s">
        <v>200</v>
      </c>
      <c r="Z205" s="284"/>
      <c r="AA205" s="284"/>
      <c r="AB205" s="284"/>
      <c r="AC205" s="282" t="s">
        <v>232</v>
      </c>
      <c r="AD205" s="282"/>
      <c r="AE205" s="282"/>
      <c r="AF205" s="282"/>
      <c r="AG205" s="282"/>
      <c r="AH205" s="283" t="s">
        <v>251</v>
      </c>
      <c r="AI205" s="235"/>
      <c r="AJ205" s="235"/>
      <c r="AK205" s="235"/>
      <c r="AL205" s="235" t="s">
        <v>19</v>
      </c>
      <c r="AM205" s="235"/>
      <c r="AN205" s="235"/>
      <c r="AO205" s="285"/>
      <c r="AP205" s="286" t="s">
        <v>203</v>
      </c>
      <c r="AQ205" s="286"/>
      <c r="AR205" s="286"/>
      <c r="AS205" s="286"/>
      <c r="AT205" s="286"/>
      <c r="AU205" s="286"/>
      <c r="AV205" s="286"/>
      <c r="AW205" s="286"/>
      <c r="AX205" s="286"/>
      <c r="AY205">
        <f t="shared" ref="AY205:AY206" si="14">$AY$203</f>
        <v>1</v>
      </c>
    </row>
    <row r="206" spans="1:51" ht="50.1" customHeight="1" x14ac:dyDescent="0.2">
      <c r="A206" s="281">
        <v>1</v>
      </c>
      <c r="B206" s="281">
        <v>1</v>
      </c>
      <c r="C206" s="287" t="s">
        <v>664</v>
      </c>
      <c r="D206" s="288"/>
      <c r="E206" s="288"/>
      <c r="F206" s="288"/>
      <c r="G206" s="288"/>
      <c r="H206" s="288"/>
      <c r="I206" s="288"/>
      <c r="J206" s="289">
        <v>9010001086351</v>
      </c>
      <c r="K206" s="290"/>
      <c r="L206" s="290"/>
      <c r="M206" s="290"/>
      <c r="N206" s="290"/>
      <c r="O206" s="290"/>
      <c r="P206" s="291" t="s">
        <v>647</v>
      </c>
      <c r="Q206" s="292"/>
      <c r="R206" s="292"/>
      <c r="S206" s="292"/>
      <c r="T206" s="292"/>
      <c r="U206" s="292"/>
      <c r="V206" s="292"/>
      <c r="W206" s="292"/>
      <c r="X206" s="292"/>
      <c r="Y206" s="240">
        <v>1</v>
      </c>
      <c r="Z206" s="241"/>
      <c r="AA206" s="241"/>
      <c r="AB206" s="242"/>
      <c r="AC206" s="243" t="s">
        <v>253</v>
      </c>
      <c r="AD206" s="244"/>
      <c r="AE206" s="244"/>
      <c r="AF206" s="244"/>
      <c r="AG206" s="244"/>
      <c r="AH206" s="293">
        <v>1</v>
      </c>
      <c r="AI206" s="294"/>
      <c r="AJ206" s="294"/>
      <c r="AK206" s="294"/>
      <c r="AL206" s="295">
        <v>98.3</v>
      </c>
      <c r="AM206" s="296"/>
      <c r="AN206" s="296"/>
      <c r="AO206" s="297"/>
      <c r="AP206" s="298" t="s">
        <v>661</v>
      </c>
      <c r="AQ206" s="298"/>
      <c r="AR206" s="298"/>
      <c r="AS206" s="298"/>
      <c r="AT206" s="298"/>
      <c r="AU206" s="298"/>
      <c r="AV206" s="298"/>
      <c r="AW206" s="298"/>
      <c r="AX206" s="298"/>
      <c r="AY206">
        <f t="shared" si="14"/>
        <v>1</v>
      </c>
    </row>
    <row r="207" spans="1:51" ht="57.6" customHeight="1" x14ac:dyDescent="0.2">
      <c r="A207" s="281">
        <v>2</v>
      </c>
      <c r="B207" s="281">
        <v>1</v>
      </c>
      <c r="C207" s="287" t="s">
        <v>664</v>
      </c>
      <c r="D207" s="288"/>
      <c r="E207" s="288"/>
      <c r="F207" s="288"/>
      <c r="G207" s="288"/>
      <c r="H207" s="288"/>
      <c r="I207" s="288"/>
      <c r="J207" s="289">
        <v>9010001086351</v>
      </c>
      <c r="K207" s="290"/>
      <c r="L207" s="290"/>
      <c r="M207" s="290"/>
      <c r="N207" s="290"/>
      <c r="O207" s="290"/>
      <c r="P207" s="291" t="s">
        <v>648</v>
      </c>
      <c r="Q207" s="292"/>
      <c r="R207" s="292"/>
      <c r="S207" s="292"/>
      <c r="T207" s="292"/>
      <c r="U207" s="292"/>
      <c r="V207" s="292"/>
      <c r="W207" s="292"/>
      <c r="X207" s="292"/>
      <c r="Y207" s="240">
        <v>0.9</v>
      </c>
      <c r="Z207" s="241"/>
      <c r="AA207" s="241"/>
      <c r="AB207" s="242"/>
      <c r="AC207" s="243" t="s">
        <v>253</v>
      </c>
      <c r="AD207" s="244"/>
      <c r="AE207" s="244"/>
      <c r="AF207" s="244"/>
      <c r="AG207" s="244"/>
      <c r="AH207" s="293">
        <v>1</v>
      </c>
      <c r="AI207" s="294"/>
      <c r="AJ207" s="294"/>
      <c r="AK207" s="294"/>
      <c r="AL207" s="295">
        <v>99.2</v>
      </c>
      <c r="AM207" s="296"/>
      <c r="AN207" s="296"/>
      <c r="AO207" s="297"/>
      <c r="AP207" s="298" t="s">
        <v>661</v>
      </c>
      <c r="AQ207" s="298"/>
      <c r="AR207" s="298"/>
      <c r="AS207" s="298"/>
      <c r="AT207" s="298"/>
      <c r="AU207" s="298"/>
      <c r="AV207" s="298"/>
      <c r="AW207" s="298"/>
      <c r="AX207" s="298"/>
      <c r="AY207">
        <f>COUNTA($C$207)</f>
        <v>1</v>
      </c>
    </row>
    <row r="208" spans="1:51" ht="30" customHeight="1" x14ac:dyDescent="0.2">
      <c r="A208" s="281">
        <v>3</v>
      </c>
      <c r="B208" s="281">
        <v>1</v>
      </c>
      <c r="C208" s="287" t="s">
        <v>665</v>
      </c>
      <c r="D208" s="288"/>
      <c r="E208" s="288"/>
      <c r="F208" s="288"/>
      <c r="G208" s="288"/>
      <c r="H208" s="288"/>
      <c r="I208" s="288"/>
      <c r="J208" s="289">
        <v>1010401074310</v>
      </c>
      <c r="K208" s="290"/>
      <c r="L208" s="290"/>
      <c r="M208" s="290"/>
      <c r="N208" s="290"/>
      <c r="O208" s="290"/>
      <c r="P208" s="291" t="s">
        <v>666</v>
      </c>
      <c r="Q208" s="292"/>
      <c r="R208" s="292"/>
      <c r="S208" s="292"/>
      <c r="T208" s="292"/>
      <c r="U208" s="292"/>
      <c r="V208" s="292"/>
      <c r="W208" s="292"/>
      <c r="X208" s="292"/>
      <c r="Y208" s="240">
        <v>1</v>
      </c>
      <c r="Z208" s="241"/>
      <c r="AA208" s="241"/>
      <c r="AB208" s="242"/>
      <c r="AC208" s="243" t="s">
        <v>650</v>
      </c>
      <c r="AD208" s="244"/>
      <c r="AE208" s="244"/>
      <c r="AF208" s="244"/>
      <c r="AG208" s="244"/>
      <c r="AH208" s="299" t="s">
        <v>661</v>
      </c>
      <c r="AI208" s="300"/>
      <c r="AJ208" s="300"/>
      <c r="AK208" s="300"/>
      <c r="AL208" s="295" t="s">
        <v>661</v>
      </c>
      <c r="AM208" s="296"/>
      <c r="AN208" s="296"/>
      <c r="AO208" s="297"/>
      <c r="AP208" s="298" t="s">
        <v>661</v>
      </c>
      <c r="AQ208" s="298"/>
      <c r="AR208" s="298"/>
      <c r="AS208" s="298"/>
      <c r="AT208" s="298"/>
      <c r="AU208" s="298"/>
      <c r="AV208" s="298"/>
      <c r="AW208" s="298"/>
      <c r="AX208" s="298"/>
      <c r="AY208">
        <f>COUNTA($C$208)</f>
        <v>1</v>
      </c>
    </row>
    <row r="209" spans="1:51" ht="24.75" customHeight="1" x14ac:dyDescent="0.2">
      <c r="A209" s="678" t="s">
        <v>226</v>
      </c>
      <c r="B209" s="679"/>
      <c r="C209" s="679"/>
      <c r="D209" s="679"/>
      <c r="E209" s="679"/>
      <c r="F209" s="679"/>
      <c r="G209" s="679"/>
      <c r="H209" s="679"/>
      <c r="I209" s="679"/>
      <c r="J209" s="679"/>
      <c r="K209" s="679"/>
      <c r="L209" s="679"/>
      <c r="M209" s="679"/>
      <c r="N209" s="679"/>
      <c r="O209" s="679"/>
      <c r="P209" s="679"/>
      <c r="Q209" s="679"/>
      <c r="R209" s="679"/>
      <c r="S209" s="679"/>
      <c r="T209" s="679"/>
      <c r="U209" s="679"/>
      <c r="V209" s="679"/>
      <c r="W209" s="679"/>
      <c r="X209" s="679"/>
      <c r="Y209" s="679"/>
      <c r="Z209" s="679"/>
      <c r="AA209" s="679"/>
      <c r="AB209" s="679"/>
      <c r="AC209" s="679"/>
      <c r="AD209" s="679"/>
      <c r="AE209" s="679"/>
      <c r="AF209" s="679"/>
      <c r="AG209" s="679"/>
      <c r="AH209" s="679"/>
      <c r="AI209" s="679"/>
      <c r="AJ209" s="679"/>
      <c r="AK209" s="680"/>
      <c r="AL209" s="733" t="s">
        <v>237</v>
      </c>
      <c r="AM209" s="734"/>
      <c r="AN209" s="734"/>
      <c r="AO209" s="55"/>
      <c r="AP209" s="50"/>
      <c r="AQ209" s="50"/>
      <c r="AR209" s="50"/>
      <c r="AS209" s="50"/>
      <c r="AT209" s="50"/>
      <c r="AU209" s="50"/>
      <c r="AV209" s="50"/>
      <c r="AW209" s="50"/>
      <c r="AX209" s="51"/>
      <c r="AY209">
        <f>COUNTIF($AO$209,"☑")</f>
        <v>0</v>
      </c>
    </row>
    <row r="210" spans="1:51" ht="24.75" customHeight="1" x14ac:dyDescent="0.2">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52"/>
      <c r="AM210" s="52"/>
      <c r="AN210" s="52"/>
      <c r="AO210" s="52"/>
      <c r="AP210" s="52"/>
      <c r="AQ210" s="52"/>
      <c r="AR210" s="52"/>
      <c r="AS210" s="52"/>
      <c r="AT210" s="52"/>
      <c r="AU210" s="52"/>
      <c r="AV210" s="52"/>
      <c r="AW210" s="52"/>
      <c r="AX210" s="52"/>
    </row>
    <row r="211" spans="1:51" ht="24.75" customHeight="1" x14ac:dyDescent="0.2">
      <c r="A211" s="41"/>
      <c r="B211" s="53" t="s">
        <v>221</v>
      </c>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row>
    <row r="212" spans="1:51" ht="58.5" customHeight="1" x14ac:dyDescent="0.2">
      <c r="A212" s="281"/>
      <c r="B212" s="281"/>
      <c r="C212" s="282" t="s">
        <v>197</v>
      </c>
      <c r="D212" s="681"/>
      <c r="E212" s="282" t="s">
        <v>196</v>
      </c>
      <c r="F212" s="681"/>
      <c r="G212" s="681"/>
      <c r="H212" s="681"/>
      <c r="I212" s="681"/>
      <c r="J212" s="282" t="s">
        <v>202</v>
      </c>
      <c r="K212" s="282"/>
      <c r="L212" s="282"/>
      <c r="M212" s="282"/>
      <c r="N212" s="282"/>
      <c r="O212" s="282"/>
      <c r="P212" s="283" t="s">
        <v>25</v>
      </c>
      <c r="Q212" s="283"/>
      <c r="R212" s="283"/>
      <c r="S212" s="283"/>
      <c r="T212" s="283"/>
      <c r="U212" s="283"/>
      <c r="V212" s="283"/>
      <c r="W212" s="283"/>
      <c r="X212" s="283"/>
      <c r="Y212" s="282" t="s">
        <v>204</v>
      </c>
      <c r="Z212" s="681"/>
      <c r="AA212" s="681"/>
      <c r="AB212" s="681"/>
      <c r="AC212" s="282" t="s">
        <v>182</v>
      </c>
      <c r="AD212" s="282"/>
      <c r="AE212" s="282"/>
      <c r="AF212" s="282"/>
      <c r="AG212" s="282"/>
      <c r="AH212" s="283" t="s">
        <v>192</v>
      </c>
      <c r="AI212" s="284"/>
      <c r="AJ212" s="284"/>
      <c r="AK212" s="284"/>
      <c r="AL212" s="284" t="s">
        <v>19</v>
      </c>
      <c r="AM212" s="284"/>
      <c r="AN212" s="284"/>
      <c r="AO212" s="685"/>
      <c r="AP212" s="286" t="s">
        <v>227</v>
      </c>
      <c r="AQ212" s="286"/>
      <c r="AR212" s="286"/>
      <c r="AS212" s="286"/>
      <c r="AT212" s="286"/>
      <c r="AU212" s="286"/>
      <c r="AV212" s="286"/>
      <c r="AW212" s="286"/>
      <c r="AX212" s="286"/>
    </row>
    <row r="213" spans="1:51" ht="30" customHeight="1" x14ac:dyDescent="0.2">
      <c r="A213" s="281">
        <v>1</v>
      </c>
      <c r="B213" s="281">
        <v>1</v>
      </c>
      <c r="C213" s="684" t="s">
        <v>683</v>
      </c>
      <c r="D213" s="684"/>
      <c r="E213" s="682" t="s">
        <v>651</v>
      </c>
      <c r="F213" s="683"/>
      <c r="G213" s="683"/>
      <c r="H213" s="683"/>
      <c r="I213" s="683"/>
      <c r="J213" s="289">
        <v>1020001071491</v>
      </c>
      <c r="K213" s="290"/>
      <c r="L213" s="290"/>
      <c r="M213" s="290"/>
      <c r="N213" s="290"/>
      <c r="O213" s="290"/>
      <c r="P213" s="291" t="s">
        <v>639</v>
      </c>
      <c r="Q213" s="292"/>
      <c r="R213" s="292"/>
      <c r="S213" s="292"/>
      <c r="T213" s="292"/>
      <c r="U213" s="292"/>
      <c r="V213" s="292"/>
      <c r="W213" s="292"/>
      <c r="X213" s="292"/>
      <c r="Y213" s="240">
        <v>112</v>
      </c>
      <c r="Z213" s="241"/>
      <c r="AA213" s="241"/>
      <c r="AB213" s="242"/>
      <c r="AC213" s="243" t="s">
        <v>253</v>
      </c>
      <c r="AD213" s="244"/>
      <c r="AE213" s="244"/>
      <c r="AF213" s="244"/>
      <c r="AG213" s="244"/>
      <c r="AH213" s="293">
        <v>1</v>
      </c>
      <c r="AI213" s="294"/>
      <c r="AJ213" s="294"/>
      <c r="AK213" s="294"/>
      <c r="AL213" s="295">
        <v>98.2</v>
      </c>
      <c r="AM213" s="296"/>
      <c r="AN213" s="296"/>
      <c r="AO213" s="297"/>
      <c r="AP213" s="298" t="s">
        <v>661</v>
      </c>
      <c r="AQ213" s="298"/>
      <c r="AR213" s="298"/>
      <c r="AS213" s="298"/>
      <c r="AT213" s="298"/>
      <c r="AU213" s="298"/>
      <c r="AV213" s="298"/>
      <c r="AW213" s="298"/>
      <c r="AX213" s="298"/>
    </row>
    <row r="214" spans="1:51" ht="30" customHeight="1" x14ac:dyDescent="0.2">
      <c r="A214" s="281">
        <v>2</v>
      </c>
      <c r="B214" s="281">
        <v>1</v>
      </c>
      <c r="C214" s="684" t="s">
        <v>681</v>
      </c>
      <c r="D214" s="684"/>
      <c r="E214" s="682" t="s">
        <v>649</v>
      </c>
      <c r="F214" s="683"/>
      <c r="G214" s="683"/>
      <c r="H214" s="683"/>
      <c r="I214" s="683"/>
      <c r="J214" s="289">
        <v>6010401015821</v>
      </c>
      <c r="K214" s="290"/>
      <c r="L214" s="290"/>
      <c r="M214" s="290"/>
      <c r="N214" s="290"/>
      <c r="O214" s="290"/>
      <c r="P214" s="291" t="s">
        <v>633</v>
      </c>
      <c r="Q214" s="292"/>
      <c r="R214" s="292"/>
      <c r="S214" s="292"/>
      <c r="T214" s="292"/>
      <c r="U214" s="292"/>
      <c r="V214" s="292"/>
      <c r="W214" s="292"/>
      <c r="X214" s="292"/>
      <c r="Y214" s="240">
        <v>83</v>
      </c>
      <c r="Z214" s="241"/>
      <c r="AA214" s="241"/>
      <c r="AB214" s="242"/>
      <c r="AC214" s="243" t="s">
        <v>253</v>
      </c>
      <c r="AD214" s="244"/>
      <c r="AE214" s="244"/>
      <c r="AF214" s="244"/>
      <c r="AG214" s="244"/>
      <c r="AH214" s="293">
        <v>1</v>
      </c>
      <c r="AI214" s="294"/>
      <c r="AJ214" s="294"/>
      <c r="AK214" s="294"/>
      <c r="AL214" s="295">
        <v>98.6</v>
      </c>
      <c r="AM214" s="296"/>
      <c r="AN214" s="296"/>
      <c r="AO214" s="297"/>
      <c r="AP214" s="298" t="s">
        <v>661</v>
      </c>
      <c r="AQ214" s="298"/>
      <c r="AR214" s="298"/>
      <c r="AS214" s="298"/>
      <c r="AT214" s="298"/>
      <c r="AU214" s="298"/>
      <c r="AV214" s="298"/>
      <c r="AW214" s="298"/>
      <c r="AX214" s="298"/>
      <c r="AY214">
        <f>COUNTA($E$214)</f>
        <v>1</v>
      </c>
    </row>
    <row r="215" spans="1:51" ht="58.05" customHeight="1" x14ac:dyDescent="0.2">
      <c r="A215" s="281">
        <v>3</v>
      </c>
      <c r="B215" s="281">
        <v>1</v>
      </c>
      <c r="C215" s="684" t="s">
        <v>683</v>
      </c>
      <c r="D215" s="684"/>
      <c r="E215" s="682" t="s">
        <v>654</v>
      </c>
      <c r="F215" s="683"/>
      <c r="G215" s="683"/>
      <c r="H215" s="683"/>
      <c r="I215" s="683"/>
      <c r="J215" s="289">
        <v>9010601021385</v>
      </c>
      <c r="K215" s="290"/>
      <c r="L215" s="290"/>
      <c r="M215" s="290"/>
      <c r="N215" s="290"/>
      <c r="O215" s="290"/>
      <c r="P215" s="291" t="s">
        <v>644</v>
      </c>
      <c r="Q215" s="292"/>
      <c r="R215" s="292"/>
      <c r="S215" s="292"/>
      <c r="T215" s="292"/>
      <c r="U215" s="292"/>
      <c r="V215" s="292"/>
      <c r="W215" s="292"/>
      <c r="X215" s="292"/>
      <c r="Y215" s="240">
        <v>71</v>
      </c>
      <c r="Z215" s="241"/>
      <c r="AA215" s="241"/>
      <c r="AB215" s="242"/>
      <c r="AC215" s="243" t="s">
        <v>253</v>
      </c>
      <c r="AD215" s="244"/>
      <c r="AE215" s="244"/>
      <c r="AF215" s="244"/>
      <c r="AG215" s="244"/>
      <c r="AH215" s="299">
        <v>2</v>
      </c>
      <c r="AI215" s="300"/>
      <c r="AJ215" s="300"/>
      <c r="AK215" s="300"/>
      <c r="AL215" s="295">
        <v>96.8</v>
      </c>
      <c r="AM215" s="296"/>
      <c r="AN215" s="296"/>
      <c r="AO215" s="297"/>
      <c r="AP215" s="298" t="s">
        <v>661</v>
      </c>
      <c r="AQ215" s="298"/>
      <c r="AR215" s="298"/>
      <c r="AS215" s="298"/>
      <c r="AT215" s="298"/>
      <c r="AU215" s="298"/>
      <c r="AV215" s="298"/>
      <c r="AW215" s="298"/>
      <c r="AX215" s="298"/>
      <c r="AY215">
        <f>COUNTA($E$215)</f>
        <v>1</v>
      </c>
    </row>
    <row r="216" spans="1:51" ht="59.55" customHeight="1" x14ac:dyDescent="0.2">
      <c r="A216" s="281">
        <v>4</v>
      </c>
      <c r="B216" s="281">
        <v>1</v>
      </c>
      <c r="C216" s="684" t="s">
        <v>683</v>
      </c>
      <c r="D216" s="684"/>
      <c r="E216" s="682" t="s">
        <v>682</v>
      </c>
      <c r="F216" s="683"/>
      <c r="G216" s="683"/>
      <c r="H216" s="683"/>
      <c r="I216" s="683"/>
      <c r="J216" s="289">
        <v>7010001064648</v>
      </c>
      <c r="K216" s="290"/>
      <c r="L216" s="290"/>
      <c r="M216" s="290"/>
      <c r="N216" s="290"/>
      <c r="O216" s="290"/>
      <c r="P216" s="291" t="s">
        <v>659</v>
      </c>
      <c r="Q216" s="292"/>
      <c r="R216" s="292"/>
      <c r="S216" s="292"/>
      <c r="T216" s="292"/>
      <c r="U216" s="292"/>
      <c r="V216" s="292"/>
      <c r="W216" s="292"/>
      <c r="X216" s="292"/>
      <c r="Y216" s="240">
        <v>27</v>
      </c>
      <c r="Z216" s="241"/>
      <c r="AA216" s="241"/>
      <c r="AB216" s="242"/>
      <c r="AC216" s="243" t="s">
        <v>252</v>
      </c>
      <c r="AD216" s="244"/>
      <c r="AE216" s="244"/>
      <c r="AF216" s="244"/>
      <c r="AG216" s="244"/>
      <c r="AH216" s="299">
        <v>2</v>
      </c>
      <c r="AI216" s="300"/>
      <c r="AJ216" s="300"/>
      <c r="AK216" s="300"/>
      <c r="AL216" s="295">
        <v>96.6</v>
      </c>
      <c r="AM216" s="296"/>
      <c r="AN216" s="296"/>
      <c r="AO216" s="297"/>
      <c r="AP216" s="298" t="s">
        <v>661</v>
      </c>
      <c r="AQ216" s="298"/>
      <c r="AR216" s="298"/>
      <c r="AS216" s="298"/>
      <c r="AT216" s="298"/>
      <c r="AU216" s="298"/>
      <c r="AV216" s="298"/>
      <c r="AW216" s="298"/>
      <c r="AX216" s="298"/>
      <c r="AY216">
        <f>COUNTA($E$216)</f>
        <v>1</v>
      </c>
    </row>
    <row r="217" spans="1:51" ht="30" customHeight="1" x14ac:dyDescent="0.2">
      <c r="A217" s="281">
        <v>5</v>
      </c>
      <c r="B217" s="281">
        <v>1</v>
      </c>
      <c r="C217" s="684" t="s">
        <v>683</v>
      </c>
      <c r="D217" s="684"/>
      <c r="E217" s="682" t="s">
        <v>658</v>
      </c>
      <c r="F217" s="683"/>
      <c r="G217" s="683"/>
      <c r="H217" s="683"/>
      <c r="I217" s="683"/>
      <c r="J217" s="289">
        <v>3010001146879</v>
      </c>
      <c r="K217" s="290"/>
      <c r="L217" s="290"/>
      <c r="M217" s="290"/>
      <c r="N217" s="290"/>
      <c r="O217" s="290"/>
      <c r="P217" s="291" t="s">
        <v>660</v>
      </c>
      <c r="Q217" s="292"/>
      <c r="R217" s="292"/>
      <c r="S217" s="292"/>
      <c r="T217" s="292"/>
      <c r="U217" s="292"/>
      <c r="V217" s="292"/>
      <c r="W217" s="292"/>
      <c r="X217" s="292"/>
      <c r="Y217" s="240">
        <v>25</v>
      </c>
      <c r="Z217" s="241"/>
      <c r="AA217" s="241"/>
      <c r="AB217" s="242"/>
      <c r="AC217" s="243" t="s">
        <v>252</v>
      </c>
      <c r="AD217" s="244"/>
      <c r="AE217" s="244"/>
      <c r="AF217" s="244"/>
      <c r="AG217" s="244"/>
      <c r="AH217" s="299">
        <v>1</v>
      </c>
      <c r="AI217" s="300"/>
      <c r="AJ217" s="300"/>
      <c r="AK217" s="300"/>
      <c r="AL217" s="295">
        <v>99</v>
      </c>
      <c r="AM217" s="296"/>
      <c r="AN217" s="296"/>
      <c r="AO217" s="297"/>
      <c r="AP217" s="298" t="s">
        <v>661</v>
      </c>
      <c r="AQ217" s="298"/>
      <c r="AR217" s="298"/>
      <c r="AS217" s="298"/>
      <c r="AT217" s="298"/>
      <c r="AU217" s="298"/>
      <c r="AV217" s="298"/>
      <c r="AW217" s="298"/>
      <c r="AX217" s="298"/>
      <c r="AY217">
        <f>COUNTA($E$217)</f>
        <v>1</v>
      </c>
    </row>
  </sheetData>
  <sheetProtection formatRows="0"/>
  <dataConsolidate/>
  <mergeCells count="1060">
    <mergeCell ref="AG78:AX78"/>
    <mergeCell ref="C38:D50"/>
    <mergeCell ref="A38:B64"/>
    <mergeCell ref="N90:AF90"/>
    <mergeCell ref="AL151:AN151"/>
    <mergeCell ref="AL209:AN209"/>
    <mergeCell ref="G87:H87"/>
    <mergeCell ref="G88:H88"/>
    <mergeCell ref="G89:H89"/>
    <mergeCell ref="G90:H90"/>
    <mergeCell ref="J87:K87"/>
    <mergeCell ref="J88:K88"/>
    <mergeCell ref="J89:K89"/>
    <mergeCell ref="J90:K90"/>
    <mergeCell ref="C86:F86"/>
    <mergeCell ref="G85:M85"/>
    <mergeCell ref="N85:AF85"/>
    <mergeCell ref="C85:F85"/>
    <mergeCell ref="G86:H86"/>
    <mergeCell ref="N87:AF87"/>
    <mergeCell ref="N88:AF88"/>
    <mergeCell ref="N89:AF89"/>
    <mergeCell ref="C90:F90"/>
    <mergeCell ref="C208:I208"/>
    <mergeCell ref="J208:O208"/>
    <mergeCell ref="P208:X208"/>
    <mergeCell ref="Y208:AB208"/>
    <mergeCell ref="AC208:AG208"/>
    <mergeCell ref="AH208:AK208"/>
    <mergeCell ref="AL208:AO208"/>
    <mergeCell ref="AP208:AX208"/>
    <mergeCell ref="C207:I207"/>
    <mergeCell ref="G21:O21"/>
    <mergeCell ref="P21:V21"/>
    <mergeCell ref="W21:AC21"/>
    <mergeCell ref="AD21:AJ21"/>
    <mergeCell ref="AQ32:AT32"/>
    <mergeCell ref="AU32:AX32"/>
    <mergeCell ref="AQ33:AT33"/>
    <mergeCell ref="AQ34:AT34"/>
    <mergeCell ref="AU33:AX33"/>
    <mergeCell ref="AU34:AX34"/>
    <mergeCell ref="AQ35:AT35"/>
    <mergeCell ref="AU35:AX35"/>
    <mergeCell ref="N86:AF86"/>
    <mergeCell ref="J86:K86"/>
    <mergeCell ref="C87:F87"/>
    <mergeCell ref="C88:F88"/>
    <mergeCell ref="C89:F89"/>
    <mergeCell ref="AD76:AF76"/>
    <mergeCell ref="AG75:AX75"/>
    <mergeCell ref="AQ36:AT36"/>
    <mergeCell ref="AU36:AX36"/>
    <mergeCell ref="AQ37:AT37"/>
    <mergeCell ref="AU37:AX37"/>
    <mergeCell ref="AK21:AQ21"/>
    <mergeCell ref="AR21:AX21"/>
    <mergeCell ref="A30:F31"/>
    <mergeCell ref="G30:AX31"/>
    <mergeCell ref="AG68:AX68"/>
    <mergeCell ref="AD67:AF67"/>
    <mergeCell ref="Y52:AA53"/>
    <mergeCell ref="AD66:AF66"/>
    <mergeCell ref="C66:AC66"/>
    <mergeCell ref="J207:O207"/>
    <mergeCell ref="P207:X207"/>
    <mergeCell ref="Y207:AB207"/>
    <mergeCell ref="AC207:AG207"/>
    <mergeCell ref="AH207:AK207"/>
    <mergeCell ref="AL207:AO207"/>
    <mergeCell ref="AP207:AX207"/>
    <mergeCell ref="C201:I201"/>
    <mergeCell ref="J201:O201"/>
    <mergeCell ref="P201:X201"/>
    <mergeCell ref="Y201:AB201"/>
    <mergeCell ref="AC201:AG201"/>
    <mergeCell ref="AH201:AK201"/>
    <mergeCell ref="AL201:AO201"/>
    <mergeCell ref="AP201:AX201"/>
    <mergeCell ref="C202:I202"/>
    <mergeCell ref="J202:O202"/>
    <mergeCell ref="P202:X202"/>
    <mergeCell ref="Y202:AB202"/>
    <mergeCell ref="AC202:AG202"/>
    <mergeCell ref="AH202:AK202"/>
    <mergeCell ref="AL202:AO202"/>
    <mergeCell ref="AP202:AX202"/>
    <mergeCell ref="C196:I196"/>
    <mergeCell ref="J196:O196"/>
    <mergeCell ref="P196:X196"/>
    <mergeCell ref="Y196:AB196"/>
    <mergeCell ref="AC196:AG196"/>
    <mergeCell ref="AH196:AK196"/>
    <mergeCell ref="AL196:AO196"/>
    <mergeCell ref="AP196:AX196"/>
    <mergeCell ref="C197:I197"/>
    <mergeCell ref="J197:O197"/>
    <mergeCell ref="P197:X197"/>
    <mergeCell ref="Y197:AB197"/>
    <mergeCell ref="AC197:AG197"/>
    <mergeCell ref="AH197:AK197"/>
    <mergeCell ref="AL197:AO197"/>
    <mergeCell ref="AP197:AX197"/>
    <mergeCell ref="C200:I200"/>
    <mergeCell ref="J200:O200"/>
    <mergeCell ref="P200:X200"/>
    <mergeCell ref="Y200:AB200"/>
    <mergeCell ref="AC200:AG200"/>
    <mergeCell ref="AH200:AK200"/>
    <mergeCell ref="AL200:AO200"/>
    <mergeCell ref="AP200:AX200"/>
    <mergeCell ref="C192:I192"/>
    <mergeCell ref="J192:O192"/>
    <mergeCell ref="P192:X192"/>
    <mergeCell ref="Y192:AB192"/>
    <mergeCell ref="AC192:AG192"/>
    <mergeCell ref="AH192:AK192"/>
    <mergeCell ref="AL192:AO192"/>
    <mergeCell ref="AP192:AX192"/>
    <mergeCell ref="C193:I193"/>
    <mergeCell ref="J193:O193"/>
    <mergeCell ref="P193:X193"/>
    <mergeCell ref="Y193:AB193"/>
    <mergeCell ref="AC193:AG193"/>
    <mergeCell ref="AH193:AK193"/>
    <mergeCell ref="AL193:AO193"/>
    <mergeCell ref="AP193:AX193"/>
    <mergeCell ref="C187:I187"/>
    <mergeCell ref="J187:O187"/>
    <mergeCell ref="P187:X187"/>
    <mergeCell ref="Y187:AB187"/>
    <mergeCell ref="AC187:AG187"/>
    <mergeCell ref="AH187:AK187"/>
    <mergeCell ref="AL187:AO187"/>
    <mergeCell ref="AP187:AX187"/>
    <mergeCell ref="C188:I188"/>
    <mergeCell ref="J188:O188"/>
    <mergeCell ref="P188:X188"/>
    <mergeCell ref="Y188:AB188"/>
    <mergeCell ref="AC188:AG188"/>
    <mergeCell ref="AH188:AK188"/>
    <mergeCell ref="AL188:AO188"/>
    <mergeCell ref="AP188:AX188"/>
    <mergeCell ref="P176:X176"/>
    <mergeCell ref="Y176:AB176"/>
    <mergeCell ref="AC176:AG176"/>
    <mergeCell ref="AH176:AK176"/>
    <mergeCell ref="AL176:AO176"/>
    <mergeCell ref="AP176:AX176"/>
    <mergeCell ref="C191:I191"/>
    <mergeCell ref="J191:O191"/>
    <mergeCell ref="P191:X191"/>
    <mergeCell ref="Y191:AB191"/>
    <mergeCell ref="AC191:AG191"/>
    <mergeCell ref="AH191:AK191"/>
    <mergeCell ref="AL191:AO191"/>
    <mergeCell ref="AP191:AX191"/>
    <mergeCell ref="C183:I183"/>
    <mergeCell ref="J183:O183"/>
    <mergeCell ref="P183:X183"/>
    <mergeCell ref="Y183:AB183"/>
    <mergeCell ref="AC183:AG183"/>
    <mergeCell ref="AH183:AK183"/>
    <mergeCell ref="AL183:AO183"/>
    <mergeCell ref="AP183:AX183"/>
    <mergeCell ref="C184:I184"/>
    <mergeCell ref="J184:O184"/>
    <mergeCell ref="P184:X184"/>
    <mergeCell ref="Y184:AB184"/>
    <mergeCell ref="AC184:AG184"/>
    <mergeCell ref="AH184:AK184"/>
    <mergeCell ref="AL184:AO184"/>
    <mergeCell ref="AP184:AX184"/>
    <mergeCell ref="C185:I185"/>
    <mergeCell ref="J185:O185"/>
    <mergeCell ref="AP171:AX171"/>
    <mergeCell ref="C168:I168"/>
    <mergeCell ref="J168:O168"/>
    <mergeCell ref="P168:X168"/>
    <mergeCell ref="Y168:AB168"/>
    <mergeCell ref="AC168:AG168"/>
    <mergeCell ref="AH168:AK168"/>
    <mergeCell ref="AL168:AO168"/>
    <mergeCell ref="AP168:AX168"/>
    <mergeCell ref="C181:I181"/>
    <mergeCell ref="J181:O181"/>
    <mergeCell ref="P181:X181"/>
    <mergeCell ref="Y181:AB181"/>
    <mergeCell ref="AC181:AG181"/>
    <mergeCell ref="AH181:AK181"/>
    <mergeCell ref="AL181:AO181"/>
    <mergeCell ref="AP181:AX181"/>
    <mergeCell ref="C172:I172"/>
    <mergeCell ref="J172:O172"/>
    <mergeCell ref="P172:X172"/>
    <mergeCell ref="Y172:AB172"/>
    <mergeCell ref="AC172:AG172"/>
    <mergeCell ref="AH172:AK172"/>
    <mergeCell ref="AL172:AO172"/>
    <mergeCell ref="AP172:AX172"/>
    <mergeCell ref="C174:I174"/>
    <mergeCell ref="J174:O174"/>
    <mergeCell ref="P174:X174"/>
    <mergeCell ref="Y174:AB174"/>
    <mergeCell ref="AC174:AG174"/>
    <mergeCell ref="AH174:AK174"/>
    <mergeCell ref="AL174:AO174"/>
    <mergeCell ref="C157:I157"/>
    <mergeCell ref="C158:I158"/>
    <mergeCell ref="C159:I159"/>
    <mergeCell ref="C217:D217"/>
    <mergeCell ref="E217:I217"/>
    <mergeCell ref="A217:B217"/>
    <mergeCell ref="J217:O217"/>
    <mergeCell ref="P217:X217"/>
    <mergeCell ref="Y217:AB217"/>
    <mergeCell ref="AC217:AG217"/>
    <mergeCell ref="AH217:AK217"/>
    <mergeCell ref="AL217:AO217"/>
    <mergeCell ref="AP217:AX217"/>
    <mergeCell ref="AH214:AK214"/>
    <mergeCell ref="AL214:AO214"/>
    <mergeCell ref="A216:B216"/>
    <mergeCell ref="J216:O216"/>
    <mergeCell ref="P216:X216"/>
    <mergeCell ref="Y216:AB216"/>
    <mergeCell ref="AC216:AG216"/>
    <mergeCell ref="AH216:AK216"/>
    <mergeCell ref="AL216:AO216"/>
    <mergeCell ref="AP216:AX216"/>
    <mergeCell ref="C214:D214"/>
    <mergeCell ref="E214:I214"/>
    <mergeCell ref="C215:D215"/>
    <mergeCell ref="E215:I215"/>
    <mergeCell ref="C216:D216"/>
    <mergeCell ref="E216:I216"/>
    <mergeCell ref="AC213:AG213"/>
    <mergeCell ref="AH213:AK213"/>
    <mergeCell ref="AL213:AO213"/>
    <mergeCell ref="AP213:AX213"/>
    <mergeCell ref="AP214:AX214"/>
    <mergeCell ref="A215:B215"/>
    <mergeCell ref="J215:O215"/>
    <mergeCell ref="P215:X215"/>
    <mergeCell ref="Y215:AB215"/>
    <mergeCell ref="AC215:AG215"/>
    <mergeCell ref="AH215:AK215"/>
    <mergeCell ref="AL215:AO215"/>
    <mergeCell ref="AP215:AX215"/>
    <mergeCell ref="A214:B214"/>
    <mergeCell ref="J214:O214"/>
    <mergeCell ref="P214:X214"/>
    <mergeCell ref="Y214:AB214"/>
    <mergeCell ref="AC214:AG214"/>
    <mergeCell ref="A209:AK209"/>
    <mergeCell ref="E212:I212"/>
    <mergeCell ref="C212:D212"/>
    <mergeCell ref="E213:I213"/>
    <mergeCell ref="C213:D213"/>
    <mergeCell ref="A212:B212"/>
    <mergeCell ref="J212:O212"/>
    <mergeCell ref="P212:X212"/>
    <mergeCell ref="Y212:AB212"/>
    <mergeCell ref="AC212:AG212"/>
    <mergeCell ref="AH212:AK212"/>
    <mergeCell ref="AL212:AO212"/>
    <mergeCell ref="AP212:AX212"/>
    <mergeCell ref="A213:B213"/>
    <mergeCell ref="J213:O213"/>
    <mergeCell ref="P213:X213"/>
    <mergeCell ref="Y213:AB213"/>
    <mergeCell ref="AG67:AX67"/>
    <mergeCell ref="AU43:AX43"/>
    <mergeCell ref="AU52:AX52"/>
    <mergeCell ref="AU136:AX136"/>
    <mergeCell ref="AM43:AP43"/>
    <mergeCell ref="AQ43:AT43"/>
    <mergeCell ref="C82:AC82"/>
    <mergeCell ref="AE43:AH43"/>
    <mergeCell ref="AI43:AL43"/>
    <mergeCell ref="G6:AX6"/>
    <mergeCell ref="AQ56:AT56"/>
    <mergeCell ref="AU54:AX54"/>
    <mergeCell ref="Y55:AA55"/>
    <mergeCell ref="AQ52:AT52"/>
    <mergeCell ref="Y34:AA34"/>
    <mergeCell ref="AB33:AD33"/>
    <mergeCell ref="G35:X35"/>
    <mergeCell ref="Y35:AA35"/>
    <mergeCell ref="AB32:AD32"/>
    <mergeCell ref="A7:F7"/>
    <mergeCell ref="G7:X7"/>
    <mergeCell ref="A8:F8"/>
    <mergeCell ref="A32:F34"/>
    <mergeCell ref="G32:X32"/>
    <mergeCell ref="AE33:AH33"/>
    <mergeCell ref="AI33:AL33"/>
    <mergeCell ref="AM33:AP33"/>
    <mergeCell ref="AE37:AH37"/>
    <mergeCell ref="AI37:AL37"/>
    <mergeCell ref="AM37:AP37"/>
    <mergeCell ref="AE32:AH32"/>
    <mergeCell ref="AI32:AL32"/>
    <mergeCell ref="AM32:AP32"/>
    <mergeCell ref="Y33:AA33"/>
    <mergeCell ref="Y36:AA36"/>
    <mergeCell ref="AB36:AD36"/>
    <mergeCell ref="Y37:AA37"/>
    <mergeCell ref="AB37:AD37"/>
    <mergeCell ref="AI35:AL35"/>
    <mergeCell ref="AM35:AP35"/>
    <mergeCell ref="AE36:AH36"/>
    <mergeCell ref="AI36:AL36"/>
    <mergeCell ref="AM36:AP36"/>
    <mergeCell ref="AE52:AH52"/>
    <mergeCell ref="G33:X34"/>
    <mergeCell ref="AI52:AL53"/>
    <mergeCell ref="AM52:AP53"/>
    <mergeCell ref="G92:AX92"/>
    <mergeCell ref="G91:AX91"/>
    <mergeCell ref="AD74:AF74"/>
    <mergeCell ref="AQ53:AR53"/>
    <mergeCell ref="AB34:AD34"/>
    <mergeCell ref="G36:X37"/>
    <mergeCell ref="AE35:AH35"/>
    <mergeCell ref="AW41:AX41"/>
    <mergeCell ref="AS41:AT41"/>
    <mergeCell ref="AQ40:AT40"/>
    <mergeCell ref="AU40:AX40"/>
    <mergeCell ref="AE40:AH41"/>
    <mergeCell ref="AQ60:AT60"/>
    <mergeCell ref="AU60:AX60"/>
    <mergeCell ref="Y61:AA61"/>
    <mergeCell ref="AB61:AD61"/>
    <mergeCell ref="AE61:AH61"/>
    <mergeCell ref="G134:AB134"/>
    <mergeCell ref="AD84:AF84"/>
    <mergeCell ref="AG83:AX83"/>
    <mergeCell ref="C77:AC77"/>
    <mergeCell ref="A113:F133"/>
    <mergeCell ref="AG84:AX90"/>
    <mergeCell ref="C81:AC81"/>
    <mergeCell ref="AG81:AX81"/>
    <mergeCell ref="C84:AC84"/>
    <mergeCell ref="AD82:AF82"/>
    <mergeCell ref="G138:K138"/>
    <mergeCell ref="AE55:AH55"/>
    <mergeCell ref="AD81:AF81"/>
    <mergeCell ref="A134:F150"/>
    <mergeCell ref="AH138:AT138"/>
    <mergeCell ref="A94:AX94"/>
    <mergeCell ref="F98:AX98"/>
    <mergeCell ref="A70:B79"/>
    <mergeCell ref="C79:AC79"/>
    <mergeCell ref="A101:AX101"/>
    <mergeCell ref="AD83:AF83"/>
    <mergeCell ref="AG70:AX72"/>
    <mergeCell ref="AU142:AX142"/>
    <mergeCell ref="C75:AC75"/>
    <mergeCell ref="AU135:AX135"/>
    <mergeCell ref="AD80:AF80"/>
    <mergeCell ref="C92:F92"/>
    <mergeCell ref="AG82:AX82"/>
    <mergeCell ref="AD73:AF73"/>
    <mergeCell ref="AG66:AX66"/>
    <mergeCell ref="AU55:AX55"/>
    <mergeCell ref="G139:K139"/>
    <mergeCell ref="W13:AC13"/>
    <mergeCell ref="G27:O29"/>
    <mergeCell ref="A11:F11"/>
    <mergeCell ref="AD71:AF71"/>
    <mergeCell ref="G137:K137"/>
    <mergeCell ref="L137:X137"/>
    <mergeCell ref="AH136:AT136"/>
    <mergeCell ref="Y137:AB137"/>
    <mergeCell ref="AC137:AG137"/>
    <mergeCell ref="AH135:AT135"/>
    <mergeCell ref="G136:K136"/>
    <mergeCell ref="A98:E98"/>
    <mergeCell ref="AS53:AT53"/>
    <mergeCell ref="AM42:AP42"/>
    <mergeCell ref="AQ42:AT42"/>
    <mergeCell ref="Y43:AA43"/>
    <mergeCell ref="AB43:AD43"/>
    <mergeCell ref="AM56:AP56"/>
    <mergeCell ref="P12:V12"/>
    <mergeCell ref="AB29:AD29"/>
    <mergeCell ref="F96:AX96"/>
    <mergeCell ref="E72:AC72"/>
    <mergeCell ref="Y54:AA54"/>
    <mergeCell ref="AG79:AX79"/>
    <mergeCell ref="A95:AX95"/>
    <mergeCell ref="AG80:AX80"/>
    <mergeCell ref="AI55:AL55"/>
    <mergeCell ref="AM55:AP55"/>
    <mergeCell ref="AD68:AF68"/>
    <mergeCell ref="AG76:AX76"/>
    <mergeCell ref="AB52:AD53"/>
    <mergeCell ref="A93:AX93"/>
    <mergeCell ref="G4:X4"/>
    <mergeCell ref="Y4:AD4"/>
    <mergeCell ref="AE4:AP4"/>
    <mergeCell ref="AQ4:AX4"/>
    <mergeCell ref="A5:F5"/>
    <mergeCell ref="C74:AC74"/>
    <mergeCell ref="G11:AX11"/>
    <mergeCell ref="Y5:AD5"/>
    <mergeCell ref="AE5:AP5"/>
    <mergeCell ref="AQ5:AX5"/>
    <mergeCell ref="A4:F4"/>
    <mergeCell ref="A6:F6"/>
    <mergeCell ref="AK12:AQ12"/>
    <mergeCell ref="W14:AC14"/>
    <mergeCell ref="AG69:AX69"/>
    <mergeCell ref="AG74:AX74"/>
    <mergeCell ref="AI54:AL54"/>
    <mergeCell ref="AM54:AP54"/>
    <mergeCell ref="C67:AC67"/>
    <mergeCell ref="I16:O16"/>
    <mergeCell ref="P16:V16"/>
    <mergeCell ref="AD70:AF70"/>
    <mergeCell ref="I18:O18"/>
    <mergeCell ref="AD12:AJ12"/>
    <mergeCell ref="AE8:AX8"/>
    <mergeCell ref="W16:AC16"/>
    <mergeCell ref="A10:F10"/>
    <mergeCell ref="AR12:AX12"/>
    <mergeCell ref="G13:H18"/>
    <mergeCell ref="E52:F56"/>
    <mergeCell ref="AI56:AL56"/>
    <mergeCell ref="E71:AC71"/>
    <mergeCell ref="W12:AC12"/>
    <mergeCell ref="AR20:AX20"/>
    <mergeCell ref="AI40:AL41"/>
    <mergeCell ref="AM40:AP41"/>
    <mergeCell ref="A99:AX99"/>
    <mergeCell ref="AD75:AF75"/>
    <mergeCell ref="C83:AC83"/>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84:B90"/>
    <mergeCell ref="AD77:AF77"/>
    <mergeCell ref="AB55:AD55"/>
    <mergeCell ref="A80:B83"/>
    <mergeCell ref="C80:AC80"/>
    <mergeCell ref="AR14:AX14"/>
    <mergeCell ref="AK15:AQ15"/>
    <mergeCell ref="AD15:AJ15"/>
    <mergeCell ref="P19:V19"/>
    <mergeCell ref="L138:X138"/>
    <mergeCell ref="Y138:AB138"/>
    <mergeCell ref="AC138:AG138"/>
    <mergeCell ref="AU138:AX138"/>
    <mergeCell ref="AU137:AX137"/>
    <mergeCell ref="A100:AX100"/>
    <mergeCell ref="AC134:AX134"/>
    <mergeCell ref="AE54:AH54"/>
    <mergeCell ref="C71:D72"/>
    <mergeCell ref="Y135:AB135"/>
    <mergeCell ref="A96:E96"/>
    <mergeCell ref="A91:B92"/>
    <mergeCell ref="Y136:AB136"/>
    <mergeCell ref="AH137:AT137"/>
    <mergeCell ref="A97:AX97"/>
    <mergeCell ref="AR15:AX15"/>
    <mergeCell ref="AE53:AF53"/>
    <mergeCell ref="AU42:AX42"/>
    <mergeCell ref="AG53:AH53"/>
    <mergeCell ref="C76:AC76"/>
    <mergeCell ref="AD79:AF79"/>
    <mergeCell ref="AG77:AX77"/>
    <mergeCell ref="C73:AC73"/>
    <mergeCell ref="G135:K135"/>
    <mergeCell ref="L135:X135"/>
    <mergeCell ref="AW53:AX53"/>
    <mergeCell ref="AB54:AD54"/>
    <mergeCell ref="C68:AC68"/>
    <mergeCell ref="C69:AC69"/>
    <mergeCell ref="C70:AC70"/>
    <mergeCell ref="L139:X139"/>
    <mergeCell ref="Y139:AB139"/>
    <mergeCell ref="AC139:AG139"/>
    <mergeCell ref="AH139:AT139"/>
    <mergeCell ref="AU139:AX139"/>
    <mergeCell ref="AE46:AH46"/>
    <mergeCell ref="AI46:AL46"/>
    <mergeCell ref="AM46:AP46"/>
    <mergeCell ref="AQ46:AT46"/>
    <mergeCell ref="AU46:AX46"/>
    <mergeCell ref="Y47:AA47"/>
    <mergeCell ref="AB47:AD47"/>
    <mergeCell ref="AE47:AH47"/>
    <mergeCell ref="AI47:AL47"/>
    <mergeCell ref="AU53:AV53"/>
    <mergeCell ref="AU47:AX47"/>
    <mergeCell ref="G142:K142"/>
    <mergeCell ref="L142:X142"/>
    <mergeCell ref="Y142:AB142"/>
    <mergeCell ref="AC142:AG142"/>
    <mergeCell ref="AH142:AT142"/>
    <mergeCell ref="Y141:AB141"/>
    <mergeCell ref="AC141:AG141"/>
    <mergeCell ref="AH141:AT141"/>
    <mergeCell ref="AU141:AX141"/>
    <mergeCell ref="AD72:AF72"/>
    <mergeCell ref="AD69:AF69"/>
    <mergeCell ref="AC136:AG136"/>
    <mergeCell ref="L136:X136"/>
    <mergeCell ref="AC135:AG135"/>
    <mergeCell ref="G140:AB140"/>
    <mergeCell ref="AC140:AX140"/>
    <mergeCell ref="G141:K141"/>
    <mergeCell ref="L141:X141"/>
    <mergeCell ref="C91:F91"/>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Y147:AB147"/>
    <mergeCell ref="AC147:AG147"/>
    <mergeCell ref="AH147:AT147"/>
    <mergeCell ref="AU147:AX147"/>
    <mergeCell ref="AO102:AX102"/>
    <mergeCell ref="A103:D103"/>
    <mergeCell ref="E103:P103"/>
    <mergeCell ref="Q103:AB103"/>
    <mergeCell ref="AC103:AN103"/>
    <mergeCell ref="AO103:AX103"/>
    <mergeCell ref="A104:D104"/>
    <mergeCell ref="E104:P104"/>
    <mergeCell ref="Q104:AB104"/>
    <mergeCell ref="AC104:AN104"/>
    <mergeCell ref="AO104:AX104"/>
    <mergeCell ref="AG112:AH112"/>
    <mergeCell ref="AJ112:AK112"/>
    <mergeCell ref="G148:K148"/>
    <mergeCell ref="L148:X148"/>
    <mergeCell ref="Y148:AB148"/>
    <mergeCell ref="AC148:AG148"/>
    <mergeCell ref="AH148:AT148"/>
    <mergeCell ref="AU148:AX148"/>
    <mergeCell ref="G145:K145"/>
    <mergeCell ref="L145:X145"/>
    <mergeCell ref="Y145:AB145"/>
    <mergeCell ref="AC145:AG145"/>
    <mergeCell ref="AH145:AT145"/>
    <mergeCell ref="AU145:AX145"/>
    <mergeCell ref="G149:K149"/>
    <mergeCell ref="L149:X149"/>
    <mergeCell ref="Y149:AB149"/>
    <mergeCell ref="AC149:AG149"/>
    <mergeCell ref="AH149:AT149"/>
    <mergeCell ref="AU149:AX149"/>
    <mergeCell ref="L147:X147"/>
    <mergeCell ref="AH158:AK158"/>
    <mergeCell ref="AL158:AO158"/>
    <mergeCell ref="AC150:AG15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G150:K150"/>
    <mergeCell ref="L150:X150"/>
    <mergeCell ref="Y150:AB150"/>
    <mergeCell ref="AB28:AD28"/>
    <mergeCell ref="A157:B157"/>
    <mergeCell ref="A156:B156"/>
    <mergeCell ref="AH150:AT150"/>
    <mergeCell ref="G146:AB146"/>
    <mergeCell ref="AC146:AX146"/>
    <mergeCell ref="G147:K147"/>
    <mergeCell ref="AU41:AV41"/>
    <mergeCell ref="G40:X41"/>
    <mergeCell ref="AI42:AL42"/>
    <mergeCell ref="A3:AH3"/>
    <mergeCell ref="AJ3:AW3"/>
    <mergeCell ref="AG73:AX73"/>
    <mergeCell ref="A67:B6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5:F37"/>
    <mergeCell ref="AB35:AD35"/>
    <mergeCell ref="AE34:AH34"/>
    <mergeCell ref="AI34:AL34"/>
    <mergeCell ref="AM34:AP34"/>
    <mergeCell ref="Y32:AA32"/>
    <mergeCell ref="AM47:AP47"/>
    <mergeCell ref="AQ47:AT47"/>
    <mergeCell ref="E51:F51"/>
    <mergeCell ref="G51:I51"/>
    <mergeCell ref="J51:T51"/>
    <mergeCell ref="U51:AX51"/>
    <mergeCell ref="AQ41:AR41"/>
    <mergeCell ref="J159:O159"/>
    <mergeCell ref="AH156:AK156"/>
    <mergeCell ref="AL156:AO156"/>
    <mergeCell ref="AC156:AG156"/>
    <mergeCell ref="AC157:AG157"/>
    <mergeCell ref="A151:AK151"/>
    <mergeCell ref="AU150:AX150"/>
    <mergeCell ref="A158:B158"/>
    <mergeCell ref="A159:B159"/>
    <mergeCell ref="AH157:AK157"/>
    <mergeCell ref="AL157:AO157"/>
    <mergeCell ref="J156:O156"/>
    <mergeCell ref="J158:O158"/>
    <mergeCell ref="J157:O157"/>
    <mergeCell ref="Y157:AB157"/>
    <mergeCell ref="AQ54:AT54"/>
    <mergeCell ref="E48:AX48"/>
    <mergeCell ref="E49:AX50"/>
    <mergeCell ref="AU56:AX56"/>
    <mergeCell ref="AH159:AK159"/>
    <mergeCell ref="AL159:AO159"/>
    <mergeCell ref="AP156:AX156"/>
    <mergeCell ref="AP157:AX157"/>
    <mergeCell ref="AP158:AX158"/>
    <mergeCell ref="AP159:AX159"/>
    <mergeCell ref="P157:X157"/>
    <mergeCell ref="P158:X158"/>
    <mergeCell ref="P159:X159"/>
    <mergeCell ref="A65:AX65"/>
    <mergeCell ref="G52:X53"/>
    <mergeCell ref="G54:X56"/>
    <mergeCell ref="Y156:AB156"/>
    <mergeCell ref="A164:B164"/>
    <mergeCell ref="AL163:AO163"/>
    <mergeCell ref="C164:I164"/>
    <mergeCell ref="J164:O164"/>
    <mergeCell ref="P164:X164"/>
    <mergeCell ref="Y164:AB164"/>
    <mergeCell ref="A165:B165"/>
    <mergeCell ref="A162:B162"/>
    <mergeCell ref="A163:B163"/>
    <mergeCell ref="C162:I162"/>
    <mergeCell ref="J162:O162"/>
    <mergeCell ref="P162:X162"/>
    <mergeCell ref="Y162:AB162"/>
    <mergeCell ref="AC162:AG162"/>
    <mergeCell ref="AH162:AK162"/>
    <mergeCell ref="AL162:AO162"/>
    <mergeCell ref="AP162:AX162"/>
    <mergeCell ref="C163:I163"/>
    <mergeCell ref="J163:O163"/>
    <mergeCell ref="P163:X163"/>
    <mergeCell ref="Y163:AB163"/>
    <mergeCell ref="AC163:AG163"/>
    <mergeCell ref="AH163:AK163"/>
    <mergeCell ref="AP163:AX163"/>
    <mergeCell ref="AC164:AG164"/>
    <mergeCell ref="AH164:AK164"/>
    <mergeCell ref="AL164:AO164"/>
    <mergeCell ref="AP164:AX164"/>
    <mergeCell ref="C165:I165"/>
    <mergeCell ref="J165:O165"/>
    <mergeCell ref="P165:X165"/>
    <mergeCell ref="Y165:AB165"/>
    <mergeCell ref="AC165:AG165"/>
    <mergeCell ref="AH165:AK165"/>
    <mergeCell ref="AL165:AO165"/>
    <mergeCell ref="AP165:AX165"/>
    <mergeCell ref="A168:B168"/>
    <mergeCell ref="A171:B171"/>
    <mergeCell ref="A172:B172"/>
    <mergeCell ref="A169:B169"/>
    <mergeCell ref="A170:B170"/>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L170:AO170"/>
    <mergeCell ref="AP170:AX170"/>
    <mergeCell ref="C171:I171"/>
    <mergeCell ref="J171:O171"/>
    <mergeCell ref="P171:X171"/>
    <mergeCell ref="Y171:AB171"/>
    <mergeCell ref="AC171:AG171"/>
    <mergeCell ref="AH171:AK171"/>
    <mergeCell ref="AL171:AO171"/>
    <mergeCell ref="A175:B175"/>
    <mergeCell ref="A176:B176"/>
    <mergeCell ref="A173:B173"/>
    <mergeCell ref="A174:B174"/>
    <mergeCell ref="C173:I173"/>
    <mergeCell ref="J173:O173"/>
    <mergeCell ref="P173:X173"/>
    <mergeCell ref="Y173:AB173"/>
    <mergeCell ref="AC173:AG173"/>
    <mergeCell ref="AH173:AK173"/>
    <mergeCell ref="AL173:AO173"/>
    <mergeCell ref="AP173:AX173"/>
    <mergeCell ref="A177:B177"/>
    <mergeCell ref="C177:I177"/>
    <mergeCell ref="J177:O177"/>
    <mergeCell ref="P177:X177"/>
    <mergeCell ref="Y177:AB177"/>
    <mergeCell ref="AC177:AG177"/>
    <mergeCell ref="AH177:AK177"/>
    <mergeCell ref="AL177:AO177"/>
    <mergeCell ref="AP177:AX177"/>
    <mergeCell ref="C175:I175"/>
    <mergeCell ref="J175:O175"/>
    <mergeCell ref="P175:X175"/>
    <mergeCell ref="Y175:AB175"/>
    <mergeCell ref="AC175:AG175"/>
    <mergeCell ref="AH175:AK175"/>
    <mergeCell ref="AL175:AO175"/>
    <mergeCell ref="AP175:AX175"/>
    <mergeCell ref="AP174:AX174"/>
    <mergeCell ref="C176:I176"/>
    <mergeCell ref="J176:O176"/>
    <mergeCell ref="A180:B180"/>
    <mergeCell ref="A181:B181"/>
    <mergeCell ref="A184:B184"/>
    <mergeCell ref="A185:B185"/>
    <mergeCell ref="A182:B182"/>
    <mergeCell ref="A183:B183"/>
    <mergeCell ref="C182:I182"/>
    <mergeCell ref="J182:O182"/>
    <mergeCell ref="P182:X182"/>
    <mergeCell ref="Y182:AB182"/>
    <mergeCell ref="AC182:AG182"/>
    <mergeCell ref="AH182:AK182"/>
    <mergeCell ref="AL182:AO182"/>
    <mergeCell ref="AP182:AX182"/>
    <mergeCell ref="C180:I180"/>
    <mergeCell ref="J180:O180"/>
    <mergeCell ref="P180:X180"/>
    <mergeCell ref="Y180:AB180"/>
    <mergeCell ref="AC180:AG180"/>
    <mergeCell ref="AH180:AK180"/>
    <mergeCell ref="AL180:AO180"/>
    <mergeCell ref="AP180:AX180"/>
    <mergeCell ref="P185:X185"/>
    <mergeCell ref="Y185:AB185"/>
    <mergeCell ref="AC185:AG185"/>
    <mergeCell ref="AH185:AK185"/>
    <mergeCell ref="AL185:AO185"/>
    <mergeCell ref="AP185:AX185"/>
    <mergeCell ref="A188:B188"/>
    <mergeCell ref="A189:B189"/>
    <mergeCell ref="A186:B186"/>
    <mergeCell ref="A187:B187"/>
    <mergeCell ref="C186:I186"/>
    <mergeCell ref="J186:O186"/>
    <mergeCell ref="P186:X186"/>
    <mergeCell ref="Y186:AB186"/>
    <mergeCell ref="AC186:AG186"/>
    <mergeCell ref="AH186:AK186"/>
    <mergeCell ref="AL186:AO186"/>
    <mergeCell ref="AP186:AX186"/>
    <mergeCell ref="A192:B192"/>
    <mergeCell ref="A193:B193"/>
    <mergeCell ref="A190:B190"/>
    <mergeCell ref="A191:B191"/>
    <mergeCell ref="C190:I190"/>
    <mergeCell ref="J190:O190"/>
    <mergeCell ref="P190:X190"/>
    <mergeCell ref="Y190:AB190"/>
    <mergeCell ref="AC190:AG190"/>
    <mergeCell ref="AH190:AK190"/>
    <mergeCell ref="AL190:AO190"/>
    <mergeCell ref="AP190:AX190"/>
    <mergeCell ref="C189:I189"/>
    <mergeCell ref="J189:O189"/>
    <mergeCell ref="P189:X189"/>
    <mergeCell ref="Y189:AB189"/>
    <mergeCell ref="AC189:AG189"/>
    <mergeCell ref="AH189:AK189"/>
    <mergeCell ref="AL189:AO189"/>
    <mergeCell ref="AP189:AX189"/>
    <mergeCell ref="A202:B202"/>
    <mergeCell ref="A199:B199"/>
    <mergeCell ref="A200:B200"/>
    <mergeCell ref="C199:I199"/>
    <mergeCell ref="J199:O199"/>
    <mergeCell ref="P199:X199"/>
    <mergeCell ref="Y199:AB199"/>
    <mergeCell ref="AC199:AG199"/>
    <mergeCell ref="AH199:AK199"/>
    <mergeCell ref="AL199:AO199"/>
    <mergeCell ref="AP199:AX199"/>
    <mergeCell ref="C198:I198"/>
    <mergeCell ref="J198:O198"/>
    <mergeCell ref="P198:X198"/>
    <mergeCell ref="Y198:AB198"/>
    <mergeCell ref="AC198:AG198"/>
    <mergeCell ref="AH198:AK198"/>
    <mergeCell ref="AL198:AO198"/>
    <mergeCell ref="AP198:AX198"/>
    <mergeCell ref="Y7:AD7"/>
    <mergeCell ref="Y29:AA29"/>
    <mergeCell ref="AE27:AH27"/>
    <mergeCell ref="AQ26:AR26"/>
    <mergeCell ref="AE28:AH28"/>
    <mergeCell ref="AS26:AT26"/>
    <mergeCell ref="AW26:AX26"/>
    <mergeCell ref="AU26:AV26"/>
    <mergeCell ref="A207:B207"/>
    <mergeCell ref="A208:B208"/>
    <mergeCell ref="A205:B205"/>
    <mergeCell ref="A206:B206"/>
    <mergeCell ref="C205:I205"/>
    <mergeCell ref="J205:O205"/>
    <mergeCell ref="P205:X205"/>
    <mergeCell ref="Y205:AB205"/>
    <mergeCell ref="AC205:AG205"/>
    <mergeCell ref="AH205:AK205"/>
    <mergeCell ref="AL205:AO205"/>
    <mergeCell ref="AP205:AX205"/>
    <mergeCell ref="C206:I206"/>
    <mergeCell ref="J206:O206"/>
    <mergeCell ref="P206:X206"/>
    <mergeCell ref="Y206:AB206"/>
    <mergeCell ref="AC206:AG206"/>
    <mergeCell ref="AH206:AK206"/>
    <mergeCell ref="AL206:AO206"/>
    <mergeCell ref="AP206:AX206"/>
    <mergeCell ref="A197:B197"/>
    <mergeCell ref="A198:B198"/>
    <mergeCell ref="A196:B196"/>
    <mergeCell ref="A201:B201"/>
    <mergeCell ref="AM59:AP59"/>
    <mergeCell ref="AQ59:AT59"/>
    <mergeCell ref="AU59:AX59"/>
    <mergeCell ref="Y60:AA60"/>
    <mergeCell ref="AB60:AD60"/>
    <mergeCell ref="AE60:AH60"/>
    <mergeCell ref="AI60:AL60"/>
    <mergeCell ref="AM60:AP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E58:AF58"/>
    <mergeCell ref="AG58:AH58"/>
    <mergeCell ref="AQ58:AR58"/>
    <mergeCell ref="AS58:AT58"/>
    <mergeCell ref="AU58:AV58"/>
    <mergeCell ref="AW58:AX58"/>
    <mergeCell ref="G59:X61"/>
    <mergeCell ref="Y59:AA59"/>
    <mergeCell ref="C156:I156"/>
    <mergeCell ref="P156:X156"/>
    <mergeCell ref="Y42:AA42"/>
    <mergeCell ref="AB42:AD42"/>
    <mergeCell ref="AE42:AH42"/>
    <mergeCell ref="Y40:AA41"/>
    <mergeCell ref="AB40:AD41"/>
    <mergeCell ref="Y158:AB158"/>
    <mergeCell ref="Y159:AB159"/>
    <mergeCell ref="AC158:AG158"/>
    <mergeCell ref="AC159:AG159"/>
    <mergeCell ref="AU44:AX44"/>
    <mergeCell ref="AQ45:AR45"/>
    <mergeCell ref="AS45:AT45"/>
    <mergeCell ref="AU45:AV45"/>
    <mergeCell ref="AW45:AX45"/>
    <mergeCell ref="AQ44:AT44"/>
    <mergeCell ref="G42:X43"/>
    <mergeCell ref="G46:X47"/>
    <mergeCell ref="Y46:AA46"/>
    <mergeCell ref="AB46:AD46"/>
    <mergeCell ref="AB59:AD59"/>
    <mergeCell ref="AE59:AH59"/>
    <mergeCell ref="AI59:AL59"/>
    <mergeCell ref="AD2:AH2"/>
    <mergeCell ref="AJ2:AM2"/>
    <mergeCell ref="G8:X8"/>
    <mergeCell ref="C78:AC78"/>
    <mergeCell ref="AD78:AF78"/>
    <mergeCell ref="AO2:AQ2"/>
    <mergeCell ref="AS2:AU2"/>
    <mergeCell ref="P24:V24"/>
    <mergeCell ref="W24:AC24"/>
    <mergeCell ref="W23:AC23"/>
    <mergeCell ref="E39:F39"/>
    <mergeCell ref="G39:AX39"/>
    <mergeCell ref="E38:F38"/>
    <mergeCell ref="G38:AX38"/>
    <mergeCell ref="G44:X45"/>
    <mergeCell ref="Y44:AA45"/>
    <mergeCell ref="AB44:AD45"/>
    <mergeCell ref="AE44:AH45"/>
    <mergeCell ref="AI44:AL45"/>
    <mergeCell ref="AM44:AP45"/>
    <mergeCell ref="E40:F47"/>
    <mergeCell ref="AQ55:AT55"/>
    <mergeCell ref="Y56:AA56"/>
    <mergeCell ref="AB56:AD56"/>
    <mergeCell ref="AE56:AH56"/>
    <mergeCell ref="E57:F61"/>
    <mergeCell ref="G57:X58"/>
    <mergeCell ref="Y57:AA58"/>
    <mergeCell ref="AB57:AD58"/>
    <mergeCell ref="AE57:AH57"/>
    <mergeCell ref="AI57:AL58"/>
    <mergeCell ref="AM57:AP58"/>
    <mergeCell ref="E107:P107"/>
    <mergeCell ref="Q107:AB107"/>
    <mergeCell ref="AC107:AN107"/>
    <mergeCell ref="AO107:AX107"/>
    <mergeCell ref="E108:P108"/>
    <mergeCell ref="Q108:AB108"/>
    <mergeCell ref="AC108:AN108"/>
    <mergeCell ref="AO108:AX108"/>
    <mergeCell ref="A108:D108"/>
    <mergeCell ref="A107:D107"/>
    <mergeCell ref="A106:D106"/>
    <mergeCell ref="A112:D112"/>
    <mergeCell ref="E112:G112"/>
    <mergeCell ref="I112:J112"/>
    <mergeCell ref="L112:M112"/>
    <mergeCell ref="Q112:S112"/>
    <mergeCell ref="U112:V112"/>
    <mergeCell ref="X112:Y112"/>
    <mergeCell ref="AC112:AE112"/>
    <mergeCell ref="U111:V111"/>
    <mergeCell ref="X111:Y111"/>
    <mergeCell ref="AA111:AB111"/>
    <mergeCell ref="AC111:AE111"/>
    <mergeCell ref="AG111:AH111"/>
    <mergeCell ref="AJ111:AK111"/>
    <mergeCell ref="AM111:AN111"/>
    <mergeCell ref="O112:P112"/>
    <mergeCell ref="AA112:AB112"/>
    <mergeCell ref="AM112:AN112"/>
    <mergeCell ref="AO112:AP112"/>
    <mergeCell ref="AR112:AS112"/>
    <mergeCell ref="AU112:AV112"/>
    <mergeCell ref="A12:F21"/>
    <mergeCell ref="G22:O22"/>
    <mergeCell ref="G23:O23"/>
    <mergeCell ref="A22:F24"/>
    <mergeCell ref="AD22:AX22"/>
    <mergeCell ref="AD23:AX24"/>
    <mergeCell ref="W22:AC22"/>
    <mergeCell ref="A105:D105"/>
    <mergeCell ref="E105:P105"/>
    <mergeCell ref="Q105:AB105"/>
    <mergeCell ref="AC105:AN105"/>
    <mergeCell ref="AO105:AX105"/>
    <mergeCell ref="E106:P106"/>
    <mergeCell ref="Q106:AB106"/>
    <mergeCell ref="AC106:AN106"/>
    <mergeCell ref="AO106:AX106"/>
    <mergeCell ref="A102:D102"/>
    <mergeCell ref="E102:P102"/>
    <mergeCell ref="Q102:AB102"/>
    <mergeCell ref="AC102:AN102"/>
    <mergeCell ref="AI61:AL61"/>
    <mergeCell ref="AM61:AP61"/>
    <mergeCell ref="AQ61:AT61"/>
    <mergeCell ref="AU61:AX61"/>
    <mergeCell ref="C51:D64"/>
    <mergeCell ref="E62:AX62"/>
    <mergeCell ref="E63:AX64"/>
    <mergeCell ref="P22:V22"/>
    <mergeCell ref="P23:V23"/>
    <mergeCell ref="G24:O24"/>
    <mergeCell ref="AQ57:AT57"/>
    <mergeCell ref="AU57:AX57"/>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AO111:AP111"/>
    <mergeCell ref="AR111:AS111"/>
    <mergeCell ref="AU111:AV111"/>
  </mergeCells>
  <phoneticPr fontId="9"/>
  <conditionalFormatting sqref="P15:AQ17 P14:AC14">
    <cfRule type="expression" dxfId="297" priority="14161">
      <formula>IF(RIGHT(TEXT(P14,"0.#"),1)=".",FALSE,TRUE)</formula>
    </cfRule>
    <cfRule type="expression" dxfId="296" priority="14162">
      <formula>IF(RIGHT(TEXT(P14,"0.#"),1)=".",TRUE,FALSE)</formula>
    </cfRule>
  </conditionalFormatting>
  <conditionalFormatting sqref="P18:AX18">
    <cfRule type="expression" dxfId="295" priority="14037">
      <formula>IF(RIGHT(TEXT(P18,"0.#"),1)=".",FALSE,TRUE)</formula>
    </cfRule>
    <cfRule type="expression" dxfId="294" priority="14038">
      <formula>IF(RIGHT(TEXT(P18,"0.#"),1)=".",TRUE,FALSE)</formula>
    </cfRule>
  </conditionalFormatting>
  <conditionalFormatting sqref="Y137">
    <cfRule type="expression" dxfId="293" priority="14033">
      <formula>IF(RIGHT(TEXT(Y137,"0.#"),1)=".",FALSE,TRUE)</formula>
    </cfRule>
    <cfRule type="expression" dxfId="292" priority="14034">
      <formula>IF(RIGHT(TEXT(Y137,"0.#"),1)=".",TRUE,FALSE)</formula>
    </cfRule>
  </conditionalFormatting>
  <conditionalFormatting sqref="Y139">
    <cfRule type="expression" dxfId="291" priority="14029">
      <formula>IF(RIGHT(TEXT(Y139,"0.#"),1)=".",FALSE,TRUE)</formula>
    </cfRule>
    <cfRule type="expression" dxfId="290" priority="14030">
      <formula>IF(RIGHT(TEXT(Y139,"0.#"),1)=".",TRUE,FALSE)</formula>
    </cfRule>
  </conditionalFormatting>
  <conditionalFormatting sqref="Y148 Y144 Y142">
    <cfRule type="expression" dxfId="289" priority="13811">
      <formula>IF(RIGHT(TEXT(Y142,"0.#"),1)=".",FALSE,TRUE)</formula>
    </cfRule>
    <cfRule type="expression" dxfId="288" priority="13812">
      <formula>IF(RIGHT(TEXT(Y142,"0.#"),1)=".",TRUE,FALSE)</formula>
    </cfRule>
  </conditionalFormatting>
  <conditionalFormatting sqref="AR15:AX15 P13:AC13 AR13:AX13">
    <cfRule type="expression" dxfId="287" priority="13859">
      <formula>IF(RIGHT(TEXT(P13,"0.#"),1)=".",FALSE,TRUE)</formula>
    </cfRule>
    <cfRule type="expression" dxfId="286" priority="13860">
      <formula>IF(RIGHT(TEXT(P13,"0.#"),1)=".",TRUE,FALSE)</formula>
    </cfRule>
  </conditionalFormatting>
  <conditionalFormatting sqref="P19:AJ19">
    <cfRule type="expression" dxfId="285" priority="13857">
      <formula>IF(RIGHT(TEXT(P19,"0.#"),1)=".",FALSE,TRUE)</formula>
    </cfRule>
    <cfRule type="expression" dxfId="284" priority="13858">
      <formula>IF(RIGHT(TEXT(P19,"0.#"),1)=".",TRUE,FALSE)</formula>
    </cfRule>
  </conditionalFormatting>
  <conditionalFormatting sqref="AQ33">
    <cfRule type="expression" dxfId="283" priority="13849">
      <formula>IF(RIGHT(TEXT(AQ33,"0.#"),1)=".",FALSE,TRUE)</formula>
    </cfRule>
    <cfRule type="expression" dxfId="282" priority="13850">
      <formula>IF(RIGHT(TEXT(AQ33,"0.#"),1)=".",TRUE,FALSE)</formula>
    </cfRule>
  </conditionalFormatting>
  <conditionalFormatting sqref="Y138 Y136">
    <cfRule type="expression" dxfId="281" priority="13835">
      <formula>IF(RIGHT(TEXT(Y136,"0.#"),1)=".",FALSE,TRUE)</formula>
    </cfRule>
    <cfRule type="expression" dxfId="280" priority="13836">
      <formula>IF(RIGHT(TEXT(Y136,"0.#"),1)=".",TRUE,FALSE)</formula>
    </cfRule>
  </conditionalFormatting>
  <conditionalFormatting sqref="AU137">
    <cfRule type="expression" dxfId="279" priority="13833">
      <formula>IF(RIGHT(TEXT(AU137,"0.#"),1)=".",FALSE,TRUE)</formula>
    </cfRule>
    <cfRule type="expression" dxfId="278" priority="13834">
      <formula>IF(RIGHT(TEXT(AU137,"0.#"),1)=".",TRUE,FALSE)</formula>
    </cfRule>
  </conditionalFormatting>
  <conditionalFormatting sqref="AU139">
    <cfRule type="expression" dxfId="277" priority="13831">
      <formula>IF(RIGHT(TEXT(AU139,"0.#"),1)=".",FALSE,TRUE)</formula>
    </cfRule>
    <cfRule type="expression" dxfId="276" priority="13832">
      <formula>IF(RIGHT(TEXT(AU139,"0.#"),1)=".",TRUE,FALSE)</formula>
    </cfRule>
  </conditionalFormatting>
  <conditionalFormatting sqref="AU138 AU136">
    <cfRule type="expression" dxfId="275" priority="13829">
      <formula>IF(RIGHT(TEXT(AU136,"0.#"),1)=".",FALSE,TRUE)</formula>
    </cfRule>
    <cfRule type="expression" dxfId="274" priority="13830">
      <formula>IF(RIGHT(TEXT(AU136,"0.#"),1)=".",TRUE,FALSE)</formula>
    </cfRule>
  </conditionalFormatting>
  <conditionalFormatting sqref="Y149 Y143">
    <cfRule type="expression" dxfId="273" priority="13815">
      <formula>IF(RIGHT(TEXT(Y143,"0.#"),1)=".",FALSE,TRUE)</formula>
    </cfRule>
    <cfRule type="expression" dxfId="272" priority="13816">
      <formula>IF(RIGHT(TEXT(Y143,"0.#"),1)=".",TRUE,FALSE)</formula>
    </cfRule>
  </conditionalFormatting>
  <conditionalFormatting sqref="Y150 Y145">
    <cfRule type="expression" dxfId="271" priority="13813">
      <formula>IF(RIGHT(TEXT(Y145,"0.#"),1)=".",FALSE,TRUE)</formula>
    </cfRule>
    <cfRule type="expression" dxfId="270" priority="13814">
      <formula>IF(RIGHT(TEXT(Y145,"0.#"),1)=".",TRUE,FALSE)</formula>
    </cfRule>
  </conditionalFormatting>
  <conditionalFormatting sqref="AU149 AU143">
    <cfRule type="expression" dxfId="269" priority="13809">
      <formula>IF(RIGHT(TEXT(AU143,"0.#"),1)=".",FALSE,TRUE)</formula>
    </cfRule>
    <cfRule type="expression" dxfId="268" priority="13810">
      <formula>IF(RIGHT(TEXT(AU143,"0.#"),1)=".",TRUE,FALSE)</formula>
    </cfRule>
  </conditionalFormatting>
  <conditionalFormatting sqref="AU150 AU145">
    <cfRule type="expression" dxfId="267" priority="13807">
      <formula>IF(RIGHT(TEXT(AU145,"0.#"),1)=".",FALSE,TRUE)</formula>
    </cfRule>
    <cfRule type="expression" dxfId="266" priority="13808">
      <formula>IF(RIGHT(TEXT(AU145,"0.#"),1)=".",TRUE,FALSE)</formula>
    </cfRule>
  </conditionalFormatting>
  <conditionalFormatting sqref="AU148 AU144 AU142">
    <cfRule type="expression" dxfId="265" priority="13805">
      <formula>IF(RIGHT(TEXT(AU142,"0.#"),1)=".",FALSE,TRUE)</formula>
    </cfRule>
    <cfRule type="expression" dxfId="264" priority="13806">
      <formula>IF(RIGHT(TEXT(AU142,"0.#"),1)=".",TRUE,FALSE)</formula>
    </cfRule>
  </conditionalFormatting>
  <conditionalFormatting sqref="AM29">
    <cfRule type="expression" dxfId="263" priority="13605">
      <formula>IF(RIGHT(TEXT(AM29,"0.#"),1)=".",FALSE,TRUE)</formula>
    </cfRule>
    <cfRule type="expression" dxfId="262" priority="13606">
      <formula>IF(RIGHT(TEXT(AM29,"0.#"),1)=".",TRUE,FALSE)</formula>
    </cfRule>
  </conditionalFormatting>
  <conditionalFormatting sqref="AE28">
    <cfRule type="expression" dxfId="261" priority="13619">
      <formula>IF(RIGHT(TEXT(AE28,"0.#"),1)=".",FALSE,TRUE)</formula>
    </cfRule>
    <cfRule type="expression" dxfId="260" priority="13620">
      <formula>IF(RIGHT(TEXT(AE28,"0.#"),1)=".",TRUE,FALSE)</formula>
    </cfRule>
  </conditionalFormatting>
  <conditionalFormatting sqref="AE29">
    <cfRule type="expression" dxfId="259" priority="13617">
      <formula>IF(RIGHT(TEXT(AE29,"0.#"),1)=".",FALSE,TRUE)</formula>
    </cfRule>
    <cfRule type="expression" dxfId="258" priority="13618">
      <formula>IF(RIGHT(TEXT(AE29,"0.#"),1)=".",TRUE,FALSE)</formula>
    </cfRule>
  </conditionalFormatting>
  <conditionalFormatting sqref="AI29">
    <cfRule type="expression" dxfId="257" priority="13615">
      <formula>IF(RIGHT(TEXT(AI29,"0.#"),1)=".",FALSE,TRUE)</formula>
    </cfRule>
    <cfRule type="expression" dxfId="256" priority="13616">
      <formula>IF(RIGHT(TEXT(AI29,"0.#"),1)=".",TRUE,FALSE)</formula>
    </cfRule>
  </conditionalFormatting>
  <conditionalFormatting sqref="AM27">
    <cfRule type="expression" dxfId="255" priority="13609">
      <formula>IF(RIGHT(TEXT(AM27,"0.#"),1)=".",FALSE,TRUE)</formula>
    </cfRule>
    <cfRule type="expression" dxfId="254" priority="13610">
      <formula>IF(RIGHT(TEXT(AM27,"0.#"),1)=".",TRUE,FALSE)</formula>
    </cfRule>
  </conditionalFormatting>
  <conditionalFormatting sqref="AQ27:AQ29">
    <cfRule type="expression" dxfId="253" priority="13599">
      <formula>IF(RIGHT(TEXT(AQ27,"0.#"),1)=".",FALSE,TRUE)</formula>
    </cfRule>
    <cfRule type="expression" dxfId="252" priority="13600">
      <formula>IF(RIGHT(TEXT(AQ27,"0.#"),1)=".",TRUE,FALSE)</formula>
    </cfRule>
  </conditionalFormatting>
  <conditionalFormatting sqref="AU27:AU29">
    <cfRule type="expression" dxfId="251" priority="13597">
      <formula>IF(RIGHT(TEXT(AU27,"0.#"),1)=".",FALSE,TRUE)</formula>
    </cfRule>
    <cfRule type="expression" dxfId="250" priority="13598">
      <formula>IF(RIGHT(TEXT(AU27,"0.#"),1)=".",TRUE,FALSE)</formula>
    </cfRule>
  </conditionalFormatting>
  <conditionalFormatting sqref="AM33">
    <cfRule type="expression" dxfId="249" priority="13379">
      <formula>IF(RIGHT(TEXT(AM33,"0.#"),1)=".",FALSE,TRUE)</formula>
    </cfRule>
    <cfRule type="expression" dxfId="248" priority="13380">
      <formula>IF(RIGHT(TEXT(AM33,"0.#"),1)=".",TRUE,FALSE)</formula>
    </cfRule>
  </conditionalFormatting>
  <conditionalFormatting sqref="AM34">
    <cfRule type="expression" dxfId="247" priority="13373">
      <formula>IF(RIGHT(TEXT(AM34,"0.#"),1)=".",FALSE,TRUE)</formula>
    </cfRule>
    <cfRule type="expression" dxfId="246" priority="13374">
      <formula>IF(RIGHT(TEXT(AM34,"0.#"),1)=".",TRUE,FALSE)</formula>
    </cfRule>
  </conditionalFormatting>
  <conditionalFormatting sqref="AQ34">
    <cfRule type="expression" dxfId="245" priority="13371">
      <formula>IF(RIGHT(TEXT(AQ34,"0.#"),1)=".",FALSE,TRUE)</formula>
    </cfRule>
    <cfRule type="expression" dxfId="244" priority="13372">
      <formula>IF(RIGHT(TEXT(AQ34,"0.#"),1)=".",TRUE,FALSE)</formula>
    </cfRule>
  </conditionalFormatting>
  <conditionalFormatting sqref="AM36">
    <cfRule type="expression" dxfId="243" priority="13365">
      <formula>IF(RIGHT(TEXT(AM36,"0.#"),1)=".",FALSE,TRUE)</formula>
    </cfRule>
    <cfRule type="expression" dxfId="242" priority="13366">
      <formula>IF(RIGHT(TEXT(AM36,"0.#"),1)=".",TRUE,FALSE)</formula>
    </cfRule>
  </conditionalFormatting>
  <conditionalFormatting sqref="AM37">
    <cfRule type="expression" dxfId="241" priority="13359">
      <formula>IF(RIGHT(TEXT(AM37,"0.#"),1)=".",FALSE,TRUE)</formula>
    </cfRule>
    <cfRule type="expression" dxfId="240" priority="13360">
      <formula>IF(RIGHT(TEXT(AM37,"0.#"),1)=".",TRUE,FALSE)</formula>
    </cfRule>
  </conditionalFormatting>
  <conditionalFormatting sqref="AM42:AM43 AQ42:AQ43 AU42:AU43">
    <cfRule type="expression" dxfId="239" priority="13213">
      <formula>IF(RIGHT(TEXT(AM42,"0.#"),1)=".",FALSE,TRUE)</formula>
    </cfRule>
    <cfRule type="expression" dxfId="238" priority="13214">
      <formula>IF(RIGHT(TEXT(AM42,"0.#"),1)=".",TRUE,FALSE)</formula>
    </cfRule>
  </conditionalFormatting>
  <conditionalFormatting sqref="AL159:AO159">
    <cfRule type="expression" dxfId="237" priority="6783">
      <formula>IF(AND(AL159&gt;=0, RIGHT(TEXT(AL159,"0.#"),1)&lt;&gt;"."),TRUE,FALSE)</formula>
    </cfRule>
    <cfRule type="expression" dxfId="236" priority="6784">
      <formula>IF(AND(AL159&gt;=0, RIGHT(TEXT(AL159,"0.#"),1)="."),TRUE,FALSE)</formula>
    </cfRule>
    <cfRule type="expression" dxfId="235" priority="6785">
      <formula>IF(AND(AL159&lt;0, RIGHT(TEXT(AL159,"0.#"),1)&lt;&gt;"."),TRUE,FALSE)</formula>
    </cfRule>
    <cfRule type="expression" dxfId="234" priority="6786">
      <formula>IF(AND(AL159&lt;0, RIGHT(TEXT(AL159,"0.#"),1)="."),TRUE,FALSE)</formula>
    </cfRule>
  </conditionalFormatting>
  <conditionalFormatting sqref="Y159">
    <cfRule type="expression" dxfId="233" priority="3111">
      <formula>IF(RIGHT(TEXT(Y159,"0.#"),1)=".",FALSE,TRUE)</formula>
    </cfRule>
    <cfRule type="expression" dxfId="232" priority="3112">
      <formula>IF(RIGHT(TEXT(Y159,"0.#"),1)=".",TRUE,FALSE)</formula>
    </cfRule>
  </conditionalFormatting>
  <conditionalFormatting sqref="AL157:AO158">
    <cfRule type="expression" dxfId="231" priority="2969">
      <formula>IF(AND(AL157&gt;=0, RIGHT(TEXT(AL157,"0.#"),1)&lt;&gt;"."),TRUE,FALSE)</formula>
    </cfRule>
    <cfRule type="expression" dxfId="230" priority="2970">
      <formula>IF(AND(AL157&gt;=0, RIGHT(TEXT(AL157,"0.#"),1)="."),TRUE,FALSE)</formula>
    </cfRule>
    <cfRule type="expression" dxfId="229" priority="2971">
      <formula>IF(AND(AL157&lt;0, RIGHT(TEXT(AL157,"0.#"),1)&lt;&gt;"."),TRUE,FALSE)</formula>
    </cfRule>
    <cfRule type="expression" dxfId="228" priority="2972">
      <formula>IF(AND(AL157&lt;0, RIGHT(TEXT(AL157,"0.#"),1)="."),TRUE,FALSE)</formula>
    </cfRule>
  </conditionalFormatting>
  <conditionalFormatting sqref="Y157:Y158">
    <cfRule type="expression" dxfId="227" priority="2967">
      <formula>IF(RIGHT(TEXT(Y157,"0.#"),1)=".",FALSE,TRUE)</formula>
    </cfRule>
    <cfRule type="expression" dxfId="226" priority="2968">
      <formula>IF(RIGHT(TEXT(Y157,"0.#"),1)=".",TRUE,FALSE)</formula>
    </cfRule>
  </conditionalFormatting>
  <conditionalFormatting sqref="AM46:AM47 AQ46:AQ47 AU46:AU47">
    <cfRule type="expression" dxfId="225" priority="2103">
      <formula>IF(RIGHT(TEXT(AM46,"0.#"),1)=".",FALSE,TRUE)</formula>
    </cfRule>
    <cfRule type="expression" dxfId="224" priority="2104">
      <formula>IF(RIGHT(TEXT(AM46,"0.#"),1)=".",TRUE,FALSE)</formula>
    </cfRule>
  </conditionalFormatting>
  <conditionalFormatting sqref="Y165">
    <cfRule type="expression" dxfId="223" priority="2227">
      <formula>IF(RIGHT(TEXT(Y165,"0.#"),1)=".",FALSE,TRUE)</formula>
    </cfRule>
    <cfRule type="expression" dxfId="222" priority="2228">
      <formula>IF(RIGHT(TEXT(Y165,"0.#"),1)=".",TRUE,FALSE)</formula>
    </cfRule>
  </conditionalFormatting>
  <conditionalFormatting sqref="Y163:Y164">
    <cfRule type="expression" dxfId="221" priority="2221">
      <formula>IF(RIGHT(TEXT(Y163,"0.#"),1)=".",FALSE,TRUE)</formula>
    </cfRule>
    <cfRule type="expression" dxfId="220" priority="2222">
      <formula>IF(RIGHT(TEXT(Y163,"0.#"),1)=".",TRUE,FALSE)</formula>
    </cfRule>
  </conditionalFormatting>
  <conditionalFormatting sqref="Y171:Y177">
    <cfRule type="expression" dxfId="219" priority="2215">
      <formula>IF(RIGHT(TEXT(Y171,"0.#"),1)=".",FALSE,TRUE)</formula>
    </cfRule>
    <cfRule type="expression" dxfId="218" priority="2216">
      <formula>IF(RIGHT(TEXT(Y171,"0.#"),1)=".",TRUE,FALSE)</formula>
    </cfRule>
  </conditionalFormatting>
  <conditionalFormatting sqref="Y169:Y170">
    <cfRule type="expression" dxfId="217" priority="2209">
      <formula>IF(RIGHT(TEXT(Y169,"0.#"),1)=".",FALSE,TRUE)</formula>
    </cfRule>
    <cfRule type="expression" dxfId="216" priority="2210">
      <formula>IF(RIGHT(TEXT(Y169,"0.#"),1)=".",TRUE,FALSE)</formula>
    </cfRule>
  </conditionalFormatting>
  <conditionalFormatting sqref="Y183:Y193">
    <cfRule type="expression" dxfId="215" priority="2203">
      <formula>IF(RIGHT(TEXT(Y183,"0.#"),1)=".",FALSE,TRUE)</formula>
    </cfRule>
    <cfRule type="expression" dxfId="214" priority="2204">
      <formula>IF(RIGHT(TEXT(Y183,"0.#"),1)=".",TRUE,FALSE)</formula>
    </cfRule>
  </conditionalFormatting>
  <conditionalFormatting sqref="Y181:Y182">
    <cfRule type="expression" dxfId="213" priority="2197">
      <formula>IF(RIGHT(TEXT(Y181,"0.#"),1)=".",FALSE,TRUE)</formula>
    </cfRule>
    <cfRule type="expression" dxfId="212" priority="2198">
      <formula>IF(RIGHT(TEXT(Y181,"0.#"),1)=".",TRUE,FALSE)</formula>
    </cfRule>
  </conditionalFormatting>
  <conditionalFormatting sqref="Y199:Y201">
    <cfRule type="expression" dxfId="211" priority="2191">
      <formula>IF(RIGHT(TEXT(Y199,"0.#"),1)=".",FALSE,TRUE)</formula>
    </cfRule>
    <cfRule type="expression" dxfId="210" priority="2192">
      <formula>IF(RIGHT(TEXT(Y199,"0.#"),1)=".",TRUE,FALSE)</formula>
    </cfRule>
  </conditionalFormatting>
  <conditionalFormatting sqref="Y197:Y198">
    <cfRule type="expression" dxfId="209" priority="2185">
      <formula>IF(RIGHT(TEXT(Y197,"0.#"),1)=".",FALSE,TRUE)</formula>
    </cfRule>
    <cfRule type="expression" dxfId="208" priority="2186">
      <formula>IF(RIGHT(TEXT(Y197,"0.#"),1)=".",TRUE,FALSE)</formula>
    </cfRule>
  </conditionalFormatting>
  <conditionalFormatting sqref="Y208">
    <cfRule type="expression" dxfId="207" priority="2179">
      <formula>IF(RIGHT(TEXT(Y208,"0.#"),1)=".",FALSE,TRUE)</formula>
    </cfRule>
    <cfRule type="expression" dxfId="206" priority="2180">
      <formula>IF(RIGHT(TEXT(Y208,"0.#"),1)=".",TRUE,FALSE)</formula>
    </cfRule>
  </conditionalFormatting>
  <conditionalFormatting sqref="W23">
    <cfRule type="expression" dxfId="205" priority="2463">
      <formula>IF(RIGHT(TEXT(W23,"0.#"),1)=".",FALSE,TRUE)</formula>
    </cfRule>
    <cfRule type="expression" dxfId="204" priority="2464">
      <formula>IF(RIGHT(TEXT(W23,"0.#"),1)=".",TRUE,FALSE)</formula>
    </cfRule>
  </conditionalFormatting>
  <conditionalFormatting sqref="P23">
    <cfRule type="expression" dxfId="203" priority="2451">
      <formula>IF(RIGHT(TEXT(P23,"0.#"),1)=".",FALSE,TRUE)</formula>
    </cfRule>
    <cfRule type="expression" dxfId="202" priority="2452">
      <formula>IF(RIGHT(TEXT(P23,"0.#"),1)=".",TRUE,FALSE)</formula>
    </cfRule>
  </conditionalFormatting>
  <conditionalFormatting sqref="AQ36">
    <cfRule type="expression" dxfId="201" priority="2445">
      <formula>IF(RIGHT(TEXT(AQ36,"0.#"),1)=".",FALSE,TRUE)</formula>
    </cfRule>
    <cfRule type="expression" dxfId="200" priority="2446">
      <formula>IF(RIGHT(TEXT(AQ36,"0.#"),1)=".",TRUE,FALSE)</formula>
    </cfRule>
  </conditionalFormatting>
  <conditionalFormatting sqref="AQ37">
    <cfRule type="expression" dxfId="199" priority="2443">
      <formula>IF(RIGHT(TEXT(AQ37,"0.#"),1)=".",FALSE,TRUE)</formula>
    </cfRule>
    <cfRule type="expression" dxfId="198" priority="2444">
      <formula>IF(RIGHT(TEXT(AQ37,"0.#"),1)=".",TRUE,FALSE)</formula>
    </cfRule>
  </conditionalFormatting>
  <conditionalFormatting sqref="AL165:AO165">
    <cfRule type="expression" dxfId="197" priority="2229">
      <formula>IF(AND(AL165&gt;=0, RIGHT(TEXT(AL165,"0.#"),1)&lt;&gt;"."),TRUE,FALSE)</formula>
    </cfRule>
    <cfRule type="expression" dxfId="196" priority="2230">
      <formula>IF(AND(AL165&gt;=0, RIGHT(TEXT(AL165,"0.#"),1)="."),TRUE,FALSE)</formula>
    </cfRule>
    <cfRule type="expression" dxfId="195" priority="2231">
      <formula>IF(AND(AL165&lt;0, RIGHT(TEXT(AL165,"0.#"),1)&lt;&gt;"."),TRUE,FALSE)</formula>
    </cfRule>
    <cfRule type="expression" dxfId="194" priority="2232">
      <formula>IF(AND(AL165&lt;0, RIGHT(TEXT(AL165,"0.#"),1)="."),TRUE,FALSE)</formula>
    </cfRule>
  </conditionalFormatting>
  <conditionalFormatting sqref="AL163:AO164">
    <cfRule type="expression" dxfId="193" priority="2223">
      <formula>IF(AND(AL163&gt;=0, RIGHT(TEXT(AL163,"0.#"),1)&lt;&gt;"."),TRUE,FALSE)</formula>
    </cfRule>
    <cfRule type="expression" dxfId="192" priority="2224">
      <formula>IF(AND(AL163&gt;=0, RIGHT(TEXT(AL163,"0.#"),1)="."),TRUE,FALSE)</formula>
    </cfRule>
    <cfRule type="expression" dxfId="191" priority="2225">
      <formula>IF(AND(AL163&lt;0, RIGHT(TEXT(AL163,"0.#"),1)&lt;&gt;"."),TRUE,FALSE)</formula>
    </cfRule>
    <cfRule type="expression" dxfId="190" priority="2226">
      <formula>IF(AND(AL163&lt;0, RIGHT(TEXT(AL163,"0.#"),1)="."),TRUE,FALSE)</formula>
    </cfRule>
  </conditionalFormatting>
  <conditionalFormatting sqref="AL171:AO177">
    <cfRule type="expression" dxfId="189" priority="2217">
      <formula>IF(AND(AL171&gt;=0, RIGHT(TEXT(AL171,"0.#"),1)&lt;&gt;"."),TRUE,FALSE)</formula>
    </cfRule>
    <cfRule type="expression" dxfId="188" priority="2218">
      <formula>IF(AND(AL171&gt;=0, RIGHT(TEXT(AL171,"0.#"),1)="."),TRUE,FALSE)</formula>
    </cfRule>
    <cfRule type="expression" dxfId="187" priority="2219">
      <formula>IF(AND(AL171&lt;0, RIGHT(TEXT(AL171,"0.#"),1)&lt;&gt;"."),TRUE,FALSE)</formula>
    </cfRule>
    <cfRule type="expression" dxfId="186" priority="2220">
      <formula>IF(AND(AL171&lt;0, RIGHT(TEXT(AL171,"0.#"),1)="."),TRUE,FALSE)</formula>
    </cfRule>
  </conditionalFormatting>
  <conditionalFormatting sqref="AL169:AO170">
    <cfRule type="expression" dxfId="185" priority="2211">
      <formula>IF(AND(AL169&gt;=0, RIGHT(TEXT(AL169,"0.#"),1)&lt;&gt;"."),TRUE,FALSE)</formula>
    </cfRule>
    <cfRule type="expression" dxfId="184" priority="2212">
      <formula>IF(AND(AL169&gt;=0, RIGHT(TEXT(AL169,"0.#"),1)="."),TRUE,FALSE)</formula>
    </cfRule>
    <cfRule type="expression" dxfId="183" priority="2213">
      <formula>IF(AND(AL169&lt;0, RIGHT(TEXT(AL169,"0.#"),1)&lt;&gt;"."),TRUE,FALSE)</formula>
    </cfRule>
    <cfRule type="expression" dxfId="182" priority="2214">
      <formula>IF(AND(AL169&lt;0, RIGHT(TEXT(AL169,"0.#"),1)="."),TRUE,FALSE)</formula>
    </cfRule>
  </conditionalFormatting>
  <conditionalFormatting sqref="AL183:AO185 AL190:AO191">
    <cfRule type="expression" dxfId="181" priority="2205">
      <formula>IF(AND(AL183&gt;=0, RIGHT(TEXT(AL183,"0.#"),1)&lt;&gt;"."),TRUE,FALSE)</formula>
    </cfRule>
    <cfRule type="expression" dxfId="180" priority="2206">
      <formula>IF(AND(AL183&gt;=0, RIGHT(TEXT(AL183,"0.#"),1)="."),TRUE,FALSE)</formula>
    </cfRule>
    <cfRule type="expression" dxfId="179" priority="2207">
      <formula>IF(AND(AL183&lt;0, RIGHT(TEXT(AL183,"0.#"),1)&lt;&gt;"."),TRUE,FALSE)</formula>
    </cfRule>
    <cfRule type="expression" dxfId="178" priority="2208">
      <formula>IF(AND(AL183&lt;0, RIGHT(TEXT(AL183,"0.#"),1)="."),TRUE,FALSE)</formula>
    </cfRule>
  </conditionalFormatting>
  <conditionalFormatting sqref="AL181:AO182">
    <cfRule type="expression" dxfId="177" priority="2199">
      <formula>IF(AND(AL181&gt;=0, RIGHT(TEXT(AL181,"0.#"),1)&lt;&gt;"."),TRUE,FALSE)</formula>
    </cfRule>
    <cfRule type="expression" dxfId="176" priority="2200">
      <formula>IF(AND(AL181&gt;=0, RIGHT(TEXT(AL181,"0.#"),1)="."),TRUE,FALSE)</formula>
    </cfRule>
    <cfRule type="expression" dxfId="175" priority="2201">
      <formula>IF(AND(AL181&lt;0, RIGHT(TEXT(AL181,"0.#"),1)&lt;&gt;"."),TRUE,FALSE)</formula>
    </cfRule>
    <cfRule type="expression" dxfId="174" priority="2202">
      <formula>IF(AND(AL181&lt;0, RIGHT(TEXT(AL181,"0.#"),1)="."),TRUE,FALSE)</formula>
    </cfRule>
  </conditionalFormatting>
  <conditionalFormatting sqref="AL199:AO202">
    <cfRule type="expression" dxfId="173" priority="2193">
      <formula>IF(AND(AL199&gt;=0, RIGHT(TEXT(AL199,"0.#"),1)&lt;&gt;"."),TRUE,FALSE)</formula>
    </cfRule>
    <cfRule type="expression" dxfId="172" priority="2194">
      <formula>IF(AND(AL199&gt;=0, RIGHT(TEXT(AL199,"0.#"),1)="."),TRUE,FALSE)</formula>
    </cfRule>
    <cfRule type="expression" dxfId="171" priority="2195">
      <formula>IF(AND(AL199&lt;0, RIGHT(TEXT(AL199,"0.#"),1)&lt;&gt;"."),TRUE,FALSE)</formula>
    </cfRule>
    <cfRule type="expression" dxfId="170" priority="2196">
      <formula>IF(AND(AL199&lt;0, RIGHT(TEXT(AL199,"0.#"),1)="."),TRUE,FALSE)</formula>
    </cfRule>
  </conditionalFormatting>
  <conditionalFormatting sqref="AL197:AO198">
    <cfRule type="expression" dxfId="169" priority="2187">
      <formula>IF(AND(AL197&gt;=0, RIGHT(TEXT(AL197,"0.#"),1)&lt;&gt;"."),TRUE,FALSE)</formula>
    </cfRule>
    <cfRule type="expression" dxfId="168" priority="2188">
      <formula>IF(AND(AL197&gt;=0, RIGHT(TEXT(AL197,"0.#"),1)="."),TRUE,FALSE)</formula>
    </cfRule>
    <cfRule type="expression" dxfId="167" priority="2189">
      <formula>IF(AND(AL197&lt;0, RIGHT(TEXT(AL197,"0.#"),1)&lt;&gt;"."),TRUE,FALSE)</formula>
    </cfRule>
    <cfRule type="expression" dxfId="166" priority="2190">
      <formula>IF(AND(AL197&lt;0, RIGHT(TEXT(AL197,"0.#"),1)="."),TRUE,FALSE)</formula>
    </cfRule>
  </conditionalFormatting>
  <conditionalFormatting sqref="AL208:AO208">
    <cfRule type="expression" dxfId="165" priority="2181">
      <formula>IF(AND(AL208&gt;=0, RIGHT(TEXT(AL208,"0.#"),1)&lt;&gt;"."),TRUE,FALSE)</formula>
    </cfRule>
    <cfRule type="expression" dxfId="164" priority="2182">
      <formula>IF(AND(AL208&gt;=0, RIGHT(TEXT(AL208,"0.#"),1)="."),TRUE,FALSE)</formula>
    </cfRule>
    <cfRule type="expression" dxfId="163" priority="2183">
      <formula>IF(AND(AL208&lt;0, RIGHT(TEXT(AL208,"0.#"),1)&lt;&gt;"."),TRUE,FALSE)</formula>
    </cfRule>
    <cfRule type="expression" dxfId="162" priority="2184">
      <formula>IF(AND(AL208&lt;0, RIGHT(TEXT(AL208,"0.#"),1)="."),TRUE,FALSE)</formula>
    </cfRule>
  </conditionalFormatting>
  <conditionalFormatting sqref="AL206:AO207">
    <cfRule type="expression" dxfId="161" priority="2175">
      <formula>IF(AND(AL206&gt;=0, RIGHT(TEXT(AL206,"0.#"),1)&lt;&gt;"."),TRUE,FALSE)</formula>
    </cfRule>
    <cfRule type="expression" dxfId="160" priority="2176">
      <formula>IF(AND(AL206&gt;=0, RIGHT(TEXT(AL206,"0.#"),1)="."),TRUE,FALSE)</formula>
    </cfRule>
    <cfRule type="expression" dxfId="159" priority="2177">
      <formula>IF(AND(AL206&lt;0, RIGHT(TEXT(AL206,"0.#"),1)&lt;&gt;"."),TRUE,FALSE)</formula>
    </cfRule>
    <cfRule type="expression" dxfId="158" priority="2178">
      <formula>IF(AND(AL206&lt;0, RIGHT(TEXT(AL206,"0.#"),1)="."),TRUE,FALSE)</formula>
    </cfRule>
  </conditionalFormatting>
  <conditionalFormatting sqref="Y206:Y207">
    <cfRule type="expression" dxfId="157" priority="2173">
      <formula>IF(RIGHT(TEXT(Y206,"0.#"),1)=".",FALSE,TRUE)</formula>
    </cfRule>
    <cfRule type="expression" dxfId="156" priority="2174">
      <formula>IF(RIGHT(TEXT(Y206,"0.#"),1)=".",TRUE,FALSE)</formula>
    </cfRule>
  </conditionalFormatting>
  <conditionalFormatting sqref="AU33">
    <cfRule type="expression" dxfId="155" priority="615">
      <formula>IF(RIGHT(TEXT(AU33,"0.#"),1)=".",FALSE,TRUE)</formula>
    </cfRule>
    <cfRule type="expression" dxfId="154" priority="616">
      <formula>IF(RIGHT(TEXT(AU33,"0.#"),1)=".",TRUE,FALSE)</formula>
    </cfRule>
  </conditionalFormatting>
  <conditionalFormatting sqref="AU34">
    <cfRule type="expression" dxfId="153" priority="613">
      <formula>IF(RIGHT(TEXT(AU34,"0.#"),1)=".",FALSE,TRUE)</formula>
    </cfRule>
    <cfRule type="expression" dxfId="152" priority="614">
      <formula>IF(RIGHT(TEXT(AU34,"0.#"),1)=".",TRUE,FALSE)</formula>
    </cfRule>
  </conditionalFormatting>
  <conditionalFormatting sqref="AU36">
    <cfRule type="expression" dxfId="151" priority="609">
      <formula>IF(RIGHT(TEXT(AU36,"0.#"),1)=".",FALSE,TRUE)</formula>
    </cfRule>
    <cfRule type="expression" dxfId="150" priority="610">
      <formula>IF(RIGHT(TEXT(AU36,"0.#"),1)=".",TRUE,FALSE)</formula>
    </cfRule>
  </conditionalFormatting>
  <conditionalFormatting sqref="AU37">
    <cfRule type="expression" dxfId="149" priority="607">
      <formula>IF(RIGHT(TEXT(AU37,"0.#"),1)=".",FALSE,TRUE)</formula>
    </cfRule>
    <cfRule type="expression" dxfId="148" priority="608">
      <formula>IF(RIGHT(TEXT(AU37,"0.#"),1)=".",TRUE,FALSE)</formula>
    </cfRule>
  </conditionalFormatting>
  <conditionalFormatting sqref="P24:AC24">
    <cfRule type="expression" dxfId="147" priority="159">
      <formula>IF(RIGHT(TEXT(P24,"0.#"),1)=".",FALSE,TRUE)</formula>
    </cfRule>
    <cfRule type="expression" dxfId="146" priority="160">
      <formula>IF(RIGHT(TEXT(P24,"0.#"),1)=".",TRUE,FALSE)</formula>
    </cfRule>
  </conditionalFormatting>
  <conditionalFormatting sqref="AE27">
    <cfRule type="expression" dxfId="145" priority="157">
      <formula>IF(RIGHT(TEXT(AE27,"0.#"),1)=".",FALSE,TRUE)</formula>
    </cfRule>
    <cfRule type="expression" dxfId="144" priority="158">
      <formula>IF(RIGHT(TEXT(AE27,"0.#"),1)=".",TRUE,FALSE)</formula>
    </cfRule>
  </conditionalFormatting>
  <conditionalFormatting sqref="AI27">
    <cfRule type="expression" dxfId="143" priority="155">
      <formula>IF(RIGHT(TEXT(AI27,"0.#"),1)=".",FALSE,TRUE)</formula>
    </cfRule>
    <cfRule type="expression" dxfId="142" priority="156">
      <formula>IF(RIGHT(TEXT(AI27,"0.#"),1)=".",TRUE,FALSE)</formula>
    </cfRule>
  </conditionalFormatting>
  <conditionalFormatting sqref="AI28">
    <cfRule type="expression" dxfId="141" priority="153">
      <formula>IF(RIGHT(TEXT(AI28,"0.#"),1)=".",FALSE,TRUE)</formula>
    </cfRule>
    <cfRule type="expression" dxfId="140" priority="154">
      <formula>IF(RIGHT(TEXT(AI28,"0.#"),1)=".",TRUE,FALSE)</formula>
    </cfRule>
  </conditionalFormatting>
  <conditionalFormatting sqref="AM28">
    <cfRule type="expression" dxfId="139" priority="151">
      <formula>IF(RIGHT(TEXT(AM28,"0.#"),1)=".",FALSE,TRUE)</formula>
    </cfRule>
    <cfRule type="expression" dxfId="138" priority="152">
      <formula>IF(RIGHT(TEXT(AM28,"0.#"),1)=".",TRUE,FALSE)</formula>
    </cfRule>
  </conditionalFormatting>
  <conditionalFormatting sqref="AE33">
    <cfRule type="expression" dxfId="137" priority="141">
      <formula>IF(RIGHT(TEXT(AE33,"0.#"),1)=".",FALSE,TRUE)</formula>
    </cfRule>
    <cfRule type="expression" dxfId="136" priority="142">
      <formula>IF(RIGHT(TEXT(AE33,"0.#"),1)=".",TRUE,FALSE)</formula>
    </cfRule>
  </conditionalFormatting>
  <conditionalFormatting sqref="AI33">
    <cfRule type="expression" dxfId="135" priority="139">
      <formula>IF(RIGHT(TEXT(AI33,"0.#"),1)=".",FALSE,TRUE)</formula>
    </cfRule>
    <cfRule type="expression" dxfId="134" priority="140">
      <formula>IF(RIGHT(TEXT(AI33,"0.#"),1)=".",TRUE,FALSE)</formula>
    </cfRule>
  </conditionalFormatting>
  <conditionalFormatting sqref="AE34">
    <cfRule type="expression" dxfId="133" priority="137">
      <formula>IF(RIGHT(TEXT(AE34,"0.#"),1)=".",FALSE,TRUE)</formula>
    </cfRule>
    <cfRule type="expression" dxfId="132" priority="138">
      <formula>IF(RIGHT(TEXT(AE34,"0.#"),1)=".",TRUE,FALSE)</formula>
    </cfRule>
  </conditionalFormatting>
  <conditionalFormatting sqref="AI34">
    <cfRule type="expression" dxfId="131" priority="135">
      <formula>IF(RIGHT(TEXT(AI34,"0.#"),1)=".",FALSE,TRUE)</formula>
    </cfRule>
    <cfRule type="expression" dxfId="130" priority="136">
      <formula>IF(RIGHT(TEXT(AI34,"0.#"),1)=".",TRUE,FALSE)</formula>
    </cfRule>
  </conditionalFormatting>
  <conditionalFormatting sqref="AE36">
    <cfRule type="expression" dxfId="129" priority="133">
      <formula>IF(RIGHT(TEXT(AE36,"0.#"),1)=".",FALSE,TRUE)</formula>
    </cfRule>
    <cfRule type="expression" dxfId="128" priority="134">
      <formula>IF(RIGHT(TEXT(AE36,"0.#"),1)=".",TRUE,FALSE)</formula>
    </cfRule>
  </conditionalFormatting>
  <conditionalFormatting sqref="AI36">
    <cfRule type="expression" dxfId="127" priority="131">
      <formula>IF(RIGHT(TEXT(AI36,"0.#"),1)=".",FALSE,TRUE)</formula>
    </cfRule>
    <cfRule type="expression" dxfId="126" priority="132">
      <formula>IF(RIGHT(TEXT(AI36,"0.#"),1)=".",TRUE,FALSE)</formula>
    </cfRule>
  </conditionalFormatting>
  <conditionalFormatting sqref="AE37">
    <cfRule type="expression" dxfId="125" priority="129">
      <formula>IF(RIGHT(TEXT(AE37,"0.#"),1)=".",FALSE,TRUE)</formula>
    </cfRule>
    <cfRule type="expression" dxfId="124" priority="130">
      <formula>IF(RIGHT(TEXT(AE37,"0.#"),1)=".",TRUE,FALSE)</formula>
    </cfRule>
  </conditionalFormatting>
  <conditionalFormatting sqref="AI37">
    <cfRule type="expression" dxfId="123" priority="127">
      <formula>IF(RIGHT(TEXT(AI37,"0.#"),1)=".",FALSE,TRUE)</formula>
    </cfRule>
    <cfRule type="expression" dxfId="122" priority="128">
      <formula>IF(RIGHT(TEXT(AI37,"0.#"),1)=".",TRUE,FALSE)</formula>
    </cfRule>
  </conditionalFormatting>
  <conditionalFormatting sqref="AE42:AE43 AI42:AI43">
    <cfRule type="expression" dxfId="121" priority="121">
      <formula>IF(RIGHT(TEXT(AE42,"0.#"),1)=".",FALSE,TRUE)</formula>
    </cfRule>
    <cfRule type="expression" dxfId="120" priority="122">
      <formula>IF(RIGHT(TEXT(AE42,"0.#"),1)=".",TRUE,FALSE)</formula>
    </cfRule>
  </conditionalFormatting>
  <conditionalFormatting sqref="AE46:AE47 AI46:AI47">
    <cfRule type="expression" dxfId="119" priority="119">
      <formula>IF(RIGHT(TEXT(AE46,"0.#"),1)=".",FALSE,TRUE)</formula>
    </cfRule>
    <cfRule type="expression" dxfId="118" priority="120">
      <formula>IF(RIGHT(TEXT(AE46,"0.#"),1)=".",TRUE,FALSE)</formula>
    </cfRule>
  </conditionalFormatting>
  <conditionalFormatting sqref="Y202">
    <cfRule type="expression" dxfId="117" priority="117">
      <formula>IF(RIGHT(TEXT(Y202,"0.#"),1)=".",FALSE,TRUE)</formula>
    </cfRule>
    <cfRule type="expression" dxfId="116" priority="118">
      <formula>IF(RIGHT(TEXT(Y202,"0.#"),1)=".",TRUE,FALSE)</formula>
    </cfRule>
  </conditionalFormatting>
  <conditionalFormatting sqref="AL186:AO186">
    <cfRule type="expression" dxfId="115" priority="113">
      <formula>IF(AND(AL186&gt;=0, RIGHT(TEXT(AL186,"0.#"),1)&lt;&gt;"."),TRUE,FALSE)</formula>
    </cfRule>
    <cfRule type="expression" dxfId="114" priority="114">
      <formula>IF(AND(AL186&gt;=0, RIGHT(TEXT(AL186,"0.#"),1)="."),TRUE,FALSE)</formula>
    </cfRule>
    <cfRule type="expression" dxfId="113" priority="115">
      <formula>IF(AND(AL186&lt;0, RIGHT(TEXT(AL186,"0.#"),1)&lt;&gt;"."),TRUE,FALSE)</formula>
    </cfRule>
    <cfRule type="expression" dxfId="112" priority="116">
      <formula>IF(AND(AL186&lt;0, RIGHT(TEXT(AL186,"0.#"),1)="."),TRUE,FALSE)</formula>
    </cfRule>
  </conditionalFormatting>
  <conditionalFormatting sqref="AL187:AO187">
    <cfRule type="expression" dxfId="111" priority="109">
      <formula>IF(AND(AL187&gt;=0, RIGHT(TEXT(AL187,"0.#"),1)&lt;&gt;"."),TRUE,FALSE)</formula>
    </cfRule>
    <cfRule type="expression" dxfId="110" priority="110">
      <formula>IF(AND(AL187&gt;=0, RIGHT(TEXT(AL187,"0.#"),1)="."),TRUE,FALSE)</formula>
    </cfRule>
    <cfRule type="expression" dxfId="109" priority="111">
      <formula>IF(AND(AL187&lt;0, RIGHT(TEXT(AL187,"0.#"),1)&lt;&gt;"."),TRUE,FALSE)</formula>
    </cfRule>
    <cfRule type="expression" dxfId="108" priority="112">
      <formula>IF(AND(AL187&lt;0, RIGHT(TEXT(AL187,"0.#"),1)="."),TRUE,FALSE)</formula>
    </cfRule>
  </conditionalFormatting>
  <conditionalFormatting sqref="AL188:AO188">
    <cfRule type="expression" dxfId="107" priority="105">
      <formula>IF(AND(AL188&gt;=0, RIGHT(TEXT(AL188,"0.#"),1)&lt;&gt;"."),TRUE,FALSE)</formula>
    </cfRule>
    <cfRule type="expression" dxfId="106" priority="106">
      <formula>IF(AND(AL188&gt;=0, RIGHT(TEXT(AL188,"0.#"),1)="."),TRUE,FALSE)</formula>
    </cfRule>
    <cfRule type="expression" dxfId="105" priority="107">
      <formula>IF(AND(AL188&lt;0, RIGHT(TEXT(AL188,"0.#"),1)&lt;&gt;"."),TRUE,FALSE)</formula>
    </cfRule>
    <cfRule type="expression" dxfId="104" priority="108">
      <formula>IF(AND(AL188&lt;0, RIGHT(TEXT(AL188,"0.#"),1)="."),TRUE,FALSE)</formula>
    </cfRule>
  </conditionalFormatting>
  <conditionalFormatting sqref="AL189:AO189">
    <cfRule type="expression" dxfId="103" priority="101">
      <formula>IF(AND(AL189&gt;=0, RIGHT(TEXT(AL189,"0.#"),1)&lt;&gt;"."),TRUE,FALSE)</formula>
    </cfRule>
    <cfRule type="expression" dxfId="102" priority="102">
      <formula>IF(AND(AL189&gt;=0, RIGHT(TEXT(AL189,"0.#"),1)="."),TRUE,FALSE)</formula>
    </cfRule>
    <cfRule type="expression" dxfId="101" priority="103">
      <formula>IF(AND(AL189&lt;0, RIGHT(TEXT(AL189,"0.#"),1)&lt;&gt;"."),TRUE,FALSE)</formula>
    </cfRule>
    <cfRule type="expression" dxfId="100" priority="104">
      <formula>IF(AND(AL189&lt;0, RIGHT(TEXT(AL189,"0.#"),1)="."),TRUE,FALSE)</formula>
    </cfRule>
  </conditionalFormatting>
  <conditionalFormatting sqref="AL192:AO192">
    <cfRule type="expression" dxfId="99" priority="97">
      <formula>IF(AND(AL192&gt;=0, RIGHT(TEXT(AL192,"0.#"),1)&lt;&gt;"."),TRUE,FALSE)</formula>
    </cfRule>
    <cfRule type="expression" dxfId="98" priority="98">
      <formula>IF(AND(AL192&gt;=0, RIGHT(TEXT(AL192,"0.#"),1)="."),TRUE,FALSE)</formula>
    </cfRule>
    <cfRule type="expression" dxfId="97" priority="99">
      <formula>IF(AND(AL192&lt;0, RIGHT(TEXT(AL192,"0.#"),1)&lt;&gt;"."),TRUE,FALSE)</formula>
    </cfRule>
    <cfRule type="expression" dxfId="96" priority="100">
      <formula>IF(AND(AL192&lt;0, RIGHT(TEXT(AL192,"0.#"),1)="."),TRUE,FALSE)</formula>
    </cfRule>
  </conditionalFormatting>
  <conditionalFormatting sqref="AL193:AO193">
    <cfRule type="expression" dxfId="95" priority="93">
      <formula>IF(AND(AL193&gt;=0, RIGHT(TEXT(AL193,"0.#"),1)&lt;&gt;"."),TRUE,FALSE)</formula>
    </cfRule>
    <cfRule type="expression" dxfId="94" priority="94">
      <formula>IF(AND(AL193&gt;=0, RIGHT(TEXT(AL193,"0.#"),1)="."),TRUE,FALSE)</formula>
    </cfRule>
    <cfRule type="expression" dxfId="93" priority="95">
      <formula>IF(AND(AL193&lt;0, RIGHT(TEXT(AL193,"0.#"),1)&lt;&gt;"."),TRUE,FALSE)</formula>
    </cfRule>
    <cfRule type="expression" dxfId="92" priority="96">
      <formula>IF(AND(AL193&lt;0, RIGHT(TEXT(AL193,"0.#"),1)="."),TRUE,FALSE)</formula>
    </cfRule>
  </conditionalFormatting>
  <conditionalFormatting sqref="Y213">
    <cfRule type="expression" dxfId="91" priority="87">
      <formula>IF(RIGHT(TEXT(Y213,"0.#"),1)=".",FALSE,TRUE)</formula>
    </cfRule>
    <cfRule type="expression" dxfId="90" priority="88">
      <formula>IF(RIGHT(TEXT(Y213,"0.#"),1)=".",TRUE,FALSE)</formula>
    </cfRule>
  </conditionalFormatting>
  <conditionalFormatting sqref="AL213:AO213">
    <cfRule type="expression" dxfId="89" priority="89">
      <formula>IF(AND(AL213&gt;=0, RIGHT(TEXT(AL213,"0.#"),1)&lt;&gt;"."),TRUE,FALSE)</formula>
    </cfRule>
    <cfRule type="expression" dxfId="88" priority="90">
      <formula>IF(AND(AL213&gt;=0, RIGHT(TEXT(AL213,"0.#"),1)="."),TRUE,FALSE)</formula>
    </cfRule>
    <cfRule type="expression" dxfId="87" priority="91">
      <formula>IF(AND(AL213&lt;0, RIGHT(TEXT(AL213,"0.#"),1)&lt;&gt;"."),TRUE,FALSE)</formula>
    </cfRule>
    <cfRule type="expression" dxfId="86" priority="92">
      <formula>IF(AND(AL213&lt;0, RIGHT(TEXT(AL213,"0.#"),1)="."),TRUE,FALSE)</formula>
    </cfRule>
  </conditionalFormatting>
  <conditionalFormatting sqref="AL214:AO214">
    <cfRule type="expression" dxfId="85" priority="83">
      <formula>IF(AND(AL214&gt;=0, RIGHT(TEXT(AL214,"0.#"),1)&lt;&gt;"."),TRUE,FALSE)</formula>
    </cfRule>
    <cfRule type="expression" dxfId="84" priority="84">
      <formula>IF(AND(AL214&gt;=0, RIGHT(TEXT(AL214,"0.#"),1)="."),TRUE,FALSE)</formula>
    </cfRule>
    <cfRule type="expression" dxfId="83" priority="85">
      <formula>IF(AND(AL214&lt;0, RIGHT(TEXT(AL214,"0.#"),1)&lt;&gt;"."),TRUE,FALSE)</formula>
    </cfRule>
    <cfRule type="expression" dxfId="82" priority="86">
      <formula>IF(AND(AL214&lt;0, RIGHT(TEXT(AL214,"0.#"),1)="."),TRUE,FALSE)</formula>
    </cfRule>
  </conditionalFormatting>
  <conditionalFormatting sqref="Y214">
    <cfRule type="expression" dxfId="81" priority="81">
      <formula>IF(RIGHT(TEXT(Y214,"0.#"),1)=".",FALSE,TRUE)</formula>
    </cfRule>
    <cfRule type="expression" dxfId="80" priority="82">
      <formula>IF(RIGHT(TEXT(Y214,"0.#"),1)=".",TRUE,FALSE)</formula>
    </cfRule>
  </conditionalFormatting>
  <conditionalFormatting sqref="Y215">
    <cfRule type="expression" dxfId="79" priority="75">
      <formula>IF(RIGHT(TEXT(Y215,"0.#"),1)=".",FALSE,TRUE)</formula>
    </cfRule>
    <cfRule type="expression" dxfId="78" priority="76">
      <formula>IF(RIGHT(TEXT(Y215,"0.#"),1)=".",TRUE,FALSE)</formula>
    </cfRule>
  </conditionalFormatting>
  <conditionalFormatting sqref="AL215:AO215">
    <cfRule type="expression" dxfId="77" priority="77">
      <formula>IF(AND(AL215&gt;=0, RIGHT(TEXT(AL215,"0.#"),1)&lt;&gt;"."),TRUE,FALSE)</formula>
    </cfRule>
    <cfRule type="expression" dxfId="76" priority="78">
      <formula>IF(AND(AL215&gt;=0, RIGHT(TEXT(AL215,"0.#"),1)="."),TRUE,FALSE)</formula>
    </cfRule>
    <cfRule type="expression" dxfId="75" priority="79">
      <formula>IF(AND(AL215&lt;0, RIGHT(TEXT(AL215,"0.#"),1)&lt;&gt;"."),TRUE,FALSE)</formula>
    </cfRule>
    <cfRule type="expression" dxfId="74" priority="80">
      <formula>IF(AND(AL215&lt;0, RIGHT(TEXT(AL215,"0.#"),1)="."),TRUE,FALSE)</formula>
    </cfRule>
  </conditionalFormatting>
  <conditionalFormatting sqref="Y216:Y217">
    <cfRule type="expression" dxfId="73" priority="69">
      <formula>IF(RIGHT(TEXT(Y216,"0.#"),1)=".",FALSE,TRUE)</formula>
    </cfRule>
    <cfRule type="expression" dxfId="72" priority="70">
      <formula>IF(RIGHT(TEXT(Y216,"0.#"),1)=".",TRUE,FALSE)</formula>
    </cfRule>
  </conditionalFormatting>
  <conditionalFormatting sqref="AL216:AO217">
    <cfRule type="expression" dxfId="71" priority="71">
      <formula>IF(AND(AL216&gt;=0, RIGHT(TEXT(AL216,"0.#"),1)&lt;&gt;"."),TRUE,FALSE)</formula>
    </cfRule>
    <cfRule type="expression" dxfId="70" priority="72">
      <formula>IF(AND(AL216&gt;=0, RIGHT(TEXT(AL216,"0.#"),1)="."),TRUE,FALSE)</formula>
    </cfRule>
    <cfRule type="expression" dxfId="69" priority="73">
      <formula>IF(AND(AL216&lt;0, RIGHT(TEXT(AL216,"0.#"),1)&lt;&gt;"."),TRUE,FALSE)</formula>
    </cfRule>
    <cfRule type="expression" dxfId="68" priority="74">
      <formula>IF(AND(AL216&lt;0, RIGHT(TEXT(AL216,"0.#"),1)="."),TRUE,FALSE)</formula>
    </cfRule>
  </conditionalFormatting>
  <conditionalFormatting sqref="AK14:AQ14">
    <cfRule type="expression" dxfId="67" priority="67">
      <formula>IF(RIGHT(TEXT(AK14,"0.#"),1)=".",FALSE,TRUE)</formula>
    </cfRule>
    <cfRule type="expression" dxfId="66" priority="68">
      <formula>IF(RIGHT(TEXT(AK14,"0.#"),1)=".",TRUE,FALSE)</formula>
    </cfRule>
  </conditionalFormatting>
  <conditionalFormatting sqref="AK13:AQ13">
    <cfRule type="expression" dxfId="65" priority="65">
      <formula>IF(RIGHT(TEXT(AK13,"0.#"),1)=".",FALSE,TRUE)</formula>
    </cfRule>
    <cfRule type="expression" dxfId="64" priority="66">
      <formula>IF(RIGHT(TEXT(AK13,"0.#"),1)=".",TRUE,FALSE)</formula>
    </cfRule>
  </conditionalFormatting>
  <conditionalFormatting sqref="AD14:AJ14">
    <cfRule type="expression" dxfId="63" priority="63">
      <formula>IF(RIGHT(TEXT(AD14,"0.#"),1)=".",FALSE,TRUE)</formula>
    </cfRule>
    <cfRule type="expression" dxfId="62" priority="64">
      <formula>IF(RIGHT(TEXT(AD14,"0.#"),1)=".",TRUE,FALSE)</formula>
    </cfRule>
  </conditionalFormatting>
  <conditionalFormatting sqref="AD13:AJ13">
    <cfRule type="expression" dxfId="61" priority="61">
      <formula>IF(RIGHT(TEXT(AD13,"0.#"),1)=".",FALSE,TRUE)</formula>
    </cfRule>
    <cfRule type="expression" dxfId="60" priority="62">
      <formula>IF(RIGHT(TEXT(AD13,"0.#"),1)=".",TRUE,FALSE)</formula>
    </cfRule>
  </conditionalFormatting>
  <conditionalFormatting sqref="AE54">
    <cfRule type="expression" dxfId="59" priority="59">
      <formula>IF(RIGHT(TEXT(AE54,"0.#"),1)=".",FALSE,TRUE)</formula>
    </cfRule>
    <cfRule type="expression" dxfId="58" priority="60">
      <formula>IF(RIGHT(TEXT(AE54,"0.#"),1)=".",TRUE,FALSE)</formula>
    </cfRule>
  </conditionalFormatting>
  <conditionalFormatting sqref="AM56">
    <cfRule type="expression" dxfId="57" priority="49">
      <formula>IF(RIGHT(TEXT(AM56,"0.#"),1)=".",FALSE,TRUE)</formula>
    </cfRule>
    <cfRule type="expression" dxfId="56" priority="50">
      <formula>IF(RIGHT(TEXT(AM56,"0.#"),1)=".",TRUE,FALSE)</formula>
    </cfRule>
  </conditionalFormatting>
  <conditionalFormatting sqref="AE55">
    <cfRule type="expression" dxfId="55" priority="57">
      <formula>IF(RIGHT(TEXT(AE55,"0.#"),1)=".",FALSE,TRUE)</formula>
    </cfRule>
    <cfRule type="expression" dxfId="54" priority="58">
      <formula>IF(RIGHT(TEXT(AE55,"0.#"),1)=".",TRUE,FALSE)</formula>
    </cfRule>
  </conditionalFormatting>
  <conditionalFormatting sqref="AE56">
    <cfRule type="expression" dxfId="53" priority="55">
      <formula>IF(RIGHT(TEXT(AE56,"0.#"),1)=".",FALSE,TRUE)</formula>
    </cfRule>
    <cfRule type="expression" dxfId="52" priority="56">
      <formula>IF(RIGHT(TEXT(AE56,"0.#"),1)=".",TRUE,FALSE)</formula>
    </cfRule>
  </conditionalFormatting>
  <conditionalFormatting sqref="AM54">
    <cfRule type="expression" dxfId="51" priority="53">
      <formula>IF(RIGHT(TEXT(AM54,"0.#"),1)=".",FALSE,TRUE)</formula>
    </cfRule>
    <cfRule type="expression" dxfId="50" priority="54">
      <formula>IF(RIGHT(TEXT(AM54,"0.#"),1)=".",TRUE,FALSE)</formula>
    </cfRule>
  </conditionalFormatting>
  <conditionalFormatting sqref="AM55">
    <cfRule type="expression" dxfId="49" priority="51">
      <formula>IF(RIGHT(TEXT(AM55,"0.#"),1)=".",FALSE,TRUE)</formula>
    </cfRule>
    <cfRule type="expression" dxfId="48" priority="52">
      <formula>IF(RIGHT(TEXT(AM55,"0.#"),1)=".",TRUE,FALSE)</formula>
    </cfRule>
  </conditionalFormatting>
  <conditionalFormatting sqref="AU54">
    <cfRule type="expression" dxfId="47" priority="47">
      <formula>IF(RIGHT(TEXT(AU54,"0.#"),1)=".",FALSE,TRUE)</formula>
    </cfRule>
    <cfRule type="expression" dxfId="46" priority="48">
      <formula>IF(RIGHT(TEXT(AU54,"0.#"),1)=".",TRUE,FALSE)</formula>
    </cfRule>
  </conditionalFormatting>
  <conditionalFormatting sqref="AU55">
    <cfRule type="expression" dxfId="45" priority="45">
      <formula>IF(RIGHT(TEXT(AU55,"0.#"),1)=".",FALSE,TRUE)</formula>
    </cfRule>
    <cfRule type="expression" dxfId="44" priority="46">
      <formula>IF(RIGHT(TEXT(AU55,"0.#"),1)=".",TRUE,FALSE)</formula>
    </cfRule>
  </conditionalFormatting>
  <conditionalFormatting sqref="AU56">
    <cfRule type="expression" dxfId="43" priority="43">
      <formula>IF(RIGHT(TEXT(AU56,"0.#"),1)=".",FALSE,TRUE)</formula>
    </cfRule>
    <cfRule type="expression" dxfId="42" priority="44">
      <formula>IF(RIGHT(TEXT(AU56,"0.#"),1)=".",TRUE,FALSE)</formula>
    </cfRule>
  </conditionalFormatting>
  <conditionalFormatting sqref="AI56">
    <cfRule type="expression" dxfId="41" priority="37">
      <formula>IF(RIGHT(TEXT(AI56,"0.#"),1)=".",FALSE,TRUE)</formula>
    </cfRule>
    <cfRule type="expression" dxfId="40" priority="38">
      <formula>IF(RIGHT(TEXT(AI56,"0.#"),1)=".",TRUE,FALSE)</formula>
    </cfRule>
  </conditionalFormatting>
  <conditionalFormatting sqref="AI54">
    <cfRule type="expression" dxfId="39" priority="41">
      <formula>IF(RIGHT(TEXT(AI54,"0.#"),1)=".",FALSE,TRUE)</formula>
    </cfRule>
    <cfRule type="expression" dxfId="38" priority="42">
      <formula>IF(RIGHT(TEXT(AI54,"0.#"),1)=".",TRUE,FALSE)</formula>
    </cfRule>
  </conditionalFormatting>
  <conditionalFormatting sqref="AI55">
    <cfRule type="expression" dxfId="37" priority="39">
      <formula>IF(RIGHT(TEXT(AI55,"0.#"),1)=".",FALSE,TRUE)</formula>
    </cfRule>
    <cfRule type="expression" dxfId="36" priority="40">
      <formula>IF(RIGHT(TEXT(AI55,"0.#"),1)=".",TRUE,FALSE)</formula>
    </cfRule>
  </conditionalFormatting>
  <conditionalFormatting sqref="AQ55">
    <cfRule type="expression" dxfId="35" priority="35">
      <formula>IF(RIGHT(TEXT(AQ55,"0.#"),1)=".",FALSE,TRUE)</formula>
    </cfRule>
    <cfRule type="expression" dxfId="34" priority="36">
      <formula>IF(RIGHT(TEXT(AQ55,"0.#"),1)=".",TRUE,FALSE)</formula>
    </cfRule>
  </conditionalFormatting>
  <conditionalFormatting sqref="AQ56">
    <cfRule type="expression" dxfId="33" priority="33">
      <formula>IF(RIGHT(TEXT(AQ56,"0.#"),1)=".",FALSE,TRUE)</formula>
    </cfRule>
    <cfRule type="expression" dxfId="32" priority="34">
      <formula>IF(RIGHT(TEXT(AQ56,"0.#"),1)=".",TRUE,FALSE)</formula>
    </cfRule>
  </conditionalFormatting>
  <conditionalFormatting sqref="AQ54">
    <cfRule type="expression" dxfId="31" priority="31">
      <formula>IF(RIGHT(TEXT(AQ54,"0.#"),1)=".",FALSE,TRUE)</formula>
    </cfRule>
    <cfRule type="expression" dxfId="30" priority="32">
      <formula>IF(RIGHT(TEXT(AQ54,"0.#"),1)=".",TRUE,FALSE)</formula>
    </cfRule>
  </conditionalFormatting>
  <conditionalFormatting sqref="AE59">
    <cfRule type="expression" dxfId="29" priority="29">
      <formula>IF(RIGHT(TEXT(AE59,"0.#"),1)=".",FALSE,TRUE)</formula>
    </cfRule>
    <cfRule type="expression" dxfId="28" priority="30">
      <formula>IF(RIGHT(TEXT(AE59,"0.#"),1)=".",TRUE,FALSE)</formula>
    </cfRule>
  </conditionalFormatting>
  <conditionalFormatting sqref="AM61">
    <cfRule type="expression" dxfId="27" priority="19">
      <formula>IF(RIGHT(TEXT(AM61,"0.#"),1)=".",FALSE,TRUE)</formula>
    </cfRule>
    <cfRule type="expression" dxfId="26" priority="20">
      <formula>IF(RIGHT(TEXT(AM61,"0.#"),1)=".",TRUE,FALSE)</formula>
    </cfRule>
  </conditionalFormatting>
  <conditionalFormatting sqref="AE60">
    <cfRule type="expression" dxfId="25" priority="27">
      <formula>IF(RIGHT(TEXT(AE60,"0.#"),1)=".",FALSE,TRUE)</formula>
    </cfRule>
    <cfRule type="expression" dxfId="24" priority="28">
      <formula>IF(RIGHT(TEXT(AE60,"0.#"),1)=".",TRUE,FALSE)</formula>
    </cfRule>
  </conditionalFormatting>
  <conditionalFormatting sqref="AE61">
    <cfRule type="expression" dxfId="23" priority="25">
      <formula>IF(RIGHT(TEXT(AE61,"0.#"),1)=".",FALSE,TRUE)</formula>
    </cfRule>
    <cfRule type="expression" dxfId="22" priority="26">
      <formula>IF(RIGHT(TEXT(AE61,"0.#"),1)=".",TRUE,FALSE)</formula>
    </cfRule>
  </conditionalFormatting>
  <conditionalFormatting sqref="AM59">
    <cfRule type="expression" dxfId="21" priority="23">
      <formula>IF(RIGHT(TEXT(AM59,"0.#"),1)=".",FALSE,TRUE)</formula>
    </cfRule>
    <cfRule type="expression" dxfId="20" priority="24">
      <formula>IF(RIGHT(TEXT(AM59,"0.#"),1)=".",TRUE,FALSE)</formula>
    </cfRule>
  </conditionalFormatting>
  <conditionalFormatting sqref="AM60">
    <cfRule type="expression" dxfId="19" priority="21">
      <formula>IF(RIGHT(TEXT(AM60,"0.#"),1)=".",FALSE,TRUE)</formula>
    </cfRule>
    <cfRule type="expression" dxfId="18" priority="22">
      <formula>IF(RIGHT(TEXT(AM60,"0.#"),1)=".",TRUE,FALSE)</formula>
    </cfRule>
  </conditionalFormatting>
  <conditionalFormatting sqref="AU59">
    <cfRule type="expression" dxfId="17" priority="17">
      <formula>IF(RIGHT(TEXT(AU59,"0.#"),1)=".",FALSE,TRUE)</formula>
    </cfRule>
    <cfRule type="expression" dxfId="16" priority="18">
      <formula>IF(RIGHT(TEXT(AU59,"0.#"),1)=".",TRUE,FALSE)</formula>
    </cfRule>
  </conditionalFormatting>
  <conditionalFormatting sqref="AU60">
    <cfRule type="expression" dxfId="15" priority="15">
      <formula>IF(RIGHT(TEXT(AU60,"0.#"),1)=".",FALSE,TRUE)</formula>
    </cfRule>
    <cfRule type="expression" dxfId="14" priority="16">
      <formula>IF(RIGHT(TEXT(AU60,"0.#"),1)=".",TRUE,FALSE)</formula>
    </cfRule>
  </conditionalFormatting>
  <conditionalFormatting sqref="AU61">
    <cfRule type="expression" dxfId="13" priority="13">
      <formula>IF(RIGHT(TEXT(AU61,"0.#"),1)=".",FALSE,TRUE)</formula>
    </cfRule>
    <cfRule type="expression" dxfId="12" priority="14">
      <formula>IF(RIGHT(TEXT(AU61,"0.#"),1)=".",TRUE,FALSE)</formula>
    </cfRule>
  </conditionalFormatting>
  <conditionalFormatting sqref="AI61">
    <cfRule type="expression" dxfId="11" priority="7">
      <formula>IF(RIGHT(TEXT(AI61,"0.#"),1)=".",FALSE,TRUE)</formula>
    </cfRule>
    <cfRule type="expression" dxfId="10" priority="8">
      <formula>IF(RIGHT(TEXT(AI61,"0.#"),1)=".",TRUE,FALSE)</formula>
    </cfRule>
  </conditionalFormatting>
  <conditionalFormatting sqref="AI59">
    <cfRule type="expression" dxfId="9" priority="11">
      <formula>IF(RIGHT(TEXT(AI59,"0.#"),1)=".",FALSE,TRUE)</formula>
    </cfRule>
    <cfRule type="expression" dxfId="8" priority="12">
      <formula>IF(RIGHT(TEXT(AI59,"0.#"),1)=".",TRUE,FALSE)</formula>
    </cfRule>
  </conditionalFormatting>
  <conditionalFormatting sqref="AI60">
    <cfRule type="expression" dxfId="7" priority="9">
      <formula>IF(RIGHT(TEXT(AI60,"0.#"),1)=".",FALSE,TRUE)</formula>
    </cfRule>
    <cfRule type="expression" dxfId="6" priority="10">
      <formula>IF(RIGHT(TEXT(AI60,"0.#"),1)=".",TRUE,FALSE)</formula>
    </cfRule>
  </conditionalFormatting>
  <conditionalFormatting sqref="AQ60">
    <cfRule type="expression" dxfId="5" priority="5">
      <formula>IF(RIGHT(TEXT(AQ60,"0.#"),1)=".",FALSE,TRUE)</formula>
    </cfRule>
    <cfRule type="expression" dxfId="4" priority="6">
      <formula>IF(RIGHT(TEXT(AQ60,"0.#"),1)=".",TRUE,FALSE)</formula>
    </cfRule>
  </conditionalFormatting>
  <conditionalFormatting sqref="AQ61">
    <cfRule type="expression" dxfId="3" priority="3">
      <formula>IF(RIGHT(TEXT(AQ61,"0.#"),1)=".",FALSE,TRUE)</formula>
    </cfRule>
    <cfRule type="expression" dxfId="2" priority="4">
      <formula>IF(RIGHT(TEXT(AQ61,"0.#"),1)=".",TRUE,FALSE)</formula>
    </cfRule>
  </conditionalFormatting>
  <conditionalFormatting sqref="AQ59">
    <cfRule type="expression" dxfId="1" priority="1">
      <formula>IF(RIGHT(TEXT(AQ59,"0.#"),1)=".",FALSE,TRUE)</formula>
    </cfRule>
    <cfRule type="expression" dxfId="0" priority="2">
      <formula>IF(RIGHT(TEXT(AQ59,"0.#"),1)=".",TRUE,FALSE)</formula>
    </cfRule>
  </conditionalFormatting>
  <dataValidations count="18">
    <dataValidation type="custom" imeMode="disabled" allowBlank="1" showInputMessage="1" showErrorMessage="1" sqref="AY23 AY41:AY43 AY45:AY47 J86:K90 P13:AX13 AR15:AX15 P14:AQ18 AR18:AX18 P19:AJ19 AQ26:AR26 AU26:AX26 AE27:AX29 AL213:AO217 AE33:AX34 AE36:AX37 AQ41:AR41 AU41:AX41 AE42:AX43 AQ45:AR45 AU45:AX45 AE46:AX47 AY50 AY52 AE53:AF53 AQ53:AR53 AU53:AX53 AE54:AX56 AY57 AE58:AF58 AQ58:AR58 AU58:AX58 AE59:AX61 Y136:AB138 AU136:AX138 Y142:AB144 AU142:AX144 Y148:AB149 AU148:AX149 Y157:AB159 AL157:AO159 Y163:AB165 AL163:AO165 Y169:AB177 AL169:AO177 Y181:AB193 AL181:AO193 Y197:AB202 AL197:AO202 Y206:AB208 AL206:AO208 Y213:AB217 P23:AC24">
      <formula1>OR(ISNUMBER(J13), J13="-")</formula1>
    </dataValidation>
    <dataValidation type="list" allowBlank="1" showInputMessage="1" showErrorMessage="1" sqref="G86:H90">
      <formula1>T事業番号</formula1>
    </dataValidation>
    <dataValidation type="list" allowBlank="1" showInputMessage="1" showErrorMessage="1" sqref="S5:X5">
      <formula1>T終了年度</formula1>
    </dataValidation>
    <dataValidation type="list" allowBlank="1" showInputMessage="1" showErrorMessage="1" sqref="AO151 AO209">
      <formula1>"　, ☑"</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list" allowBlank="1" showInputMessage="1" showErrorMessage="1" sqref="A98:E98">
      <formula1>T所見を踏まえた改善点</formula1>
    </dataValidation>
    <dataValidation imeMode="disabled" allowBlank="1" showInputMessage="1" showErrorMessage="1" sqref="L86:L90"/>
    <dataValidation type="whole" imeMode="disabled" allowBlank="1" showInputMessage="1" showErrorMessage="1" sqref="M86:M90 AW2:AX2">
      <formula1>0</formula1>
      <formula2>99</formula2>
    </dataValidation>
    <dataValidation type="custom" imeMode="off" allowBlank="1" showInputMessage="1" showErrorMessage="1" sqref="J157:O159 J163:O165 J169:O177 J181:O193 J197:O202 J206:O208 J213:O217">
      <formula1>OR(ISNUMBER(J157), J157="-")</formula1>
    </dataValidation>
    <dataValidation type="custom" imeMode="disabled" allowBlank="1" showInputMessage="1" showErrorMessage="1" sqref="AH157:AK159 AH163:AK165 AH169:AK177 AH181:AK193 AH197:AK202 AH206:AK208 AH213:AK217">
      <formula1>OR(AND(MOD(IF(ISNUMBER(AH157), AH157, 0.5),1)=0, 0&lt;=AH157), AH157="-")</formula1>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6:F90">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9" manualBreakCount="9">
    <brk id="31" max="49" man="1"/>
    <brk id="64" max="49" man="1"/>
    <brk id="79" max="49" man="1"/>
    <brk id="92" max="49" man="1"/>
    <brk id="112" max="49" man="1"/>
    <brk id="133" max="49" man="1"/>
    <brk id="153" max="49" man="1"/>
    <brk id="178" max="49" man="1"/>
    <brk id="194"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入力規則等!$AG$2:$AG$13</xm:f>
          </x14:formula1>
          <xm:sqref>AC157:AG159 AC163:AG165 AC169:AG177 AC181:AG193 AC197:AG202 AC206:AG208</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 type="list" allowBlank="1" showInputMessage="1" showErrorMessage="1">
          <x14:formula1>
            <xm:f>入力規則等!$AP$2:$AP$10</xm:f>
          </x14:formula1>
          <xm:sqref>AC213:AG217</xm:sqref>
        </x14:dataValidation>
        <x14:dataValidation type="list" allowBlank="1" showInputMessage="1" showErrorMessage="1">
          <x14:formula1>
            <xm:f>入力規則等!$AK$2:$AK$49</xm:f>
          </x14:formula1>
          <xm:sqref>C213:D217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76</v>
      </c>
      <c r="B1" s="25" t="s">
        <v>77</v>
      </c>
      <c r="F1" s="26" t="s">
        <v>4</v>
      </c>
      <c r="G1" s="26" t="s">
        <v>66</v>
      </c>
      <c r="K1" s="27" t="s">
        <v>95</v>
      </c>
      <c r="L1" s="25" t="s">
        <v>77</v>
      </c>
      <c r="O1" s="13"/>
      <c r="P1" s="26" t="s">
        <v>5</v>
      </c>
      <c r="Q1" s="26" t="s">
        <v>66</v>
      </c>
      <c r="T1" s="13"/>
      <c r="U1" s="29" t="s">
        <v>159</v>
      </c>
      <c r="W1" s="29" t="s">
        <v>158</v>
      </c>
      <c r="Y1" s="29" t="s">
        <v>74</v>
      </c>
      <c r="Z1" s="29" t="s">
        <v>421</v>
      </c>
      <c r="AA1" s="29" t="s">
        <v>75</v>
      </c>
      <c r="AB1" s="29" t="s">
        <v>422</v>
      </c>
      <c r="AC1" s="29" t="s">
        <v>31</v>
      </c>
      <c r="AD1" s="28"/>
      <c r="AE1" s="29" t="s">
        <v>43</v>
      </c>
      <c r="AF1" s="30"/>
      <c r="AG1" s="36" t="s">
        <v>182</v>
      </c>
      <c r="AI1" s="36" t="s">
        <v>188</v>
      </c>
      <c r="AK1" s="36" t="s">
        <v>193</v>
      </c>
      <c r="AM1" s="61"/>
      <c r="AN1" s="61"/>
      <c r="AP1" s="28" t="s">
        <v>244</v>
      </c>
    </row>
    <row r="2" spans="1:42" ht="13.5" customHeight="1" x14ac:dyDescent="0.2">
      <c r="A2" s="14" t="s">
        <v>78</v>
      </c>
      <c r="B2" s="15"/>
      <c r="C2" s="13" t="str">
        <f>IF(B2="","",A2)</f>
        <v/>
      </c>
      <c r="D2" s="13" t="str">
        <f>IF(C2="","",IF(D1&lt;&gt;"",CONCATENATE(D1,"、",C2),C2))</f>
        <v/>
      </c>
      <c r="F2" s="12" t="s">
        <v>65</v>
      </c>
      <c r="G2" s="17" t="s">
        <v>588</v>
      </c>
      <c r="H2" s="13" t="str">
        <f>IF(G2="","",F2)</f>
        <v>一般会計</v>
      </c>
      <c r="I2" s="13" t="str">
        <f>IF(H2="","",IF(I1&lt;&gt;"",CONCATENATE(I1,"、",H2),H2))</f>
        <v>一般会計</v>
      </c>
      <c r="K2" s="14" t="s">
        <v>96</v>
      </c>
      <c r="L2" s="15"/>
      <c r="M2" s="13" t="str">
        <f>IF(L2="","",K2)</f>
        <v/>
      </c>
      <c r="N2" s="13" t="str">
        <f>IF(M2="","",IF(N1&lt;&gt;"",CONCATENATE(N1,"、",M2),M2))</f>
        <v/>
      </c>
      <c r="O2" s="13"/>
      <c r="P2" s="12" t="s">
        <v>67</v>
      </c>
      <c r="Q2" s="17"/>
      <c r="R2" s="13" t="str">
        <f>IF(Q2="","",P2)</f>
        <v/>
      </c>
      <c r="S2" s="13" t="str">
        <f>IF(R2="","",IF(S1&lt;&gt;"",CONCATENATE(S1,"、",R2),R2))</f>
        <v/>
      </c>
      <c r="T2" s="13"/>
      <c r="U2" s="77">
        <v>20</v>
      </c>
      <c r="W2" s="32" t="s">
        <v>164</v>
      </c>
      <c r="Y2" s="32" t="s">
        <v>61</v>
      </c>
      <c r="Z2" s="32" t="s">
        <v>61</v>
      </c>
      <c r="AA2" s="70" t="s">
        <v>287</v>
      </c>
      <c r="AB2" s="70" t="s">
        <v>516</v>
      </c>
      <c r="AC2" s="71" t="s">
        <v>128</v>
      </c>
      <c r="AD2" s="28"/>
      <c r="AE2" s="34" t="s">
        <v>160</v>
      </c>
      <c r="AF2" s="30"/>
      <c r="AG2" s="38" t="s">
        <v>252</v>
      </c>
      <c r="AI2" s="36" t="s">
        <v>283</v>
      </c>
      <c r="AK2" s="36" t="s">
        <v>194</v>
      </c>
      <c r="AM2" s="61"/>
      <c r="AN2" s="61"/>
      <c r="AP2" s="38" t="s">
        <v>252</v>
      </c>
    </row>
    <row r="3" spans="1:42" ht="13.5" customHeight="1" x14ac:dyDescent="0.2">
      <c r="A3" s="14" t="s">
        <v>79</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68</v>
      </c>
      <c r="Q3" s="17" t="s">
        <v>588</v>
      </c>
      <c r="R3" s="13" t="str">
        <f t="shared" ref="R3:R8" si="3">IF(Q3="","",P3)</f>
        <v>委託・請負</v>
      </c>
      <c r="S3" s="13" t="str">
        <f t="shared" ref="S3:S8" si="4">IF(R3="",S2,IF(S2&lt;&gt;"",CONCATENATE(S2,"、",R3),R3))</f>
        <v>委託・請負</v>
      </c>
      <c r="T3" s="13"/>
      <c r="U3" s="32" t="s">
        <v>548</v>
      </c>
      <c r="W3" s="32" t="s">
        <v>139</v>
      </c>
      <c r="Y3" s="32" t="s">
        <v>62</v>
      </c>
      <c r="Z3" s="32" t="s">
        <v>423</v>
      </c>
      <c r="AA3" s="70" t="s">
        <v>387</v>
      </c>
      <c r="AB3" s="70" t="s">
        <v>517</v>
      </c>
      <c r="AC3" s="71" t="s">
        <v>129</v>
      </c>
      <c r="AD3" s="28"/>
      <c r="AE3" s="34" t="s">
        <v>161</v>
      </c>
      <c r="AF3" s="30"/>
      <c r="AG3" s="38" t="s">
        <v>253</v>
      </c>
      <c r="AI3" s="36" t="s">
        <v>187</v>
      </c>
      <c r="AK3" s="36" t="str">
        <f>CHAR(CODE(AK2)+1)</f>
        <v>B</v>
      </c>
      <c r="AM3" s="61"/>
      <c r="AN3" s="61"/>
      <c r="AP3" s="38" t="s">
        <v>253</v>
      </c>
    </row>
    <row r="4" spans="1:42" ht="13.5" customHeight="1" x14ac:dyDescent="0.2">
      <c r="A4" s="14" t="s">
        <v>80</v>
      </c>
      <c r="B4" s="15"/>
      <c r="C4" s="13" t="str">
        <f t="shared" si="0"/>
        <v/>
      </c>
      <c r="D4" s="13" t="str">
        <f>IF(C4="",D3,IF(D3&lt;&gt;"",CONCATENATE(D3,"、",C4),C4))</f>
        <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69</v>
      </c>
      <c r="Q4" s="17"/>
      <c r="R4" s="13" t="str">
        <f t="shared" si="3"/>
        <v/>
      </c>
      <c r="S4" s="13" t="str">
        <f t="shared" si="4"/>
        <v>委託・請負</v>
      </c>
      <c r="T4" s="13"/>
      <c r="U4" s="32" t="s">
        <v>549</v>
      </c>
      <c r="W4" s="32" t="s">
        <v>140</v>
      </c>
      <c r="Y4" s="32" t="s">
        <v>294</v>
      </c>
      <c r="Z4" s="32" t="s">
        <v>424</v>
      </c>
      <c r="AA4" s="70" t="s">
        <v>388</v>
      </c>
      <c r="AB4" s="70" t="s">
        <v>518</v>
      </c>
      <c r="AC4" s="70" t="s">
        <v>130</v>
      </c>
      <c r="AD4" s="28"/>
      <c r="AE4" s="34" t="s">
        <v>162</v>
      </c>
      <c r="AF4" s="30"/>
      <c r="AG4" s="38" t="s">
        <v>254</v>
      </c>
      <c r="AI4" s="36" t="s">
        <v>189</v>
      </c>
      <c r="AK4" s="36" t="str">
        <f t="shared" ref="AK4:AK49" si="7">CHAR(CODE(AK3)+1)</f>
        <v>C</v>
      </c>
      <c r="AM4" s="61"/>
      <c r="AN4" s="61"/>
      <c r="AP4" s="38" t="s">
        <v>254</v>
      </c>
    </row>
    <row r="5" spans="1:42" ht="13.5" customHeight="1" x14ac:dyDescent="0.2">
      <c r="A5" s="14" t="s">
        <v>81</v>
      </c>
      <c r="B5" s="15"/>
      <c r="C5" s="13" t="str">
        <f t="shared" si="0"/>
        <v/>
      </c>
      <c r="D5" s="13" t="str">
        <f>IF(C5="",D4,IF(D4&lt;&gt;"",CONCATENATE(D4,"、",C5),C5))</f>
        <v/>
      </c>
      <c r="F5" s="18" t="s">
        <v>107</v>
      </c>
      <c r="G5" s="17"/>
      <c r="H5" s="13" t="str">
        <f t="shared" si="1"/>
        <v/>
      </c>
      <c r="I5" s="13" t="str">
        <f t="shared" si="5"/>
        <v>一般会計</v>
      </c>
      <c r="K5" s="14" t="s">
        <v>99</v>
      </c>
      <c r="L5" s="15"/>
      <c r="M5" s="13" t="str">
        <f t="shared" si="2"/>
        <v/>
      </c>
      <c r="N5" s="13" t="str">
        <f t="shared" si="6"/>
        <v/>
      </c>
      <c r="O5" s="13"/>
      <c r="P5" s="12" t="s">
        <v>70</v>
      </c>
      <c r="Q5" s="17"/>
      <c r="R5" s="13" t="str">
        <f t="shared" si="3"/>
        <v/>
      </c>
      <c r="S5" s="13" t="str">
        <f t="shared" si="4"/>
        <v>委託・請負</v>
      </c>
      <c r="T5" s="13"/>
      <c r="W5" s="32" t="s">
        <v>573</v>
      </c>
      <c r="Y5" s="32" t="s">
        <v>295</v>
      </c>
      <c r="Z5" s="32" t="s">
        <v>425</v>
      </c>
      <c r="AA5" s="70" t="s">
        <v>389</v>
      </c>
      <c r="AB5" s="70" t="s">
        <v>519</v>
      </c>
      <c r="AC5" s="70" t="s">
        <v>163</v>
      </c>
      <c r="AD5" s="31"/>
      <c r="AE5" s="34" t="s">
        <v>264</v>
      </c>
      <c r="AF5" s="30"/>
      <c r="AG5" s="38" t="s">
        <v>255</v>
      </c>
      <c r="AI5" s="36" t="s">
        <v>291</v>
      </c>
      <c r="AK5" s="36" t="str">
        <f t="shared" si="7"/>
        <v>D</v>
      </c>
      <c r="AP5" s="38" t="s">
        <v>255</v>
      </c>
    </row>
    <row r="6" spans="1:42" ht="13.5" customHeight="1" x14ac:dyDescent="0.2">
      <c r="A6" s="14" t="s">
        <v>82</v>
      </c>
      <c r="B6" s="15"/>
      <c r="C6" s="13" t="str">
        <f t="shared" si="0"/>
        <v/>
      </c>
      <c r="D6" s="13" t="str">
        <f t="shared" ref="D6:D21" si="8">IF(C6="",D5,IF(D5&lt;&gt;"",CONCATENATE(D5,"、",C6),C6))</f>
        <v/>
      </c>
      <c r="F6" s="18" t="s">
        <v>108</v>
      </c>
      <c r="G6" s="17"/>
      <c r="H6" s="13" t="str">
        <f t="shared" si="1"/>
        <v/>
      </c>
      <c r="I6" s="13" t="str">
        <f t="shared" si="5"/>
        <v>一般会計</v>
      </c>
      <c r="K6" s="14" t="s">
        <v>100</v>
      </c>
      <c r="L6" s="15"/>
      <c r="M6" s="13" t="str">
        <f t="shared" si="2"/>
        <v/>
      </c>
      <c r="N6" s="13" t="str">
        <f t="shared" si="6"/>
        <v/>
      </c>
      <c r="O6" s="13"/>
      <c r="P6" s="12" t="s">
        <v>71</v>
      </c>
      <c r="Q6" s="17"/>
      <c r="R6" s="13" t="str">
        <f t="shared" si="3"/>
        <v/>
      </c>
      <c r="S6" s="13" t="str">
        <f t="shared" si="4"/>
        <v>委託・請負</v>
      </c>
      <c r="T6" s="13"/>
      <c r="U6" s="32" t="s">
        <v>266</v>
      </c>
      <c r="W6" s="32" t="s">
        <v>141</v>
      </c>
      <c r="Y6" s="32" t="s">
        <v>296</v>
      </c>
      <c r="Z6" s="32" t="s">
        <v>426</v>
      </c>
      <c r="AA6" s="70" t="s">
        <v>390</v>
      </c>
      <c r="AB6" s="70" t="s">
        <v>520</v>
      </c>
      <c r="AC6" s="70" t="s">
        <v>131</v>
      </c>
      <c r="AD6" s="31"/>
      <c r="AE6" s="34" t="s">
        <v>262</v>
      </c>
      <c r="AF6" s="30"/>
      <c r="AG6" s="38" t="s">
        <v>256</v>
      </c>
      <c r="AI6" s="36" t="s">
        <v>292</v>
      </c>
      <c r="AK6" s="36" t="str">
        <f>CHAR(CODE(AK5)+1)</f>
        <v>E</v>
      </c>
      <c r="AP6" s="38" t="s">
        <v>256</v>
      </c>
    </row>
    <row r="7" spans="1:42" ht="13.5" customHeight="1" x14ac:dyDescent="0.2">
      <c r="A7" s="14" t="s">
        <v>83</v>
      </c>
      <c r="B7" s="15"/>
      <c r="C7" s="13" t="str">
        <f t="shared" si="0"/>
        <v/>
      </c>
      <c r="D7" s="13" t="str">
        <f t="shared" si="8"/>
        <v/>
      </c>
      <c r="F7" s="18" t="s">
        <v>205</v>
      </c>
      <c r="G7" s="17"/>
      <c r="H7" s="13" t="str">
        <f t="shared" si="1"/>
        <v/>
      </c>
      <c r="I7" s="13" t="str">
        <f t="shared" si="5"/>
        <v>一般会計</v>
      </c>
      <c r="K7" s="14" t="s">
        <v>101</v>
      </c>
      <c r="L7" s="15"/>
      <c r="M7" s="13" t="str">
        <f t="shared" si="2"/>
        <v/>
      </c>
      <c r="N7" s="13" t="str">
        <f t="shared" si="6"/>
        <v/>
      </c>
      <c r="O7" s="13"/>
      <c r="P7" s="12" t="s">
        <v>72</v>
      </c>
      <c r="Q7" s="17"/>
      <c r="R7" s="13" t="str">
        <f t="shared" si="3"/>
        <v/>
      </c>
      <c r="S7" s="13" t="str">
        <f t="shared" si="4"/>
        <v>委託・請負</v>
      </c>
      <c r="T7" s="13"/>
      <c r="U7" s="32"/>
      <c r="W7" s="32" t="s">
        <v>142</v>
      </c>
      <c r="Y7" s="32" t="s">
        <v>297</v>
      </c>
      <c r="Z7" s="32" t="s">
        <v>427</v>
      </c>
      <c r="AA7" s="70" t="s">
        <v>391</v>
      </c>
      <c r="AB7" s="70" t="s">
        <v>521</v>
      </c>
      <c r="AC7" s="31"/>
      <c r="AD7" s="31"/>
      <c r="AE7" s="32" t="s">
        <v>131</v>
      </c>
      <c r="AF7" s="30"/>
      <c r="AG7" s="38" t="s">
        <v>257</v>
      </c>
      <c r="AH7" s="63"/>
      <c r="AI7" s="38" t="s">
        <v>279</v>
      </c>
      <c r="AK7" s="36" t="str">
        <f>CHAR(CODE(AK6)+1)</f>
        <v>F</v>
      </c>
      <c r="AP7" s="38" t="s">
        <v>257</v>
      </c>
    </row>
    <row r="8" spans="1:42" ht="13.5" customHeight="1" x14ac:dyDescent="0.2">
      <c r="A8" s="14" t="s">
        <v>84</v>
      </c>
      <c r="B8" s="15"/>
      <c r="C8" s="13" t="str">
        <f t="shared" si="0"/>
        <v/>
      </c>
      <c r="D8" s="13" t="str">
        <f t="shared" si="8"/>
        <v/>
      </c>
      <c r="F8" s="18" t="s">
        <v>109</v>
      </c>
      <c r="G8" s="17"/>
      <c r="H8" s="13" t="str">
        <f t="shared" si="1"/>
        <v/>
      </c>
      <c r="I8" s="13" t="str">
        <f t="shared" si="5"/>
        <v>一般会計</v>
      </c>
      <c r="K8" s="14" t="s">
        <v>102</v>
      </c>
      <c r="L8" s="15"/>
      <c r="M8" s="13" t="str">
        <f t="shared" si="2"/>
        <v/>
      </c>
      <c r="N8" s="13" t="str">
        <f t="shared" si="6"/>
        <v/>
      </c>
      <c r="O8" s="13"/>
      <c r="P8" s="12" t="s">
        <v>73</v>
      </c>
      <c r="Q8" s="17"/>
      <c r="R8" s="13" t="str">
        <f t="shared" si="3"/>
        <v/>
      </c>
      <c r="S8" s="13" t="str">
        <f t="shared" si="4"/>
        <v>委託・請負</v>
      </c>
      <c r="T8" s="13"/>
      <c r="U8" s="32" t="s">
        <v>289</v>
      </c>
      <c r="W8" s="32" t="s">
        <v>143</v>
      </c>
      <c r="Y8" s="32" t="s">
        <v>298</v>
      </c>
      <c r="Z8" s="32" t="s">
        <v>428</v>
      </c>
      <c r="AA8" s="70" t="s">
        <v>392</v>
      </c>
      <c r="AB8" s="70" t="s">
        <v>522</v>
      </c>
      <c r="AC8" s="31"/>
      <c r="AD8" s="31"/>
      <c r="AE8" s="31"/>
      <c r="AF8" s="30"/>
      <c r="AG8" s="38" t="s">
        <v>258</v>
      </c>
      <c r="AI8" s="36" t="s">
        <v>280</v>
      </c>
      <c r="AK8" s="36" t="str">
        <f t="shared" si="7"/>
        <v>G</v>
      </c>
      <c r="AP8" s="38" t="s">
        <v>258</v>
      </c>
    </row>
    <row r="9" spans="1:42" ht="13.5" customHeight="1" x14ac:dyDescent="0.2">
      <c r="A9" s="14" t="s">
        <v>85</v>
      </c>
      <c r="B9" s="15"/>
      <c r="C9" s="13" t="str">
        <f t="shared" si="0"/>
        <v/>
      </c>
      <c r="D9" s="13" t="str">
        <f t="shared" si="8"/>
        <v/>
      </c>
      <c r="F9" s="18" t="s">
        <v>206</v>
      </c>
      <c r="G9" s="17"/>
      <c r="H9" s="13" t="str">
        <f t="shared" si="1"/>
        <v/>
      </c>
      <c r="I9" s="13" t="str">
        <f t="shared" si="5"/>
        <v>一般会計</v>
      </c>
      <c r="K9" s="14" t="s">
        <v>103</v>
      </c>
      <c r="L9" s="15"/>
      <c r="M9" s="13" t="str">
        <f t="shared" si="2"/>
        <v/>
      </c>
      <c r="N9" s="13" t="str">
        <f t="shared" si="6"/>
        <v/>
      </c>
      <c r="O9" s="13"/>
      <c r="P9" s="13"/>
      <c r="Q9" s="19"/>
      <c r="T9" s="13"/>
      <c r="U9" s="32" t="s">
        <v>290</v>
      </c>
      <c r="W9" s="32" t="s">
        <v>144</v>
      </c>
      <c r="Y9" s="32" t="s">
        <v>299</v>
      </c>
      <c r="Z9" s="32" t="s">
        <v>429</v>
      </c>
      <c r="AA9" s="70" t="s">
        <v>393</v>
      </c>
      <c r="AB9" s="70" t="s">
        <v>523</v>
      </c>
      <c r="AC9" s="31"/>
      <c r="AD9" s="31"/>
      <c r="AE9" s="31"/>
      <c r="AF9" s="30"/>
      <c r="AG9" s="38" t="s">
        <v>259</v>
      </c>
      <c r="AI9" s="60"/>
      <c r="AK9" s="36" t="str">
        <f t="shared" si="7"/>
        <v>H</v>
      </c>
      <c r="AP9" s="38" t="s">
        <v>259</v>
      </c>
    </row>
    <row r="10" spans="1:42" ht="13.5" customHeight="1" x14ac:dyDescent="0.2">
      <c r="A10" s="14" t="s">
        <v>225</v>
      </c>
      <c r="B10" s="15"/>
      <c r="C10" s="13" t="str">
        <f t="shared" si="0"/>
        <v/>
      </c>
      <c r="D10" s="13" t="str">
        <f t="shared" si="8"/>
        <v/>
      </c>
      <c r="F10" s="18" t="s">
        <v>110</v>
      </c>
      <c r="G10" s="17"/>
      <c r="H10" s="13" t="str">
        <f t="shared" si="1"/>
        <v/>
      </c>
      <c r="I10" s="13" t="str">
        <f t="shared" si="5"/>
        <v>一般会計</v>
      </c>
      <c r="K10" s="14" t="s">
        <v>228</v>
      </c>
      <c r="L10" s="15"/>
      <c r="M10" s="13" t="str">
        <f t="shared" si="2"/>
        <v/>
      </c>
      <c r="N10" s="13" t="str">
        <f t="shared" si="6"/>
        <v/>
      </c>
      <c r="O10" s="13"/>
      <c r="P10" s="13" t="str">
        <f>S8</f>
        <v>委託・請負</v>
      </c>
      <c r="Q10" s="19"/>
      <c r="T10" s="13"/>
      <c r="W10" s="32" t="s">
        <v>145</v>
      </c>
      <c r="Y10" s="32" t="s">
        <v>300</v>
      </c>
      <c r="Z10" s="32" t="s">
        <v>430</v>
      </c>
      <c r="AA10" s="70" t="s">
        <v>394</v>
      </c>
      <c r="AB10" s="70" t="s">
        <v>524</v>
      </c>
      <c r="AC10" s="31"/>
      <c r="AD10" s="31"/>
      <c r="AE10" s="31"/>
      <c r="AF10" s="30"/>
      <c r="AG10" s="38" t="s">
        <v>247</v>
      </c>
      <c r="AK10" s="36" t="str">
        <f t="shared" si="7"/>
        <v>I</v>
      </c>
      <c r="AP10" s="36" t="s">
        <v>245</v>
      </c>
    </row>
    <row r="11" spans="1:42" ht="13.5" customHeight="1" x14ac:dyDescent="0.2">
      <c r="A11" s="14" t="s">
        <v>86</v>
      </c>
      <c r="B11" s="15"/>
      <c r="C11" s="13" t="str">
        <f t="shared" si="0"/>
        <v/>
      </c>
      <c r="D11" s="13" t="str">
        <f t="shared" si="8"/>
        <v/>
      </c>
      <c r="F11" s="18" t="s">
        <v>111</v>
      </c>
      <c r="G11" s="17"/>
      <c r="H11" s="13" t="str">
        <f t="shared" si="1"/>
        <v/>
      </c>
      <c r="I11" s="13" t="str">
        <f t="shared" si="5"/>
        <v>一般会計</v>
      </c>
      <c r="K11" s="14" t="s">
        <v>104</v>
      </c>
      <c r="L11" s="15" t="s">
        <v>588</v>
      </c>
      <c r="M11" s="13" t="str">
        <f t="shared" si="2"/>
        <v>その他の事項経費</v>
      </c>
      <c r="N11" s="13" t="str">
        <f t="shared" si="6"/>
        <v>その他の事項経費</v>
      </c>
      <c r="O11" s="13"/>
      <c r="P11" s="13"/>
      <c r="Q11" s="19"/>
      <c r="T11" s="13"/>
      <c r="W11" s="32" t="s">
        <v>146</v>
      </c>
      <c r="Y11" s="32" t="s">
        <v>301</v>
      </c>
      <c r="Z11" s="32" t="s">
        <v>431</v>
      </c>
      <c r="AA11" s="70" t="s">
        <v>395</v>
      </c>
      <c r="AB11" s="70" t="s">
        <v>525</v>
      </c>
      <c r="AC11" s="31"/>
      <c r="AD11" s="31"/>
      <c r="AE11" s="31"/>
      <c r="AF11" s="30"/>
      <c r="AG11" s="36" t="s">
        <v>250</v>
      </c>
      <c r="AK11" s="36" t="str">
        <f t="shared" si="7"/>
        <v>J</v>
      </c>
    </row>
    <row r="12" spans="1:42" ht="13.5" customHeight="1" x14ac:dyDescent="0.2">
      <c r="A12" s="14" t="s">
        <v>87</v>
      </c>
      <c r="B12" s="15"/>
      <c r="C12" s="13" t="str">
        <f t="shared" ref="C12:C24" si="9">IF(B12="","",A12)</f>
        <v/>
      </c>
      <c r="D12" s="13" t="str">
        <f t="shared" si="8"/>
        <v/>
      </c>
      <c r="F12" s="18" t="s">
        <v>112</v>
      </c>
      <c r="G12" s="17"/>
      <c r="H12" s="13" t="str">
        <f t="shared" si="1"/>
        <v/>
      </c>
      <c r="I12" s="13" t="str">
        <f t="shared" si="5"/>
        <v>一般会計</v>
      </c>
      <c r="K12" s="13"/>
      <c r="L12" s="13"/>
      <c r="O12" s="13"/>
      <c r="P12" s="13"/>
      <c r="Q12" s="19"/>
      <c r="T12" s="13"/>
      <c r="U12" s="29" t="s">
        <v>550</v>
      </c>
      <c r="W12" s="32" t="s">
        <v>147</v>
      </c>
      <c r="Y12" s="32" t="s">
        <v>302</v>
      </c>
      <c r="Z12" s="32" t="s">
        <v>432</v>
      </c>
      <c r="AA12" s="70" t="s">
        <v>396</v>
      </c>
      <c r="AB12" s="70" t="s">
        <v>526</v>
      </c>
      <c r="AC12" s="31"/>
      <c r="AD12" s="31"/>
      <c r="AE12" s="31"/>
      <c r="AF12" s="30"/>
      <c r="AG12" s="36" t="s">
        <v>248</v>
      </c>
      <c r="AK12" s="36" t="str">
        <f t="shared" si="7"/>
        <v>K</v>
      </c>
    </row>
    <row r="13" spans="1:42" ht="13.5" customHeight="1" x14ac:dyDescent="0.2">
      <c r="A13" s="14" t="s">
        <v>88</v>
      </c>
      <c r="B13" s="15"/>
      <c r="C13" s="13" t="str">
        <f t="shared" si="9"/>
        <v/>
      </c>
      <c r="D13" s="13" t="str">
        <f t="shared" si="8"/>
        <v/>
      </c>
      <c r="F13" s="18" t="s">
        <v>113</v>
      </c>
      <c r="G13" s="17"/>
      <c r="H13" s="13" t="str">
        <f t="shared" si="1"/>
        <v/>
      </c>
      <c r="I13" s="13" t="str">
        <f t="shared" si="5"/>
        <v>一般会計</v>
      </c>
      <c r="K13" s="13" t="str">
        <f>N11</f>
        <v>その他の事項経費</v>
      </c>
      <c r="L13" s="13"/>
      <c r="O13" s="13"/>
      <c r="P13" s="13"/>
      <c r="Q13" s="19"/>
      <c r="T13" s="13"/>
      <c r="U13" s="32" t="s">
        <v>164</v>
      </c>
      <c r="W13" s="32" t="s">
        <v>148</v>
      </c>
      <c r="Y13" s="32" t="s">
        <v>303</v>
      </c>
      <c r="Z13" s="32" t="s">
        <v>433</v>
      </c>
      <c r="AA13" s="70" t="s">
        <v>397</v>
      </c>
      <c r="AB13" s="70" t="s">
        <v>527</v>
      </c>
      <c r="AC13" s="31"/>
      <c r="AD13" s="31"/>
      <c r="AE13" s="31"/>
      <c r="AF13" s="30"/>
      <c r="AG13" s="36" t="s">
        <v>249</v>
      </c>
      <c r="AK13" s="36" t="str">
        <f t="shared" si="7"/>
        <v>L</v>
      </c>
    </row>
    <row r="14" spans="1:42" ht="13.5" customHeight="1" x14ac:dyDescent="0.2">
      <c r="A14" s="14" t="s">
        <v>89</v>
      </c>
      <c r="B14" s="15"/>
      <c r="C14" s="13" t="str">
        <f t="shared" si="9"/>
        <v/>
      </c>
      <c r="D14" s="13" t="str">
        <f t="shared" si="8"/>
        <v/>
      </c>
      <c r="F14" s="18" t="s">
        <v>114</v>
      </c>
      <c r="G14" s="17"/>
      <c r="H14" s="13" t="str">
        <f t="shared" si="1"/>
        <v/>
      </c>
      <c r="I14" s="13" t="str">
        <f t="shared" si="5"/>
        <v>一般会計</v>
      </c>
      <c r="K14" s="13"/>
      <c r="L14" s="13"/>
      <c r="O14" s="13"/>
      <c r="P14" s="13"/>
      <c r="Q14" s="19"/>
      <c r="T14" s="13"/>
      <c r="U14" s="32" t="s">
        <v>551</v>
      </c>
      <c r="W14" s="32" t="s">
        <v>149</v>
      </c>
      <c r="Y14" s="32" t="s">
        <v>304</v>
      </c>
      <c r="Z14" s="32" t="s">
        <v>434</v>
      </c>
      <c r="AA14" s="70" t="s">
        <v>398</v>
      </c>
      <c r="AB14" s="70" t="s">
        <v>528</v>
      </c>
      <c r="AC14" s="31"/>
      <c r="AD14" s="31"/>
      <c r="AE14" s="31"/>
      <c r="AF14" s="30"/>
      <c r="AG14" s="60"/>
      <c r="AK14" s="36" t="str">
        <f t="shared" si="7"/>
        <v>M</v>
      </c>
    </row>
    <row r="15" spans="1:42" ht="13.5" customHeight="1" x14ac:dyDescent="0.2">
      <c r="A15" s="14" t="s">
        <v>90</v>
      </c>
      <c r="B15" s="15"/>
      <c r="C15" s="13" t="str">
        <f t="shared" si="9"/>
        <v/>
      </c>
      <c r="D15" s="13" t="str">
        <f t="shared" si="8"/>
        <v/>
      </c>
      <c r="F15" s="18" t="s">
        <v>115</v>
      </c>
      <c r="G15" s="17"/>
      <c r="H15" s="13" t="str">
        <f t="shared" si="1"/>
        <v/>
      </c>
      <c r="I15" s="13" t="str">
        <f t="shared" si="5"/>
        <v>一般会計</v>
      </c>
      <c r="K15" s="13"/>
      <c r="L15" s="13"/>
      <c r="O15" s="13"/>
      <c r="P15" s="13"/>
      <c r="Q15" s="19"/>
      <c r="T15" s="13"/>
      <c r="U15" s="32" t="s">
        <v>552</v>
      </c>
      <c r="W15" s="32" t="s">
        <v>150</v>
      </c>
      <c r="Y15" s="32" t="s">
        <v>305</v>
      </c>
      <c r="Z15" s="32" t="s">
        <v>435</v>
      </c>
      <c r="AA15" s="70" t="s">
        <v>399</v>
      </c>
      <c r="AB15" s="70" t="s">
        <v>529</v>
      </c>
      <c r="AC15" s="31"/>
      <c r="AD15" s="31"/>
      <c r="AE15" s="31"/>
      <c r="AF15" s="30"/>
      <c r="AG15" s="61"/>
      <c r="AK15" s="36" t="str">
        <f t="shared" si="7"/>
        <v>N</v>
      </c>
    </row>
    <row r="16" spans="1:42" ht="13.5" customHeight="1" x14ac:dyDescent="0.2">
      <c r="A16" s="14" t="s">
        <v>91</v>
      </c>
      <c r="B16" s="15"/>
      <c r="C16" s="13" t="str">
        <f t="shared" si="9"/>
        <v/>
      </c>
      <c r="D16" s="13" t="str">
        <f t="shared" si="8"/>
        <v/>
      </c>
      <c r="F16" s="18" t="s">
        <v>116</v>
      </c>
      <c r="G16" s="17"/>
      <c r="H16" s="13" t="str">
        <f t="shared" si="1"/>
        <v/>
      </c>
      <c r="I16" s="13" t="str">
        <f t="shared" si="5"/>
        <v>一般会計</v>
      </c>
      <c r="K16" s="13"/>
      <c r="L16" s="13"/>
      <c r="O16" s="13"/>
      <c r="P16" s="13"/>
      <c r="Q16" s="19"/>
      <c r="T16" s="13"/>
      <c r="U16" s="32" t="s">
        <v>553</v>
      </c>
      <c r="W16" s="32" t="s">
        <v>151</v>
      </c>
      <c r="Y16" s="32" t="s">
        <v>306</v>
      </c>
      <c r="Z16" s="32" t="s">
        <v>436</v>
      </c>
      <c r="AA16" s="70" t="s">
        <v>400</v>
      </c>
      <c r="AB16" s="70" t="s">
        <v>530</v>
      </c>
      <c r="AC16" s="31"/>
      <c r="AD16" s="31"/>
      <c r="AE16" s="31"/>
      <c r="AF16" s="30"/>
      <c r="AG16" s="61"/>
      <c r="AK16" s="36" t="str">
        <f t="shared" si="7"/>
        <v>O</v>
      </c>
    </row>
    <row r="17" spans="1:37" ht="13.5" customHeight="1" x14ac:dyDescent="0.2">
      <c r="A17" s="14" t="s">
        <v>92</v>
      </c>
      <c r="B17" s="15"/>
      <c r="C17" s="13" t="str">
        <f t="shared" si="9"/>
        <v/>
      </c>
      <c r="D17" s="13" t="str">
        <f t="shared" si="8"/>
        <v/>
      </c>
      <c r="F17" s="18" t="s">
        <v>117</v>
      </c>
      <c r="G17" s="17"/>
      <c r="H17" s="13" t="str">
        <f t="shared" si="1"/>
        <v/>
      </c>
      <c r="I17" s="13" t="str">
        <f t="shared" si="5"/>
        <v>一般会計</v>
      </c>
      <c r="K17" s="13"/>
      <c r="L17" s="13"/>
      <c r="O17" s="13"/>
      <c r="P17" s="13"/>
      <c r="Q17" s="19"/>
      <c r="T17" s="13"/>
      <c r="U17" s="32" t="s">
        <v>554</v>
      </c>
      <c r="W17" s="32" t="s">
        <v>152</v>
      </c>
      <c r="Y17" s="32" t="s">
        <v>307</v>
      </c>
      <c r="Z17" s="32" t="s">
        <v>437</v>
      </c>
      <c r="AA17" s="70" t="s">
        <v>401</v>
      </c>
      <c r="AB17" s="70" t="s">
        <v>531</v>
      </c>
      <c r="AC17" s="31"/>
      <c r="AD17" s="31"/>
      <c r="AE17" s="31"/>
      <c r="AF17" s="30"/>
      <c r="AG17" s="61"/>
      <c r="AK17" s="36" t="str">
        <f t="shared" si="7"/>
        <v>P</v>
      </c>
    </row>
    <row r="18" spans="1:37" ht="13.5" customHeight="1" x14ac:dyDescent="0.2">
      <c r="A18" s="14" t="s">
        <v>93</v>
      </c>
      <c r="B18" s="15" t="s">
        <v>588</v>
      </c>
      <c r="C18" s="13" t="str">
        <f t="shared" si="9"/>
        <v>ＩＴ戦略</v>
      </c>
      <c r="D18" s="13" t="str">
        <f t="shared" si="8"/>
        <v>ＩＴ戦略</v>
      </c>
      <c r="F18" s="18" t="s">
        <v>118</v>
      </c>
      <c r="G18" s="17"/>
      <c r="H18" s="13" t="str">
        <f t="shared" si="1"/>
        <v/>
      </c>
      <c r="I18" s="13" t="str">
        <f t="shared" si="5"/>
        <v>一般会計</v>
      </c>
      <c r="K18" s="13"/>
      <c r="L18" s="13"/>
      <c r="O18" s="13"/>
      <c r="P18" s="13"/>
      <c r="Q18" s="19"/>
      <c r="T18" s="13"/>
      <c r="U18" s="32" t="s">
        <v>555</v>
      </c>
      <c r="W18" s="32" t="s">
        <v>153</v>
      </c>
      <c r="Y18" s="32" t="s">
        <v>308</v>
      </c>
      <c r="Z18" s="32" t="s">
        <v>438</v>
      </c>
      <c r="AA18" s="70" t="s">
        <v>402</v>
      </c>
      <c r="AB18" s="70" t="s">
        <v>532</v>
      </c>
      <c r="AC18" s="31"/>
      <c r="AD18" s="31"/>
      <c r="AE18" s="31"/>
      <c r="AF18" s="30"/>
      <c r="AK18" s="36" t="str">
        <f t="shared" si="7"/>
        <v>Q</v>
      </c>
    </row>
    <row r="19" spans="1:37" ht="13.5" customHeight="1" x14ac:dyDescent="0.2">
      <c r="A19" s="14" t="s">
        <v>94</v>
      </c>
      <c r="B19" s="15"/>
      <c r="C19" s="13" t="str">
        <f t="shared" si="9"/>
        <v/>
      </c>
      <c r="D19" s="13" t="str">
        <f t="shared" si="8"/>
        <v>ＩＴ戦略</v>
      </c>
      <c r="F19" s="18" t="s">
        <v>119</v>
      </c>
      <c r="G19" s="17"/>
      <c r="H19" s="13" t="str">
        <f t="shared" si="1"/>
        <v/>
      </c>
      <c r="I19" s="13" t="str">
        <f t="shared" si="5"/>
        <v>一般会計</v>
      </c>
      <c r="K19" s="13"/>
      <c r="L19" s="13"/>
      <c r="O19" s="13"/>
      <c r="P19" s="13"/>
      <c r="Q19" s="19"/>
      <c r="T19" s="13"/>
      <c r="U19" s="32" t="s">
        <v>556</v>
      </c>
      <c r="W19" s="32" t="s">
        <v>154</v>
      </c>
      <c r="Y19" s="32" t="s">
        <v>309</v>
      </c>
      <c r="Z19" s="32" t="s">
        <v>439</v>
      </c>
      <c r="AA19" s="70" t="s">
        <v>403</v>
      </c>
      <c r="AB19" s="70" t="s">
        <v>533</v>
      </c>
      <c r="AC19" s="31"/>
      <c r="AD19" s="31"/>
      <c r="AE19" s="31"/>
      <c r="AF19" s="30"/>
      <c r="AK19" s="36" t="str">
        <f t="shared" si="7"/>
        <v>R</v>
      </c>
    </row>
    <row r="20" spans="1:37" ht="13.5" customHeight="1" x14ac:dyDescent="0.2">
      <c r="A20" s="14" t="s">
        <v>216</v>
      </c>
      <c r="B20" s="15"/>
      <c r="C20" s="13" t="str">
        <f t="shared" si="9"/>
        <v/>
      </c>
      <c r="D20" s="13" t="str">
        <f t="shared" si="8"/>
        <v>ＩＴ戦略</v>
      </c>
      <c r="F20" s="18" t="s">
        <v>215</v>
      </c>
      <c r="G20" s="17"/>
      <c r="H20" s="13" t="str">
        <f t="shared" si="1"/>
        <v/>
      </c>
      <c r="I20" s="13" t="str">
        <f t="shared" si="5"/>
        <v>一般会計</v>
      </c>
      <c r="K20" s="13"/>
      <c r="L20" s="13"/>
      <c r="O20" s="13"/>
      <c r="P20" s="13"/>
      <c r="Q20" s="19"/>
      <c r="T20" s="13"/>
      <c r="U20" s="32" t="s">
        <v>557</v>
      </c>
      <c r="W20" s="32" t="s">
        <v>155</v>
      </c>
      <c r="Y20" s="32" t="s">
        <v>310</v>
      </c>
      <c r="Z20" s="32" t="s">
        <v>440</v>
      </c>
      <c r="AA20" s="70" t="s">
        <v>404</v>
      </c>
      <c r="AB20" s="70" t="s">
        <v>534</v>
      </c>
      <c r="AC20" s="31"/>
      <c r="AD20" s="31"/>
      <c r="AE20" s="31"/>
      <c r="AF20" s="30"/>
      <c r="AK20" s="36" t="str">
        <f t="shared" si="7"/>
        <v>S</v>
      </c>
    </row>
    <row r="21" spans="1:37" ht="13.5" customHeight="1" x14ac:dyDescent="0.2">
      <c r="A21" s="14" t="s">
        <v>217</v>
      </c>
      <c r="B21" s="15"/>
      <c r="C21" s="13" t="str">
        <f t="shared" si="9"/>
        <v/>
      </c>
      <c r="D21" s="13" t="str">
        <f t="shared" si="8"/>
        <v>ＩＴ戦略</v>
      </c>
      <c r="F21" s="18" t="s">
        <v>120</v>
      </c>
      <c r="G21" s="17"/>
      <c r="H21" s="13" t="str">
        <f t="shared" si="1"/>
        <v/>
      </c>
      <c r="I21" s="13" t="str">
        <f t="shared" si="5"/>
        <v>一般会計</v>
      </c>
      <c r="K21" s="13"/>
      <c r="L21" s="13"/>
      <c r="O21" s="13"/>
      <c r="P21" s="13"/>
      <c r="Q21" s="19"/>
      <c r="T21" s="13"/>
      <c r="U21" s="32" t="s">
        <v>558</v>
      </c>
      <c r="W21" s="32" t="s">
        <v>156</v>
      </c>
      <c r="Y21" s="32" t="s">
        <v>311</v>
      </c>
      <c r="Z21" s="32" t="s">
        <v>441</v>
      </c>
      <c r="AA21" s="70" t="s">
        <v>405</v>
      </c>
      <c r="AB21" s="70" t="s">
        <v>535</v>
      </c>
      <c r="AC21" s="31"/>
      <c r="AD21" s="31"/>
      <c r="AE21" s="31"/>
      <c r="AF21" s="30"/>
      <c r="AK21" s="36" t="str">
        <f t="shared" si="7"/>
        <v>T</v>
      </c>
    </row>
    <row r="22" spans="1:37" ht="13.5" customHeight="1" x14ac:dyDescent="0.2">
      <c r="A22" s="14" t="s">
        <v>218</v>
      </c>
      <c r="B22" s="15"/>
      <c r="C22" s="13" t="str">
        <f t="shared" si="9"/>
        <v/>
      </c>
      <c r="D22" s="13" t="str">
        <f>IF(C22="",D21,IF(D21&lt;&gt;"",CONCATENATE(D21,"、",C22),C22))</f>
        <v>ＩＴ戦略</v>
      </c>
      <c r="F22" s="18" t="s">
        <v>121</v>
      </c>
      <c r="G22" s="17"/>
      <c r="H22" s="13" t="str">
        <f t="shared" si="1"/>
        <v/>
      </c>
      <c r="I22" s="13" t="str">
        <f t="shared" si="5"/>
        <v>一般会計</v>
      </c>
      <c r="K22" s="13"/>
      <c r="L22" s="13"/>
      <c r="O22" s="13"/>
      <c r="P22" s="13"/>
      <c r="Q22" s="19"/>
      <c r="T22" s="13"/>
      <c r="U22" s="32" t="s">
        <v>559</v>
      </c>
      <c r="W22" s="32" t="s">
        <v>157</v>
      </c>
      <c r="Y22" s="32" t="s">
        <v>312</v>
      </c>
      <c r="Z22" s="32" t="s">
        <v>442</v>
      </c>
      <c r="AA22" s="70" t="s">
        <v>406</v>
      </c>
      <c r="AB22" s="70" t="s">
        <v>536</v>
      </c>
      <c r="AC22" s="31"/>
      <c r="AD22" s="31"/>
      <c r="AE22" s="31"/>
      <c r="AF22" s="30"/>
      <c r="AK22" s="36" t="str">
        <f t="shared" si="7"/>
        <v>U</v>
      </c>
    </row>
    <row r="23" spans="1:37" ht="13.5" customHeight="1" x14ac:dyDescent="0.2">
      <c r="A23" s="14" t="s">
        <v>219</v>
      </c>
      <c r="B23" s="15"/>
      <c r="C23" s="13" t="str">
        <f t="shared" si="9"/>
        <v/>
      </c>
      <c r="D23" s="13" t="str">
        <f>IF(C23="",D22,IF(D22&lt;&gt;"",CONCATENATE(D22,"、",C23),C23))</f>
        <v>ＩＴ戦略</v>
      </c>
      <c r="F23" s="18" t="s">
        <v>122</v>
      </c>
      <c r="G23" s="17"/>
      <c r="H23" s="13" t="str">
        <f t="shared" si="1"/>
        <v/>
      </c>
      <c r="I23" s="13" t="str">
        <f t="shared" si="5"/>
        <v>一般会計</v>
      </c>
      <c r="K23" s="13"/>
      <c r="L23" s="13"/>
      <c r="O23" s="13"/>
      <c r="P23" s="13"/>
      <c r="Q23" s="19"/>
      <c r="T23" s="13"/>
      <c r="U23" s="32" t="s">
        <v>560</v>
      </c>
      <c r="W23" s="32" t="s">
        <v>575</v>
      </c>
      <c r="Y23" s="32" t="s">
        <v>313</v>
      </c>
      <c r="Z23" s="32" t="s">
        <v>443</v>
      </c>
      <c r="AA23" s="70" t="s">
        <v>407</v>
      </c>
      <c r="AB23" s="70" t="s">
        <v>537</v>
      </c>
      <c r="AC23" s="31"/>
      <c r="AD23" s="31"/>
      <c r="AE23" s="31"/>
      <c r="AF23" s="30"/>
      <c r="AK23" s="36" t="str">
        <f t="shared" si="7"/>
        <v>V</v>
      </c>
    </row>
    <row r="24" spans="1:37" ht="13.5" customHeight="1" x14ac:dyDescent="0.2">
      <c r="A24" s="66" t="s">
        <v>281</v>
      </c>
      <c r="B24" s="15"/>
      <c r="C24" s="13" t="str">
        <f t="shared" si="9"/>
        <v/>
      </c>
      <c r="D24" s="13" t="str">
        <f>IF(C24="",D23,IF(D23&lt;&gt;"",CONCATENATE(D23,"、",C24),C24))</f>
        <v>ＩＴ戦略</v>
      </c>
      <c r="F24" s="18" t="s">
        <v>285</v>
      </c>
      <c r="G24" s="17"/>
      <c r="H24" s="13" t="str">
        <f t="shared" si="1"/>
        <v/>
      </c>
      <c r="I24" s="13" t="str">
        <f t="shared" si="5"/>
        <v>一般会計</v>
      </c>
      <c r="K24" s="13"/>
      <c r="L24" s="13"/>
      <c r="O24" s="13"/>
      <c r="P24" s="13"/>
      <c r="Q24" s="19"/>
      <c r="T24" s="13"/>
      <c r="U24" s="32" t="s">
        <v>561</v>
      </c>
      <c r="Y24" s="32" t="s">
        <v>314</v>
      </c>
      <c r="Z24" s="32" t="s">
        <v>444</v>
      </c>
      <c r="AA24" s="70" t="s">
        <v>408</v>
      </c>
      <c r="AB24" s="70" t="s">
        <v>538</v>
      </c>
      <c r="AC24" s="31"/>
      <c r="AD24" s="31"/>
      <c r="AE24" s="31"/>
      <c r="AF24" s="30"/>
      <c r="AK24" s="36" t="str">
        <f>CHAR(CODE(AK23)+1)</f>
        <v>W</v>
      </c>
    </row>
    <row r="25" spans="1:37" ht="13.5" customHeight="1" x14ac:dyDescent="0.2">
      <c r="A25" s="68"/>
      <c r="B25" s="67"/>
      <c r="F25" s="18" t="s">
        <v>123</v>
      </c>
      <c r="G25" s="17"/>
      <c r="H25" s="13" t="str">
        <f t="shared" si="1"/>
        <v/>
      </c>
      <c r="I25" s="13" t="str">
        <f t="shared" si="5"/>
        <v>一般会計</v>
      </c>
      <c r="K25" s="13"/>
      <c r="L25" s="13"/>
      <c r="O25" s="13"/>
      <c r="P25" s="13"/>
      <c r="Q25" s="19"/>
      <c r="T25" s="13"/>
      <c r="U25" s="32" t="s">
        <v>562</v>
      </c>
      <c r="Y25" s="32" t="s">
        <v>315</v>
      </c>
      <c r="Z25" s="32" t="s">
        <v>445</v>
      </c>
      <c r="AA25" s="70" t="s">
        <v>409</v>
      </c>
      <c r="AB25" s="70" t="s">
        <v>539</v>
      </c>
      <c r="AC25" s="31"/>
      <c r="AD25" s="31"/>
      <c r="AE25" s="31"/>
      <c r="AF25" s="30"/>
      <c r="AK25" s="36" t="str">
        <f t="shared" si="7"/>
        <v>X</v>
      </c>
    </row>
    <row r="26" spans="1:37" ht="13.5" customHeight="1" x14ac:dyDescent="0.2">
      <c r="A26" s="65"/>
      <c r="B26" s="64"/>
      <c r="F26" s="18" t="s">
        <v>124</v>
      </c>
      <c r="G26" s="17"/>
      <c r="H26" s="13" t="str">
        <f t="shared" si="1"/>
        <v/>
      </c>
      <c r="I26" s="13" t="str">
        <f t="shared" si="5"/>
        <v>一般会計</v>
      </c>
      <c r="K26" s="13"/>
      <c r="L26" s="13"/>
      <c r="O26" s="13"/>
      <c r="P26" s="13"/>
      <c r="Q26" s="19"/>
      <c r="T26" s="13"/>
      <c r="U26" s="32" t="s">
        <v>563</v>
      </c>
      <c r="Y26" s="32" t="s">
        <v>316</v>
      </c>
      <c r="Z26" s="32" t="s">
        <v>446</v>
      </c>
      <c r="AA26" s="70" t="s">
        <v>410</v>
      </c>
      <c r="AB26" s="70" t="s">
        <v>540</v>
      </c>
      <c r="AC26" s="31"/>
      <c r="AD26" s="31"/>
      <c r="AE26" s="31"/>
      <c r="AF26" s="30"/>
      <c r="AK26" s="36" t="str">
        <f t="shared" si="7"/>
        <v>Y</v>
      </c>
    </row>
    <row r="27" spans="1:37" ht="13.5" customHeight="1" x14ac:dyDescent="0.2">
      <c r="A27" s="13" t="str">
        <f>IF(D24="", "-", D24)</f>
        <v>ＩＴ戦略</v>
      </c>
      <c r="B27" s="13"/>
      <c r="F27" s="18" t="s">
        <v>125</v>
      </c>
      <c r="G27" s="17"/>
      <c r="H27" s="13" t="str">
        <f t="shared" si="1"/>
        <v/>
      </c>
      <c r="I27" s="13" t="str">
        <f t="shared" si="5"/>
        <v>一般会計</v>
      </c>
      <c r="K27" s="13"/>
      <c r="L27" s="13"/>
      <c r="O27" s="13"/>
      <c r="P27" s="13"/>
      <c r="Q27" s="19"/>
      <c r="T27" s="13"/>
      <c r="U27" s="32" t="s">
        <v>564</v>
      </c>
      <c r="Y27" s="32" t="s">
        <v>317</v>
      </c>
      <c r="Z27" s="32" t="s">
        <v>447</v>
      </c>
      <c r="AA27" s="70" t="s">
        <v>411</v>
      </c>
      <c r="AB27" s="70" t="s">
        <v>541</v>
      </c>
      <c r="AC27" s="31"/>
      <c r="AD27" s="31"/>
      <c r="AE27" s="31"/>
      <c r="AF27" s="30"/>
      <c r="AK27" s="36" t="str">
        <f>CHAR(CODE(AK26)+1)</f>
        <v>Z</v>
      </c>
    </row>
    <row r="28" spans="1:37" ht="13.5" customHeight="1" x14ac:dyDescent="0.2">
      <c r="B28" s="13"/>
      <c r="F28" s="18" t="s">
        <v>126</v>
      </c>
      <c r="G28" s="17"/>
      <c r="H28" s="13" t="str">
        <f t="shared" si="1"/>
        <v/>
      </c>
      <c r="I28" s="13" t="str">
        <f t="shared" si="5"/>
        <v>一般会計</v>
      </c>
      <c r="K28" s="13"/>
      <c r="L28" s="13"/>
      <c r="O28" s="13"/>
      <c r="P28" s="13"/>
      <c r="Q28" s="19"/>
      <c r="T28" s="13"/>
      <c r="U28" s="32" t="s">
        <v>565</v>
      </c>
      <c r="Y28" s="32" t="s">
        <v>318</v>
      </c>
      <c r="Z28" s="32" t="s">
        <v>448</v>
      </c>
      <c r="AA28" s="70" t="s">
        <v>412</v>
      </c>
      <c r="AB28" s="70" t="s">
        <v>542</v>
      </c>
      <c r="AC28" s="31"/>
      <c r="AD28" s="31"/>
      <c r="AE28" s="31"/>
      <c r="AF28" s="30"/>
      <c r="AK28" s="36" t="s">
        <v>195</v>
      </c>
    </row>
    <row r="29" spans="1:37" ht="13.5" customHeight="1" x14ac:dyDescent="0.2">
      <c r="A29" s="13"/>
      <c r="B29" s="13"/>
      <c r="F29" s="18" t="s">
        <v>207</v>
      </c>
      <c r="G29" s="17"/>
      <c r="H29" s="13" t="str">
        <f t="shared" si="1"/>
        <v/>
      </c>
      <c r="I29" s="13" t="str">
        <f t="shared" si="5"/>
        <v>一般会計</v>
      </c>
      <c r="K29" s="13"/>
      <c r="L29" s="13"/>
      <c r="O29" s="13"/>
      <c r="P29" s="13"/>
      <c r="Q29" s="19"/>
      <c r="T29" s="13"/>
      <c r="U29" s="32" t="s">
        <v>566</v>
      </c>
      <c r="Y29" s="32" t="s">
        <v>319</v>
      </c>
      <c r="Z29" s="32" t="s">
        <v>449</v>
      </c>
      <c r="AA29" s="70" t="s">
        <v>413</v>
      </c>
      <c r="AB29" s="70" t="s">
        <v>543</v>
      </c>
      <c r="AC29" s="31"/>
      <c r="AD29" s="31"/>
      <c r="AE29" s="31"/>
      <c r="AF29" s="30"/>
      <c r="AK29" s="36" t="str">
        <f t="shared" si="7"/>
        <v>b</v>
      </c>
    </row>
    <row r="30" spans="1:37" ht="13.5" customHeight="1" x14ac:dyDescent="0.2">
      <c r="A30" s="13"/>
      <c r="B30" s="13"/>
      <c r="F30" s="18" t="s">
        <v>208</v>
      </c>
      <c r="G30" s="17"/>
      <c r="H30" s="13" t="str">
        <f t="shared" si="1"/>
        <v/>
      </c>
      <c r="I30" s="13" t="str">
        <f t="shared" si="5"/>
        <v>一般会計</v>
      </c>
      <c r="K30" s="13"/>
      <c r="L30" s="13"/>
      <c r="O30" s="13"/>
      <c r="P30" s="13"/>
      <c r="Q30" s="19"/>
      <c r="T30" s="13"/>
      <c r="U30" s="32" t="s">
        <v>567</v>
      </c>
      <c r="Y30" s="32" t="s">
        <v>320</v>
      </c>
      <c r="Z30" s="32" t="s">
        <v>450</v>
      </c>
      <c r="AA30" s="70" t="s">
        <v>414</v>
      </c>
      <c r="AB30" s="70" t="s">
        <v>544</v>
      </c>
      <c r="AC30" s="31"/>
      <c r="AD30" s="31"/>
      <c r="AE30" s="31"/>
      <c r="AF30" s="30"/>
      <c r="AK30" s="36" t="str">
        <f t="shared" si="7"/>
        <v>c</v>
      </c>
    </row>
    <row r="31" spans="1:37" ht="13.5" customHeight="1" x14ac:dyDescent="0.2">
      <c r="A31" s="13"/>
      <c r="B31" s="13"/>
      <c r="F31" s="18" t="s">
        <v>209</v>
      </c>
      <c r="G31" s="17"/>
      <c r="H31" s="13" t="str">
        <f t="shared" si="1"/>
        <v/>
      </c>
      <c r="I31" s="13" t="str">
        <f t="shared" si="5"/>
        <v>一般会計</v>
      </c>
      <c r="K31" s="13"/>
      <c r="L31" s="13"/>
      <c r="O31" s="13"/>
      <c r="P31" s="13"/>
      <c r="Q31" s="19"/>
      <c r="T31" s="13"/>
      <c r="U31" s="32" t="s">
        <v>568</v>
      </c>
      <c r="Y31" s="32" t="s">
        <v>321</v>
      </c>
      <c r="Z31" s="32" t="s">
        <v>451</v>
      </c>
      <c r="AA31" s="70" t="s">
        <v>415</v>
      </c>
      <c r="AB31" s="70" t="s">
        <v>545</v>
      </c>
      <c r="AC31" s="31"/>
      <c r="AD31" s="31"/>
      <c r="AE31" s="31"/>
      <c r="AF31" s="30"/>
      <c r="AK31" s="36" t="str">
        <f t="shared" si="7"/>
        <v>d</v>
      </c>
    </row>
    <row r="32" spans="1:37" ht="13.5" customHeight="1" x14ac:dyDescent="0.2">
      <c r="A32" s="13"/>
      <c r="B32" s="13"/>
      <c r="F32" s="18" t="s">
        <v>210</v>
      </c>
      <c r="G32" s="17"/>
      <c r="H32" s="13" t="str">
        <f t="shared" si="1"/>
        <v/>
      </c>
      <c r="I32" s="13" t="str">
        <f t="shared" si="5"/>
        <v>一般会計</v>
      </c>
      <c r="K32" s="13"/>
      <c r="L32" s="13"/>
      <c r="O32" s="13"/>
      <c r="P32" s="13"/>
      <c r="Q32" s="19"/>
      <c r="T32" s="13"/>
      <c r="U32" s="32" t="s">
        <v>569</v>
      </c>
      <c r="Y32" s="32" t="s">
        <v>322</v>
      </c>
      <c r="Z32" s="32" t="s">
        <v>452</v>
      </c>
      <c r="AA32" s="70" t="s">
        <v>63</v>
      </c>
      <c r="AB32" s="70" t="s">
        <v>63</v>
      </c>
      <c r="AC32" s="31"/>
      <c r="AD32" s="31"/>
      <c r="AE32" s="31"/>
      <c r="AF32" s="30"/>
      <c r="AK32" s="36" t="str">
        <f t="shared" si="7"/>
        <v>e</v>
      </c>
    </row>
    <row r="33" spans="1:37" ht="13.5" customHeight="1" x14ac:dyDescent="0.2">
      <c r="A33" s="13"/>
      <c r="B33" s="13"/>
      <c r="F33" s="18" t="s">
        <v>211</v>
      </c>
      <c r="G33" s="17"/>
      <c r="H33" s="13" t="str">
        <f t="shared" si="1"/>
        <v/>
      </c>
      <c r="I33" s="13" t="str">
        <f t="shared" si="5"/>
        <v>一般会計</v>
      </c>
      <c r="K33" s="13"/>
      <c r="L33" s="13"/>
      <c r="O33" s="13"/>
      <c r="P33" s="13"/>
      <c r="Q33" s="19"/>
      <c r="T33" s="13"/>
      <c r="U33" s="32" t="s">
        <v>570</v>
      </c>
      <c r="Y33" s="32" t="s">
        <v>323</v>
      </c>
      <c r="Z33" s="32" t="s">
        <v>453</v>
      </c>
      <c r="AA33" s="54"/>
      <c r="AB33" s="31"/>
      <c r="AC33" s="31"/>
      <c r="AD33" s="31"/>
      <c r="AE33" s="31"/>
      <c r="AF33" s="30"/>
      <c r="AK33" s="36" t="str">
        <f t="shared" si="7"/>
        <v>f</v>
      </c>
    </row>
    <row r="34" spans="1:37" ht="13.5" customHeight="1" x14ac:dyDescent="0.2">
      <c r="A34" s="13"/>
      <c r="B34" s="13"/>
      <c r="F34" s="18" t="s">
        <v>212</v>
      </c>
      <c r="G34" s="17"/>
      <c r="H34" s="13" t="str">
        <f t="shared" si="1"/>
        <v/>
      </c>
      <c r="I34" s="13" t="str">
        <f t="shared" si="5"/>
        <v>一般会計</v>
      </c>
      <c r="K34" s="13"/>
      <c r="L34" s="13"/>
      <c r="O34" s="13"/>
      <c r="P34" s="13"/>
      <c r="Q34" s="19"/>
      <c r="T34" s="13"/>
      <c r="U34" s="32" t="s">
        <v>571</v>
      </c>
      <c r="Y34" s="32" t="s">
        <v>324</v>
      </c>
      <c r="Z34" s="32" t="s">
        <v>454</v>
      </c>
      <c r="AB34" s="31"/>
      <c r="AC34" s="31"/>
      <c r="AD34" s="31"/>
      <c r="AE34" s="31"/>
      <c r="AF34" s="30"/>
      <c r="AK34" s="36" t="str">
        <f t="shared" si="7"/>
        <v>g</v>
      </c>
    </row>
    <row r="35" spans="1:37" ht="13.5" customHeight="1" x14ac:dyDescent="0.2">
      <c r="A35" s="13"/>
      <c r="B35" s="13"/>
      <c r="F35" s="18" t="s">
        <v>213</v>
      </c>
      <c r="G35" s="17"/>
      <c r="H35" s="13" t="str">
        <f t="shared" si="1"/>
        <v/>
      </c>
      <c r="I35" s="13" t="str">
        <f t="shared" si="5"/>
        <v>一般会計</v>
      </c>
      <c r="K35" s="13"/>
      <c r="L35" s="13"/>
      <c r="O35" s="13"/>
      <c r="P35" s="13"/>
      <c r="Q35" s="19"/>
      <c r="T35" s="13"/>
      <c r="Y35" s="32" t="s">
        <v>325</v>
      </c>
      <c r="Z35" s="32" t="s">
        <v>455</v>
      </c>
      <c r="AC35" s="31"/>
      <c r="AF35" s="30"/>
      <c r="AK35" s="36" t="str">
        <f t="shared" si="7"/>
        <v>h</v>
      </c>
    </row>
    <row r="36" spans="1:37" ht="13.5" customHeight="1" x14ac:dyDescent="0.2">
      <c r="A36" s="13"/>
      <c r="B36" s="13"/>
      <c r="F36" s="18" t="s">
        <v>214</v>
      </c>
      <c r="G36" s="17"/>
      <c r="H36" s="13" t="str">
        <f t="shared" si="1"/>
        <v/>
      </c>
      <c r="I36" s="13" t="str">
        <f t="shared" si="5"/>
        <v>一般会計</v>
      </c>
      <c r="K36" s="13"/>
      <c r="L36" s="13"/>
      <c r="O36" s="13"/>
      <c r="P36" s="13"/>
      <c r="Q36" s="19"/>
      <c r="T36" s="13"/>
      <c r="U36" s="32" t="s">
        <v>572</v>
      </c>
      <c r="Y36" s="32" t="s">
        <v>326</v>
      </c>
      <c r="Z36" s="32" t="s">
        <v>456</v>
      </c>
      <c r="AF36" s="30"/>
      <c r="AK36" s="36"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327</v>
      </c>
      <c r="Z37" s="32" t="s">
        <v>457</v>
      </c>
      <c r="AF37" s="30"/>
      <c r="AK37" s="36" t="str">
        <f t="shared" si="7"/>
        <v>j</v>
      </c>
    </row>
    <row r="38" spans="1:37" x14ac:dyDescent="0.2">
      <c r="A38" s="13"/>
      <c r="B38" s="13"/>
      <c r="F38" s="13"/>
      <c r="G38" s="19"/>
      <c r="K38" s="13"/>
      <c r="L38" s="13"/>
      <c r="O38" s="13"/>
      <c r="P38" s="13"/>
      <c r="Q38" s="19"/>
      <c r="T38" s="13"/>
      <c r="U38" s="32" t="s">
        <v>267</v>
      </c>
      <c r="Y38" s="32" t="s">
        <v>328</v>
      </c>
      <c r="Z38" s="32" t="s">
        <v>458</v>
      </c>
      <c r="AF38" s="30"/>
      <c r="AK38" s="36" t="str">
        <f t="shared" si="7"/>
        <v>k</v>
      </c>
    </row>
    <row r="39" spans="1:37" x14ac:dyDescent="0.2">
      <c r="A39" s="13"/>
      <c r="B39" s="13"/>
      <c r="F39" s="13" t="str">
        <f>I37</f>
        <v>一般会計</v>
      </c>
      <c r="G39" s="19"/>
      <c r="K39" s="13"/>
      <c r="L39" s="13"/>
      <c r="O39" s="13"/>
      <c r="P39" s="13"/>
      <c r="Q39" s="19"/>
      <c r="T39" s="13"/>
      <c r="U39" s="32" t="s">
        <v>277</v>
      </c>
      <c r="Y39" s="32" t="s">
        <v>329</v>
      </c>
      <c r="Z39" s="32" t="s">
        <v>459</v>
      </c>
      <c r="AF39" s="30"/>
      <c r="AK39" s="36" t="str">
        <f t="shared" si="7"/>
        <v>l</v>
      </c>
    </row>
    <row r="40" spans="1:37" x14ac:dyDescent="0.2">
      <c r="A40" s="13"/>
      <c r="B40" s="13"/>
      <c r="F40" s="13"/>
      <c r="G40" s="19"/>
      <c r="K40" s="13"/>
      <c r="L40" s="13"/>
      <c r="O40" s="13"/>
      <c r="P40" s="13"/>
      <c r="Q40" s="19"/>
      <c r="T40" s="13"/>
      <c r="Y40" s="32" t="s">
        <v>330</v>
      </c>
      <c r="Z40" s="32" t="s">
        <v>460</v>
      </c>
      <c r="AF40" s="30"/>
      <c r="AK40" s="36" t="str">
        <f t="shared" si="7"/>
        <v>m</v>
      </c>
    </row>
    <row r="41" spans="1:37" x14ac:dyDescent="0.2">
      <c r="A41" s="13"/>
      <c r="B41" s="13"/>
      <c r="F41" s="13"/>
      <c r="G41" s="19"/>
      <c r="K41" s="13"/>
      <c r="L41" s="13"/>
      <c r="O41" s="13"/>
      <c r="P41" s="13"/>
      <c r="Q41" s="19"/>
      <c r="T41" s="13"/>
      <c r="Y41" s="32" t="s">
        <v>331</v>
      </c>
      <c r="Z41" s="32" t="s">
        <v>461</v>
      </c>
      <c r="AF41" s="30"/>
      <c r="AK41" s="36" t="str">
        <f t="shared" si="7"/>
        <v>n</v>
      </c>
    </row>
    <row r="42" spans="1:37" x14ac:dyDescent="0.2">
      <c r="A42" s="13"/>
      <c r="B42" s="13"/>
      <c r="F42" s="13"/>
      <c r="G42" s="19"/>
      <c r="K42" s="13"/>
      <c r="L42" s="13"/>
      <c r="O42" s="13"/>
      <c r="P42" s="13"/>
      <c r="Q42" s="19"/>
      <c r="T42" s="13"/>
      <c r="Y42" s="32" t="s">
        <v>332</v>
      </c>
      <c r="Z42" s="32" t="s">
        <v>462</v>
      </c>
      <c r="AF42" s="30"/>
      <c r="AK42" s="36" t="str">
        <f t="shared" si="7"/>
        <v>o</v>
      </c>
    </row>
    <row r="43" spans="1:37" x14ac:dyDescent="0.2">
      <c r="A43" s="13"/>
      <c r="B43" s="13"/>
      <c r="F43" s="13"/>
      <c r="G43" s="19"/>
      <c r="K43" s="13"/>
      <c r="L43" s="13"/>
      <c r="O43" s="13"/>
      <c r="P43" s="13"/>
      <c r="Q43" s="19"/>
      <c r="T43" s="13"/>
      <c r="Y43" s="32" t="s">
        <v>333</v>
      </c>
      <c r="Z43" s="32" t="s">
        <v>463</v>
      </c>
      <c r="AF43" s="30"/>
      <c r="AK43" s="36" t="str">
        <f t="shared" si="7"/>
        <v>p</v>
      </c>
    </row>
    <row r="44" spans="1:37" x14ac:dyDescent="0.2">
      <c r="A44" s="13"/>
      <c r="B44" s="13"/>
      <c r="F44" s="13"/>
      <c r="G44" s="19"/>
      <c r="K44" s="13"/>
      <c r="L44" s="13"/>
      <c r="O44" s="13"/>
      <c r="P44" s="13"/>
      <c r="Q44" s="19"/>
      <c r="T44" s="13"/>
      <c r="Y44" s="32" t="s">
        <v>334</v>
      </c>
      <c r="Z44" s="32" t="s">
        <v>464</v>
      </c>
      <c r="AF44" s="30"/>
      <c r="AK44" s="36" t="str">
        <f t="shared" si="7"/>
        <v>q</v>
      </c>
    </row>
    <row r="45" spans="1:37" x14ac:dyDescent="0.2">
      <c r="A45" s="13"/>
      <c r="B45" s="13"/>
      <c r="F45" s="13"/>
      <c r="G45" s="19"/>
      <c r="K45" s="13"/>
      <c r="L45" s="13"/>
      <c r="O45" s="13"/>
      <c r="P45" s="13"/>
      <c r="Q45" s="19"/>
      <c r="T45" s="13"/>
      <c r="Y45" s="32" t="s">
        <v>335</v>
      </c>
      <c r="Z45" s="32" t="s">
        <v>465</v>
      </c>
      <c r="AF45" s="30"/>
      <c r="AK45" s="36" t="str">
        <f t="shared" si="7"/>
        <v>r</v>
      </c>
    </row>
    <row r="46" spans="1:37" x14ac:dyDescent="0.2">
      <c r="A46" s="13"/>
      <c r="B46" s="13"/>
      <c r="F46" s="13"/>
      <c r="G46" s="19"/>
      <c r="K46" s="13"/>
      <c r="L46" s="13"/>
      <c r="O46" s="13"/>
      <c r="P46" s="13"/>
      <c r="Q46" s="19"/>
      <c r="T46" s="13"/>
      <c r="Y46" s="32" t="s">
        <v>336</v>
      </c>
      <c r="Z46" s="32" t="s">
        <v>466</v>
      </c>
      <c r="AF46" s="30"/>
      <c r="AK46" s="36" t="str">
        <f t="shared" si="7"/>
        <v>s</v>
      </c>
    </row>
    <row r="47" spans="1:37" x14ac:dyDescent="0.2">
      <c r="A47" s="13"/>
      <c r="B47" s="13"/>
      <c r="F47" s="13"/>
      <c r="G47" s="19"/>
      <c r="K47" s="13"/>
      <c r="L47" s="13"/>
      <c r="O47" s="13"/>
      <c r="P47" s="13"/>
      <c r="Q47" s="19"/>
      <c r="T47" s="13"/>
      <c r="Y47" s="32" t="s">
        <v>337</v>
      </c>
      <c r="Z47" s="32" t="s">
        <v>467</v>
      </c>
      <c r="AF47" s="30"/>
      <c r="AK47" s="36" t="str">
        <f t="shared" si="7"/>
        <v>t</v>
      </c>
    </row>
    <row r="48" spans="1:37" x14ac:dyDescent="0.2">
      <c r="A48" s="13"/>
      <c r="B48" s="13"/>
      <c r="F48" s="13"/>
      <c r="G48" s="19"/>
      <c r="K48" s="13"/>
      <c r="L48" s="13"/>
      <c r="O48" s="13"/>
      <c r="P48" s="13"/>
      <c r="Q48" s="19"/>
      <c r="T48" s="13"/>
      <c r="Y48" s="32" t="s">
        <v>338</v>
      </c>
      <c r="Z48" s="32" t="s">
        <v>468</v>
      </c>
      <c r="AF48" s="30"/>
      <c r="AK48" s="36" t="str">
        <f t="shared" si="7"/>
        <v>u</v>
      </c>
    </row>
    <row r="49" spans="1:37" x14ac:dyDescent="0.2">
      <c r="A49" s="13"/>
      <c r="B49" s="13"/>
      <c r="F49" s="13"/>
      <c r="G49" s="19"/>
      <c r="K49" s="13"/>
      <c r="L49" s="13"/>
      <c r="O49" s="13"/>
      <c r="P49" s="13"/>
      <c r="Q49" s="19"/>
      <c r="T49" s="13"/>
      <c r="Y49" s="32" t="s">
        <v>339</v>
      </c>
      <c r="Z49" s="32" t="s">
        <v>469</v>
      </c>
      <c r="AF49" s="30"/>
      <c r="AK49" s="36" t="str">
        <f t="shared" si="7"/>
        <v>v</v>
      </c>
    </row>
    <row r="50" spans="1:37" x14ac:dyDescent="0.2">
      <c r="A50" s="13"/>
      <c r="B50" s="13"/>
      <c r="F50" s="13"/>
      <c r="G50" s="19"/>
      <c r="K50" s="13"/>
      <c r="L50" s="13"/>
      <c r="O50" s="13"/>
      <c r="P50" s="13"/>
      <c r="Q50" s="19"/>
      <c r="T50" s="13"/>
      <c r="Y50" s="32" t="s">
        <v>340</v>
      </c>
      <c r="Z50" s="32" t="s">
        <v>470</v>
      </c>
      <c r="AF50" s="30"/>
    </row>
    <row r="51" spans="1:37" x14ac:dyDescent="0.2">
      <c r="A51" s="13"/>
      <c r="B51" s="13"/>
      <c r="F51" s="13"/>
      <c r="G51" s="19"/>
      <c r="K51" s="13"/>
      <c r="L51" s="13"/>
      <c r="O51" s="13"/>
      <c r="P51" s="13"/>
      <c r="Q51" s="19"/>
      <c r="T51" s="13"/>
      <c r="Y51" s="32" t="s">
        <v>341</v>
      </c>
      <c r="Z51" s="32" t="s">
        <v>471</v>
      </c>
      <c r="AF51" s="30"/>
    </row>
    <row r="52" spans="1:37" x14ac:dyDescent="0.2">
      <c r="A52" s="13"/>
      <c r="B52" s="13"/>
      <c r="F52" s="13"/>
      <c r="G52" s="19"/>
      <c r="K52" s="13"/>
      <c r="L52" s="13"/>
      <c r="O52" s="13"/>
      <c r="P52" s="13"/>
      <c r="Q52" s="19"/>
      <c r="T52" s="13"/>
      <c r="Y52" s="32" t="s">
        <v>342</v>
      </c>
      <c r="Z52" s="32" t="s">
        <v>472</v>
      </c>
      <c r="AF52" s="30"/>
    </row>
    <row r="53" spans="1:37" x14ac:dyDescent="0.2">
      <c r="A53" s="13"/>
      <c r="B53" s="13"/>
      <c r="F53" s="13"/>
      <c r="G53" s="19"/>
      <c r="K53" s="13"/>
      <c r="L53" s="13"/>
      <c r="O53" s="13"/>
      <c r="P53" s="13"/>
      <c r="Q53" s="19"/>
      <c r="T53" s="13"/>
      <c r="Y53" s="32" t="s">
        <v>343</v>
      </c>
      <c r="Z53" s="32" t="s">
        <v>473</v>
      </c>
      <c r="AF53" s="30"/>
    </row>
    <row r="54" spans="1:37" x14ac:dyDescent="0.2">
      <c r="A54" s="13"/>
      <c r="B54" s="13"/>
      <c r="F54" s="13"/>
      <c r="G54" s="19"/>
      <c r="K54" s="13"/>
      <c r="L54" s="13"/>
      <c r="O54" s="13"/>
      <c r="P54" s="20"/>
      <c r="Q54" s="19"/>
      <c r="T54" s="13"/>
      <c r="Y54" s="32" t="s">
        <v>344</v>
      </c>
      <c r="Z54" s="32" t="s">
        <v>474</v>
      </c>
      <c r="AF54" s="30"/>
    </row>
    <row r="55" spans="1:37" x14ac:dyDescent="0.2">
      <c r="A55" s="13"/>
      <c r="B55" s="13"/>
      <c r="F55" s="13"/>
      <c r="G55" s="19"/>
      <c r="K55" s="13"/>
      <c r="L55" s="13"/>
      <c r="O55" s="13"/>
      <c r="P55" s="13"/>
      <c r="Q55" s="19"/>
      <c r="T55" s="13"/>
      <c r="Y55" s="32" t="s">
        <v>345</v>
      </c>
      <c r="Z55" s="32" t="s">
        <v>475</v>
      </c>
      <c r="AF55" s="30"/>
    </row>
    <row r="56" spans="1:37" x14ac:dyDescent="0.2">
      <c r="A56" s="13"/>
      <c r="B56" s="13"/>
      <c r="F56" s="13"/>
      <c r="G56" s="19"/>
      <c r="K56" s="13"/>
      <c r="L56" s="13"/>
      <c r="O56" s="13"/>
      <c r="P56" s="13"/>
      <c r="Q56" s="19"/>
      <c r="T56" s="13"/>
      <c r="Y56" s="32" t="s">
        <v>346</v>
      </c>
      <c r="Z56" s="32" t="s">
        <v>476</v>
      </c>
      <c r="AF56" s="30"/>
    </row>
    <row r="57" spans="1:37" x14ac:dyDescent="0.2">
      <c r="A57" s="13"/>
      <c r="B57" s="13"/>
      <c r="F57" s="13"/>
      <c r="G57" s="19"/>
      <c r="K57" s="13"/>
      <c r="L57" s="13"/>
      <c r="O57" s="13"/>
      <c r="P57" s="13"/>
      <c r="Q57" s="19"/>
      <c r="T57" s="13"/>
      <c r="Y57" s="32" t="s">
        <v>347</v>
      </c>
      <c r="Z57" s="32" t="s">
        <v>477</v>
      </c>
      <c r="AF57" s="30"/>
    </row>
    <row r="58" spans="1:37" x14ac:dyDescent="0.2">
      <c r="A58" s="13"/>
      <c r="B58" s="13"/>
      <c r="F58" s="13"/>
      <c r="G58" s="19"/>
      <c r="K58" s="13"/>
      <c r="L58" s="13"/>
      <c r="O58" s="13"/>
      <c r="P58" s="13"/>
      <c r="Q58" s="19"/>
      <c r="T58" s="13"/>
      <c r="Y58" s="32" t="s">
        <v>348</v>
      </c>
      <c r="Z58" s="32" t="s">
        <v>478</v>
      </c>
      <c r="AF58" s="30"/>
    </row>
    <row r="59" spans="1:37" x14ac:dyDescent="0.2">
      <c r="A59" s="13"/>
      <c r="B59" s="13"/>
      <c r="F59" s="13"/>
      <c r="G59" s="19"/>
      <c r="K59" s="13"/>
      <c r="L59" s="13"/>
      <c r="O59" s="13"/>
      <c r="P59" s="13"/>
      <c r="Q59" s="19"/>
      <c r="T59" s="13"/>
      <c r="Y59" s="32" t="s">
        <v>349</v>
      </c>
      <c r="Z59" s="32" t="s">
        <v>479</v>
      </c>
      <c r="AF59" s="30"/>
    </row>
    <row r="60" spans="1:37" x14ac:dyDescent="0.2">
      <c r="A60" s="13"/>
      <c r="B60" s="13"/>
      <c r="F60" s="13"/>
      <c r="G60" s="19"/>
      <c r="K60" s="13"/>
      <c r="L60" s="13"/>
      <c r="O60" s="13"/>
      <c r="P60" s="13"/>
      <c r="Q60" s="19"/>
      <c r="T60" s="13"/>
      <c r="Y60" s="32" t="s">
        <v>350</v>
      </c>
      <c r="Z60" s="32" t="s">
        <v>480</v>
      </c>
      <c r="AF60" s="30"/>
    </row>
    <row r="61" spans="1:37" x14ac:dyDescent="0.2">
      <c r="A61" s="13"/>
      <c r="B61" s="13"/>
      <c r="F61" s="13"/>
      <c r="G61" s="19"/>
      <c r="K61" s="13"/>
      <c r="L61" s="13"/>
      <c r="O61" s="13"/>
      <c r="P61" s="13"/>
      <c r="Q61" s="19"/>
      <c r="T61" s="13"/>
      <c r="Y61" s="32" t="s">
        <v>351</v>
      </c>
      <c r="Z61" s="32" t="s">
        <v>481</v>
      </c>
      <c r="AF61" s="30"/>
    </row>
    <row r="62" spans="1:37" x14ac:dyDescent="0.2">
      <c r="A62" s="13"/>
      <c r="B62" s="13"/>
      <c r="F62" s="13"/>
      <c r="G62" s="19"/>
      <c r="K62" s="13"/>
      <c r="L62" s="13"/>
      <c r="O62" s="13"/>
      <c r="P62" s="13"/>
      <c r="Q62" s="19"/>
      <c r="T62" s="13"/>
      <c r="Y62" s="32" t="s">
        <v>352</v>
      </c>
      <c r="Z62" s="32" t="s">
        <v>482</v>
      </c>
      <c r="AF62" s="30"/>
    </row>
    <row r="63" spans="1:37" x14ac:dyDescent="0.2">
      <c r="A63" s="13"/>
      <c r="B63" s="13"/>
      <c r="F63" s="13"/>
      <c r="G63" s="19"/>
      <c r="K63" s="13"/>
      <c r="L63" s="13"/>
      <c r="O63" s="13"/>
      <c r="P63" s="13"/>
      <c r="Q63" s="19"/>
      <c r="T63" s="13"/>
      <c r="Y63" s="32" t="s">
        <v>353</v>
      </c>
      <c r="Z63" s="32" t="s">
        <v>483</v>
      </c>
      <c r="AF63" s="30"/>
    </row>
    <row r="64" spans="1:37" x14ac:dyDescent="0.2">
      <c r="A64" s="13"/>
      <c r="B64" s="13"/>
      <c r="F64" s="13"/>
      <c r="G64" s="19"/>
      <c r="K64" s="13"/>
      <c r="L64" s="13"/>
      <c r="O64" s="13"/>
      <c r="P64" s="13"/>
      <c r="Q64" s="19"/>
      <c r="T64" s="13"/>
      <c r="Y64" s="32" t="s">
        <v>354</v>
      </c>
      <c r="Z64" s="32" t="s">
        <v>484</v>
      </c>
      <c r="AF64" s="30"/>
    </row>
    <row r="65" spans="1:32" x14ac:dyDescent="0.2">
      <c r="A65" s="13"/>
      <c r="B65" s="13"/>
      <c r="F65" s="13"/>
      <c r="G65" s="19"/>
      <c r="K65" s="13"/>
      <c r="L65" s="13"/>
      <c r="O65" s="13"/>
      <c r="P65" s="13"/>
      <c r="Q65" s="19"/>
      <c r="T65" s="13"/>
      <c r="Y65" s="32" t="s">
        <v>355</v>
      </c>
      <c r="Z65" s="32" t="s">
        <v>485</v>
      </c>
      <c r="AF65" s="30"/>
    </row>
    <row r="66" spans="1:32" x14ac:dyDescent="0.2">
      <c r="A66" s="13"/>
      <c r="B66" s="13"/>
      <c r="F66" s="13"/>
      <c r="G66" s="19"/>
      <c r="K66" s="13"/>
      <c r="L66" s="13"/>
      <c r="O66" s="13"/>
      <c r="P66" s="13"/>
      <c r="Q66" s="19"/>
      <c r="T66" s="13"/>
      <c r="Y66" s="32" t="s">
        <v>64</v>
      </c>
      <c r="Z66" s="32" t="s">
        <v>486</v>
      </c>
      <c r="AF66" s="30"/>
    </row>
    <row r="67" spans="1:32" x14ac:dyDescent="0.2">
      <c r="A67" s="13"/>
      <c r="B67" s="13"/>
      <c r="F67" s="13"/>
      <c r="G67" s="19"/>
      <c r="K67" s="13"/>
      <c r="L67" s="13"/>
      <c r="O67" s="13"/>
      <c r="P67" s="13"/>
      <c r="Q67" s="19"/>
      <c r="T67" s="13"/>
      <c r="Y67" s="32" t="s">
        <v>356</v>
      </c>
      <c r="Z67" s="32" t="s">
        <v>487</v>
      </c>
      <c r="AF67" s="30"/>
    </row>
    <row r="68" spans="1:32" x14ac:dyDescent="0.2">
      <c r="A68" s="13"/>
      <c r="B68" s="13"/>
      <c r="F68" s="13"/>
      <c r="G68" s="19"/>
      <c r="K68" s="13"/>
      <c r="L68" s="13"/>
      <c r="O68" s="13"/>
      <c r="P68" s="13"/>
      <c r="Q68" s="19"/>
      <c r="T68" s="13"/>
      <c r="Y68" s="32" t="s">
        <v>357</v>
      </c>
      <c r="Z68" s="32" t="s">
        <v>488</v>
      </c>
      <c r="AF68" s="30"/>
    </row>
    <row r="69" spans="1:32" x14ac:dyDescent="0.2">
      <c r="A69" s="13"/>
      <c r="B69" s="13"/>
      <c r="F69" s="13"/>
      <c r="G69" s="19"/>
      <c r="K69" s="13"/>
      <c r="L69" s="13"/>
      <c r="O69" s="13"/>
      <c r="P69" s="13"/>
      <c r="Q69" s="19"/>
      <c r="T69" s="13"/>
      <c r="Y69" s="32" t="s">
        <v>358</v>
      </c>
      <c r="Z69" s="32" t="s">
        <v>489</v>
      </c>
      <c r="AF69" s="30"/>
    </row>
    <row r="70" spans="1:32" x14ac:dyDescent="0.2">
      <c r="A70" s="13"/>
      <c r="B70" s="13"/>
      <c r="Y70" s="32" t="s">
        <v>359</v>
      </c>
      <c r="Z70" s="32" t="s">
        <v>490</v>
      </c>
    </row>
    <row r="71" spans="1:32" x14ac:dyDescent="0.2">
      <c r="Y71" s="32" t="s">
        <v>360</v>
      </c>
      <c r="Z71" s="32" t="s">
        <v>491</v>
      </c>
    </row>
    <row r="72" spans="1:32" x14ac:dyDescent="0.2">
      <c r="Y72" s="32" t="s">
        <v>361</v>
      </c>
      <c r="Z72" s="32" t="s">
        <v>492</v>
      </c>
    </row>
    <row r="73" spans="1:32" x14ac:dyDescent="0.2">
      <c r="Y73" s="32" t="s">
        <v>362</v>
      </c>
      <c r="Z73" s="32" t="s">
        <v>493</v>
      </c>
    </row>
    <row r="74" spans="1:32" x14ac:dyDescent="0.2">
      <c r="Y74" s="32" t="s">
        <v>363</v>
      </c>
      <c r="Z74" s="32" t="s">
        <v>494</v>
      </c>
    </row>
    <row r="75" spans="1:32" x14ac:dyDescent="0.2">
      <c r="Y75" s="32" t="s">
        <v>364</v>
      </c>
      <c r="Z75" s="32" t="s">
        <v>495</v>
      </c>
    </row>
    <row r="76" spans="1:32" x14ac:dyDescent="0.2">
      <c r="Y76" s="32" t="s">
        <v>365</v>
      </c>
      <c r="Z76" s="32" t="s">
        <v>496</v>
      </c>
    </row>
    <row r="77" spans="1:32" x14ac:dyDescent="0.2">
      <c r="Y77" s="32" t="s">
        <v>366</v>
      </c>
      <c r="Z77" s="32" t="s">
        <v>497</v>
      </c>
    </row>
    <row r="78" spans="1:32" x14ac:dyDescent="0.2">
      <c r="Y78" s="32" t="s">
        <v>367</v>
      </c>
      <c r="Z78" s="32" t="s">
        <v>498</v>
      </c>
    </row>
    <row r="79" spans="1:32" x14ac:dyDescent="0.2">
      <c r="Y79" s="32" t="s">
        <v>368</v>
      </c>
      <c r="Z79" s="32" t="s">
        <v>499</v>
      </c>
    </row>
    <row r="80" spans="1:32" x14ac:dyDescent="0.2">
      <c r="Y80" s="32" t="s">
        <v>369</v>
      </c>
      <c r="Z80" s="32" t="s">
        <v>500</v>
      </c>
    </row>
    <row r="81" spans="25:26" x14ac:dyDescent="0.2">
      <c r="Y81" s="32" t="s">
        <v>370</v>
      </c>
      <c r="Z81" s="32" t="s">
        <v>501</v>
      </c>
    </row>
    <row r="82" spans="25:26" x14ac:dyDescent="0.2">
      <c r="Y82" s="32" t="s">
        <v>371</v>
      </c>
      <c r="Z82" s="32" t="s">
        <v>502</v>
      </c>
    </row>
    <row r="83" spans="25:26" x14ac:dyDescent="0.2">
      <c r="Y83" s="32" t="s">
        <v>372</v>
      </c>
      <c r="Z83" s="32" t="s">
        <v>503</v>
      </c>
    </row>
    <row r="84" spans="25:26" x14ac:dyDescent="0.2">
      <c r="Y84" s="32" t="s">
        <v>373</v>
      </c>
      <c r="Z84" s="32" t="s">
        <v>504</v>
      </c>
    </row>
    <row r="85" spans="25:26" x14ac:dyDescent="0.2">
      <c r="Y85" s="32" t="s">
        <v>374</v>
      </c>
      <c r="Z85" s="32" t="s">
        <v>505</v>
      </c>
    </row>
    <row r="86" spans="25:26" x14ac:dyDescent="0.2">
      <c r="Y86" s="32" t="s">
        <v>375</v>
      </c>
      <c r="Z86" s="32" t="s">
        <v>506</v>
      </c>
    </row>
    <row r="87" spans="25:26" x14ac:dyDescent="0.2">
      <c r="Y87" s="32" t="s">
        <v>376</v>
      </c>
      <c r="Z87" s="32" t="s">
        <v>507</v>
      </c>
    </row>
    <row r="88" spans="25:26" x14ac:dyDescent="0.2">
      <c r="Y88" s="32" t="s">
        <v>377</v>
      </c>
      <c r="Z88" s="32" t="s">
        <v>508</v>
      </c>
    </row>
    <row r="89" spans="25:26" x14ac:dyDescent="0.2">
      <c r="Y89" s="32" t="s">
        <v>378</v>
      </c>
      <c r="Z89" s="32" t="s">
        <v>509</v>
      </c>
    </row>
    <row r="90" spans="25:26" x14ac:dyDescent="0.2">
      <c r="Y90" s="32" t="s">
        <v>379</v>
      </c>
      <c r="Z90" s="32" t="s">
        <v>510</v>
      </c>
    </row>
    <row r="91" spans="25:26" x14ac:dyDescent="0.2">
      <c r="Y91" s="32" t="s">
        <v>380</v>
      </c>
      <c r="Z91" s="32" t="s">
        <v>511</v>
      </c>
    </row>
    <row r="92" spans="25:26" x14ac:dyDescent="0.2">
      <c r="Y92" s="32" t="s">
        <v>381</v>
      </c>
      <c r="Z92" s="32" t="s">
        <v>512</v>
      </c>
    </row>
    <row r="93" spans="25:26" x14ac:dyDescent="0.2">
      <c r="Y93" s="32" t="s">
        <v>382</v>
      </c>
      <c r="Z93" s="32" t="s">
        <v>513</v>
      </c>
    </row>
    <row r="94" spans="25:26" x14ac:dyDescent="0.2">
      <c r="Y94" s="32" t="s">
        <v>383</v>
      </c>
      <c r="Z94" s="32" t="s">
        <v>514</v>
      </c>
    </row>
    <row r="95" spans="25:26" x14ac:dyDescent="0.2">
      <c r="Y95" s="32" t="s">
        <v>384</v>
      </c>
      <c r="Z95" s="32" t="s">
        <v>515</v>
      </c>
    </row>
    <row r="96" spans="25:26" x14ac:dyDescent="0.2">
      <c r="Y96" s="32" t="s">
        <v>286</v>
      </c>
      <c r="Z96" s="32" t="s">
        <v>516</v>
      </c>
    </row>
    <row r="97" spans="25:26" x14ac:dyDescent="0.2">
      <c r="Y97" s="32" t="s">
        <v>385</v>
      </c>
      <c r="Z97" s="32" t="s">
        <v>517</v>
      </c>
    </row>
    <row r="98" spans="25:26" x14ac:dyDescent="0.2">
      <c r="Y98" s="32" t="s">
        <v>386</v>
      </c>
      <c r="Z98" s="32" t="s">
        <v>518</v>
      </c>
    </row>
    <row r="99" spans="25:26" x14ac:dyDescent="0.2">
      <c r="Y99" s="32" t="s">
        <v>416</v>
      </c>
      <c r="Z99" s="32" t="s">
        <v>519</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2021-08-31T17:01:25Z</dcterms:created>
  <dcterms:modified xsi:type="dcterms:W3CDTF">2022-03-16T01:51:03Z</dcterms:modified>
</cp:coreProperties>
</file>