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2616" windowWidth="29040" windowHeight="15840"/>
  </bookViews>
  <sheets>
    <sheet name="行政事業レビューシート" sheetId="3" r:id="rId1"/>
    <sheet name="入力規則等" sheetId="4" r:id="rId2"/>
  </sheets>
  <definedNames>
    <definedName name="_xlnm._FilterDatabase" localSheetId="0" hidden="1">行政事業レビューシート!$BF$1:$BF$169</definedName>
    <definedName name="_xlnm.Print_Area" localSheetId="0">行政事業レビューシート!$A$1:$AX$169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101" i="3" l="1"/>
  <c r="I101" i="3"/>
  <c r="L100" i="3"/>
  <c r="I100" i="3"/>
  <c r="L99" i="3"/>
  <c r="I99" i="3"/>
  <c r="L98" i="3"/>
  <c r="I98" i="3"/>
  <c r="L97" i="3"/>
  <c r="I97" i="3"/>
  <c r="AY165" i="3" l="1"/>
  <c r="AY161" i="3"/>
  <c r="AY164" i="3" s="1"/>
  <c r="AY157" i="3"/>
  <c r="AY158" i="3" s="1"/>
  <c r="AY153" i="3"/>
  <c r="AY154" i="3" s="1"/>
  <c r="AY146" i="3"/>
  <c r="AY142" i="3"/>
  <c r="AY73" i="3"/>
  <c r="AY74" i="3" s="1"/>
  <c r="AY75" i="3" s="1"/>
  <c r="AY68" i="3"/>
  <c r="AY69" i="3" s="1"/>
  <c r="AY63" i="3"/>
  <c r="AY66" i="3" s="1"/>
  <c r="AY62" i="3"/>
  <c r="AY59" i="3"/>
  <c r="AY60" i="3" s="1"/>
  <c r="AY55" i="3"/>
  <c r="AY58" i="3" s="1"/>
  <c r="AY53" i="3"/>
  <c r="AY54" i="3" s="1"/>
  <c r="AY46" i="3"/>
  <c r="AY39" i="3"/>
  <c r="AY40" i="3" s="1"/>
  <c r="AY32" i="3"/>
  <c r="AY34" i="3" s="1"/>
  <c r="AY71" i="3" l="1"/>
  <c r="AY57" i="3"/>
  <c r="AY45" i="3"/>
  <c r="AY65" i="3"/>
  <c r="AY67" i="3"/>
  <c r="AY156" i="3"/>
  <c r="AY64" i="3"/>
  <c r="AY70" i="3"/>
  <c r="AY72" i="3"/>
  <c r="AY155" i="3"/>
  <c r="AY159" i="3"/>
  <c r="AY56" i="3"/>
  <c r="AY163" i="3"/>
  <c r="AY37" i="3"/>
  <c r="AY38" i="3"/>
  <c r="AY44" i="3"/>
  <c r="AY33" i="3"/>
  <c r="AY144" i="3"/>
  <c r="AY35" i="3"/>
  <c r="AY42" i="3"/>
  <c r="AY36" i="3"/>
  <c r="AY43" i="3"/>
  <c r="AY61" i="3"/>
  <c r="AY143" i="3"/>
  <c r="AY145" i="3"/>
  <c r="AY41" i="3"/>
  <c r="AY160" i="3"/>
  <c r="AY162" i="3"/>
  <c r="AW123" i="3"/>
  <c r="AT123" i="3"/>
  <c r="AQ123" i="3"/>
  <c r="AL123" i="3"/>
  <c r="AI123" i="3"/>
  <c r="AF123" i="3"/>
  <c r="Z123" i="3"/>
  <c r="W123" i="3"/>
  <c r="T123" i="3"/>
  <c r="N123" i="3"/>
  <c r="K123" i="3"/>
  <c r="H123" i="3"/>
  <c r="AW122" i="3"/>
  <c r="AT122" i="3"/>
  <c r="AQ122" i="3"/>
  <c r="AL122" i="3"/>
  <c r="AI122" i="3"/>
  <c r="AF122" i="3"/>
  <c r="Z122" i="3"/>
  <c r="W122" i="3"/>
  <c r="T122" i="3"/>
  <c r="N122" i="3"/>
  <c r="K122" i="3"/>
  <c r="H122" i="3"/>
  <c r="AV2" i="3" l="1"/>
  <c r="C12" i="4" l="1"/>
  <c r="W24" i="3" l="1"/>
  <c r="C23" i="4" l="1"/>
  <c r="C24" i="4"/>
  <c r="W21" i="3" l="1"/>
  <c r="AD21" i="3"/>
  <c r="P21" i="3"/>
  <c r="P18" i="3" l="1"/>
  <c r="P20" i="3" s="1"/>
  <c r="W18" i="3"/>
  <c r="W20" i="3" s="1"/>
  <c r="Y145" i="3"/>
  <c r="AU145" i="3"/>
  <c r="AU141" i="3"/>
  <c r="Y14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<sst xmlns="http://schemas.openxmlformats.org/spreadsheetml/2006/main" count="965" uniqueCount="650">
  <si>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</si>
  <si>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</si>
  <si>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</si>
  <si>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</si>
  <si>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</si>
  <si>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</si>
  <si>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</si>
  <si>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</si>
  <si>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</si>
  <si>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</si>
  <si>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</si>
  <si>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</si>
  <si>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</si>
  <si>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</si>
  <si>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</si>
  <si>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</si>
  <si>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</si>
  <si>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</si>
  <si>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</si>
  <si>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</si>
  <si>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</si>
  <si>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</si>
  <si>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</si>
  <si>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</si>
  <si>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</si>
  <si>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</si>
  <si>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</si>
  <si>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</si>
  <si>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</si>
  <si>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</si>
  <si>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</si>
  <si>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</si>
  <si>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</si>
  <si>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</si>
  <si>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</si>
  <si>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</si>
  <si>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</si>
  <si>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</si>
  <si>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</si>
  <si>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</si>
  <si>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</si>
  <si>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</si>
  <si>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</si>
  <si>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</si>
  <si>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</si>
  <si>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</si>
  <si>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</si>
  <si>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</si>
  <si>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</si>
  <si>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</si>
  <si>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</si>
  <si>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</si>
  <si>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</si>
  <si>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</si>
  <si>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</si>
  <si>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</si>
  <si>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</si>
  <si>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</si>
  <si>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</si>
  <si>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</si>
  <si>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</si>
  <si>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</si>
  <si>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</si>
  <si>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</si>
  <si>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</si>
  <si>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</si>
  <si>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</si>
  <si>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</si>
  <si>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</si>
  <si>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</si>
  <si>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</si>
  <si>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</si>
  <si>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</si>
  <si>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</si>
  <si>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</si>
  <si>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</si>
  <si>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</si>
  <si>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</si>
  <si>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</si>
  <si>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</si>
  <si>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</si>
  <si>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</si>
  <si>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</si>
  <si>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</si>
  <si>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</si>
  <si>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</si>
  <si>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</si>
  <si>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</si>
  <si>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</si>
  <si>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</si>
  <si>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</si>
  <si>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</si>
  <si>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</si>
  <si>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</si>
  <si>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</si>
  <si>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</si>
  <si>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</si>
  <si>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</si>
  <si>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</si>
  <si>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</si>
  <si>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</si>
  <si>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</si>
  <si>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</si>
  <si>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</si>
  <si>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</si>
  <si>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</si>
  <si>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</si>
  <si>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</si>
  <si>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</si>
  <si>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</si>
  <si>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</si>
  <si>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</si>
  <si>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</si>
  <si>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</si>
  <si>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</si>
  <si>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</si>
  <si>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</si>
  <si>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</si>
  <si>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</si>
  <si>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</si>
  <si>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</si>
  <si>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</si>
  <si>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</si>
  <si>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</si>
  <si>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</si>
  <si>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</si>
  <si>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</si>
  <si>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</si>
  <si>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</si>
  <si>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</si>
  <si>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</si>
  <si>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</si>
  <si>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</si>
  <si>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</si>
  <si>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</si>
  <si>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</si>
  <si>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</si>
  <si>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</si>
  <si>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</si>
  <si>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</si>
  <si>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</si>
  <si>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</si>
  <si>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</si>
  <si>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</si>
  <si>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</si>
  <si>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</si>
  <si>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</si>
  <si>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</si>
  <si>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</si>
  <si>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</si>
  <si>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</si>
  <si>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</si>
  <si>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</si>
  <si>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</si>
  <si>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</si>
  <si>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</si>
  <si>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</si>
  <si>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</si>
  <si>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</si>
  <si>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</si>
  <si>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</si>
  <si>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</si>
  <si>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</si>
  <si>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</si>
  <si>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</si>
  <si>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</si>
  <si>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</si>
  <si>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</si>
  <si>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</si>
  <si>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</si>
  <si>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</si>
  <si>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B</t>
    <phoneticPr fontId="7"/>
  </si>
  <si>
    <t>D</t>
    <phoneticPr fontId="7"/>
  </si>
  <si>
    <t>中間目標</t>
    <rPh sb="0" eb="2">
      <t>チュウカン</t>
    </rPh>
    <rPh sb="2" eb="4">
      <t>モクヒョウ</t>
    </rPh>
    <phoneticPr fontId="7"/>
  </si>
  <si>
    <t>年度</t>
    <rPh sb="0" eb="2">
      <t>ネンド</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</si>
  <si>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</si>
  <si>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</si>
  <si>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</si>
  <si>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</si>
  <si>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</si>
  <si>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</si>
  <si>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</si>
  <si>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</si>
  <si>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</si>
  <si>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</si>
  <si>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</si>
  <si>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</si>
  <si>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</si>
  <si>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</si>
  <si>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</si>
  <si>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</si>
  <si>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</si>
  <si>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</si>
  <si>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</si>
  <si>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</si>
  <si>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</si>
  <si>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</si>
  <si>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</si>
  <si>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</si>
  <si>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</si>
  <si>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</si>
  <si>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</si>
  <si>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</si>
  <si>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</si>
  <si>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</si>
  <si>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</si>
  <si>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</si>
  <si>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</si>
  <si>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</si>
  <si>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</si>
  <si>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</si>
  <si>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</si>
  <si>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</si>
  <si>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</si>
  <si>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</si>
  <si>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</si>
  <si>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</si>
  <si>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</si>
  <si>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</si>
  <si>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</si>
  <si>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</si>
  <si>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</si>
  <si>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</si>
  <si>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</si>
  <si>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</si>
  <si>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</si>
  <si>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</si>
  <si>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</si>
  <si>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</si>
  <si>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</si>
  <si>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</si>
  <si>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</si>
  <si>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</si>
  <si>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</si>
  <si>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</si>
  <si>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</si>
  <si>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</si>
  <si>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</si>
  <si>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　</t>
  </si>
  <si>
    <t>事業名</t>
  </si>
  <si>
    <t>チェック</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</si>
  <si>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</si>
  <si>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</si>
  <si>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</si>
  <si>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</si>
  <si>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</si>
  <si>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</si>
  <si>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契約方式その２</t>
    <rPh sb="0" eb="2">
      <t>ケイヤク</t>
    </rPh>
    <rPh sb="2" eb="4">
      <t>ホウシキ</t>
    </rPh>
    <phoneticPr fontId="7"/>
  </si>
  <si>
    <t>その他</t>
    <rPh sb="2" eb="3">
      <t>タ</t>
    </rPh>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</si>
  <si>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</si>
  <si>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</si>
  <si>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</si>
  <si>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</si>
  <si>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</si>
  <si>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</si>
  <si>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</si>
  <si>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</si>
  <si>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</si>
  <si>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</si>
  <si>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</si>
  <si>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</si>
  <si>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</si>
  <si>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</si>
  <si>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</si>
  <si>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</si>
  <si>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</si>
  <si>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</si>
  <si>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</si>
  <si>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</si>
  <si>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</si>
  <si>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</si>
  <si>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</si>
  <si>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</si>
  <si>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</si>
  <si>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</si>
  <si>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</si>
  <si>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</si>
  <si>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</si>
  <si>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</si>
  <si>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</si>
  <si>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</si>
  <si>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</si>
  <si>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</si>
  <si>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</si>
  <si>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</si>
  <si>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</si>
  <si>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</si>
  <si>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</si>
  <si>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</si>
  <si>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</si>
  <si>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</si>
  <si>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</si>
  <si>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</si>
  <si>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</si>
  <si>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</si>
  <si>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</si>
  <si>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</si>
  <si>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</si>
  <si>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</si>
  <si>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</si>
  <si>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</si>
  <si>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</si>
  <si>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</si>
  <si>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</si>
  <si>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</si>
  <si>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</si>
  <si>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</si>
  <si>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</si>
  <si>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</si>
  <si>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</si>
  <si>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</si>
  <si>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</si>
  <si>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</si>
  <si>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</si>
  <si>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</si>
  <si>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</si>
  <si>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</si>
  <si>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</si>
  <si>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</si>
  <si>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</si>
  <si>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</si>
  <si>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</si>
  <si>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</si>
  <si>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</si>
  <si>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</si>
  <si>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</si>
  <si>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</si>
  <si>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</si>
  <si>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</si>
  <si>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</si>
  <si>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</si>
  <si>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</si>
  <si>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</si>
  <si>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</si>
  <si>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</si>
  <si>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</si>
  <si>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</si>
  <si>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</si>
  <si>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</si>
  <si>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</si>
  <si>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</si>
  <si>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</si>
  <si>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</si>
  <si>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</si>
  <si>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</si>
  <si>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</si>
  <si>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</si>
  <si>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</si>
  <si>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</si>
  <si>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</si>
  <si>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</si>
  <si>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</si>
  <si>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</si>
  <si>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</si>
  <si>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</si>
  <si>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</si>
  <si>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</si>
  <si>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</si>
  <si>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</si>
  <si>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</si>
  <si>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</si>
  <si>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</si>
  <si>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</si>
  <si>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</si>
  <si>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</si>
  <si>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</si>
  <si>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</si>
  <si>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</si>
  <si>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</si>
  <si>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</si>
  <si>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</si>
  <si>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</si>
  <si>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</si>
  <si>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</si>
  <si>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</si>
  <si>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</si>
  <si>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</si>
  <si>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</si>
  <si>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</si>
  <si>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</si>
  <si>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</si>
  <si>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</si>
  <si>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</si>
  <si>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</si>
  <si>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</si>
  <si>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</si>
  <si>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</si>
  <si>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</si>
  <si>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</si>
  <si>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</si>
  <si>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</si>
  <si>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</si>
  <si>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</si>
  <si>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</si>
  <si>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</si>
  <si>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</si>
  <si>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</si>
  <si>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</si>
  <si>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</si>
  <si>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</si>
  <si>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</si>
  <si>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</si>
  <si>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</si>
  <si>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</si>
  <si>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</si>
  <si>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</si>
  <si>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</si>
  <si>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</si>
  <si>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</si>
  <si>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</si>
  <si>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</si>
  <si>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</si>
  <si>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</si>
  <si>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</si>
  <si>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</si>
  <si>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</si>
  <si>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</si>
  <si>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</si>
  <si>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</si>
  <si>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</si>
  <si>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</si>
  <si>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　　　　　　　　　　　　　　</t>
    <phoneticPr fontId="7"/>
  </si>
  <si>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</si>
  <si>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</si>
  <si>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</si>
  <si>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</si>
  <si>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</si>
  <si>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</si>
  <si>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</si>
  <si>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</si>
  <si>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</si>
  <si>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</si>
  <si>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</si>
  <si>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</si>
  <si>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</si>
  <si>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</si>
  <si>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</si>
  <si>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</si>
  <si>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</si>
  <si>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</si>
  <si>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</si>
  <si>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</si>
  <si>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</si>
  <si>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</si>
  <si>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</si>
  <si>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</si>
  <si>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</si>
  <si>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</si>
  <si>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</si>
  <si>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</si>
  <si>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</si>
  <si>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</si>
  <si>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</si>
  <si>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</si>
  <si>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</si>
  <si>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</si>
  <si>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</si>
  <si>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</si>
  <si>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</si>
  <si>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</si>
  <si>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</si>
  <si>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</si>
  <si>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</si>
  <si>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</si>
  <si>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</si>
  <si>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</si>
  <si>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</si>
  <si>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</si>
  <si>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</si>
  <si>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</si>
  <si>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</si>
  <si>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</si>
  <si>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</si>
  <si>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</si>
  <si>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</si>
  <si>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</si>
  <si>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</si>
  <si>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</si>
  <si>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</si>
  <si>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</si>
  <si>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</si>
  <si>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</si>
  <si>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</si>
  <si>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</si>
  <si>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</si>
  <si>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</si>
  <si>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</si>
  <si>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</si>
  <si>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</si>
  <si>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</si>
  <si>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</si>
  <si>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</si>
  <si>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</si>
  <si>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</si>
  <si>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</si>
  <si>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</si>
  <si>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</si>
  <si>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</si>
  <si>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</si>
  <si>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</si>
  <si>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</si>
  <si>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</si>
  <si>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</si>
  <si>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</si>
  <si>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</si>
  <si>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</si>
  <si>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</si>
  <si>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</si>
  <si>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</si>
  <si>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</si>
  <si>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</si>
  <si>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</si>
  <si>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</si>
  <si>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</si>
  <si>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</si>
  <si>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</si>
  <si>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</si>
  <si>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</si>
  <si>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</si>
  <si>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</si>
  <si>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</si>
  <si>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</si>
  <si>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</si>
  <si>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</si>
  <si>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</si>
  <si>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</si>
  <si>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</si>
  <si>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</si>
  <si>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</si>
  <si>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</si>
  <si>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</si>
  <si>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</si>
  <si>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</si>
  <si>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</si>
  <si>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</si>
  <si>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</si>
  <si>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</si>
  <si>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</si>
  <si>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</si>
  <si>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</si>
  <si>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</si>
  <si>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</si>
  <si>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</si>
  <si>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</si>
  <si>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</si>
  <si>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</si>
  <si>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</si>
  <si>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</si>
  <si>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</si>
  <si>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</si>
  <si>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</si>
  <si>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</si>
  <si>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</si>
  <si>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</si>
  <si>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</si>
  <si>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</si>
  <si>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</si>
  <si>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</si>
  <si>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</si>
  <si>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</si>
  <si>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</si>
  <si>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</si>
  <si>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</si>
  <si>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</si>
  <si>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</si>
  <si>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</si>
  <si>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</si>
  <si>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</si>
  <si>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</si>
  <si>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</si>
  <si>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</si>
  <si>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</si>
  <si>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</si>
  <si>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</si>
  <si>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</si>
  <si>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</si>
  <si>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</si>
  <si>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</si>
  <si>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</si>
  <si>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</si>
  <si>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</si>
  <si>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</si>
  <si>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</si>
  <si>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</si>
  <si>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</si>
  <si>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</si>
  <si>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</si>
  <si>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</si>
  <si>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</si>
  <si>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</si>
  <si>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</si>
  <si>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官房</t>
  </si>
  <si>
    <t>内閣官房副長官補</t>
    <phoneticPr fontId="7"/>
  </si>
  <si>
    <t>情報通信技術（ＩＴ）総合戦略室</t>
    <phoneticPr fontId="7"/>
  </si>
  <si>
    <t>内閣参事官　吉田　宏平
内閣参事官　奥田　直彦</t>
    <phoneticPr fontId="7"/>
  </si>
  <si>
    <t>○</t>
  </si>
  <si>
    <t>-</t>
    <phoneticPr fontId="7"/>
  </si>
  <si>
    <t>政府認証基盤の整備及び運用（情報通信技術調達等適正・効率化推進費）</t>
    <phoneticPr fontId="7"/>
  </si>
  <si>
    <t>○総務省設置法第４条第１項第４号及び第６号</t>
  </si>
  <si>
    <t>○ミレニアム・プロジェクト(新しい千年紀プロジェクト)について
（平成11年12月19日内閣総理大臣決定）
○霞が関WAN及び政府認証基盤（共通システム）の最適化計画（平成17年3月31日各府省情報化統括責任者（CIO）連絡会議決定・平成19年8月24日改定）</t>
    <phoneticPr fontId="7"/>
  </si>
  <si>
    <t>国民等が電子的に申請等を行う際の電子文書の真正性の担保に必要不可欠な認証局等の政府情報システム基盤を一元的に構築・運用し、政府全体としてのシステム経費の効率化や共通・横断的に対策を実施することで有効なセキュリティの向上を図る。</t>
  </si>
  <si>
    <t>政府認証基盤（以下「GPKI」という。）の運用
なお、令和２年度より内閣官房情報通信技術(IT)総合戦略室の下で一括要求・一括計上（総務省　0033 電子政府関連事業（政府情報システム基盤整備））。</t>
    <rPh sb="21" eb="23">
      <t>ウンヨウ</t>
    </rPh>
    <rPh sb="28" eb="30">
      <t>レイワ</t>
    </rPh>
    <rPh sb="67" eb="70">
      <t>ソウムショウ</t>
    </rPh>
    <phoneticPr fontId="5"/>
  </si>
  <si>
    <t>リポジトリ提供サービスの稼働率：99.99％以上</t>
    <rPh sb="12" eb="14">
      <t>カドウ</t>
    </rPh>
    <rPh sb="14" eb="15">
      <t>リツ</t>
    </rPh>
    <phoneticPr fontId="5"/>
  </si>
  <si>
    <t>リポジトリ提供サービスの稼働率を規定し、同サービスの稼働率の達成度合いを評価する。</t>
    <rPh sb="20" eb="21">
      <t>ドウ</t>
    </rPh>
    <phoneticPr fontId="5"/>
  </si>
  <si>
    <t>政府認証基盤運用・保守報告書</t>
  </si>
  <si>
    <t>政府共用証明書検証サーバ提供サービスの稼働率：99.99％以上</t>
    <rPh sb="19" eb="21">
      <t>カドウ</t>
    </rPh>
    <rPh sb="21" eb="22">
      <t>リツ</t>
    </rPh>
    <phoneticPr fontId="5"/>
  </si>
  <si>
    <t>政府共用証明書検証サーバ提供サービスの稼働率を規定し、同サービスの稼働率の達成度合いを評価する。</t>
  </si>
  <si>
    <t>-</t>
  </si>
  <si>
    <t>LRAシステム提供サービスの稼働率：99.9％以上</t>
    <rPh sb="14" eb="16">
      <t>カドウ</t>
    </rPh>
    <rPh sb="16" eb="17">
      <t>リツ</t>
    </rPh>
    <phoneticPr fontId="5"/>
  </si>
  <si>
    <t>LRAシステム提供サービスの稼働率を規定し、同サービスの稼働率の達成度合いを評価する。</t>
  </si>
  <si>
    <t>政府認証基盤運用・保守報告書</t>
    <phoneticPr fontId="7"/>
  </si>
  <si>
    <t>GPKIの稼働率
（国民等が利用する電子申請における文書の真正性の担保が確実に実施できるよう、運用・保守の実施における品質維持目標としている。GPKIが利用可能な時間の比率を稼働率として規定し、予定稼働時間に対する実稼働時間の達成度合いを評価する。）</t>
  </si>
  <si>
    <t>GPKIを一元的に運用することにより、個別府省での構築・運用が不要となるほか、共通・横断的に実施することで有効なセキュリティの対策の効果的な実施が図られ、政府全体としてのシステム経費の効率化やセキュリティの向上に寄与する。</t>
    <phoneticPr fontId="7"/>
  </si>
  <si>
    <t>政府共用の情報システム基盤を一元的に構築・運用することにより、政府全体としてのシステム経費の効率化やセキュリティの向上を図る。</t>
  </si>
  <si>
    <t>政府共用の情報システム基盤は、民間に委ねることができないか、国が直接保有・管理する必要があるか検討した結果、国が直接実施している事業である。</t>
  </si>
  <si>
    <t>各府省が個別にシステムを構築・運用するよりも、政府共用の情報システム基盤として一元的に構築・運用することにより、資源や体制を効率化することができるため、政府全体としてシステム経費の効率化が図られる。</t>
  </si>
  <si>
    <t>‐</t>
  </si>
  <si>
    <t>総務省(0030)</t>
    <phoneticPr fontId="7"/>
  </si>
  <si>
    <t>総務省(0035)</t>
    <phoneticPr fontId="7"/>
  </si>
  <si>
    <t>総務省(0032)</t>
    <phoneticPr fontId="7"/>
  </si>
  <si>
    <t>総務省(0034)</t>
    <phoneticPr fontId="7"/>
  </si>
  <si>
    <t>総務省(0033)</t>
    <phoneticPr fontId="7"/>
  </si>
  <si>
    <t>総務省(0036)</t>
    <phoneticPr fontId="7"/>
  </si>
  <si>
    <t>総務省</t>
  </si>
  <si>
    <t>（総務省政策）政策８：電子政府・電子自治体の推進</t>
    <phoneticPr fontId="7"/>
  </si>
  <si>
    <t>電子政府関連事業（政府情報システム基盤整備）</t>
    <phoneticPr fontId="7"/>
  </si>
  <si>
    <t>－</t>
    <phoneticPr fontId="7"/>
  </si>
  <si>
    <t>国民の利便性向上や行政の効率化等を図るため、オンラインによる行政サービス提供の一環として実施する。
【活動指標】
・GPKIの稼働率：100％（令和元年度）</t>
    <rPh sb="39" eb="41">
      <t>イッカン</t>
    </rPh>
    <rPh sb="72" eb="74">
      <t>レイワ</t>
    </rPh>
    <rPh sb="74" eb="77">
      <t>ガンネンド</t>
    </rPh>
    <phoneticPr fontId="7"/>
  </si>
  <si>
    <t>無</t>
  </si>
  <si>
    <t>有</t>
  </si>
  <si>
    <t>政府認証基盤は、利用者への継続的かつ安定的なサービスの円滑な提供を行う必要があり、ブリッジ認証局及び政府共用認証局の運営業務、発行する証明書の用途、運用要員の役割等について、国際標準（IETF PKIXのRFC3647）に準拠した形でCP/CPSを策定し、公表している。
また、政府認証基盤の運用・保守業務については、平成24年度から公共サービス改革方針の民間競争入札の対象として選定され、運用・保守業務の内容や業務の質等に関して官民競争入札等監理委員会において評価を受けている。</t>
    <rPh sb="33" eb="34">
      <t>オコナ</t>
    </rPh>
    <phoneticPr fontId="7"/>
  </si>
  <si>
    <t>国際標準を準拠したサービスの提供を前提とし、必要な機能の整備及び効率的な運用を行っている。</t>
    <rPh sb="0" eb="2">
      <t>コクサイ</t>
    </rPh>
    <rPh sb="2" eb="4">
      <t>ヒョウジュン</t>
    </rPh>
    <rPh sb="5" eb="7">
      <t>ジュンキョ</t>
    </rPh>
    <rPh sb="14" eb="16">
      <t>テイキョウ</t>
    </rPh>
    <rPh sb="17" eb="19">
      <t>ゼンテイ</t>
    </rPh>
    <rPh sb="22" eb="24">
      <t>ヒツヨウ</t>
    </rPh>
    <rPh sb="25" eb="27">
      <t>キノウ</t>
    </rPh>
    <rPh sb="28" eb="30">
      <t>セイビ</t>
    </rPh>
    <rPh sb="30" eb="31">
      <t>オヨ</t>
    </rPh>
    <rPh sb="32" eb="34">
      <t>コウリツ</t>
    </rPh>
    <rPh sb="34" eb="35">
      <t>テキ</t>
    </rPh>
    <rPh sb="36" eb="38">
      <t>ウンヨウ</t>
    </rPh>
    <rPh sb="39" eb="40">
      <t>オコナ</t>
    </rPh>
    <phoneticPr fontId="7"/>
  </si>
  <si>
    <t>外部委託</t>
    <rPh sb="0" eb="2">
      <t>ガイブ</t>
    </rPh>
    <rPh sb="2" eb="4">
      <t>イタク</t>
    </rPh>
    <phoneticPr fontId="7"/>
  </si>
  <si>
    <t>政府認証基盤の運用・保守の請負</t>
    <phoneticPr fontId="7"/>
  </si>
  <si>
    <t>外部委託</t>
    <rPh sb="0" eb="4">
      <t>ガイブイタク</t>
    </rPh>
    <phoneticPr fontId="7"/>
  </si>
  <si>
    <t>政府認証基盤の監査等の請負</t>
    <phoneticPr fontId="7"/>
  </si>
  <si>
    <t>政府認証基盤システムの機器等の借入</t>
    <phoneticPr fontId="7"/>
  </si>
  <si>
    <t>政府認証基盤のシステム更改のための設計・開発・構築等の請負</t>
    <phoneticPr fontId="7"/>
  </si>
  <si>
    <t>ＥＹアドバイザリー・アンド・コンサルティング（株）</t>
    <phoneticPr fontId="7"/>
  </si>
  <si>
    <t>－</t>
    <phoneticPr fontId="7"/>
  </si>
  <si>
    <t>（一社）行政情報システム研究所</t>
    <phoneticPr fontId="7"/>
  </si>
  <si>
    <t>ＮＥＣキャピタルソリューション（株）</t>
    <phoneticPr fontId="7"/>
  </si>
  <si>
    <t>政府認証基盤のシステム更改のための機器等借入れ</t>
    <rPh sb="0" eb="6">
      <t>セイフニンショウキバン</t>
    </rPh>
    <phoneticPr fontId="7"/>
  </si>
  <si>
    <t>D</t>
  </si>
  <si>
    <t>仕様書の詳細化、事業者への個別説明会の開催を行う等により競争参加を促したが、結果的に一者応札となった。</t>
    <rPh sb="42" eb="43">
      <t>1</t>
    </rPh>
    <rPh sb="43" eb="44">
      <t>シャ</t>
    </rPh>
    <phoneticPr fontId="7"/>
  </si>
  <si>
    <t>-</t>
    <phoneticPr fontId="7"/>
  </si>
  <si>
    <t>次年度予算計上省庁において、適切な執行に努めるとともに効率的に執行した実績を、引き続き概算要求に反映させること。</t>
    <phoneticPr fontId="7"/>
  </si>
  <si>
    <t>終了予定</t>
  </si>
  <si>
    <t>点検対象外</t>
    <rPh sb="0" eb="2">
      <t>テンケン</t>
    </rPh>
    <rPh sb="2" eb="4">
      <t>タイショウ</t>
    </rPh>
    <rPh sb="4" eb="5">
      <t>ガイ</t>
    </rPh>
    <phoneticPr fontId="7"/>
  </si>
  <si>
    <t>デジタル庁（R3.9～）において、引き続き、適切な執行に努める。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</si>
</sst>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74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0" xfId="0" applyFont="1" applyBorder="1">
      <alignment vertical="center"/>
    </xf>
    <xf numFmtId="0" fontId="25" fillId="0" borderId="0" xfId="0" applyFont="1">
      <alignment vertical="center"/>
    </xf>
    <xf numFmtId="0" fontId="28" fillId="0" borderId="10" xfId="0" applyFont="1" applyBorder="1" applyAlignment="1">
      <alignment horizontal="justify" vertical="center" wrapText="1"/>
    </xf>
    <xf numFmtId="0" fontId="26" fillId="0" borderId="10" xfId="0" applyFont="1" applyBorder="1" applyAlignment="1" applyProtection="1">
      <alignment horizontal="center" vertical="center"/>
      <protection locked="0"/>
    </xf>
    <xf numFmtId="0" fontId="0" fillId="0" borderId="0" xfId="0" applyAlignment="1">
      <alignment horizontal="center" vertical="center"/>
    </xf>
    <xf numFmtId="0" fontId="25" fillId="0" borderId="10" xfId="0" applyFont="1" applyBorder="1" applyAlignment="1" applyProtection="1">
      <alignment horizontal="center" vertical="center"/>
      <protection locked="0"/>
    </xf>
    <xf numFmtId="0" fontId="25" fillId="0" borderId="10"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98" xfId="0" applyFont="1" applyFill="1" applyBorder="1" applyAlignment="1">
      <alignment horizontal="center"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26" fillId="7" borderId="10" xfId="0" applyFont="1" applyFill="1" applyBorder="1" applyAlignment="1">
      <alignment horizontal="center" vertical="center"/>
    </xf>
    <xf numFmtId="0" fontId="25" fillId="7" borderId="10" xfId="0" applyFont="1" applyFill="1" applyBorder="1" applyAlignment="1">
      <alignment horizontal="center" vertical="center"/>
    </xf>
    <xf numFmtId="0" fontId="28" fillId="7" borderId="10" xfId="0" applyFont="1" applyFill="1" applyBorder="1" applyAlignment="1">
      <alignment horizontal="center" vertical="center" wrapText="1"/>
    </xf>
    <xf numFmtId="0" fontId="0" fillId="3" borderId="0" xfId="0" applyFill="1">
      <alignment vertical="center"/>
    </xf>
    <xf numFmtId="0" fontId="25" fillId="3" borderId="10"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0" xfId="0" applyFont="1" applyFill="1" applyBorder="1">
      <alignment vertical="center"/>
    </xf>
    <xf numFmtId="0" fontId="7" fillId="3" borderId="0" xfId="0" applyFont="1" applyFill="1">
      <alignment vertical="center"/>
    </xf>
    <xf numFmtId="0" fontId="29" fillId="3" borderId="10" xfId="0" applyFont="1" applyFill="1" applyBorder="1">
      <alignment vertical="center"/>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5"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2" fillId="5" borderId="13"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19" xfId="0" applyFont="1" applyFill="1" applyBorder="1" applyAlignment="1" applyProtection="1">
      <alignment horizontal="center" vertical="center" wrapText="1"/>
    </xf>
    <xf numFmtId="178" fontId="22"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0" xfId="0" applyFont="1" applyFill="1" applyBorder="1" applyAlignment="1">
      <alignment horizontal="justify" vertical="center" wrapText="1"/>
    </xf>
    <xf numFmtId="0" fontId="26" fillId="0" borderId="40" xfId="0" applyFont="1" applyBorder="1" applyAlignment="1" applyProtection="1">
      <alignment horizontal="center" vertical="center"/>
      <protection locked="0"/>
    </xf>
    <xf numFmtId="0" fontId="25" fillId="0" borderId="40" xfId="0" applyFont="1" applyFill="1" applyBorder="1">
      <alignment vertical="center"/>
    </xf>
    <xf numFmtId="0" fontId="0" fillId="0" borderId="0" xfId="0" applyAlignment="1">
      <alignment horizontal="right" vertical="center"/>
    </xf>
    <xf numFmtId="0" fontId="7" fillId="3" borderId="25" xfId="0" applyFont="1" applyFill="1" applyBorder="1">
      <alignment vertical="center"/>
    </xf>
    <xf numFmtId="0" fontId="7" fillId="3" borderId="25" xfId="0" applyFont="1" applyFill="1" applyBorder="1" applyAlignment="1">
      <alignment vertical="center" wrapText="1"/>
    </xf>
    <xf numFmtId="0" fontId="32"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4" xfId="0" applyFont="1" applyFill="1" applyBorder="1" applyAlignment="1" applyProtection="1">
      <alignment horizontal="center" vertical="center" wrapText="1"/>
    </xf>
    <xf numFmtId="0" fontId="7" fillId="3" borderId="10"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5" fillId="0" borderId="33" xfId="0" applyNumberFormat="1" applyFont="1" applyFill="1" applyBorder="1" applyAlignment="1" applyProtection="1">
      <alignment horizontal="center" vertical="center" wrapText="1"/>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22" fillId="5" borderId="107" xfId="0" applyFont="1" applyFill="1" applyBorder="1" applyAlignment="1" applyProtection="1">
      <alignment horizontal="right" vertical="center" wrapText="1"/>
      <protection locked="0"/>
    </xf>
    <xf numFmtId="0" fontId="22" fillId="5" borderId="13" xfId="0" applyFont="1" applyFill="1" applyBorder="1" applyAlignment="1" applyProtection="1">
      <alignment horizontal="right" vertical="center" wrapText="1"/>
      <protection locked="0"/>
    </xf>
    <xf numFmtId="0" fontId="22" fillId="5" borderId="73" xfId="0" applyFont="1" applyFill="1" applyBorder="1" applyAlignment="1" applyProtection="1">
      <alignment horizontal="right" vertical="center" wrapText="1"/>
      <protection locked="0"/>
    </xf>
    <xf numFmtId="0" fontId="22" fillId="5" borderId="19" xfId="0" applyFont="1" applyFill="1" applyBorder="1" applyAlignment="1" applyProtection="1">
      <alignment horizontal="right" vertical="center" wrapText="1"/>
      <protection locked="0"/>
    </xf>
    <xf numFmtId="179" fontId="22" fillId="5" borderId="13" xfId="0" applyNumberFormat="1" applyFont="1" applyFill="1" applyBorder="1" applyAlignment="1" applyProtection="1">
      <alignment horizontal="center" vertical="center" wrapText="1"/>
      <protection locked="0"/>
    </xf>
    <xf numFmtId="179" fontId="22" fillId="5" borderId="19" xfId="0" applyNumberFormat="1" applyFont="1" applyFill="1" applyBorder="1" applyAlignment="1" applyProtection="1">
      <alignment horizontal="center" vertical="center" wrapText="1"/>
      <protection locked="0"/>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0" borderId="39" xfId="0" applyFont="1" applyBorder="1" applyAlignment="1">
      <alignment horizontal="center" vertical="center" wrapText="1"/>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0" fillId="0" borderId="72" xfId="0" applyFont="1" applyFill="1" applyBorder="1" applyAlignment="1">
      <alignment horizontal="center" vertical="center"/>
    </xf>
    <xf numFmtId="0" fontId="5" fillId="0" borderId="40" xfId="0" applyFont="1" applyBorder="1" applyAlignment="1">
      <alignment horizontal="center" vertical="center"/>
    </xf>
    <xf numFmtId="0" fontId="0" fillId="0" borderId="39" xfId="0" applyFont="1" applyFill="1" applyBorder="1" applyAlignment="1">
      <alignment horizontal="center" vertical="center"/>
    </xf>
    <xf numFmtId="0" fontId="5" fillId="0" borderId="41" xfId="0" applyFont="1" applyBorder="1" applyAlignment="1">
      <alignment horizontal="center" vertical="center"/>
    </xf>
    <xf numFmtId="49" fontId="22" fillId="0" borderId="23"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3" xfId="0" applyNumberFormat="1" applyFont="1" applyFill="1" applyBorder="1" applyAlignment="1" applyProtection="1">
      <alignment horizontal="left" vertical="center" wrapText="1"/>
      <protection locked="0"/>
    </xf>
    <xf numFmtId="179" fontId="25" fillId="0" borderId="24" xfId="0" applyNumberFormat="1" applyFont="1" applyFill="1" applyBorder="1" applyAlignment="1" applyProtection="1">
      <alignment horizontal="center" vertical="center" wrapTex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22" fillId="5" borderId="71" xfId="0" applyFont="1" applyFill="1" applyBorder="1" applyAlignment="1" applyProtection="1">
      <alignment horizontal="center" vertical="center" wrapText="1"/>
      <protection locked="0"/>
    </xf>
    <xf numFmtId="0" fontId="22" fillId="5" borderId="13"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107"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17" fillId="3" borderId="136" xfId="0" applyFont="1" applyFill="1" applyBorder="1" applyAlignment="1">
      <alignment horizontal="center" vertical="center" textRotation="255" wrapText="1"/>
    </xf>
    <xf numFmtId="0" fontId="17" fillId="3" borderId="135"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77" fontId="0" fillId="0" borderId="10" xfId="0" applyNumberFormat="1" applyFont="1" applyFill="1" applyBorder="1" applyAlignment="1" applyProtection="1">
      <alignment horizontal="center" vertical="center" shrinkToFi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2" borderId="1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37" xfId="0" applyFont="1" applyFill="1" applyBorder="1" applyAlignment="1">
      <alignment horizontal="center" vertical="center"/>
    </xf>
    <xf numFmtId="182" fontId="0" fillId="0" borderId="10" xfId="0" applyNumberFormat="1" applyFont="1" applyFill="1" applyBorder="1" applyAlignment="1" applyProtection="1">
      <alignment horizontal="right" vertical="center" wrapText="1"/>
      <protection locked="0"/>
    </xf>
    <xf numFmtId="182" fontId="5"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7" fillId="4" borderId="43"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2" fillId="5" borderId="107" xfId="0" applyFont="1" applyFill="1" applyBorder="1" applyAlignment="1" applyProtection="1">
      <alignment horizontal="left" vertical="center" wrapText="1"/>
      <protection locked="0"/>
    </xf>
    <xf numFmtId="0" fontId="22" fillId="5" borderId="1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0" xfId="0" applyFont="1" applyFill="1" applyBorder="1" applyAlignment="1">
      <alignment horizontal="center" vertical="center"/>
    </xf>
    <xf numFmtId="0" fontId="5" fillId="2" borderId="10" xfId="0" applyFont="1" applyFill="1" applyBorder="1" applyAlignment="1">
      <alignment vertical="center" wrapText="1"/>
    </xf>
    <xf numFmtId="0" fontId="0" fillId="3"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10" xfId="0" applyFont="1" applyBorder="1" applyAlignment="1">
      <alignment vertical="center" wrapText="1"/>
    </xf>
    <xf numFmtId="0" fontId="0" fillId="3" borderId="10" xfId="0" applyFill="1" applyBorder="1" applyAlignment="1">
      <alignment horizontal="center" vertical="center" wrapText="1"/>
    </xf>
    <xf numFmtId="181" fontId="0" fillId="5" borderId="10" xfId="0" applyNumberFormat="1" applyFont="1" applyFill="1" applyBorder="1" applyAlignment="1" applyProtection="1">
      <alignment horizontal="center" vertical="center" wrapText="1"/>
      <protection locked="0"/>
    </xf>
    <xf numFmtId="181" fontId="5"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5"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5" fillId="5" borderId="10" xfId="0" applyNumberFormat="1" applyFont="1" applyFill="1" applyBorder="1" applyAlignment="1" applyProtection="1">
      <alignment horizontal="right" vertical="center" wrapText="1"/>
      <protection locked="0"/>
    </xf>
    <xf numFmtId="177" fontId="0" fillId="0" borderId="121" xfId="0" applyNumberFormat="1" applyFont="1" applyFill="1" applyBorder="1" applyAlignment="1" applyProtection="1">
      <alignment horizontal="right" vertical="center"/>
      <protection locked="0"/>
    </xf>
    <xf numFmtId="0" fontId="0" fillId="5" borderId="10" xfId="0" applyFont="1" applyFill="1" applyBorder="1" applyAlignment="1" applyProtection="1">
      <alignment horizontal="left" vertical="center" wrapText="1"/>
      <protection locked="0"/>
    </xf>
    <xf numFmtId="0" fontId="5" fillId="5" borderId="10" xfId="0" applyFont="1" applyFill="1" applyBorder="1" applyAlignment="1" applyProtection="1">
      <alignment horizontal="left" vertical="center" wrapText="1"/>
      <protection locked="0"/>
    </xf>
    <xf numFmtId="0" fontId="5" fillId="5" borderId="10" xfId="0" applyFont="1" applyFill="1" applyBorder="1" applyAlignment="1" applyProtection="1">
      <alignment horizontal="center" vertical="center" wrapText="1"/>
      <protection locked="0"/>
    </xf>
    <xf numFmtId="0" fontId="0" fillId="0" borderId="10"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2" borderId="10" xfId="0" applyFont="1" applyFill="1" applyBorder="1" applyAlignment="1">
      <alignment horizontal="center" vertical="center"/>
    </xf>
    <xf numFmtId="0" fontId="0" fillId="3" borderId="10" xfId="0" applyFont="1" applyFill="1" applyBorder="1" applyAlignment="1">
      <alignment horizontal="center" vertical="center"/>
    </xf>
    <xf numFmtId="0" fontId="5" fillId="0" borderId="10" xfId="0" applyFont="1" applyBorder="1" applyAlignment="1">
      <alignment horizontal="center" vertical="center"/>
    </xf>
    <xf numFmtId="0" fontId="0" fillId="3" borderId="37" xfId="0" applyFont="1" applyFill="1" applyBorder="1" applyAlignment="1">
      <alignment horizontal="center" vertical="center"/>
    </xf>
    <xf numFmtId="0" fontId="0" fillId="3" borderId="123" xfId="0" applyFont="1" applyFill="1" applyBorder="1" applyAlignment="1">
      <alignment horizontal="center" vertical="center"/>
    </xf>
    <xf numFmtId="0" fontId="15" fillId="2" borderId="46" xfId="3" applyFont="1" applyFill="1" applyBorder="1" applyAlignment="1" applyProtection="1">
      <alignment horizontal="center" vertical="center" wrapText="1" shrinkToFit="1"/>
    </xf>
    <xf numFmtId="0" fontId="15" fillId="2" borderId="16" xfId="3" applyFont="1" applyFill="1" applyBorder="1" applyAlignment="1" applyProtection="1">
      <alignment horizontal="center" vertical="center" wrapText="1" shrinkToFit="1"/>
    </xf>
    <xf numFmtId="0" fontId="15"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5" fillId="0" borderId="23" xfId="0" applyFont="1" applyFill="1" applyBorder="1" applyAlignment="1" applyProtection="1">
      <alignment vertical="center" wrapTex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0" fillId="2" borderId="12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15"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8" fillId="2"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5" fillId="6" borderId="118" xfId="0" applyFont="1" applyFill="1" applyBorder="1" applyAlignment="1">
      <alignment horizontal="center" vertical="center" wrapText="1"/>
    </xf>
    <xf numFmtId="0" fontId="15" fillId="6" borderId="123" xfId="0" applyFont="1" applyFill="1" applyBorder="1" applyAlignment="1">
      <alignment horizontal="center" vertical="center" wrapText="1"/>
    </xf>
    <xf numFmtId="0" fontId="18"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center" vertical="center" shrinkToFit="1"/>
      <protection locked="0"/>
    </xf>
    <xf numFmtId="0" fontId="18"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2" borderId="23"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3" fillId="2" borderId="23"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25" xfId="0" applyFont="1" applyFill="1" applyBorder="1" applyAlignment="1">
      <alignment horizontal="center" vertical="center" shrinkToFit="1"/>
    </xf>
    <xf numFmtId="0" fontId="0" fillId="0" borderId="52"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4" xfId="0" applyFont="1" applyFill="1" applyBorder="1" applyAlignment="1">
      <alignment vertical="center" wrapText="1"/>
    </xf>
    <xf numFmtId="0" fontId="0" fillId="5" borderId="104" xfId="0" applyFont="1" applyFill="1" applyBorder="1" applyAlignment="1">
      <alignment vertical="center" wrapText="1"/>
    </xf>
    <xf numFmtId="0" fontId="0" fillId="5" borderId="126"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21" fillId="0" borderId="83" xfId="0" applyFont="1" applyFill="1" applyBorder="1" applyAlignment="1" applyProtection="1">
      <alignment horizontal="center" vertical="center" wrapText="1"/>
      <protection locked="0"/>
    </xf>
    <xf numFmtId="0" fontId="21" fillId="0" borderId="49"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0" fontId="0" fillId="5" borderId="14"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22" fillId="5" borderId="73" xfId="0" applyFont="1" applyFill="1" applyBorder="1" applyAlignment="1" applyProtection="1">
      <alignment horizontal="left" vertical="center" wrapText="1"/>
      <protection locked="0"/>
    </xf>
    <xf numFmtId="0" fontId="22" fillId="5" borderId="19"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15"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5" fillId="2" borderId="43"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10" xfId="0" applyFont="1" applyFill="1" applyBorder="1" applyAlignment="1" applyProtection="1">
      <alignment horizontal="center" vertical="center" wrapText="1" shrinkToFi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0" xfId="0" applyFont="1" applyBorder="1" applyAlignment="1" applyProtection="1">
      <alignment horizontal="center" vertical="center"/>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33" xfId="0" applyFont="1" applyFill="1" applyBorder="1" applyAlignment="1">
      <alignment horizontal="center" vertical="center" shrinkToFit="1"/>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13" fillId="3" borderId="3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2" fillId="6" borderId="43" xfId="3" applyFont="1" applyFill="1" applyBorder="1" applyAlignment="1" applyProtection="1">
      <alignment horizontal="center" vertical="center" wrapText="1" shrinkToFit="1"/>
    </xf>
    <xf numFmtId="0" fontId="12" fillId="6" borderId="40"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1"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4" fillId="0" borderId="39" xfId="2" applyFont="1" applyFill="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8" xfId="3" applyFont="1" applyFill="1" applyBorder="1" applyAlignment="1" applyProtection="1">
      <alignment horizontal="center" vertical="center"/>
    </xf>
    <xf numFmtId="0" fontId="11" fillId="2" borderId="49" xfId="3" applyFont="1" applyFill="1" applyBorder="1" applyAlignment="1" applyProtection="1">
      <alignment horizontal="center" vertical="center"/>
    </xf>
    <xf numFmtId="0" fontId="15" fillId="2" borderId="31" xfId="3" applyFont="1" applyFill="1" applyBorder="1" applyAlignment="1" applyProtection="1">
      <alignment horizontal="center" vertical="center"/>
    </xf>
    <xf numFmtId="0" fontId="15" fillId="2" borderId="24" xfId="3"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4"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2" borderId="31" xfId="3" applyFont="1" applyFill="1" applyBorder="1" applyAlignment="1" applyProtection="1">
      <alignment horizontal="center" vertical="center" wrapText="1"/>
    </xf>
    <xf numFmtId="0" fontId="11" fillId="2" borderId="24"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9" fillId="2" borderId="46"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19" fillId="2" borderId="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15" fillId="2" borderId="40"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0" fillId="6" borderId="15"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7"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29" xfId="0" applyNumberFormat="1" applyFont="1" applyFill="1" applyBorder="1" applyAlignment="1" applyProtection="1">
      <alignment horizontal="center" vertical="center"/>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5" xfId="0" applyFont="1" applyFill="1" applyBorder="1" applyAlignment="1">
      <alignment horizontal="center" vertical="center"/>
    </xf>
    <xf numFmtId="0" fontId="15" fillId="2" borderId="118" xfId="0" applyFont="1" applyFill="1" applyBorder="1" applyAlignment="1">
      <alignment horizontal="center" vertical="center" wrapText="1"/>
    </xf>
    <xf numFmtId="0" fontId="15" fillId="2" borderId="123" xfId="0" applyFont="1" applyFill="1" applyBorder="1" applyAlignment="1">
      <alignment horizontal="center" vertical="center"/>
    </xf>
    <xf numFmtId="0" fontId="15" fillId="2" borderId="140" xfId="0" applyFont="1" applyFill="1" applyBorder="1" applyAlignment="1">
      <alignment horizontal="center" vertical="center"/>
    </xf>
    <xf numFmtId="0" fontId="15" fillId="2" borderId="34"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113"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4" xfId="0" applyFont="1" applyFill="1" applyBorder="1" applyAlignment="1">
      <alignment horizontal="center" vertical="center"/>
    </xf>
    <xf numFmtId="0" fontId="17" fillId="2" borderId="118" xfId="0" applyFont="1" applyFill="1" applyBorder="1" applyAlignment="1">
      <alignment horizontal="center" vertical="center" wrapText="1"/>
    </xf>
    <xf numFmtId="0" fontId="17" fillId="2" borderId="123" xfId="0" applyFont="1" applyFill="1" applyBorder="1" applyAlignment="1">
      <alignment horizontal="center" vertical="center"/>
    </xf>
    <xf numFmtId="0" fontId="17" fillId="2" borderId="140" xfId="0" applyFont="1" applyFill="1" applyBorder="1" applyAlignment="1">
      <alignment horizontal="center" vertical="center"/>
    </xf>
    <xf numFmtId="0" fontId="17" fillId="2" borderId="34" xfId="0" applyFont="1" applyFill="1" applyBorder="1" applyAlignment="1">
      <alignment horizontal="center" vertical="center" wrapText="1"/>
    </xf>
    <xf numFmtId="0" fontId="17" fillId="2" borderId="10"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113" xfId="0" applyFont="1" applyFill="1" applyBorder="1" applyAlignment="1">
      <alignment horizontal="center" vertical="center"/>
    </xf>
    <xf numFmtId="0" fontId="17" fillId="2" borderId="93" xfId="0" applyFont="1" applyFill="1" applyBorder="1" applyAlignment="1">
      <alignment horizontal="center" vertical="center"/>
    </xf>
    <xf numFmtId="0" fontId="17" fillId="2" borderId="114"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5"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13" fillId="0" borderId="92" xfId="0" applyFont="1" applyBorder="1" applyAlignment="1" applyProtection="1">
      <alignment horizontal="left" vertical="center" wrapText="1"/>
      <protection locked="0"/>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13" fillId="0" borderId="11" xfId="0" applyFont="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21" fillId="0" borderId="50" xfId="0" applyFont="1" applyBorder="1" applyAlignment="1" applyProtection="1">
      <alignment horizontal="center" vertical="center" wrapText="1"/>
      <protection locked="0"/>
    </xf>
    <xf numFmtId="0" fontId="19" fillId="3" borderId="48"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0" fillId="0" borderId="99"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98" xfId="0" applyFont="1" applyBorder="1" applyAlignment="1" applyProtection="1">
      <alignment horizontal="left" vertical="center" wrapText="1"/>
      <protection locked="0"/>
    </xf>
    <xf numFmtId="0" fontId="15"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11" fillId="2" borderId="46"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0" fontId="13" fillId="0" borderId="65" xfId="1" applyFont="1" applyFill="1" applyBorder="1" applyAlignment="1" applyProtection="1">
      <alignment horizontal="left" vertical="top" wrapText="1"/>
      <protection locked="0"/>
    </xf>
    <xf numFmtId="0" fontId="13" fillId="0" borderId="16" xfId="1" applyFont="1" applyFill="1" applyBorder="1" applyAlignment="1" applyProtection="1">
      <alignment horizontal="left" vertical="top" wrapText="1"/>
      <protection locked="0"/>
    </xf>
    <xf numFmtId="0" fontId="13" fillId="0" borderId="30" xfId="1" applyFont="1" applyFill="1" applyBorder="1" applyAlignment="1" applyProtection="1">
      <alignment horizontal="left" vertical="top" wrapText="1"/>
      <protection locked="0"/>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6" borderId="136"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5" xfId="0" applyFont="1" applyFill="1" applyBorder="1" applyAlignment="1">
      <alignment horizontal="center" vertical="center"/>
    </xf>
    <xf numFmtId="0" fontId="14" fillId="2" borderId="39"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3" fillId="0" borderId="32" xfId="1" applyFont="1" applyFill="1" applyBorder="1" applyAlignment="1" applyProtection="1">
      <alignment horizontal="left" vertical="top" wrapText="1"/>
      <protection locked="0"/>
    </xf>
    <xf numFmtId="0" fontId="13" fillId="0" borderId="24"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5" fillId="2" borderId="128"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41" xfId="0" applyFont="1" applyFill="1" applyBorder="1" applyAlignment="1">
      <alignment horizontal="center" vertical="center"/>
    </xf>
    <xf numFmtId="0" fontId="15"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0" xfId="3" applyFont="1" applyFill="1" applyBorder="1" applyAlignment="1" applyProtection="1">
      <alignment horizontal="center" vertical="center" wrapText="1"/>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19" fillId="4" borderId="48"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97"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31"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xf>
    <xf numFmtId="178" fontId="21" fillId="0" borderId="6"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10" fillId="2" borderId="105" xfId="3" applyFont="1" applyFill="1" applyBorder="1" applyAlignment="1" applyProtection="1">
      <alignment horizontal="right" vertical="center"/>
    </xf>
    <xf numFmtId="0" fontId="10" fillId="2" borderId="8" xfId="3" applyFont="1" applyFill="1" applyBorder="1" applyAlignment="1" applyProtection="1">
      <alignment horizontal="right" vertical="center"/>
    </xf>
    <xf numFmtId="0" fontId="20" fillId="0" borderId="8" xfId="0"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11" fillId="2" borderId="42"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1"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6"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2"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139"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3" borderId="30"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85" xfId="0" applyFont="1" applyFill="1" applyBorder="1" applyAlignment="1">
      <alignment horizontal="center" vertical="center" wrapText="1"/>
    </xf>
    <xf numFmtId="0" fontId="15" fillId="3" borderId="13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7" fillId="3" borderId="39" xfId="0" applyFont="1" applyFill="1" applyBorder="1" applyAlignment="1">
      <alignment horizontal="center" vertical="center" textRotation="255" wrapText="1"/>
    </xf>
    <xf numFmtId="0" fontId="17" fillId="3" borderId="44"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10" xfId="0" applyFont="1" applyFill="1" applyBorder="1" applyAlignment="1">
      <alignment horizontal="center" vertical="center" textRotation="255" wrapText="1"/>
    </xf>
    <xf numFmtId="0" fontId="17" fillId="3" borderId="35" xfId="0" applyFont="1" applyFill="1" applyBorder="1" applyAlignment="1">
      <alignment horizontal="center" vertical="center" textRotation="255" wrapText="1"/>
    </xf>
    <xf numFmtId="0" fontId="21" fillId="0" borderId="6" xfId="0" applyFont="1" applyFill="1" applyBorder="1" applyAlignment="1" applyProtection="1">
      <alignment horizontal="center" vertical="center"/>
      <protection locked="0"/>
    </xf>
    <xf numFmtId="179" fontId="21" fillId="0" borderId="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77" fontId="0" fillId="0" borderId="20" xfId="0" applyNumberFormat="1" applyFont="1" applyFill="1" applyBorder="1" applyAlignment="1" applyProtection="1">
      <alignment horizontal="center" vertical="center"/>
    </xf>
    <xf numFmtId="0" fontId="14" fillId="0" borderId="72"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4" fillId="0" borderId="39"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5" fillId="6" borderId="23" xfId="3" applyFont="1" applyFill="1" applyBorder="1" applyAlignment="1" applyProtection="1">
      <alignment horizontal="center"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6"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3"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4" fillId="0" borderId="32" xfId="1" applyFont="1" applyFill="1" applyBorder="1" applyAlignment="1" applyProtection="1">
      <alignment horizontal="left" vertical="center" wrapText="1" shrinkToFit="1"/>
    </xf>
    <xf numFmtId="0" fontId="14" fillId="0" borderId="24" xfId="1" applyFont="1" applyFill="1" applyBorder="1" applyAlignment="1" applyProtection="1">
      <alignment horizontal="left" vertical="center" wrapText="1" shrinkToFit="1"/>
    </xf>
    <xf numFmtId="0" fontId="14" fillId="0" borderId="33" xfId="1" applyFont="1" applyFill="1" applyBorder="1" applyAlignment="1" applyProtection="1">
      <alignment horizontal="left" vertical="center" wrapText="1" shrinkToFit="1"/>
    </xf>
    <xf numFmtId="0" fontId="25" fillId="0" borderId="24" xfId="0" applyFont="1" applyFill="1" applyBorder="1" applyAlignment="1" applyProtection="1">
      <alignment horizontal="center" vertical="center" wrapText="1"/>
      <protection locked="0"/>
    </xf>
    <xf numFmtId="0" fontId="25" fillId="0" borderId="2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11" fillId="2" borderId="43" xfId="3" applyFont="1" applyFill="1" applyBorder="1" applyAlignment="1" applyProtection="1">
      <alignment horizontal="center" vertical="center" wrapText="1"/>
    </xf>
    <xf numFmtId="0" fontId="11" fillId="2" borderId="4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7" fillId="2" borderId="43"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17" fillId="3" borderId="41" xfId="0" applyFont="1" applyFill="1" applyBorder="1" applyAlignment="1">
      <alignment horizontal="center" vertical="center" textRotation="255" wrapText="1"/>
    </xf>
    <xf numFmtId="178" fontId="25" fillId="0" borderId="24" xfId="0" applyNumberFormat="1" applyFont="1" applyFill="1" applyBorder="1" applyAlignment="1" applyProtection="1">
      <alignment horizontal="center" vertical="center" wrapText="1"/>
      <protection locked="0"/>
    </xf>
    <xf numFmtId="178" fontId="25" fillId="0" borderId="25" xfId="0" applyNumberFormat="1" applyFont="1" applyFill="1" applyBorder="1" applyAlignment="1" applyProtection="1">
      <alignment horizontal="center" vertical="center" wrapText="1"/>
      <protection locked="0"/>
    </xf>
    <xf numFmtId="49" fontId="22" fillId="0" borderId="39" xfId="0" applyNumberFormat="1" applyFont="1" applyFill="1" applyBorder="1" applyAlignment="1" applyProtection="1">
      <alignment horizontal="left"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18</xdr:col>
      <xdr:colOff>8468</xdr:colOff>
      <xdr:row>125</xdr:row>
      <xdr:rowOff>351673</xdr:rowOff>
    </xdr:from>
    <xdr:to>
      <xdr:col>24</xdr:col>
      <xdr:colOff>8468</xdr:colOff>
      <xdr:row>127</xdr:row>
      <xdr:rowOff>294403</xdr:rowOff>
    </xdr:to>
    <xdr:sp macro="" textlink="">
      <xdr:nvSpPr>
        <xdr:cNvPr id="30" name="テキスト ボックス 11">
          <a:extLst>
            <a:ext uri="{FF2B5EF4-FFF2-40B4-BE49-F238E27FC236}">
              <a16:creationId xmlns:a16="http://schemas.microsoft.com/office/drawing/2014/main" id="{00000000-0008-0000-0000-00001E000000}"/>
            </a:ext>
          </a:extLst>
        </xdr:cNvPr>
        <xdr:cNvSpPr txBox="1"/>
      </xdr:nvSpPr>
      <xdr:spPr>
        <a:xfrm>
          <a:off x="3361268" y="49670006"/>
          <a:ext cx="1117600" cy="65393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solidFill>
                <a:schemeClr val="tx1"/>
              </a:solidFill>
              <a:effectLst/>
              <a:latin typeface="+mn-lt"/>
              <a:ea typeface="+mn-ea"/>
              <a:cs typeface="+mn-cs"/>
            </a:rPr>
            <a:t>総務省</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1,386</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twoCellAnchor editAs="oneCell">
    <xdr:from>
      <xdr:col>12</xdr:col>
      <xdr:colOff>169333</xdr:colOff>
      <xdr:row>127</xdr:row>
      <xdr:rowOff>294403</xdr:rowOff>
    </xdr:from>
    <xdr:to>
      <xdr:col>21</xdr:col>
      <xdr:colOff>8468</xdr:colOff>
      <xdr:row>132</xdr:row>
      <xdr:rowOff>27824</xdr:rowOff>
    </xdr:to>
    <xdr:cxnSp macro="">
      <xdr:nvCxnSpPr>
        <xdr:cNvPr id="31" name="直線矢印コネクタ 30">
          <a:extLst>
            <a:ext uri="{FF2B5EF4-FFF2-40B4-BE49-F238E27FC236}">
              <a16:creationId xmlns:a16="http://schemas.microsoft.com/office/drawing/2014/main" id="{00000000-0008-0000-0000-00001F000000}"/>
            </a:ext>
          </a:extLst>
        </xdr:cNvPr>
        <xdr:cNvCxnSpPr>
          <a:stCxn id="30" idx="2"/>
          <a:endCxn id="33" idx="0"/>
        </xdr:cNvCxnSpPr>
      </xdr:nvCxnSpPr>
      <xdr:spPr>
        <a:xfrm flipH="1">
          <a:off x="2404533" y="50323936"/>
          <a:ext cx="1515535" cy="14944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50503</xdr:colOff>
      <xdr:row>125</xdr:row>
      <xdr:rowOff>101907</xdr:rowOff>
    </xdr:from>
    <xdr:to>
      <xdr:col>17</xdr:col>
      <xdr:colOff>67734</xdr:colOff>
      <xdr:row>126</xdr:row>
      <xdr:rowOff>89665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2285703" y="49420240"/>
          <a:ext cx="948564" cy="3433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予算の移替</a:t>
          </a:r>
        </a:p>
      </xdr:txBody>
    </xdr:sp>
    <xdr:clientData/>
  </xdr:twoCellAnchor>
  <xdr:twoCellAnchor editAs="oneCell">
    <xdr:from>
      <xdr:col>6</xdr:col>
      <xdr:colOff>118533</xdr:colOff>
      <xdr:row>132</xdr:row>
      <xdr:rowOff>27824</xdr:rowOff>
    </xdr:from>
    <xdr:to>
      <xdr:col>19</xdr:col>
      <xdr:colOff>33865</xdr:colOff>
      <xdr:row>133</xdr:row>
      <xdr:rowOff>341842</xdr:rowOff>
    </xdr:to>
    <xdr:sp macro="" textlink="">
      <xdr:nvSpPr>
        <xdr:cNvPr id="33" name="テキスト ボックス 14">
          <a:extLst>
            <a:ext uri="{FF2B5EF4-FFF2-40B4-BE49-F238E27FC236}">
              <a16:creationId xmlns:a16="http://schemas.microsoft.com/office/drawing/2014/main" id="{00000000-0008-0000-0000-000021000000}"/>
            </a:ext>
          </a:extLst>
        </xdr:cNvPr>
        <xdr:cNvSpPr txBox="1"/>
      </xdr:nvSpPr>
      <xdr:spPr>
        <a:xfrm>
          <a:off x="1236133" y="51818424"/>
          <a:ext cx="2336799" cy="66961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a:t>
          </a:r>
          <a:r>
            <a:rPr kumimoji="1" lang="ja-JP" altLang="ja-JP" sz="1100">
              <a:solidFill>
                <a:schemeClr val="tx1"/>
              </a:solidFill>
              <a:effectLst/>
              <a:latin typeface="+mn-lt"/>
              <a:ea typeface="+mn-ea"/>
              <a:cs typeface="+mn-cs"/>
            </a:rPr>
            <a:t>（総合評価）</a:t>
          </a:r>
          <a:r>
            <a:rPr kumimoji="1" lang="en-US" altLang="ja-JP" sz="1100">
              <a:solidFill>
                <a:schemeClr val="tx1"/>
              </a:solidFill>
              <a:effectLst/>
              <a:latin typeface="+mn-lt"/>
              <a:ea typeface="+mn-ea"/>
              <a:cs typeface="+mn-cs"/>
            </a:rPr>
            <a:t>】</a:t>
          </a:r>
        </a:p>
        <a:p>
          <a:pPr algn="ctr"/>
          <a:r>
            <a:rPr kumimoji="1" lang="en-US" altLang="ja-JP" sz="1100">
              <a:solidFill>
                <a:schemeClr val="tx1"/>
              </a:solidFill>
              <a:effectLst/>
              <a:latin typeface="+mj-ea"/>
              <a:ea typeface="+mj-ea"/>
              <a:cs typeface="+mn-cs"/>
            </a:rPr>
            <a:t>B</a:t>
          </a:r>
          <a:r>
            <a:rPr kumimoji="1" lang="ja-JP" altLang="en-US" sz="1100">
              <a:solidFill>
                <a:schemeClr val="tx1"/>
              </a:solidFill>
              <a:effectLst/>
              <a:latin typeface="+mj-ea"/>
              <a:ea typeface="+mj-ea"/>
              <a:cs typeface="+mn-cs"/>
            </a:rPr>
            <a:t>．</a:t>
          </a:r>
          <a:r>
            <a:rPr kumimoji="1" lang="ja-JP" altLang="en-US" sz="1100">
              <a:solidFill>
                <a:schemeClr val="tx1"/>
              </a:solidFill>
              <a:effectLst/>
              <a:latin typeface="+mn-lt"/>
              <a:ea typeface="+mn-ea"/>
              <a:cs typeface="+mn-cs"/>
            </a:rPr>
            <a:t>（一社）行政情報システム研究所</a:t>
          </a:r>
          <a:endParaRPr kumimoji="1" lang="en-US" altLang="ja-JP" sz="1100">
            <a:solidFill>
              <a:schemeClr val="tx1"/>
            </a:solidFill>
            <a:effectLst/>
            <a:latin typeface="+mn-lt"/>
            <a:ea typeface="+mn-ea"/>
            <a:cs typeface="+mn-cs"/>
          </a:endParaRPr>
        </a:p>
        <a:p>
          <a:pPr algn="ctr"/>
          <a:r>
            <a:rPr lang="ja-JP" altLang="en-US">
              <a:effectLst/>
            </a:rPr>
            <a:t>８０２百万円</a:t>
          </a:r>
          <a:endParaRPr lang="ja-JP" altLang="ja-JP">
            <a:effectLst/>
          </a:endParaRPr>
        </a:p>
      </xdr:txBody>
    </xdr:sp>
    <xdr:clientData/>
  </xdr:twoCellAnchor>
  <xdr:twoCellAnchor editAs="oneCell">
    <xdr:from>
      <xdr:col>6</xdr:col>
      <xdr:colOff>182644</xdr:colOff>
      <xdr:row>125</xdr:row>
      <xdr:rowOff>353791</xdr:rowOff>
    </xdr:from>
    <xdr:to>
      <xdr:col>11</xdr:col>
      <xdr:colOff>127000</xdr:colOff>
      <xdr:row>127</xdr:row>
      <xdr:rowOff>284752</xdr:rowOff>
    </xdr:to>
    <xdr:sp macro="" textlink="">
      <xdr:nvSpPr>
        <xdr:cNvPr id="34" name="テキスト ボックス 15">
          <a:extLst>
            <a:ext uri="{FF2B5EF4-FFF2-40B4-BE49-F238E27FC236}">
              <a16:creationId xmlns:a16="http://schemas.microsoft.com/office/drawing/2014/main" id="{00000000-0008-0000-0000-000022000000}"/>
            </a:ext>
          </a:extLst>
        </xdr:cNvPr>
        <xdr:cNvSpPr txBox="1"/>
      </xdr:nvSpPr>
      <xdr:spPr>
        <a:xfrm>
          <a:off x="1300244" y="49672124"/>
          <a:ext cx="875689" cy="642161"/>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xdr:txBody>
    </xdr:sp>
    <xdr:clientData/>
  </xdr:twoCellAnchor>
  <xdr:twoCellAnchor editAs="oneCell">
    <xdr:from>
      <xdr:col>11</xdr:col>
      <xdr:colOff>127000</xdr:colOff>
      <xdr:row>126</xdr:row>
      <xdr:rowOff>319272</xdr:rowOff>
    </xdr:from>
    <xdr:to>
      <xdr:col>18</xdr:col>
      <xdr:colOff>8468</xdr:colOff>
      <xdr:row>126</xdr:row>
      <xdr:rowOff>319272</xdr:rowOff>
    </xdr:to>
    <xdr:cxnSp macro="">
      <xdr:nvCxnSpPr>
        <xdr:cNvPr id="35" name="直線矢印コネクタ 34">
          <a:extLst>
            <a:ext uri="{FF2B5EF4-FFF2-40B4-BE49-F238E27FC236}">
              <a16:creationId xmlns:a16="http://schemas.microsoft.com/office/drawing/2014/main" id="{00000000-0008-0000-0000-000023000000}"/>
            </a:ext>
          </a:extLst>
        </xdr:cNvPr>
        <xdr:cNvCxnSpPr>
          <a:stCxn id="34" idx="3"/>
          <a:endCxn id="30" idx="1"/>
        </xdr:cNvCxnSpPr>
      </xdr:nvCxnSpPr>
      <xdr:spPr>
        <a:xfrm>
          <a:off x="2175933" y="49993205"/>
          <a:ext cx="1185335" cy="37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59268</xdr:colOff>
      <xdr:row>134</xdr:row>
      <xdr:rowOff>38410</xdr:rowOff>
    </xdr:from>
    <xdr:to>
      <xdr:col>16</xdr:col>
      <xdr:colOff>8468</xdr:colOff>
      <xdr:row>135</xdr:row>
      <xdr:rowOff>152402</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1549401" y="52540210"/>
          <a:ext cx="1439334" cy="46959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政府認証基盤の</a:t>
          </a:r>
          <a:endParaRPr kumimoji="1" lang="en-US" altLang="ja-JP" sz="1100"/>
        </a:p>
        <a:p>
          <a:pPr algn="ctr"/>
          <a:r>
            <a:rPr kumimoji="1" lang="ja-JP" altLang="en-US" sz="1100"/>
            <a:t>整備及び運用</a:t>
          </a:r>
        </a:p>
      </xdr:txBody>
    </xdr:sp>
    <xdr:clientData/>
  </xdr:twoCellAnchor>
  <xdr:twoCellAnchor>
    <xdr:from>
      <xdr:col>42</xdr:col>
      <xdr:colOff>147638</xdr:colOff>
      <xdr:row>27</xdr:row>
      <xdr:rowOff>18256</xdr:rowOff>
    </xdr:from>
    <xdr:to>
      <xdr:col>45</xdr:col>
      <xdr:colOff>159545</xdr:colOff>
      <xdr:row>27</xdr:row>
      <xdr:rowOff>275431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881938" y="11765756"/>
          <a:ext cx="564357"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47</xdr:col>
      <xdr:colOff>83344</xdr:colOff>
      <xdr:row>27</xdr:row>
      <xdr:rowOff>23813</xdr:rowOff>
    </xdr:from>
    <xdr:to>
      <xdr:col>49</xdr:col>
      <xdr:colOff>297657</xdr:colOff>
      <xdr:row>27</xdr:row>
      <xdr:rowOff>280988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596438" y="11930063"/>
          <a:ext cx="619125"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42</xdr:col>
      <xdr:colOff>154781</xdr:colOff>
      <xdr:row>34</xdr:row>
      <xdr:rowOff>23812</xdr:rowOff>
    </xdr:from>
    <xdr:to>
      <xdr:col>45</xdr:col>
      <xdr:colOff>166688</xdr:colOff>
      <xdr:row>34</xdr:row>
      <xdr:rowOff>280987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655844" y="13894593"/>
          <a:ext cx="619125"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47</xdr:col>
      <xdr:colOff>107156</xdr:colOff>
      <xdr:row>34</xdr:row>
      <xdr:rowOff>23813</xdr:rowOff>
    </xdr:from>
    <xdr:to>
      <xdr:col>49</xdr:col>
      <xdr:colOff>321469</xdr:colOff>
      <xdr:row>34</xdr:row>
      <xdr:rowOff>280988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620250" y="13894594"/>
          <a:ext cx="619125"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42</xdr:col>
      <xdr:colOff>152400</xdr:colOff>
      <xdr:row>41</xdr:row>
      <xdr:rowOff>28575</xdr:rowOff>
    </xdr:from>
    <xdr:to>
      <xdr:col>45</xdr:col>
      <xdr:colOff>171450</xdr:colOff>
      <xdr:row>41</xdr:row>
      <xdr:rowOff>285750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553450" y="15944850"/>
          <a:ext cx="619125"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47</xdr:col>
      <xdr:colOff>104775</xdr:colOff>
      <xdr:row>41</xdr:row>
      <xdr:rowOff>28575</xdr:rowOff>
    </xdr:from>
    <xdr:to>
      <xdr:col>49</xdr:col>
      <xdr:colOff>323850</xdr:colOff>
      <xdr:row>41</xdr:row>
      <xdr:rowOff>285750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505950" y="15944850"/>
          <a:ext cx="619125"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42</xdr:col>
      <xdr:colOff>171450</xdr:colOff>
      <xdr:row>48</xdr:row>
      <xdr:rowOff>190500</xdr:rowOff>
    </xdr:from>
    <xdr:to>
      <xdr:col>45</xdr:col>
      <xdr:colOff>133350</xdr:colOff>
      <xdr:row>48</xdr:row>
      <xdr:rowOff>485775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572500" y="18611850"/>
          <a:ext cx="561975" cy="2952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42</xdr:col>
      <xdr:colOff>123825</xdr:colOff>
      <xdr:row>57</xdr:row>
      <xdr:rowOff>193675</xdr:rowOff>
    </xdr:from>
    <xdr:to>
      <xdr:col>45</xdr:col>
      <xdr:colOff>152400</xdr:colOff>
      <xdr:row>57</xdr:row>
      <xdr:rowOff>488950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858125" y="22272625"/>
          <a:ext cx="581025" cy="2952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47</xdr:col>
      <xdr:colOff>85725</xdr:colOff>
      <xdr:row>57</xdr:row>
      <xdr:rowOff>196850</xdr:rowOff>
    </xdr:from>
    <xdr:to>
      <xdr:col>49</xdr:col>
      <xdr:colOff>352425</xdr:colOff>
      <xdr:row>57</xdr:row>
      <xdr:rowOff>492125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740775" y="22275800"/>
          <a:ext cx="635000" cy="2952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38</xdr:col>
      <xdr:colOff>133350</xdr:colOff>
      <xdr:row>48</xdr:row>
      <xdr:rowOff>184150</xdr:rowOff>
    </xdr:from>
    <xdr:to>
      <xdr:col>41</xdr:col>
      <xdr:colOff>95250</xdr:colOff>
      <xdr:row>48</xdr:row>
      <xdr:rowOff>479425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131050" y="18192750"/>
          <a:ext cx="514350" cy="2952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38</xdr:col>
      <xdr:colOff>146050</xdr:colOff>
      <xdr:row>57</xdr:row>
      <xdr:rowOff>203200</xdr:rowOff>
    </xdr:from>
    <xdr:to>
      <xdr:col>41</xdr:col>
      <xdr:colOff>174625</xdr:colOff>
      <xdr:row>57</xdr:row>
      <xdr:rowOff>498475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143750" y="22282150"/>
          <a:ext cx="581025" cy="2952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38</xdr:col>
      <xdr:colOff>147638</xdr:colOff>
      <xdr:row>27</xdr:row>
      <xdr:rowOff>18256</xdr:rowOff>
    </xdr:from>
    <xdr:to>
      <xdr:col>41</xdr:col>
      <xdr:colOff>159545</xdr:colOff>
      <xdr:row>27</xdr:row>
      <xdr:rowOff>275431</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881938" y="11765756"/>
          <a:ext cx="564357"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38</xdr:col>
      <xdr:colOff>147638</xdr:colOff>
      <xdr:row>34</xdr:row>
      <xdr:rowOff>18256</xdr:rowOff>
    </xdr:from>
    <xdr:to>
      <xdr:col>41</xdr:col>
      <xdr:colOff>159545</xdr:colOff>
      <xdr:row>34</xdr:row>
      <xdr:rowOff>275431</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881938" y="11765756"/>
          <a:ext cx="564357"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38</xdr:col>
      <xdr:colOff>147638</xdr:colOff>
      <xdr:row>41</xdr:row>
      <xdr:rowOff>18256</xdr:rowOff>
    </xdr:from>
    <xdr:to>
      <xdr:col>41</xdr:col>
      <xdr:colOff>159545</xdr:colOff>
      <xdr:row>41</xdr:row>
      <xdr:rowOff>275431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881938" y="11765756"/>
          <a:ext cx="564357"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editAs="oneCell">
    <xdr:from>
      <xdr:col>36</xdr:col>
      <xdr:colOff>127000</xdr:colOff>
      <xdr:row>132</xdr:row>
      <xdr:rowOff>25402</xdr:rowOff>
    </xdr:from>
    <xdr:to>
      <xdr:col>49</xdr:col>
      <xdr:colOff>101600</xdr:colOff>
      <xdr:row>133</xdr:row>
      <xdr:rowOff>339420</xdr:rowOff>
    </xdr:to>
    <xdr:sp macro="" textlink="">
      <xdr:nvSpPr>
        <xdr:cNvPr id="37" name="テキスト ボックス 14">
          <a:extLst>
            <a:ext uri="{FF2B5EF4-FFF2-40B4-BE49-F238E27FC236}">
              <a16:creationId xmlns:a16="http://schemas.microsoft.com/office/drawing/2014/main" id="{00000000-0008-0000-0000-000025000000}"/>
            </a:ext>
          </a:extLst>
        </xdr:cNvPr>
        <xdr:cNvSpPr txBox="1"/>
      </xdr:nvSpPr>
      <xdr:spPr>
        <a:xfrm>
          <a:off x="6832600" y="51816002"/>
          <a:ext cx="2396067" cy="66961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a:t>
          </a:r>
          <a:r>
            <a:rPr kumimoji="1" lang="ja-JP" altLang="ja-JP" sz="1100">
              <a:solidFill>
                <a:schemeClr val="tx1"/>
              </a:solidFill>
              <a:effectLst/>
              <a:latin typeface="+mn-lt"/>
              <a:ea typeface="+mn-ea"/>
              <a:cs typeface="+mn-cs"/>
            </a:rPr>
            <a:t>（総合評価）</a:t>
          </a:r>
          <a:r>
            <a:rPr kumimoji="1" lang="en-US" altLang="ja-JP" sz="1100">
              <a:solidFill>
                <a:schemeClr val="tx1"/>
              </a:solidFill>
              <a:effectLst/>
              <a:latin typeface="+mn-lt"/>
              <a:ea typeface="+mn-ea"/>
              <a:cs typeface="+mn-cs"/>
            </a:rPr>
            <a:t>】</a:t>
          </a:r>
        </a:p>
        <a:p>
          <a:pPr algn="ctr"/>
          <a:r>
            <a:rPr kumimoji="1" lang="en-US" altLang="ja-JP" sz="1100">
              <a:solidFill>
                <a:schemeClr val="tx1"/>
              </a:solidFill>
              <a:effectLst/>
              <a:latin typeface="+mn-ea"/>
              <a:ea typeface="+mn-ea"/>
              <a:cs typeface="+mn-cs"/>
            </a:rPr>
            <a:t>D</a:t>
          </a:r>
          <a:r>
            <a:rPr kumimoji="1" lang="ja-JP" altLang="ja-JP" sz="1100">
              <a:solidFill>
                <a:schemeClr val="tx1"/>
              </a:solidFill>
              <a:effectLst/>
              <a:latin typeface="+mn-ea"/>
              <a:ea typeface="+mn-ea"/>
              <a:cs typeface="+mn-cs"/>
            </a:rPr>
            <a:t>．</a:t>
          </a:r>
          <a:r>
            <a:rPr kumimoji="1" lang="ja-JP" altLang="en-US" sz="1100">
              <a:solidFill>
                <a:schemeClr val="tx1"/>
              </a:solidFill>
              <a:effectLst/>
              <a:latin typeface="+mn-lt"/>
              <a:ea typeface="+mn-ea"/>
              <a:cs typeface="+mn-cs"/>
            </a:rPr>
            <a:t>（一社）行政情報システム研究所</a:t>
          </a:r>
          <a:endParaRPr kumimoji="1" lang="en-US" altLang="ja-JP" sz="1100">
            <a:solidFill>
              <a:schemeClr val="tx1"/>
            </a:solidFill>
            <a:effectLst/>
            <a:latin typeface="+mn-lt"/>
            <a:ea typeface="+mn-ea"/>
            <a:cs typeface="+mn-cs"/>
          </a:endParaRPr>
        </a:p>
        <a:p>
          <a:pPr algn="ctr"/>
          <a:r>
            <a:rPr lang="ja-JP" altLang="en-US">
              <a:effectLst/>
            </a:rPr>
            <a:t>１０６百万円</a:t>
          </a:r>
          <a:endParaRPr lang="ja-JP" altLang="ja-JP">
            <a:effectLst/>
          </a:endParaRPr>
        </a:p>
      </xdr:txBody>
    </xdr:sp>
    <xdr:clientData/>
  </xdr:twoCellAnchor>
  <xdr:twoCellAnchor editAs="oneCell">
    <xdr:from>
      <xdr:col>24</xdr:col>
      <xdr:colOff>8467</xdr:colOff>
      <xdr:row>127</xdr:row>
      <xdr:rowOff>152400</xdr:rowOff>
    </xdr:from>
    <xdr:to>
      <xdr:col>43</xdr:col>
      <xdr:colOff>21167</xdr:colOff>
      <xdr:row>132</xdr:row>
      <xdr:rowOff>25402</xdr:rowOff>
    </xdr:to>
    <xdr:cxnSp macro="">
      <xdr:nvCxnSpPr>
        <xdr:cNvPr id="38" name="直線矢印コネクタ 37">
          <a:extLst>
            <a:ext uri="{FF2B5EF4-FFF2-40B4-BE49-F238E27FC236}">
              <a16:creationId xmlns:a16="http://schemas.microsoft.com/office/drawing/2014/main" id="{00000000-0008-0000-0000-000026000000}"/>
            </a:ext>
          </a:extLst>
        </xdr:cNvPr>
        <xdr:cNvCxnSpPr>
          <a:endCxn id="37" idx="0"/>
        </xdr:cNvCxnSpPr>
      </xdr:nvCxnSpPr>
      <xdr:spPr>
        <a:xfrm>
          <a:off x="4478867" y="50181933"/>
          <a:ext cx="3551767" cy="16340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101600</xdr:colOff>
      <xdr:row>134</xdr:row>
      <xdr:rowOff>50802</xdr:rowOff>
    </xdr:from>
    <xdr:to>
      <xdr:col>48</xdr:col>
      <xdr:colOff>37793</xdr:colOff>
      <xdr:row>135</xdr:row>
      <xdr:rowOff>164794</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7179733" y="52552602"/>
          <a:ext cx="1798860" cy="4695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政府認証基盤のシステム更改のための設計・開発</a:t>
          </a:r>
        </a:p>
      </xdr:txBody>
    </xdr:sp>
    <xdr:clientData/>
  </xdr:twoCellAnchor>
  <xdr:twoCellAnchor editAs="oneCell">
    <xdr:from>
      <xdr:col>33</xdr:col>
      <xdr:colOff>1</xdr:colOff>
      <xdr:row>126</xdr:row>
      <xdr:rowOff>1</xdr:rowOff>
    </xdr:from>
    <xdr:to>
      <xdr:col>49</xdr:col>
      <xdr:colOff>245532</xdr:colOff>
      <xdr:row>128</xdr:row>
      <xdr:rowOff>76201</xdr:rowOff>
    </xdr:to>
    <xdr:sp macro="" textlink="">
      <xdr:nvSpPr>
        <xdr:cNvPr id="40" name="テキスト ボックス 14">
          <a:extLst>
            <a:ext uri="{FF2B5EF4-FFF2-40B4-BE49-F238E27FC236}">
              <a16:creationId xmlns:a16="http://schemas.microsoft.com/office/drawing/2014/main" id="{00000000-0008-0000-0000-000028000000}"/>
            </a:ext>
          </a:extLst>
        </xdr:cNvPr>
        <xdr:cNvSpPr txBox="1"/>
      </xdr:nvSpPr>
      <xdr:spPr>
        <a:xfrm>
          <a:off x="6146801" y="49673934"/>
          <a:ext cx="3225798" cy="77893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一般競争（総合評価）</a:t>
          </a:r>
          <a:r>
            <a:rPr kumimoji="1" lang="en-US" altLang="ja-JP" sz="1100">
              <a:solidFill>
                <a:schemeClr val="tx1"/>
              </a:solidFill>
              <a:effectLst/>
              <a:latin typeface="+mn-lt"/>
              <a:ea typeface="+mn-ea"/>
              <a:cs typeface="+mn-cs"/>
            </a:rPr>
            <a:t>】</a:t>
          </a:r>
        </a:p>
        <a:p>
          <a:pPr algn="ctr"/>
          <a:r>
            <a:rPr kumimoji="1" lang="en-US" altLang="ja-JP" sz="1100">
              <a:solidFill>
                <a:schemeClr val="tx1"/>
              </a:solidFill>
              <a:effectLst/>
              <a:latin typeface="+mj-ea"/>
              <a:ea typeface="+mj-ea"/>
              <a:cs typeface="+mn-cs"/>
            </a:rPr>
            <a:t>A</a:t>
          </a:r>
          <a:r>
            <a:rPr kumimoji="1" lang="ja-JP" altLang="en-US" sz="1100">
              <a:solidFill>
                <a:schemeClr val="tx1"/>
              </a:solidFill>
              <a:effectLst/>
              <a:latin typeface="+mj-ea"/>
              <a:ea typeface="+mj-ea"/>
              <a:cs typeface="+mn-cs"/>
            </a:rPr>
            <a:t>．ＥＹ</a:t>
          </a:r>
          <a:r>
            <a:rPr kumimoji="1" lang="ja-JP" altLang="en-US" sz="1100">
              <a:solidFill>
                <a:schemeClr val="tx1"/>
              </a:solidFill>
              <a:effectLst/>
              <a:latin typeface="+mn-lt"/>
              <a:ea typeface="+mn-ea"/>
              <a:cs typeface="+mn-cs"/>
            </a:rPr>
            <a:t>アドバイザリー・アンド・コンサルティング（株）</a:t>
          </a:r>
          <a:endParaRPr kumimoji="1" lang="en-US" altLang="ja-JP" sz="1100">
            <a:solidFill>
              <a:schemeClr val="tx1"/>
            </a:solidFill>
            <a:effectLst/>
            <a:latin typeface="+mn-lt"/>
            <a:ea typeface="+mn-ea"/>
            <a:cs typeface="+mn-cs"/>
          </a:endParaRPr>
        </a:p>
        <a:p>
          <a:pPr algn="ctr"/>
          <a:r>
            <a:rPr lang="ja-JP" altLang="en-US">
              <a:effectLst/>
            </a:rPr>
            <a:t>１３百万円</a:t>
          </a:r>
          <a:endParaRPr lang="ja-JP" altLang="ja-JP">
            <a:effectLst/>
          </a:endParaRPr>
        </a:p>
      </xdr:txBody>
    </xdr:sp>
    <xdr:clientData/>
  </xdr:twoCellAnchor>
  <xdr:twoCellAnchor editAs="oneCell">
    <xdr:from>
      <xdr:col>21</xdr:col>
      <xdr:colOff>76200</xdr:colOff>
      <xdr:row>132</xdr:row>
      <xdr:rowOff>25402</xdr:rowOff>
    </xdr:from>
    <xdr:to>
      <xdr:col>34</xdr:col>
      <xdr:colOff>126999</xdr:colOff>
      <xdr:row>133</xdr:row>
      <xdr:rowOff>339420</xdr:rowOff>
    </xdr:to>
    <xdr:sp macro="" textlink="">
      <xdr:nvSpPr>
        <xdr:cNvPr id="42" name="テキスト ボックス 14">
          <a:extLst>
            <a:ext uri="{FF2B5EF4-FFF2-40B4-BE49-F238E27FC236}">
              <a16:creationId xmlns:a16="http://schemas.microsoft.com/office/drawing/2014/main" id="{00000000-0008-0000-0000-00002A000000}"/>
            </a:ext>
          </a:extLst>
        </xdr:cNvPr>
        <xdr:cNvSpPr txBox="1"/>
      </xdr:nvSpPr>
      <xdr:spPr>
        <a:xfrm>
          <a:off x="3987800" y="51816002"/>
          <a:ext cx="2472266" cy="66961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a:t>
          </a:r>
          <a:r>
            <a:rPr kumimoji="1" lang="ja-JP" altLang="ja-JP" sz="1100">
              <a:solidFill>
                <a:schemeClr val="tx1"/>
              </a:solidFill>
              <a:effectLst/>
              <a:latin typeface="+mn-lt"/>
              <a:ea typeface="+mn-ea"/>
              <a:cs typeface="+mn-cs"/>
            </a:rPr>
            <a:t>（総合評価）</a:t>
          </a:r>
          <a:r>
            <a:rPr kumimoji="1" lang="en-US" altLang="ja-JP" sz="1100">
              <a:solidFill>
                <a:schemeClr val="tx1"/>
              </a:solidFill>
              <a:effectLst/>
              <a:latin typeface="+mn-lt"/>
              <a:ea typeface="+mn-ea"/>
              <a:cs typeface="+mn-cs"/>
            </a:rPr>
            <a:t>】</a:t>
          </a:r>
        </a:p>
        <a:p>
          <a:pPr algn="ctr"/>
          <a:r>
            <a:rPr kumimoji="1" lang="en-US" altLang="ja-JP" sz="1100">
              <a:solidFill>
                <a:schemeClr val="tx1"/>
              </a:solidFill>
              <a:effectLst/>
              <a:latin typeface="+mn-ea"/>
              <a:ea typeface="+mn-ea"/>
              <a:cs typeface="+mn-cs"/>
            </a:rPr>
            <a:t>C</a:t>
          </a:r>
          <a:r>
            <a:rPr kumimoji="1" lang="ja-JP" altLang="en-US" sz="1100">
              <a:solidFill>
                <a:schemeClr val="tx1"/>
              </a:solidFill>
              <a:effectLst/>
              <a:latin typeface="+mn-ea"/>
              <a:ea typeface="+mn-ea"/>
              <a:cs typeface="+mn-cs"/>
            </a:rPr>
            <a:t>．</a:t>
          </a:r>
          <a:r>
            <a:rPr kumimoji="1" lang="ja-JP" altLang="en-US" sz="1100">
              <a:solidFill>
                <a:schemeClr val="tx1"/>
              </a:solidFill>
              <a:effectLst/>
              <a:latin typeface="+mn-lt"/>
              <a:ea typeface="+mn-ea"/>
              <a:cs typeface="+mn-cs"/>
            </a:rPr>
            <a:t>ＮＥＣキャピタルソリューション（株）</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４６５</a:t>
          </a:r>
          <a:r>
            <a:rPr lang="ja-JP" altLang="en-US">
              <a:effectLst/>
            </a:rPr>
            <a:t>百万円</a:t>
          </a:r>
          <a:endParaRPr lang="ja-JP" altLang="ja-JP">
            <a:effectLst/>
          </a:endParaRPr>
        </a:p>
      </xdr:txBody>
    </xdr:sp>
    <xdr:clientData/>
  </xdr:twoCellAnchor>
  <xdr:twoCellAnchor editAs="oneCell">
    <xdr:from>
      <xdr:col>22</xdr:col>
      <xdr:colOff>110066</xdr:colOff>
      <xdr:row>127</xdr:row>
      <xdr:rowOff>296334</xdr:rowOff>
    </xdr:from>
    <xdr:to>
      <xdr:col>28</xdr:col>
      <xdr:colOff>8466</xdr:colOff>
      <xdr:row>132</xdr:row>
      <xdr:rowOff>25402</xdr:rowOff>
    </xdr:to>
    <xdr:cxnSp macro="">
      <xdr:nvCxnSpPr>
        <xdr:cNvPr id="43" name="直線矢印コネクタ 42">
          <a:extLst>
            <a:ext uri="{FF2B5EF4-FFF2-40B4-BE49-F238E27FC236}">
              <a16:creationId xmlns:a16="http://schemas.microsoft.com/office/drawing/2014/main" id="{00000000-0008-0000-0000-00002B000000}"/>
            </a:ext>
          </a:extLst>
        </xdr:cNvPr>
        <xdr:cNvCxnSpPr>
          <a:endCxn id="42" idx="0"/>
        </xdr:cNvCxnSpPr>
      </xdr:nvCxnSpPr>
      <xdr:spPr>
        <a:xfrm>
          <a:off x="4207933" y="50325867"/>
          <a:ext cx="1016000" cy="14901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67734</xdr:colOff>
      <xdr:row>134</xdr:row>
      <xdr:rowOff>50801</xdr:rowOff>
    </xdr:from>
    <xdr:to>
      <xdr:col>32</xdr:col>
      <xdr:colOff>42333</xdr:colOff>
      <xdr:row>135</xdr:row>
      <xdr:rowOff>164793</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4538134" y="52552601"/>
          <a:ext cx="1464732" cy="4695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政府認証基盤の</a:t>
          </a:r>
          <a:endParaRPr kumimoji="1" lang="en-US" altLang="ja-JP" sz="1100"/>
        </a:p>
        <a:p>
          <a:pPr algn="ctr"/>
          <a:r>
            <a:rPr kumimoji="1" lang="ja-JP" altLang="en-US" sz="1100"/>
            <a:t>機器等の借入れ</a:t>
          </a:r>
        </a:p>
      </xdr:txBody>
    </xdr:sp>
    <xdr:clientData/>
  </xdr:twoCellAnchor>
  <xdr:twoCellAnchor editAs="oneCell">
    <xdr:from>
      <xdr:col>24</xdr:col>
      <xdr:colOff>8468</xdr:colOff>
      <xdr:row>126</xdr:row>
      <xdr:rowOff>323038</xdr:rowOff>
    </xdr:from>
    <xdr:to>
      <xdr:col>33</xdr:col>
      <xdr:colOff>1</xdr:colOff>
      <xdr:row>127</xdr:row>
      <xdr:rowOff>33868</xdr:rowOff>
    </xdr:to>
    <xdr:cxnSp macro="">
      <xdr:nvCxnSpPr>
        <xdr:cNvPr id="51" name="直線矢印コネクタ 50">
          <a:extLst>
            <a:ext uri="{FF2B5EF4-FFF2-40B4-BE49-F238E27FC236}">
              <a16:creationId xmlns:a16="http://schemas.microsoft.com/office/drawing/2014/main" id="{00000000-0008-0000-0000-000033000000}"/>
            </a:ext>
          </a:extLst>
        </xdr:cNvPr>
        <xdr:cNvCxnSpPr>
          <a:stCxn id="30" idx="3"/>
          <a:endCxn id="40" idx="1"/>
        </xdr:cNvCxnSpPr>
      </xdr:nvCxnSpPr>
      <xdr:spPr>
        <a:xfrm>
          <a:off x="4478868" y="49996971"/>
          <a:ext cx="1667933" cy="664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84667</xdr:colOff>
      <xdr:row>128</xdr:row>
      <xdr:rowOff>177798</xdr:rowOff>
    </xdr:from>
    <xdr:to>
      <xdr:col>48</xdr:col>
      <xdr:colOff>1</xdr:colOff>
      <xdr:row>129</xdr:row>
      <xdr:rowOff>127000</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6790267" y="50554465"/>
          <a:ext cx="2150534" cy="304802"/>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　政府認証基盤の監査等の請負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69"/>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73" t="s">
        <v>0</v>
      </c>
      <c r="Y2" s="63"/>
      <c r="Z2" s="41"/>
      <c r="AA2" s="41"/>
      <c r="AB2" s="41"/>
      <c r="AC2" s="41"/>
      <c r="AD2" s="668">
        <v>2021</v>
      </c>
      <c r="AE2" s="668"/>
      <c r="AF2" s="668"/>
      <c r="AG2" s="668"/>
      <c r="AH2" s="668"/>
      <c r="AI2" s="75" t="s">
        <v>288</v>
      </c>
      <c r="AJ2" s="668" t="s">
        <v>591</v>
      </c>
      <c r="AK2" s="668"/>
      <c r="AL2" s="668"/>
      <c r="AM2" s="668"/>
      <c r="AN2" s="75" t="s">
        <v>288</v>
      </c>
      <c r="AO2" s="668">
        <v>20</v>
      </c>
      <c r="AP2" s="668"/>
      <c r="AQ2" s="668"/>
      <c r="AR2" s="76" t="s">
        <v>590</v>
      </c>
      <c r="AS2" s="669">
        <v>14</v>
      </c>
      <c r="AT2" s="669"/>
      <c r="AU2" s="669"/>
      <c r="AV2" s="75" t="str">
        <f>IF(AW2="","","-")</f>
        <v/>
      </c>
      <c r="AW2" s="627"/>
      <c r="AX2" s="627"/>
    </row>
    <row r="3" spans="1:50" ht="21" customHeight="1" thickBot="1" x14ac:dyDescent="0.25">
      <c r="A3" s="629" t="s">
        <v>583</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23" t="s">
        <v>60</v>
      </c>
      <c r="AJ3" s="631" t="s">
        <v>143</v>
      </c>
      <c r="AK3" s="631"/>
      <c r="AL3" s="631"/>
      <c r="AM3" s="631"/>
      <c r="AN3" s="631"/>
      <c r="AO3" s="631"/>
      <c r="AP3" s="631"/>
      <c r="AQ3" s="631"/>
      <c r="AR3" s="631"/>
      <c r="AS3" s="631"/>
      <c r="AT3" s="631"/>
      <c r="AU3" s="631"/>
      <c r="AV3" s="631"/>
      <c r="AW3" s="631"/>
      <c r="AX3" s="24" t="s">
        <v>61</v>
      </c>
    </row>
    <row r="4" spans="1:50" ht="24.75" customHeight="1" x14ac:dyDescent="0.2">
      <c r="A4" s="407" t="s">
        <v>25</v>
      </c>
      <c r="B4" s="408"/>
      <c r="C4" s="408"/>
      <c r="D4" s="408"/>
      <c r="E4" s="408"/>
      <c r="F4" s="408"/>
      <c r="G4" s="695" t="s">
        <v>597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592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2">
      <c r="A5" s="395" t="s">
        <v>63</v>
      </c>
      <c r="B5" s="396"/>
      <c r="C5" s="396"/>
      <c r="D5" s="396"/>
      <c r="E5" s="396"/>
      <c r="F5" s="397"/>
      <c r="G5" s="685" t="s">
        <v>390</v>
      </c>
      <c r="H5" s="686"/>
      <c r="I5" s="686"/>
      <c r="J5" s="686"/>
      <c r="K5" s="686"/>
      <c r="L5" s="686"/>
      <c r="M5" s="687" t="s">
        <v>62</v>
      </c>
      <c r="N5" s="688"/>
      <c r="O5" s="688"/>
      <c r="P5" s="688"/>
      <c r="Q5" s="688"/>
      <c r="R5" s="689"/>
      <c r="S5" s="690" t="s">
        <v>390</v>
      </c>
      <c r="T5" s="686"/>
      <c r="U5" s="686"/>
      <c r="V5" s="686"/>
      <c r="W5" s="686"/>
      <c r="X5" s="691"/>
      <c r="Y5" s="401" t="s">
        <v>3</v>
      </c>
      <c r="Z5" s="289"/>
      <c r="AA5" s="289"/>
      <c r="AB5" s="289"/>
      <c r="AC5" s="289"/>
      <c r="AD5" s="290"/>
      <c r="AE5" s="402" t="s">
        <v>593</v>
      </c>
      <c r="AF5" s="402"/>
      <c r="AG5" s="402"/>
      <c r="AH5" s="402"/>
      <c r="AI5" s="402"/>
      <c r="AJ5" s="402"/>
      <c r="AK5" s="402"/>
      <c r="AL5" s="402"/>
      <c r="AM5" s="402"/>
      <c r="AN5" s="402"/>
      <c r="AO5" s="402"/>
      <c r="AP5" s="403"/>
      <c r="AQ5" s="404" t="s">
        <v>594</v>
      </c>
      <c r="AR5" s="405"/>
      <c r="AS5" s="405"/>
      <c r="AT5" s="405"/>
      <c r="AU5" s="405"/>
      <c r="AV5" s="405"/>
      <c r="AW5" s="405"/>
      <c r="AX5" s="406"/>
    </row>
    <row r="6" spans="1:50" ht="39" customHeight="1" x14ac:dyDescent="0.2">
      <c r="A6" s="409" t="s">
        <v>4</v>
      </c>
      <c r="B6" s="410"/>
      <c r="C6" s="410"/>
      <c r="D6" s="410"/>
      <c r="E6" s="410"/>
      <c r="F6" s="410"/>
      <c r="G6" s="705" t="str">
        <f>入力規則等!F39</f>
        <v>一般会計</v>
      </c>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row>
    <row r="7" spans="1:50" ht="86.25" customHeight="1" x14ac:dyDescent="0.2">
      <c r="A7" s="232" t="s">
        <v>22</v>
      </c>
      <c r="B7" s="233"/>
      <c r="C7" s="233"/>
      <c r="D7" s="233"/>
      <c r="E7" s="233"/>
      <c r="F7" s="234"/>
      <c r="G7" s="235" t="s">
        <v>598</v>
      </c>
      <c r="H7" s="236"/>
      <c r="I7" s="236"/>
      <c r="J7" s="236"/>
      <c r="K7" s="236"/>
      <c r="L7" s="236"/>
      <c r="M7" s="236"/>
      <c r="N7" s="236"/>
      <c r="O7" s="236"/>
      <c r="P7" s="236"/>
      <c r="Q7" s="236"/>
      <c r="R7" s="236"/>
      <c r="S7" s="236"/>
      <c r="T7" s="236"/>
      <c r="U7" s="236"/>
      <c r="V7" s="236"/>
      <c r="W7" s="236"/>
      <c r="X7" s="237"/>
      <c r="Y7" s="638" t="s">
        <v>273</v>
      </c>
      <c r="Z7" s="270"/>
      <c r="AA7" s="270"/>
      <c r="AB7" s="270"/>
      <c r="AC7" s="270"/>
      <c r="AD7" s="639"/>
      <c r="AE7" s="642" t="s">
        <v>599</v>
      </c>
      <c r="AF7" s="643"/>
      <c r="AG7" s="643"/>
      <c r="AH7" s="643"/>
      <c r="AI7" s="643"/>
      <c r="AJ7" s="643"/>
      <c r="AK7" s="643"/>
      <c r="AL7" s="643"/>
      <c r="AM7" s="643"/>
      <c r="AN7" s="643"/>
      <c r="AO7" s="643"/>
      <c r="AP7" s="643"/>
      <c r="AQ7" s="643"/>
      <c r="AR7" s="643"/>
      <c r="AS7" s="643"/>
      <c r="AT7" s="643"/>
      <c r="AU7" s="643"/>
      <c r="AV7" s="643"/>
      <c r="AW7" s="643"/>
      <c r="AX7" s="644"/>
    </row>
    <row r="8" spans="1:50" ht="39.6" customHeight="1" x14ac:dyDescent="0.2">
      <c r="A8" s="232" t="s">
        <v>192</v>
      </c>
      <c r="B8" s="233"/>
      <c r="C8" s="233"/>
      <c r="D8" s="233"/>
      <c r="E8" s="233"/>
      <c r="F8" s="234"/>
      <c r="G8" s="673" t="str">
        <f>入力規則等!A27</f>
        <v>ＩＴ戦略</v>
      </c>
      <c r="H8" s="426"/>
      <c r="I8" s="426"/>
      <c r="J8" s="426"/>
      <c r="K8" s="426"/>
      <c r="L8" s="426"/>
      <c r="M8" s="426"/>
      <c r="N8" s="426"/>
      <c r="O8" s="426"/>
      <c r="P8" s="426"/>
      <c r="Q8" s="426"/>
      <c r="R8" s="426"/>
      <c r="S8" s="426"/>
      <c r="T8" s="426"/>
      <c r="U8" s="426"/>
      <c r="V8" s="426"/>
      <c r="W8" s="426"/>
      <c r="X8" s="674"/>
      <c r="Y8" s="692" t="s">
        <v>193</v>
      </c>
      <c r="Z8" s="693"/>
      <c r="AA8" s="693"/>
      <c r="AB8" s="693"/>
      <c r="AC8" s="693"/>
      <c r="AD8" s="694"/>
      <c r="AE8" s="425" t="str">
        <f>入力規則等!K13</f>
        <v>その他の事項経費</v>
      </c>
      <c r="AF8" s="426"/>
      <c r="AG8" s="426"/>
      <c r="AH8" s="426"/>
      <c r="AI8" s="426"/>
      <c r="AJ8" s="426"/>
      <c r="AK8" s="426"/>
      <c r="AL8" s="426"/>
      <c r="AM8" s="426"/>
      <c r="AN8" s="426"/>
      <c r="AO8" s="426"/>
      <c r="AP8" s="426"/>
      <c r="AQ8" s="426"/>
      <c r="AR8" s="426"/>
      <c r="AS8" s="426"/>
      <c r="AT8" s="426"/>
      <c r="AU8" s="426"/>
      <c r="AV8" s="426"/>
      <c r="AW8" s="426"/>
      <c r="AX8" s="427"/>
    </row>
    <row r="9" spans="1:50" ht="58.5" customHeight="1" x14ac:dyDescent="0.2">
      <c r="A9" s="562" t="s">
        <v>23</v>
      </c>
      <c r="B9" s="563"/>
      <c r="C9" s="563"/>
      <c r="D9" s="563"/>
      <c r="E9" s="563"/>
      <c r="F9" s="563"/>
      <c r="G9" s="564" t="s">
        <v>600</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2">
      <c r="A10" s="428" t="s">
        <v>29</v>
      </c>
      <c r="B10" s="429"/>
      <c r="C10" s="429"/>
      <c r="D10" s="429"/>
      <c r="E10" s="429"/>
      <c r="F10" s="429"/>
      <c r="G10" s="577" t="s">
        <v>601</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50" ht="42" customHeight="1" x14ac:dyDescent="0.2">
      <c r="A11" s="428" t="s">
        <v>5</v>
      </c>
      <c r="B11" s="429"/>
      <c r="C11" s="429"/>
      <c r="D11" s="429"/>
      <c r="E11" s="429"/>
      <c r="F11" s="635"/>
      <c r="G11" s="398" t="str">
        <f>入力規則等!P10</f>
        <v>委託・請負</v>
      </c>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400"/>
    </row>
    <row r="12" spans="1:50" ht="21" customHeight="1" x14ac:dyDescent="0.2">
      <c r="A12" s="711" t="s">
        <v>24</v>
      </c>
      <c r="B12" s="712"/>
      <c r="C12" s="712"/>
      <c r="D12" s="712"/>
      <c r="E12" s="712"/>
      <c r="F12" s="713"/>
      <c r="G12" s="580"/>
      <c r="H12" s="581"/>
      <c r="I12" s="581"/>
      <c r="J12" s="581"/>
      <c r="K12" s="581"/>
      <c r="L12" s="581"/>
      <c r="M12" s="581"/>
      <c r="N12" s="581"/>
      <c r="O12" s="581"/>
      <c r="P12" s="311" t="s">
        <v>274</v>
      </c>
      <c r="Q12" s="272"/>
      <c r="R12" s="272"/>
      <c r="S12" s="272"/>
      <c r="T12" s="272"/>
      <c r="U12" s="272"/>
      <c r="V12" s="273"/>
      <c r="W12" s="311" t="s">
        <v>293</v>
      </c>
      <c r="X12" s="272"/>
      <c r="Y12" s="272"/>
      <c r="Z12" s="272"/>
      <c r="AA12" s="272"/>
      <c r="AB12" s="272"/>
      <c r="AC12" s="273"/>
      <c r="AD12" s="311" t="s">
        <v>581</v>
      </c>
      <c r="AE12" s="272"/>
      <c r="AF12" s="272"/>
      <c r="AG12" s="272"/>
      <c r="AH12" s="272"/>
      <c r="AI12" s="272"/>
      <c r="AJ12" s="273"/>
      <c r="AK12" s="311" t="s">
        <v>584</v>
      </c>
      <c r="AL12" s="272"/>
      <c r="AM12" s="272"/>
      <c r="AN12" s="272"/>
      <c r="AO12" s="272"/>
      <c r="AP12" s="272"/>
      <c r="AQ12" s="273"/>
      <c r="AR12" s="311" t="s">
        <v>585</v>
      </c>
      <c r="AS12" s="272"/>
      <c r="AT12" s="272"/>
      <c r="AU12" s="272"/>
      <c r="AV12" s="272"/>
      <c r="AW12" s="272"/>
      <c r="AX12" s="582"/>
    </row>
    <row r="13" spans="1:50" ht="21" customHeight="1" x14ac:dyDescent="0.2">
      <c r="A13" s="344"/>
      <c r="B13" s="345"/>
      <c r="C13" s="345"/>
      <c r="D13" s="345"/>
      <c r="E13" s="345"/>
      <c r="F13" s="346"/>
      <c r="G13" s="583" t="s">
        <v>6</v>
      </c>
      <c r="H13" s="584"/>
      <c r="I13" s="574" t="s">
        <v>7</v>
      </c>
      <c r="J13" s="575"/>
      <c r="K13" s="575"/>
      <c r="L13" s="575"/>
      <c r="M13" s="575"/>
      <c r="N13" s="575"/>
      <c r="O13" s="576"/>
      <c r="P13" s="411" t="s">
        <v>596</v>
      </c>
      <c r="Q13" s="412"/>
      <c r="R13" s="412"/>
      <c r="S13" s="412"/>
      <c r="T13" s="412"/>
      <c r="U13" s="412"/>
      <c r="V13" s="413"/>
      <c r="W13" s="411" t="s">
        <v>596</v>
      </c>
      <c r="X13" s="412"/>
      <c r="Y13" s="412"/>
      <c r="Z13" s="412"/>
      <c r="AA13" s="412"/>
      <c r="AB13" s="412"/>
      <c r="AC13" s="413"/>
      <c r="AD13" s="411" t="s">
        <v>596</v>
      </c>
      <c r="AE13" s="412"/>
      <c r="AF13" s="412"/>
      <c r="AG13" s="412"/>
      <c r="AH13" s="412"/>
      <c r="AI13" s="412"/>
      <c r="AJ13" s="413"/>
      <c r="AK13" s="411" t="s">
        <v>596</v>
      </c>
      <c r="AL13" s="412"/>
      <c r="AM13" s="412"/>
      <c r="AN13" s="412"/>
      <c r="AO13" s="412"/>
      <c r="AP13" s="412"/>
      <c r="AQ13" s="413"/>
      <c r="AR13" s="411" t="s">
        <v>596</v>
      </c>
      <c r="AS13" s="412"/>
      <c r="AT13" s="412"/>
      <c r="AU13" s="412"/>
      <c r="AV13" s="412"/>
      <c r="AW13" s="412"/>
      <c r="AX13" s="413"/>
    </row>
    <row r="14" spans="1:50" ht="21" customHeight="1" x14ac:dyDescent="0.2">
      <c r="A14" s="344"/>
      <c r="B14" s="345"/>
      <c r="C14" s="345"/>
      <c r="D14" s="345"/>
      <c r="E14" s="345"/>
      <c r="F14" s="346"/>
      <c r="G14" s="585"/>
      <c r="H14" s="586"/>
      <c r="I14" s="417" t="s">
        <v>8</v>
      </c>
      <c r="J14" s="494"/>
      <c r="K14" s="494"/>
      <c r="L14" s="494"/>
      <c r="M14" s="494"/>
      <c r="N14" s="494"/>
      <c r="O14" s="495"/>
      <c r="P14" s="411" t="s">
        <v>596</v>
      </c>
      <c r="Q14" s="412"/>
      <c r="R14" s="412"/>
      <c r="S14" s="412"/>
      <c r="T14" s="412"/>
      <c r="U14" s="412"/>
      <c r="V14" s="413"/>
      <c r="W14" s="411" t="s">
        <v>596</v>
      </c>
      <c r="X14" s="412"/>
      <c r="Y14" s="412"/>
      <c r="Z14" s="412"/>
      <c r="AA14" s="412"/>
      <c r="AB14" s="412"/>
      <c r="AC14" s="413"/>
      <c r="AD14" s="411" t="s">
        <v>596</v>
      </c>
      <c r="AE14" s="412"/>
      <c r="AF14" s="412"/>
      <c r="AG14" s="412"/>
      <c r="AH14" s="412"/>
      <c r="AI14" s="412"/>
      <c r="AJ14" s="413"/>
      <c r="AK14" s="411" t="s">
        <v>596</v>
      </c>
      <c r="AL14" s="412"/>
      <c r="AM14" s="412"/>
      <c r="AN14" s="412"/>
      <c r="AO14" s="412"/>
      <c r="AP14" s="412"/>
      <c r="AQ14" s="413"/>
      <c r="AR14" s="640"/>
      <c r="AS14" s="640"/>
      <c r="AT14" s="640"/>
      <c r="AU14" s="640"/>
      <c r="AV14" s="640"/>
      <c r="AW14" s="640"/>
      <c r="AX14" s="641"/>
    </row>
    <row r="15" spans="1:50" ht="21" customHeight="1" x14ac:dyDescent="0.2">
      <c r="A15" s="344"/>
      <c r="B15" s="345"/>
      <c r="C15" s="345"/>
      <c r="D15" s="345"/>
      <c r="E15" s="345"/>
      <c r="F15" s="346"/>
      <c r="G15" s="585"/>
      <c r="H15" s="586"/>
      <c r="I15" s="417" t="s">
        <v>50</v>
      </c>
      <c r="J15" s="418"/>
      <c r="K15" s="418"/>
      <c r="L15" s="418"/>
      <c r="M15" s="418"/>
      <c r="N15" s="418"/>
      <c r="O15" s="419"/>
      <c r="P15" s="411" t="s">
        <v>596</v>
      </c>
      <c r="Q15" s="412"/>
      <c r="R15" s="412"/>
      <c r="S15" s="412"/>
      <c r="T15" s="412"/>
      <c r="U15" s="412"/>
      <c r="V15" s="413"/>
      <c r="W15" s="411" t="s">
        <v>596</v>
      </c>
      <c r="X15" s="412"/>
      <c r="Y15" s="412"/>
      <c r="Z15" s="412"/>
      <c r="AA15" s="412"/>
      <c r="AB15" s="412"/>
      <c r="AC15" s="413"/>
      <c r="AD15" s="411" t="s">
        <v>596</v>
      </c>
      <c r="AE15" s="412"/>
      <c r="AF15" s="412"/>
      <c r="AG15" s="412"/>
      <c r="AH15" s="412"/>
      <c r="AI15" s="412"/>
      <c r="AJ15" s="413"/>
      <c r="AK15" s="411" t="s">
        <v>596</v>
      </c>
      <c r="AL15" s="412"/>
      <c r="AM15" s="412"/>
      <c r="AN15" s="412"/>
      <c r="AO15" s="412"/>
      <c r="AP15" s="412"/>
      <c r="AQ15" s="413"/>
      <c r="AR15" s="411" t="s">
        <v>596</v>
      </c>
      <c r="AS15" s="412"/>
      <c r="AT15" s="412"/>
      <c r="AU15" s="412"/>
      <c r="AV15" s="412"/>
      <c r="AW15" s="412"/>
      <c r="AX15" s="487"/>
    </row>
    <row r="16" spans="1:50" ht="21" customHeight="1" x14ac:dyDescent="0.2">
      <c r="A16" s="344"/>
      <c r="B16" s="345"/>
      <c r="C16" s="345"/>
      <c r="D16" s="345"/>
      <c r="E16" s="345"/>
      <c r="F16" s="346"/>
      <c r="G16" s="585"/>
      <c r="H16" s="586"/>
      <c r="I16" s="417" t="s">
        <v>51</v>
      </c>
      <c r="J16" s="418"/>
      <c r="K16" s="418"/>
      <c r="L16" s="418"/>
      <c r="M16" s="418"/>
      <c r="N16" s="418"/>
      <c r="O16" s="419"/>
      <c r="P16" s="411" t="s">
        <v>596</v>
      </c>
      <c r="Q16" s="412"/>
      <c r="R16" s="412"/>
      <c r="S16" s="412"/>
      <c r="T16" s="412"/>
      <c r="U16" s="412"/>
      <c r="V16" s="413"/>
      <c r="W16" s="411" t="s">
        <v>596</v>
      </c>
      <c r="X16" s="412"/>
      <c r="Y16" s="412"/>
      <c r="Z16" s="412"/>
      <c r="AA16" s="412"/>
      <c r="AB16" s="412"/>
      <c r="AC16" s="413"/>
      <c r="AD16" s="411" t="s">
        <v>596</v>
      </c>
      <c r="AE16" s="412"/>
      <c r="AF16" s="412"/>
      <c r="AG16" s="412"/>
      <c r="AH16" s="412"/>
      <c r="AI16" s="412"/>
      <c r="AJ16" s="413"/>
      <c r="AK16" s="411" t="s">
        <v>596</v>
      </c>
      <c r="AL16" s="412"/>
      <c r="AM16" s="412"/>
      <c r="AN16" s="412"/>
      <c r="AO16" s="412"/>
      <c r="AP16" s="412"/>
      <c r="AQ16" s="413"/>
      <c r="AR16" s="466"/>
      <c r="AS16" s="467"/>
      <c r="AT16" s="467"/>
      <c r="AU16" s="467"/>
      <c r="AV16" s="467"/>
      <c r="AW16" s="467"/>
      <c r="AX16" s="468"/>
    </row>
    <row r="17" spans="1:51" ht="24.75" customHeight="1" x14ac:dyDescent="0.2">
      <c r="A17" s="344"/>
      <c r="B17" s="345"/>
      <c r="C17" s="345"/>
      <c r="D17" s="345"/>
      <c r="E17" s="345"/>
      <c r="F17" s="346"/>
      <c r="G17" s="585"/>
      <c r="H17" s="586"/>
      <c r="I17" s="417" t="s">
        <v>49</v>
      </c>
      <c r="J17" s="494"/>
      <c r="K17" s="494"/>
      <c r="L17" s="494"/>
      <c r="M17" s="494"/>
      <c r="N17" s="494"/>
      <c r="O17" s="495"/>
      <c r="P17" s="411" t="s">
        <v>596</v>
      </c>
      <c r="Q17" s="412"/>
      <c r="R17" s="412"/>
      <c r="S17" s="412"/>
      <c r="T17" s="412"/>
      <c r="U17" s="412"/>
      <c r="V17" s="413"/>
      <c r="W17" s="411" t="s">
        <v>596</v>
      </c>
      <c r="X17" s="412"/>
      <c r="Y17" s="412"/>
      <c r="Z17" s="412"/>
      <c r="AA17" s="412"/>
      <c r="AB17" s="412"/>
      <c r="AC17" s="413"/>
      <c r="AD17" s="411">
        <v>1386</v>
      </c>
      <c r="AE17" s="412"/>
      <c r="AF17" s="412"/>
      <c r="AG17" s="412"/>
      <c r="AH17" s="412"/>
      <c r="AI17" s="412"/>
      <c r="AJ17" s="413"/>
      <c r="AK17" s="411">
        <v>748</v>
      </c>
      <c r="AL17" s="412"/>
      <c r="AM17" s="412"/>
      <c r="AN17" s="412"/>
      <c r="AO17" s="412"/>
      <c r="AP17" s="412"/>
      <c r="AQ17" s="413"/>
      <c r="AR17" s="636"/>
      <c r="AS17" s="636"/>
      <c r="AT17" s="636"/>
      <c r="AU17" s="636"/>
      <c r="AV17" s="636"/>
      <c r="AW17" s="636"/>
      <c r="AX17" s="637"/>
    </row>
    <row r="18" spans="1:51" ht="24.75" customHeight="1" x14ac:dyDescent="0.2">
      <c r="A18" s="344"/>
      <c r="B18" s="345"/>
      <c r="C18" s="345"/>
      <c r="D18" s="345"/>
      <c r="E18" s="345"/>
      <c r="F18" s="346"/>
      <c r="G18" s="587"/>
      <c r="H18" s="588"/>
      <c r="I18" s="422" t="s">
        <v>20</v>
      </c>
      <c r="J18" s="423"/>
      <c r="K18" s="423"/>
      <c r="L18" s="423"/>
      <c r="M18" s="423"/>
      <c r="N18" s="423"/>
      <c r="O18" s="424"/>
      <c r="P18" s="632">
        <f>SUM(P13:V17)</f>
        <v>0</v>
      </c>
      <c r="Q18" s="633"/>
      <c r="R18" s="633"/>
      <c r="S18" s="633"/>
      <c r="T18" s="633"/>
      <c r="U18" s="633"/>
      <c r="V18" s="634"/>
      <c r="W18" s="632">
        <f>SUM(W13:AC17)</f>
        <v>0</v>
      </c>
      <c r="X18" s="633"/>
      <c r="Y18" s="633"/>
      <c r="Z18" s="633"/>
      <c r="AA18" s="633"/>
      <c r="AB18" s="633"/>
      <c r="AC18" s="634"/>
      <c r="AD18" s="632">
        <f>SUM(AD13:AJ17)</f>
        <v>1386</v>
      </c>
      <c r="AE18" s="633"/>
      <c r="AF18" s="633"/>
      <c r="AG18" s="633"/>
      <c r="AH18" s="633"/>
      <c r="AI18" s="633"/>
      <c r="AJ18" s="634"/>
      <c r="AK18" s="632">
        <f>SUM(AK13:AQ17)</f>
        <v>748</v>
      </c>
      <c r="AL18" s="633"/>
      <c r="AM18" s="633"/>
      <c r="AN18" s="633"/>
      <c r="AO18" s="633"/>
      <c r="AP18" s="633"/>
      <c r="AQ18" s="634"/>
      <c r="AR18" s="632">
        <f>SUM(AR13:AX17)</f>
        <v>0</v>
      </c>
      <c r="AS18" s="633"/>
      <c r="AT18" s="633"/>
      <c r="AU18" s="633"/>
      <c r="AV18" s="633"/>
      <c r="AW18" s="633"/>
      <c r="AX18" s="684"/>
    </row>
    <row r="19" spans="1:51" ht="24.75" customHeight="1" x14ac:dyDescent="0.2">
      <c r="A19" s="344"/>
      <c r="B19" s="345"/>
      <c r="C19" s="345"/>
      <c r="D19" s="345"/>
      <c r="E19" s="345"/>
      <c r="F19" s="346"/>
      <c r="G19" s="598" t="s">
        <v>9</v>
      </c>
      <c r="H19" s="599"/>
      <c r="I19" s="599"/>
      <c r="J19" s="599"/>
      <c r="K19" s="599"/>
      <c r="L19" s="599"/>
      <c r="M19" s="599"/>
      <c r="N19" s="599"/>
      <c r="O19" s="599"/>
      <c r="P19" s="411" t="s">
        <v>596</v>
      </c>
      <c r="Q19" s="412"/>
      <c r="R19" s="412"/>
      <c r="S19" s="412"/>
      <c r="T19" s="412"/>
      <c r="U19" s="412"/>
      <c r="V19" s="413"/>
      <c r="W19" s="411" t="s">
        <v>596</v>
      </c>
      <c r="X19" s="412"/>
      <c r="Y19" s="412"/>
      <c r="Z19" s="412"/>
      <c r="AA19" s="412"/>
      <c r="AB19" s="412"/>
      <c r="AC19" s="413"/>
      <c r="AD19" s="411">
        <v>1386</v>
      </c>
      <c r="AE19" s="412"/>
      <c r="AF19" s="412"/>
      <c r="AG19" s="412"/>
      <c r="AH19" s="412"/>
      <c r="AI19" s="412"/>
      <c r="AJ19" s="413"/>
      <c r="AK19" s="177"/>
      <c r="AL19" s="177"/>
      <c r="AM19" s="177"/>
      <c r="AN19" s="177"/>
      <c r="AO19" s="177"/>
      <c r="AP19" s="177"/>
      <c r="AQ19" s="177"/>
      <c r="AR19" s="177"/>
      <c r="AS19" s="177"/>
      <c r="AT19" s="177"/>
      <c r="AU19" s="177"/>
      <c r="AV19" s="177"/>
      <c r="AW19" s="177"/>
      <c r="AX19" s="179"/>
    </row>
    <row r="20" spans="1:51" ht="24.75" customHeight="1" x14ac:dyDescent="0.2">
      <c r="A20" s="344"/>
      <c r="B20" s="345"/>
      <c r="C20" s="345"/>
      <c r="D20" s="345"/>
      <c r="E20" s="345"/>
      <c r="F20" s="346"/>
      <c r="G20" s="598" t="s">
        <v>10</v>
      </c>
      <c r="H20" s="599"/>
      <c r="I20" s="599"/>
      <c r="J20" s="599"/>
      <c r="K20" s="599"/>
      <c r="L20" s="599"/>
      <c r="M20" s="599"/>
      <c r="N20" s="599"/>
      <c r="O20" s="599"/>
      <c r="P20" s="198" t="str">
        <f>IF(P18=0, "-", SUM(P19)/P18)</f>
        <v>-</v>
      </c>
      <c r="Q20" s="198"/>
      <c r="R20" s="198"/>
      <c r="S20" s="198"/>
      <c r="T20" s="198"/>
      <c r="U20" s="198"/>
      <c r="V20" s="198"/>
      <c r="W20" s="198" t="str">
        <f t="shared" ref="W20" si="0">IF(W18=0, "-", SUM(W19)/W18)</f>
        <v>-</v>
      </c>
      <c r="X20" s="198"/>
      <c r="Y20" s="198"/>
      <c r="Z20" s="198"/>
      <c r="AA20" s="198"/>
      <c r="AB20" s="198"/>
      <c r="AC20" s="198"/>
      <c r="AD20" s="198">
        <f t="shared" ref="AD20" si="1">IF(AD18=0, "-", SUM(AD19)/AD18)</f>
        <v>1</v>
      </c>
      <c r="AE20" s="198"/>
      <c r="AF20" s="198"/>
      <c r="AG20" s="198"/>
      <c r="AH20" s="198"/>
      <c r="AI20" s="198"/>
      <c r="AJ20" s="198"/>
      <c r="AK20" s="177"/>
      <c r="AL20" s="177"/>
      <c r="AM20" s="177"/>
      <c r="AN20" s="177"/>
      <c r="AO20" s="177"/>
      <c r="AP20" s="177"/>
      <c r="AQ20" s="178"/>
      <c r="AR20" s="178"/>
      <c r="AS20" s="178"/>
      <c r="AT20" s="178"/>
      <c r="AU20" s="177"/>
      <c r="AV20" s="177"/>
      <c r="AW20" s="177"/>
      <c r="AX20" s="179"/>
    </row>
    <row r="21" spans="1:51" ht="25.5" customHeight="1" x14ac:dyDescent="0.2">
      <c r="A21" s="562"/>
      <c r="B21" s="563"/>
      <c r="C21" s="563"/>
      <c r="D21" s="563"/>
      <c r="E21" s="563"/>
      <c r="F21" s="714"/>
      <c r="G21" s="196" t="s">
        <v>246</v>
      </c>
      <c r="H21" s="197"/>
      <c r="I21" s="197"/>
      <c r="J21" s="197"/>
      <c r="K21" s="197"/>
      <c r="L21" s="197"/>
      <c r="M21" s="197"/>
      <c r="N21" s="197"/>
      <c r="O21" s="197"/>
      <c r="P21" s="198" t="e">
        <f>IF(P19=0, "-", SUM(P19)/SUM(P13,P14))</f>
        <v>#DIV/0!</v>
      </c>
      <c r="Q21" s="198"/>
      <c r="R21" s="198"/>
      <c r="S21" s="198"/>
      <c r="T21" s="198"/>
      <c r="U21" s="198"/>
      <c r="V21" s="198"/>
      <c r="W21" s="198" t="e">
        <f t="shared" ref="W21" si="2">IF(W19=0, "-", SUM(W19)/SUM(W13,W14))</f>
        <v>#DIV/0!</v>
      </c>
      <c r="X21" s="198"/>
      <c r="Y21" s="198"/>
      <c r="Z21" s="198"/>
      <c r="AA21" s="198"/>
      <c r="AB21" s="198"/>
      <c r="AC21" s="198"/>
      <c r="AD21" s="198" t="e">
        <f t="shared" ref="AD21" si="3">IF(AD19=0, "-", SUM(AD19)/SUM(AD13,AD14))</f>
        <v>#DIV/0!</v>
      </c>
      <c r="AE21" s="198"/>
      <c r="AF21" s="198"/>
      <c r="AG21" s="198"/>
      <c r="AH21" s="198"/>
      <c r="AI21" s="198"/>
      <c r="AJ21" s="198"/>
      <c r="AK21" s="177"/>
      <c r="AL21" s="177"/>
      <c r="AM21" s="177"/>
      <c r="AN21" s="177"/>
      <c r="AO21" s="177"/>
      <c r="AP21" s="177"/>
      <c r="AQ21" s="178"/>
      <c r="AR21" s="178"/>
      <c r="AS21" s="178"/>
      <c r="AT21" s="178"/>
      <c r="AU21" s="177"/>
      <c r="AV21" s="177"/>
      <c r="AW21" s="177"/>
      <c r="AX21" s="179"/>
    </row>
    <row r="22" spans="1:51" ht="18.75" customHeight="1" x14ac:dyDescent="0.2">
      <c r="A22" s="720" t="s">
        <v>588</v>
      </c>
      <c r="B22" s="721"/>
      <c r="C22" s="721"/>
      <c r="D22" s="721"/>
      <c r="E22" s="721"/>
      <c r="F22" s="722"/>
      <c r="G22" s="716" t="s">
        <v>233</v>
      </c>
      <c r="H22" s="676"/>
      <c r="I22" s="676"/>
      <c r="J22" s="676"/>
      <c r="K22" s="676"/>
      <c r="L22" s="676"/>
      <c r="M22" s="676"/>
      <c r="N22" s="676"/>
      <c r="O22" s="677"/>
      <c r="P22" s="675" t="s">
        <v>586</v>
      </c>
      <c r="Q22" s="676"/>
      <c r="R22" s="676"/>
      <c r="S22" s="676"/>
      <c r="T22" s="676"/>
      <c r="U22" s="676"/>
      <c r="V22" s="677"/>
      <c r="W22" s="675" t="s">
        <v>587</v>
      </c>
      <c r="X22" s="676"/>
      <c r="Y22" s="676"/>
      <c r="Z22" s="676"/>
      <c r="AA22" s="676"/>
      <c r="AB22" s="676"/>
      <c r="AC22" s="677"/>
      <c r="AD22" s="675" t="s">
        <v>232</v>
      </c>
      <c r="AE22" s="676"/>
      <c r="AF22" s="676"/>
      <c r="AG22" s="676"/>
      <c r="AH22" s="676"/>
      <c r="AI22" s="676"/>
      <c r="AJ22" s="676"/>
      <c r="AK22" s="676"/>
      <c r="AL22" s="676"/>
      <c r="AM22" s="676"/>
      <c r="AN22" s="676"/>
      <c r="AO22" s="676"/>
      <c r="AP22" s="676"/>
      <c r="AQ22" s="676"/>
      <c r="AR22" s="676"/>
      <c r="AS22" s="676"/>
      <c r="AT22" s="676"/>
      <c r="AU22" s="676"/>
      <c r="AV22" s="676"/>
      <c r="AW22" s="676"/>
      <c r="AX22" s="729"/>
    </row>
    <row r="23" spans="1:51" ht="25.5" customHeight="1" x14ac:dyDescent="0.2">
      <c r="A23" s="723"/>
      <c r="B23" s="724"/>
      <c r="C23" s="724"/>
      <c r="D23" s="724"/>
      <c r="E23" s="724"/>
      <c r="F23" s="725"/>
      <c r="G23" s="717" t="s">
        <v>596</v>
      </c>
      <c r="H23" s="718"/>
      <c r="I23" s="718"/>
      <c r="J23" s="718"/>
      <c r="K23" s="718"/>
      <c r="L23" s="718"/>
      <c r="M23" s="718"/>
      <c r="N23" s="718"/>
      <c r="O23" s="719"/>
      <c r="P23" s="678" t="s">
        <v>596</v>
      </c>
      <c r="Q23" s="679"/>
      <c r="R23" s="679"/>
      <c r="S23" s="679"/>
      <c r="T23" s="679"/>
      <c r="U23" s="679"/>
      <c r="V23" s="680"/>
      <c r="W23" s="678" t="s">
        <v>596</v>
      </c>
      <c r="X23" s="679"/>
      <c r="Y23" s="679"/>
      <c r="Z23" s="679"/>
      <c r="AA23" s="679"/>
      <c r="AB23" s="679"/>
      <c r="AC23" s="680"/>
      <c r="AD23" s="730"/>
      <c r="AE23" s="731"/>
      <c r="AF23" s="731"/>
      <c r="AG23" s="731"/>
      <c r="AH23" s="731"/>
      <c r="AI23" s="731"/>
      <c r="AJ23" s="731"/>
      <c r="AK23" s="731"/>
      <c r="AL23" s="731"/>
      <c r="AM23" s="731"/>
      <c r="AN23" s="731"/>
      <c r="AO23" s="731"/>
      <c r="AP23" s="731"/>
      <c r="AQ23" s="731"/>
      <c r="AR23" s="731"/>
      <c r="AS23" s="731"/>
      <c r="AT23" s="731"/>
      <c r="AU23" s="731"/>
      <c r="AV23" s="731"/>
      <c r="AW23" s="731"/>
      <c r="AX23" s="732"/>
    </row>
    <row r="24" spans="1:51" ht="25.5" customHeight="1" thickBot="1" x14ac:dyDescent="0.25">
      <c r="A24" s="726"/>
      <c r="B24" s="727"/>
      <c r="C24" s="727"/>
      <c r="D24" s="727"/>
      <c r="E24" s="727"/>
      <c r="F24" s="728"/>
      <c r="G24" s="681" t="s">
        <v>234</v>
      </c>
      <c r="H24" s="682"/>
      <c r="I24" s="682"/>
      <c r="J24" s="682"/>
      <c r="K24" s="682"/>
      <c r="L24" s="682"/>
      <c r="M24" s="682"/>
      <c r="N24" s="682"/>
      <c r="O24" s="683"/>
      <c r="P24" s="670" t="str">
        <f>AK13</f>
        <v>-</v>
      </c>
      <c r="Q24" s="671"/>
      <c r="R24" s="671"/>
      <c r="S24" s="671"/>
      <c r="T24" s="671"/>
      <c r="U24" s="671"/>
      <c r="V24" s="672"/>
      <c r="W24" s="670" t="str">
        <f>AR13</f>
        <v>-</v>
      </c>
      <c r="X24" s="671"/>
      <c r="Y24" s="671"/>
      <c r="Z24" s="671"/>
      <c r="AA24" s="671"/>
      <c r="AB24" s="671"/>
      <c r="AC24" s="672"/>
      <c r="AD24" s="733"/>
      <c r="AE24" s="733"/>
      <c r="AF24" s="733"/>
      <c r="AG24" s="733"/>
      <c r="AH24" s="733"/>
      <c r="AI24" s="733"/>
      <c r="AJ24" s="733"/>
      <c r="AK24" s="733"/>
      <c r="AL24" s="733"/>
      <c r="AM24" s="733"/>
      <c r="AN24" s="733"/>
      <c r="AO24" s="733"/>
      <c r="AP24" s="733"/>
      <c r="AQ24" s="733"/>
      <c r="AR24" s="733"/>
      <c r="AS24" s="733"/>
      <c r="AT24" s="733"/>
      <c r="AU24" s="733"/>
      <c r="AV24" s="733"/>
      <c r="AW24" s="733"/>
      <c r="AX24" s="734"/>
    </row>
    <row r="25" spans="1:51" ht="18.75" customHeight="1" x14ac:dyDescent="0.2">
      <c r="A25" s="589" t="s">
        <v>243</v>
      </c>
      <c r="B25" s="590"/>
      <c r="C25" s="590"/>
      <c r="D25" s="590"/>
      <c r="E25" s="590"/>
      <c r="F25" s="591"/>
      <c r="G25" s="525" t="s">
        <v>140</v>
      </c>
      <c r="H25" s="526"/>
      <c r="I25" s="526"/>
      <c r="J25" s="526"/>
      <c r="K25" s="526"/>
      <c r="L25" s="526"/>
      <c r="M25" s="526"/>
      <c r="N25" s="526"/>
      <c r="O25" s="527"/>
      <c r="P25" s="570" t="s">
        <v>58</v>
      </c>
      <c r="Q25" s="526"/>
      <c r="R25" s="526"/>
      <c r="S25" s="526"/>
      <c r="T25" s="526"/>
      <c r="U25" s="526"/>
      <c r="V25" s="526"/>
      <c r="W25" s="526"/>
      <c r="X25" s="527"/>
      <c r="Y25" s="567"/>
      <c r="Z25" s="568"/>
      <c r="AA25" s="569"/>
      <c r="AB25" s="571" t="s">
        <v>11</v>
      </c>
      <c r="AC25" s="572"/>
      <c r="AD25" s="573"/>
      <c r="AE25" s="571" t="s">
        <v>274</v>
      </c>
      <c r="AF25" s="572"/>
      <c r="AG25" s="572"/>
      <c r="AH25" s="573"/>
      <c r="AI25" s="645" t="s">
        <v>293</v>
      </c>
      <c r="AJ25" s="645"/>
      <c r="AK25" s="645"/>
      <c r="AL25" s="571"/>
      <c r="AM25" s="645" t="s">
        <v>390</v>
      </c>
      <c r="AN25" s="645"/>
      <c r="AO25" s="645"/>
      <c r="AP25" s="571"/>
      <c r="AQ25" s="496" t="s">
        <v>173</v>
      </c>
      <c r="AR25" s="497"/>
      <c r="AS25" s="497"/>
      <c r="AT25" s="498"/>
      <c r="AU25" s="526" t="s">
        <v>130</v>
      </c>
      <c r="AV25" s="526"/>
      <c r="AW25" s="526"/>
      <c r="AX25" s="647"/>
    </row>
    <row r="26" spans="1:51" ht="18.75" customHeight="1" x14ac:dyDescent="0.2">
      <c r="A26" s="502"/>
      <c r="B26" s="503"/>
      <c r="C26" s="503"/>
      <c r="D26" s="503"/>
      <c r="E26" s="503"/>
      <c r="F26" s="504"/>
      <c r="G26" s="260"/>
      <c r="H26" s="261"/>
      <c r="I26" s="261"/>
      <c r="J26" s="261"/>
      <c r="K26" s="261"/>
      <c r="L26" s="261"/>
      <c r="M26" s="261"/>
      <c r="N26" s="261"/>
      <c r="O26" s="262"/>
      <c r="P26" s="471"/>
      <c r="Q26" s="261"/>
      <c r="R26" s="261"/>
      <c r="S26" s="261"/>
      <c r="T26" s="261"/>
      <c r="U26" s="261"/>
      <c r="V26" s="261"/>
      <c r="W26" s="261"/>
      <c r="X26" s="262"/>
      <c r="Y26" s="389"/>
      <c r="Z26" s="390"/>
      <c r="AA26" s="391"/>
      <c r="AB26" s="491"/>
      <c r="AC26" s="492"/>
      <c r="AD26" s="493"/>
      <c r="AE26" s="491"/>
      <c r="AF26" s="492"/>
      <c r="AG26" s="492"/>
      <c r="AH26" s="493"/>
      <c r="AI26" s="646"/>
      <c r="AJ26" s="646"/>
      <c r="AK26" s="646"/>
      <c r="AL26" s="491"/>
      <c r="AM26" s="646"/>
      <c r="AN26" s="646"/>
      <c r="AO26" s="646"/>
      <c r="AP26" s="491"/>
      <c r="AQ26" s="380">
        <v>2</v>
      </c>
      <c r="AR26" s="381"/>
      <c r="AS26" s="155" t="s">
        <v>174</v>
      </c>
      <c r="AT26" s="156"/>
      <c r="AU26" s="528">
        <v>4</v>
      </c>
      <c r="AV26" s="528"/>
      <c r="AW26" s="261" t="s">
        <v>169</v>
      </c>
      <c r="AX26" s="626"/>
    </row>
    <row r="27" spans="1:51" ht="23.25" customHeight="1" x14ac:dyDescent="0.2">
      <c r="A27" s="505"/>
      <c r="B27" s="503"/>
      <c r="C27" s="503"/>
      <c r="D27" s="503"/>
      <c r="E27" s="503"/>
      <c r="F27" s="504"/>
      <c r="G27" s="277" t="s">
        <v>602</v>
      </c>
      <c r="H27" s="278"/>
      <c r="I27" s="278"/>
      <c r="J27" s="278"/>
      <c r="K27" s="278"/>
      <c r="L27" s="278"/>
      <c r="M27" s="278"/>
      <c r="N27" s="278"/>
      <c r="O27" s="279"/>
      <c r="P27" s="170" t="s">
        <v>603</v>
      </c>
      <c r="Q27" s="170"/>
      <c r="R27" s="170"/>
      <c r="S27" s="170"/>
      <c r="T27" s="170"/>
      <c r="U27" s="170"/>
      <c r="V27" s="170"/>
      <c r="W27" s="170"/>
      <c r="X27" s="275"/>
      <c r="Y27" s="250" t="s">
        <v>12</v>
      </c>
      <c r="Z27" s="472"/>
      <c r="AA27" s="473"/>
      <c r="AB27" s="379" t="s">
        <v>14</v>
      </c>
      <c r="AC27" s="379"/>
      <c r="AD27" s="379"/>
      <c r="AE27" s="119" t="s">
        <v>607</v>
      </c>
      <c r="AF27" s="120"/>
      <c r="AG27" s="120"/>
      <c r="AH27" s="120"/>
      <c r="AI27" s="119" t="s">
        <v>607</v>
      </c>
      <c r="AJ27" s="120"/>
      <c r="AK27" s="120"/>
      <c r="AL27" s="120"/>
      <c r="AM27" s="157">
        <v>100</v>
      </c>
      <c r="AN27" s="141"/>
      <c r="AO27" s="141"/>
      <c r="AP27" s="158"/>
      <c r="AQ27" s="157">
        <v>100</v>
      </c>
      <c r="AR27" s="141"/>
      <c r="AS27" s="141"/>
      <c r="AT27" s="158"/>
      <c r="AU27" s="120" t="s">
        <v>607</v>
      </c>
      <c r="AV27" s="120"/>
      <c r="AW27" s="120"/>
      <c r="AX27" s="382"/>
    </row>
    <row r="28" spans="1:51" ht="23.25" customHeight="1" x14ac:dyDescent="0.2">
      <c r="A28" s="506"/>
      <c r="B28" s="507"/>
      <c r="C28" s="507"/>
      <c r="D28" s="507"/>
      <c r="E28" s="507"/>
      <c r="F28" s="508"/>
      <c r="G28" s="280"/>
      <c r="H28" s="281"/>
      <c r="I28" s="281"/>
      <c r="J28" s="281"/>
      <c r="K28" s="281"/>
      <c r="L28" s="281"/>
      <c r="M28" s="281"/>
      <c r="N28" s="281"/>
      <c r="O28" s="282"/>
      <c r="P28" s="305"/>
      <c r="Q28" s="305"/>
      <c r="R28" s="305"/>
      <c r="S28" s="305"/>
      <c r="T28" s="305"/>
      <c r="U28" s="305"/>
      <c r="V28" s="305"/>
      <c r="W28" s="305"/>
      <c r="X28" s="469"/>
      <c r="Y28" s="311" t="s">
        <v>53</v>
      </c>
      <c r="Z28" s="272"/>
      <c r="AA28" s="273"/>
      <c r="AB28" s="379" t="s">
        <v>14</v>
      </c>
      <c r="AC28" s="379"/>
      <c r="AD28" s="379"/>
      <c r="AE28" s="119" t="s">
        <v>607</v>
      </c>
      <c r="AF28" s="120"/>
      <c r="AG28" s="120"/>
      <c r="AH28" s="120"/>
      <c r="AI28" s="119" t="s">
        <v>607</v>
      </c>
      <c r="AJ28" s="120"/>
      <c r="AK28" s="120"/>
      <c r="AL28" s="120"/>
      <c r="AM28" s="157">
        <v>99.99</v>
      </c>
      <c r="AN28" s="141"/>
      <c r="AO28" s="141"/>
      <c r="AP28" s="158"/>
      <c r="AQ28" s="157">
        <v>99.99</v>
      </c>
      <c r="AR28" s="141"/>
      <c r="AS28" s="141"/>
      <c r="AT28" s="158"/>
      <c r="AU28" s="120">
        <v>99.99</v>
      </c>
      <c r="AV28" s="120"/>
      <c r="AW28" s="120"/>
      <c r="AX28" s="382"/>
    </row>
    <row r="29" spans="1:51" ht="23.25" customHeight="1" x14ac:dyDescent="0.2">
      <c r="A29" s="505"/>
      <c r="B29" s="503"/>
      <c r="C29" s="503"/>
      <c r="D29" s="503"/>
      <c r="E29" s="503"/>
      <c r="F29" s="504"/>
      <c r="G29" s="283"/>
      <c r="H29" s="284"/>
      <c r="I29" s="284"/>
      <c r="J29" s="284"/>
      <c r="K29" s="284"/>
      <c r="L29" s="284"/>
      <c r="M29" s="284"/>
      <c r="N29" s="284"/>
      <c r="O29" s="285"/>
      <c r="P29" s="173"/>
      <c r="Q29" s="173"/>
      <c r="R29" s="173"/>
      <c r="S29" s="173"/>
      <c r="T29" s="173"/>
      <c r="U29" s="173"/>
      <c r="V29" s="173"/>
      <c r="W29" s="173"/>
      <c r="X29" s="276"/>
      <c r="Y29" s="311" t="s">
        <v>13</v>
      </c>
      <c r="Z29" s="272"/>
      <c r="AA29" s="273"/>
      <c r="AB29" s="378" t="s">
        <v>170</v>
      </c>
      <c r="AC29" s="378"/>
      <c r="AD29" s="378"/>
      <c r="AE29" s="119" t="s">
        <v>607</v>
      </c>
      <c r="AF29" s="120"/>
      <c r="AG29" s="120"/>
      <c r="AH29" s="120"/>
      <c r="AI29" s="119" t="s">
        <v>607</v>
      </c>
      <c r="AJ29" s="120"/>
      <c r="AK29" s="120"/>
      <c r="AL29" s="120"/>
      <c r="AM29" s="157">
        <v>100</v>
      </c>
      <c r="AN29" s="141"/>
      <c r="AO29" s="141"/>
      <c r="AP29" s="158"/>
      <c r="AQ29" s="157">
        <v>100</v>
      </c>
      <c r="AR29" s="141"/>
      <c r="AS29" s="141"/>
      <c r="AT29" s="158"/>
      <c r="AU29" s="120" t="s">
        <v>607</v>
      </c>
      <c r="AV29" s="120"/>
      <c r="AW29" s="120"/>
      <c r="AX29" s="382"/>
    </row>
    <row r="30" spans="1:51" ht="23.25" customHeight="1" x14ac:dyDescent="0.2">
      <c r="A30" s="180" t="s">
        <v>265</v>
      </c>
      <c r="B30" s="181"/>
      <c r="C30" s="181"/>
      <c r="D30" s="181"/>
      <c r="E30" s="181"/>
      <c r="F30" s="182"/>
      <c r="G30" s="186" t="s">
        <v>604</v>
      </c>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8"/>
    </row>
    <row r="31" spans="1:51" ht="23.25" customHeight="1" x14ac:dyDescent="0.2">
      <c r="A31" s="183"/>
      <c r="B31" s="184"/>
      <c r="C31" s="184"/>
      <c r="D31" s="184"/>
      <c r="E31" s="184"/>
      <c r="F31" s="185"/>
      <c r="G31" s="189"/>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1"/>
      <c r="AF31" s="191"/>
      <c r="AG31" s="191"/>
      <c r="AH31" s="191"/>
      <c r="AI31" s="191"/>
      <c r="AJ31" s="191"/>
      <c r="AK31" s="191"/>
      <c r="AL31" s="191"/>
      <c r="AM31" s="191"/>
      <c r="AN31" s="191"/>
      <c r="AO31" s="191"/>
      <c r="AP31" s="191"/>
      <c r="AQ31" s="190"/>
      <c r="AR31" s="190"/>
      <c r="AS31" s="190"/>
      <c r="AT31" s="190"/>
      <c r="AU31" s="190"/>
      <c r="AV31" s="190"/>
      <c r="AW31" s="190"/>
      <c r="AX31" s="192"/>
    </row>
    <row r="32" spans="1:51" ht="18.75" customHeight="1" x14ac:dyDescent="0.2">
      <c r="A32" s="499" t="s">
        <v>243</v>
      </c>
      <c r="B32" s="500"/>
      <c r="C32" s="500"/>
      <c r="D32" s="500"/>
      <c r="E32" s="500"/>
      <c r="F32" s="501"/>
      <c r="G32" s="257" t="s">
        <v>140</v>
      </c>
      <c r="H32" s="258"/>
      <c r="I32" s="258"/>
      <c r="J32" s="258"/>
      <c r="K32" s="258"/>
      <c r="L32" s="258"/>
      <c r="M32" s="258"/>
      <c r="N32" s="258"/>
      <c r="O32" s="259"/>
      <c r="P32" s="470" t="s">
        <v>58</v>
      </c>
      <c r="Q32" s="258"/>
      <c r="R32" s="258"/>
      <c r="S32" s="258"/>
      <c r="T32" s="258"/>
      <c r="U32" s="258"/>
      <c r="V32" s="258"/>
      <c r="W32" s="258"/>
      <c r="X32" s="259"/>
      <c r="Y32" s="386"/>
      <c r="Z32" s="387"/>
      <c r="AA32" s="388"/>
      <c r="AB32" s="488" t="s">
        <v>11</v>
      </c>
      <c r="AC32" s="489"/>
      <c r="AD32" s="490"/>
      <c r="AE32" s="150" t="s">
        <v>274</v>
      </c>
      <c r="AF32" s="150"/>
      <c r="AG32" s="150"/>
      <c r="AH32" s="150"/>
      <c r="AI32" s="150" t="s">
        <v>293</v>
      </c>
      <c r="AJ32" s="150"/>
      <c r="AK32" s="150"/>
      <c r="AL32" s="150"/>
      <c r="AM32" s="150" t="s">
        <v>390</v>
      </c>
      <c r="AN32" s="150"/>
      <c r="AO32" s="150"/>
      <c r="AP32" s="150"/>
      <c r="AQ32" s="331" t="s">
        <v>173</v>
      </c>
      <c r="AR32" s="332"/>
      <c r="AS32" s="332"/>
      <c r="AT32" s="333"/>
      <c r="AU32" s="258" t="s">
        <v>130</v>
      </c>
      <c r="AV32" s="258"/>
      <c r="AW32" s="258"/>
      <c r="AX32" s="628"/>
      <c r="AY32">
        <f>COUNTA($G$34)</f>
        <v>1</v>
      </c>
    </row>
    <row r="33" spans="1:51" ht="18.75" customHeight="1" x14ac:dyDescent="0.2">
      <c r="A33" s="502"/>
      <c r="B33" s="503"/>
      <c r="C33" s="503"/>
      <c r="D33" s="503"/>
      <c r="E33" s="503"/>
      <c r="F33" s="504"/>
      <c r="G33" s="260"/>
      <c r="H33" s="261"/>
      <c r="I33" s="261"/>
      <c r="J33" s="261"/>
      <c r="K33" s="261"/>
      <c r="L33" s="261"/>
      <c r="M33" s="261"/>
      <c r="N33" s="261"/>
      <c r="O33" s="262"/>
      <c r="P33" s="471"/>
      <c r="Q33" s="261"/>
      <c r="R33" s="261"/>
      <c r="S33" s="261"/>
      <c r="T33" s="261"/>
      <c r="U33" s="261"/>
      <c r="V33" s="261"/>
      <c r="W33" s="261"/>
      <c r="X33" s="262"/>
      <c r="Y33" s="389"/>
      <c r="Z33" s="390"/>
      <c r="AA33" s="391"/>
      <c r="AB33" s="491"/>
      <c r="AC33" s="492"/>
      <c r="AD33" s="493"/>
      <c r="AE33" s="150"/>
      <c r="AF33" s="150"/>
      <c r="AG33" s="150"/>
      <c r="AH33" s="150"/>
      <c r="AI33" s="150"/>
      <c r="AJ33" s="150"/>
      <c r="AK33" s="150"/>
      <c r="AL33" s="150"/>
      <c r="AM33" s="150"/>
      <c r="AN33" s="150"/>
      <c r="AO33" s="150"/>
      <c r="AP33" s="150"/>
      <c r="AQ33" s="380">
        <v>2</v>
      </c>
      <c r="AR33" s="381"/>
      <c r="AS33" s="155" t="s">
        <v>174</v>
      </c>
      <c r="AT33" s="156"/>
      <c r="AU33" s="528">
        <v>4</v>
      </c>
      <c r="AV33" s="528"/>
      <c r="AW33" s="261" t="s">
        <v>169</v>
      </c>
      <c r="AX33" s="626"/>
      <c r="AY33">
        <f>$AY$32</f>
        <v>1</v>
      </c>
    </row>
    <row r="34" spans="1:51" ht="23.25" customHeight="1" x14ac:dyDescent="0.2">
      <c r="A34" s="505"/>
      <c r="B34" s="503"/>
      <c r="C34" s="503"/>
      <c r="D34" s="503"/>
      <c r="E34" s="503"/>
      <c r="F34" s="504"/>
      <c r="G34" s="277" t="s">
        <v>605</v>
      </c>
      <c r="H34" s="278"/>
      <c r="I34" s="278"/>
      <c r="J34" s="278"/>
      <c r="K34" s="278"/>
      <c r="L34" s="278"/>
      <c r="M34" s="278"/>
      <c r="N34" s="278"/>
      <c r="O34" s="279"/>
      <c r="P34" s="170" t="s">
        <v>606</v>
      </c>
      <c r="Q34" s="170"/>
      <c r="R34" s="170"/>
      <c r="S34" s="170"/>
      <c r="T34" s="170"/>
      <c r="U34" s="170"/>
      <c r="V34" s="170"/>
      <c r="W34" s="170"/>
      <c r="X34" s="275"/>
      <c r="Y34" s="250" t="s">
        <v>12</v>
      </c>
      <c r="Z34" s="472"/>
      <c r="AA34" s="473"/>
      <c r="AB34" s="379" t="s">
        <v>14</v>
      </c>
      <c r="AC34" s="379"/>
      <c r="AD34" s="379"/>
      <c r="AE34" s="119" t="s">
        <v>607</v>
      </c>
      <c r="AF34" s="120"/>
      <c r="AG34" s="120"/>
      <c r="AH34" s="120"/>
      <c r="AI34" s="119" t="s">
        <v>607</v>
      </c>
      <c r="AJ34" s="120"/>
      <c r="AK34" s="120"/>
      <c r="AL34" s="120"/>
      <c r="AM34" s="157">
        <v>100</v>
      </c>
      <c r="AN34" s="141"/>
      <c r="AO34" s="141"/>
      <c r="AP34" s="158"/>
      <c r="AQ34" s="157">
        <v>100</v>
      </c>
      <c r="AR34" s="141"/>
      <c r="AS34" s="141"/>
      <c r="AT34" s="158"/>
      <c r="AU34" s="120" t="s">
        <v>607</v>
      </c>
      <c r="AV34" s="120"/>
      <c r="AW34" s="120"/>
      <c r="AX34" s="382"/>
      <c r="AY34">
        <f t="shared" ref="AY34:AY38" si="4">$AY$32</f>
        <v>1</v>
      </c>
    </row>
    <row r="35" spans="1:51" ht="23.25" customHeight="1" x14ac:dyDescent="0.2">
      <c r="A35" s="506"/>
      <c r="B35" s="507"/>
      <c r="C35" s="507"/>
      <c r="D35" s="507"/>
      <c r="E35" s="507"/>
      <c r="F35" s="508"/>
      <c r="G35" s="280"/>
      <c r="H35" s="281"/>
      <c r="I35" s="281"/>
      <c r="J35" s="281"/>
      <c r="K35" s="281"/>
      <c r="L35" s="281"/>
      <c r="M35" s="281"/>
      <c r="N35" s="281"/>
      <c r="O35" s="282"/>
      <c r="P35" s="305"/>
      <c r="Q35" s="305"/>
      <c r="R35" s="305"/>
      <c r="S35" s="305"/>
      <c r="T35" s="305"/>
      <c r="U35" s="305"/>
      <c r="V35" s="305"/>
      <c r="W35" s="305"/>
      <c r="X35" s="469"/>
      <c r="Y35" s="311" t="s">
        <v>53</v>
      </c>
      <c r="Z35" s="272"/>
      <c r="AA35" s="273"/>
      <c r="AB35" s="379" t="s">
        <v>14</v>
      </c>
      <c r="AC35" s="379"/>
      <c r="AD35" s="379"/>
      <c r="AE35" s="119" t="s">
        <v>607</v>
      </c>
      <c r="AF35" s="120"/>
      <c r="AG35" s="120"/>
      <c r="AH35" s="120"/>
      <c r="AI35" s="119" t="s">
        <v>607</v>
      </c>
      <c r="AJ35" s="120"/>
      <c r="AK35" s="120"/>
      <c r="AL35" s="120"/>
      <c r="AM35" s="157">
        <v>99.99</v>
      </c>
      <c r="AN35" s="141"/>
      <c r="AO35" s="141"/>
      <c r="AP35" s="158"/>
      <c r="AQ35" s="157">
        <v>99.99</v>
      </c>
      <c r="AR35" s="141"/>
      <c r="AS35" s="141"/>
      <c r="AT35" s="158"/>
      <c r="AU35" s="120">
        <v>99.99</v>
      </c>
      <c r="AV35" s="120"/>
      <c r="AW35" s="120"/>
      <c r="AX35" s="382"/>
      <c r="AY35">
        <f t="shared" si="4"/>
        <v>1</v>
      </c>
    </row>
    <row r="36" spans="1:51" ht="23.25" customHeight="1" x14ac:dyDescent="0.2">
      <c r="A36" s="509"/>
      <c r="B36" s="510"/>
      <c r="C36" s="510"/>
      <c r="D36" s="510"/>
      <c r="E36" s="510"/>
      <c r="F36" s="511"/>
      <c r="G36" s="283"/>
      <c r="H36" s="284"/>
      <c r="I36" s="284"/>
      <c r="J36" s="284"/>
      <c r="K36" s="284"/>
      <c r="L36" s="284"/>
      <c r="M36" s="284"/>
      <c r="N36" s="284"/>
      <c r="O36" s="285"/>
      <c r="P36" s="173"/>
      <c r="Q36" s="173"/>
      <c r="R36" s="173"/>
      <c r="S36" s="173"/>
      <c r="T36" s="173"/>
      <c r="U36" s="173"/>
      <c r="V36" s="173"/>
      <c r="W36" s="173"/>
      <c r="X36" s="276"/>
      <c r="Y36" s="311" t="s">
        <v>13</v>
      </c>
      <c r="Z36" s="272"/>
      <c r="AA36" s="273"/>
      <c r="AB36" s="378" t="s">
        <v>170</v>
      </c>
      <c r="AC36" s="378"/>
      <c r="AD36" s="378"/>
      <c r="AE36" s="119" t="s">
        <v>607</v>
      </c>
      <c r="AF36" s="120"/>
      <c r="AG36" s="120"/>
      <c r="AH36" s="120"/>
      <c r="AI36" s="119" t="s">
        <v>607</v>
      </c>
      <c r="AJ36" s="120"/>
      <c r="AK36" s="120"/>
      <c r="AL36" s="120"/>
      <c r="AM36" s="157">
        <v>100</v>
      </c>
      <c r="AN36" s="141"/>
      <c r="AO36" s="141"/>
      <c r="AP36" s="158"/>
      <c r="AQ36" s="157">
        <v>100</v>
      </c>
      <c r="AR36" s="141"/>
      <c r="AS36" s="141"/>
      <c r="AT36" s="158"/>
      <c r="AU36" s="120" t="s">
        <v>607</v>
      </c>
      <c r="AV36" s="120"/>
      <c r="AW36" s="120"/>
      <c r="AX36" s="382"/>
      <c r="AY36">
        <f t="shared" si="4"/>
        <v>1</v>
      </c>
    </row>
    <row r="37" spans="1:51" ht="23.25" customHeight="1" x14ac:dyDescent="0.2">
      <c r="A37" s="180" t="s">
        <v>265</v>
      </c>
      <c r="B37" s="181"/>
      <c r="C37" s="181"/>
      <c r="D37" s="181"/>
      <c r="E37" s="181"/>
      <c r="F37" s="182"/>
      <c r="G37" s="186" t="s">
        <v>604</v>
      </c>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8"/>
      <c r="AY37">
        <f t="shared" si="4"/>
        <v>1</v>
      </c>
    </row>
    <row r="38" spans="1:51" ht="23.25" customHeight="1" x14ac:dyDescent="0.2">
      <c r="A38" s="183"/>
      <c r="B38" s="184"/>
      <c r="C38" s="184"/>
      <c r="D38" s="184"/>
      <c r="E38" s="184"/>
      <c r="F38" s="185"/>
      <c r="G38" s="189"/>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1"/>
      <c r="AF38" s="191"/>
      <c r="AG38" s="191"/>
      <c r="AH38" s="191"/>
      <c r="AI38" s="191"/>
      <c r="AJ38" s="191"/>
      <c r="AK38" s="191"/>
      <c r="AL38" s="191"/>
      <c r="AM38" s="191"/>
      <c r="AN38" s="191"/>
      <c r="AO38" s="191"/>
      <c r="AP38" s="191"/>
      <c r="AQ38" s="190"/>
      <c r="AR38" s="190"/>
      <c r="AS38" s="190"/>
      <c r="AT38" s="190"/>
      <c r="AU38" s="190"/>
      <c r="AV38" s="190"/>
      <c r="AW38" s="190"/>
      <c r="AX38" s="192"/>
      <c r="AY38">
        <f t="shared" si="4"/>
        <v>1</v>
      </c>
    </row>
    <row r="39" spans="1:51" ht="18.75" customHeight="1" x14ac:dyDescent="0.2">
      <c r="A39" s="512" t="s">
        <v>243</v>
      </c>
      <c r="B39" s="513"/>
      <c r="C39" s="513"/>
      <c r="D39" s="513"/>
      <c r="E39" s="513"/>
      <c r="F39" s="514"/>
      <c r="G39" s="257" t="s">
        <v>140</v>
      </c>
      <c r="H39" s="258"/>
      <c r="I39" s="258"/>
      <c r="J39" s="258"/>
      <c r="K39" s="258"/>
      <c r="L39" s="258"/>
      <c r="M39" s="258"/>
      <c r="N39" s="258"/>
      <c r="O39" s="259"/>
      <c r="P39" s="470" t="s">
        <v>58</v>
      </c>
      <c r="Q39" s="258"/>
      <c r="R39" s="258"/>
      <c r="S39" s="258"/>
      <c r="T39" s="258"/>
      <c r="U39" s="258"/>
      <c r="V39" s="258"/>
      <c r="W39" s="258"/>
      <c r="X39" s="259"/>
      <c r="Y39" s="386"/>
      <c r="Z39" s="387"/>
      <c r="AA39" s="388"/>
      <c r="AB39" s="488" t="s">
        <v>11</v>
      </c>
      <c r="AC39" s="489"/>
      <c r="AD39" s="490"/>
      <c r="AE39" s="150" t="s">
        <v>274</v>
      </c>
      <c r="AF39" s="150"/>
      <c r="AG39" s="150"/>
      <c r="AH39" s="150"/>
      <c r="AI39" s="150" t="s">
        <v>293</v>
      </c>
      <c r="AJ39" s="150"/>
      <c r="AK39" s="150"/>
      <c r="AL39" s="150"/>
      <c r="AM39" s="150" t="s">
        <v>390</v>
      </c>
      <c r="AN39" s="150"/>
      <c r="AO39" s="150"/>
      <c r="AP39" s="150"/>
      <c r="AQ39" s="331" t="s">
        <v>173</v>
      </c>
      <c r="AR39" s="332"/>
      <c r="AS39" s="332"/>
      <c r="AT39" s="333"/>
      <c r="AU39" s="258" t="s">
        <v>130</v>
      </c>
      <c r="AV39" s="258"/>
      <c r="AW39" s="258"/>
      <c r="AX39" s="628"/>
      <c r="AY39">
        <f>COUNTA($G$41)</f>
        <v>1</v>
      </c>
    </row>
    <row r="40" spans="1:51" ht="18.75" customHeight="1" x14ac:dyDescent="0.2">
      <c r="A40" s="515"/>
      <c r="B40" s="516"/>
      <c r="C40" s="516"/>
      <c r="D40" s="516"/>
      <c r="E40" s="516"/>
      <c r="F40" s="517"/>
      <c r="G40" s="260"/>
      <c r="H40" s="261"/>
      <c r="I40" s="261"/>
      <c r="J40" s="261"/>
      <c r="K40" s="261"/>
      <c r="L40" s="261"/>
      <c r="M40" s="261"/>
      <c r="N40" s="261"/>
      <c r="O40" s="262"/>
      <c r="P40" s="471"/>
      <c r="Q40" s="261"/>
      <c r="R40" s="261"/>
      <c r="S40" s="261"/>
      <c r="T40" s="261"/>
      <c r="U40" s="261"/>
      <c r="V40" s="261"/>
      <c r="W40" s="261"/>
      <c r="X40" s="262"/>
      <c r="Y40" s="389"/>
      <c r="Z40" s="390"/>
      <c r="AA40" s="391"/>
      <c r="AB40" s="491"/>
      <c r="AC40" s="492"/>
      <c r="AD40" s="493"/>
      <c r="AE40" s="150"/>
      <c r="AF40" s="150"/>
      <c r="AG40" s="150"/>
      <c r="AH40" s="150"/>
      <c r="AI40" s="150"/>
      <c r="AJ40" s="150"/>
      <c r="AK40" s="150"/>
      <c r="AL40" s="150"/>
      <c r="AM40" s="150"/>
      <c r="AN40" s="150"/>
      <c r="AO40" s="150"/>
      <c r="AP40" s="150"/>
      <c r="AQ40" s="380">
        <v>2</v>
      </c>
      <c r="AR40" s="381"/>
      <c r="AS40" s="155" t="s">
        <v>174</v>
      </c>
      <c r="AT40" s="156"/>
      <c r="AU40" s="528">
        <v>4</v>
      </c>
      <c r="AV40" s="528"/>
      <c r="AW40" s="261" t="s">
        <v>169</v>
      </c>
      <c r="AX40" s="626"/>
      <c r="AY40">
        <f>$AY$39</f>
        <v>1</v>
      </c>
    </row>
    <row r="41" spans="1:51" ht="23.25" customHeight="1" x14ac:dyDescent="0.2">
      <c r="A41" s="518"/>
      <c r="B41" s="516"/>
      <c r="C41" s="516"/>
      <c r="D41" s="516"/>
      <c r="E41" s="516"/>
      <c r="F41" s="517"/>
      <c r="G41" s="277" t="s">
        <v>608</v>
      </c>
      <c r="H41" s="278"/>
      <c r="I41" s="278"/>
      <c r="J41" s="278"/>
      <c r="K41" s="278"/>
      <c r="L41" s="278"/>
      <c r="M41" s="278"/>
      <c r="N41" s="278"/>
      <c r="O41" s="279"/>
      <c r="P41" s="170" t="s">
        <v>609</v>
      </c>
      <c r="Q41" s="170"/>
      <c r="R41" s="170"/>
      <c r="S41" s="170"/>
      <c r="T41" s="170"/>
      <c r="U41" s="170"/>
      <c r="V41" s="170"/>
      <c r="W41" s="170"/>
      <c r="X41" s="275"/>
      <c r="Y41" s="250" t="s">
        <v>12</v>
      </c>
      <c r="Z41" s="472"/>
      <c r="AA41" s="473"/>
      <c r="AB41" s="379" t="s">
        <v>14</v>
      </c>
      <c r="AC41" s="379"/>
      <c r="AD41" s="379"/>
      <c r="AE41" s="119" t="s">
        <v>288</v>
      </c>
      <c r="AF41" s="120"/>
      <c r="AG41" s="120"/>
      <c r="AH41" s="120"/>
      <c r="AI41" s="119" t="s">
        <v>288</v>
      </c>
      <c r="AJ41" s="120"/>
      <c r="AK41" s="120"/>
      <c r="AL41" s="120"/>
      <c r="AM41" s="157">
        <v>100</v>
      </c>
      <c r="AN41" s="141"/>
      <c r="AO41" s="141"/>
      <c r="AP41" s="158"/>
      <c r="AQ41" s="119">
        <v>100</v>
      </c>
      <c r="AR41" s="120"/>
      <c r="AS41" s="120"/>
      <c r="AT41" s="120"/>
      <c r="AU41" s="119" t="s">
        <v>288</v>
      </c>
      <c r="AV41" s="120"/>
      <c r="AW41" s="120"/>
      <c r="AX41" s="121"/>
      <c r="AY41">
        <f t="shared" ref="AY41:AY45" si="5">$AY$39</f>
        <v>1</v>
      </c>
    </row>
    <row r="42" spans="1:51" ht="23.25" customHeight="1" x14ac:dyDescent="0.2">
      <c r="A42" s="519"/>
      <c r="B42" s="520"/>
      <c r="C42" s="520"/>
      <c r="D42" s="520"/>
      <c r="E42" s="520"/>
      <c r="F42" s="521"/>
      <c r="G42" s="280"/>
      <c r="H42" s="281"/>
      <c r="I42" s="281"/>
      <c r="J42" s="281"/>
      <c r="K42" s="281"/>
      <c r="L42" s="281"/>
      <c r="M42" s="281"/>
      <c r="N42" s="281"/>
      <c r="O42" s="282"/>
      <c r="P42" s="305"/>
      <c r="Q42" s="305"/>
      <c r="R42" s="305"/>
      <c r="S42" s="305"/>
      <c r="T42" s="305"/>
      <c r="U42" s="305"/>
      <c r="V42" s="305"/>
      <c r="W42" s="305"/>
      <c r="X42" s="469"/>
      <c r="Y42" s="311" t="s">
        <v>53</v>
      </c>
      <c r="Z42" s="272"/>
      <c r="AA42" s="273"/>
      <c r="AB42" s="379" t="s">
        <v>14</v>
      </c>
      <c r="AC42" s="379"/>
      <c r="AD42" s="379"/>
      <c r="AE42" s="119" t="s">
        <v>288</v>
      </c>
      <c r="AF42" s="120"/>
      <c r="AG42" s="120"/>
      <c r="AH42" s="120"/>
      <c r="AI42" s="119" t="s">
        <v>288</v>
      </c>
      <c r="AJ42" s="120"/>
      <c r="AK42" s="120"/>
      <c r="AL42" s="120"/>
      <c r="AM42" s="157">
        <v>99.99</v>
      </c>
      <c r="AN42" s="141"/>
      <c r="AO42" s="141"/>
      <c r="AP42" s="158"/>
      <c r="AQ42" s="157">
        <v>99.99</v>
      </c>
      <c r="AR42" s="141"/>
      <c r="AS42" s="141"/>
      <c r="AT42" s="158"/>
      <c r="AU42" s="157">
        <v>99.99</v>
      </c>
      <c r="AV42" s="141"/>
      <c r="AW42" s="141"/>
      <c r="AX42" s="158"/>
      <c r="AY42">
        <f t="shared" si="5"/>
        <v>1</v>
      </c>
    </row>
    <row r="43" spans="1:51" ht="23.25" customHeight="1" x14ac:dyDescent="0.2">
      <c r="A43" s="522"/>
      <c r="B43" s="523"/>
      <c r="C43" s="523"/>
      <c r="D43" s="523"/>
      <c r="E43" s="523"/>
      <c r="F43" s="524"/>
      <c r="G43" s="283"/>
      <c r="H43" s="284"/>
      <c r="I43" s="284"/>
      <c r="J43" s="284"/>
      <c r="K43" s="284"/>
      <c r="L43" s="284"/>
      <c r="M43" s="284"/>
      <c r="N43" s="284"/>
      <c r="O43" s="285"/>
      <c r="P43" s="173"/>
      <c r="Q43" s="173"/>
      <c r="R43" s="173"/>
      <c r="S43" s="173"/>
      <c r="T43" s="173"/>
      <c r="U43" s="173"/>
      <c r="V43" s="173"/>
      <c r="W43" s="173"/>
      <c r="X43" s="276"/>
      <c r="Y43" s="311" t="s">
        <v>13</v>
      </c>
      <c r="Z43" s="272"/>
      <c r="AA43" s="273"/>
      <c r="AB43" s="378" t="s">
        <v>170</v>
      </c>
      <c r="AC43" s="378"/>
      <c r="AD43" s="378"/>
      <c r="AE43" s="119" t="s">
        <v>288</v>
      </c>
      <c r="AF43" s="120"/>
      <c r="AG43" s="120"/>
      <c r="AH43" s="120"/>
      <c r="AI43" s="119" t="s">
        <v>288</v>
      </c>
      <c r="AJ43" s="120"/>
      <c r="AK43" s="120"/>
      <c r="AL43" s="120"/>
      <c r="AM43" s="157">
        <v>100</v>
      </c>
      <c r="AN43" s="141"/>
      <c r="AO43" s="141"/>
      <c r="AP43" s="158"/>
      <c r="AQ43" s="119">
        <v>100</v>
      </c>
      <c r="AR43" s="120"/>
      <c r="AS43" s="120"/>
      <c r="AT43" s="120"/>
      <c r="AU43" s="119" t="s">
        <v>288</v>
      </c>
      <c r="AV43" s="120"/>
      <c r="AW43" s="120"/>
      <c r="AX43" s="121"/>
      <c r="AY43">
        <f t="shared" si="5"/>
        <v>1</v>
      </c>
    </row>
    <row r="44" spans="1:51" ht="23.25" customHeight="1" x14ac:dyDescent="0.2">
      <c r="A44" s="180" t="s">
        <v>265</v>
      </c>
      <c r="B44" s="181"/>
      <c r="C44" s="181"/>
      <c r="D44" s="181"/>
      <c r="E44" s="181"/>
      <c r="F44" s="182"/>
      <c r="G44" s="186" t="s">
        <v>610</v>
      </c>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8"/>
      <c r="AY44">
        <f t="shared" si="5"/>
        <v>1</v>
      </c>
    </row>
    <row r="45" spans="1:51" ht="23.25" customHeight="1" x14ac:dyDescent="0.2">
      <c r="A45" s="183"/>
      <c r="B45" s="184"/>
      <c r="C45" s="184"/>
      <c r="D45" s="184"/>
      <c r="E45" s="184"/>
      <c r="F45" s="185"/>
      <c r="G45" s="189"/>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2"/>
      <c r="AY45">
        <f t="shared" si="5"/>
        <v>1</v>
      </c>
    </row>
    <row r="46" spans="1:51" ht="18.75" customHeight="1" thickBot="1" x14ac:dyDescent="0.25">
      <c r="A46" s="286" t="s">
        <v>142</v>
      </c>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300" t="s">
        <v>240</v>
      </c>
      <c r="AP46" s="301"/>
      <c r="AQ46" s="301"/>
      <c r="AR46" s="55"/>
      <c r="AS46" s="300"/>
      <c r="AT46" s="301"/>
      <c r="AU46" s="301"/>
      <c r="AV46" s="301"/>
      <c r="AW46" s="301"/>
      <c r="AX46" s="715"/>
      <c r="AY46">
        <f>COUNTIF($AR$46,"☑")</f>
        <v>0</v>
      </c>
    </row>
    <row r="47" spans="1:51" ht="31.5" customHeight="1" x14ac:dyDescent="0.2">
      <c r="A47" s="238" t="s">
        <v>244</v>
      </c>
      <c r="B47" s="239"/>
      <c r="C47" s="239"/>
      <c r="D47" s="239"/>
      <c r="E47" s="239"/>
      <c r="F47" s="240"/>
      <c r="G47" s="247" t="s">
        <v>59</v>
      </c>
      <c r="H47" s="247"/>
      <c r="I47" s="247"/>
      <c r="J47" s="247"/>
      <c r="K47" s="247"/>
      <c r="L47" s="247"/>
      <c r="M47" s="247"/>
      <c r="N47" s="247"/>
      <c r="O47" s="247"/>
      <c r="P47" s="247"/>
      <c r="Q47" s="247"/>
      <c r="R47" s="247"/>
      <c r="S47" s="247"/>
      <c r="T47" s="247"/>
      <c r="U47" s="247"/>
      <c r="V47" s="247"/>
      <c r="W47" s="247"/>
      <c r="X47" s="248"/>
      <c r="Y47" s="567"/>
      <c r="Z47" s="568"/>
      <c r="AA47" s="569"/>
      <c r="AB47" s="256" t="s">
        <v>11</v>
      </c>
      <c r="AC47" s="256"/>
      <c r="AD47" s="256"/>
      <c r="AE47" s="294" t="s">
        <v>274</v>
      </c>
      <c r="AF47" s="295"/>
      <c r="AG47" s="295"/>
      <c r="AH47" s="296"/>
      <c r="AI47" s="294" t="s">
        <v>293</v>
      </c>
      <c r="AJ47" s="295"/>
      <c r="AK47" s="295"/>
      <c r="AL47" s="296"/>
      <c r="AM47" s="294" t="s">
        <v>390</v>
      </c>
      <c r="AN47" s="295"/>
      <c r="AO47" s="295"/>
      <c r="AP47" s="296"/>
      <c r="AQ47" s="199" t="s">
        <v>298</v>
      </c>
      <c r="AR47" s="200"/>
      <c r="AS47" s="200"/>
      <c r="AT47" s="201"/>
      <c r="AU47" s="199" t="s">
        <v>423</v>
      </c>
      <c r="AV47" s="200"/>
      <c r="AW47" s="200"/>
      <c r="AX47" s="202"/>
    </row>
    <row r="48" spans="1:51" ht="47.25" customHeight="1" x14ac:dyDescent="0.2">
      <c r="A48" s="241"/>
      <c r="B48" s="242"/>
      <c r="C48" s="242"/>
      <c r="D48" s="242"/>
      <c r="E48" s="242"/>
      <c r="F48" s="243"/>
      <c r="G48" s="170" t="s">
        <v>611</v>
      </c>
      <c r="H48" s="170"/>
      <c r="I48" s="170"/>
      <c r="J48" s="170"/>
      <c r="K48" s="170"/>
      <c r="L48" s="170"/>
      <c r="M48" s="170"/>
      <c r="N48" s="170"/>
      <c r="O48" s="170"/>
      <c r="P48" s="170"/>
      <c r="Q48" s="170"/>
      <c r="R48" s="170"/>
      <c r="S48" s="170"/>
      <c r="T48" s="170"/>
      <c r="U48" s="170"/>
      <c r="V48" s="170"/>
      <c r="W48" s="170"/>
      <c r="X48" s="275"/>
      <c r="Y48" s="288" t="s">
        <v>54</v>
      </c>
      <c r="Z48" s="289"/>
      <c r="AA48" s="290"/>
      <c r="AB48" s="249" t="s">
        <v>14</v>
      </c>
      <c r="AC48" s="249"/>
      <c r="AD48" s="249"/>
      <c r="AE48" s="145" t="s">
        <v>288</v>
      </c>
      <c r="AF48" s="145"/>
      <c r="AG48" s="145"/>
      <c r="AH48" s="145"/>
      <c r="AI48" s="145" t="s">
        <v>288</v>
      </c>
      <c r="AJ48" s="145"/>
      <c r="AK48" s="145"/>
      <c r="AL48" s="145"/>
      <c r="AM48" s="119">
        <v>100</v>
      </c>
      <c r="AN48" s="120"/>
      <c r="AO48" s="120"/>
      <c r="AP48" s="121"/>
      <c r="AQ48" s="119" t="s">
        <v>288</v>
      </c>
      <c r="AR48" s="120"/>
      <c r="AS48" s="120"/>
      <c r="AT48" s="121"/>
      <c r="AU48" s="119" t="s">
        <v>288</v>
      </c>
      <c r="AV48" s="120"/>
      <c r="AW48" s="120"/>
      <c r="AX48" s="121"/>
    </row>
    <row r="49" spans="1:51" ht="47.25" customHeight="1" x14ac:dyDescent="0.2">
      <c r="A49" s="244"/>
      <c r="B49" s="245"/>
      <c r="C49" s="245"/>
      <c r="D49" s="245"/>
      <c r="E49" s="245"/>
      <c r="F49" s="246"/>
      <c r="G49" s="173"/>
      <c r="H49" s="173"/>
      <c r="I49" s="173"/>
      <c r="J49" s="173"/>
      <c r="K49" s="173"/>
      <c r="L49" s="173"/>
      <c r="M49" s="173"/>
      <c r="N49" s="173"/>
      <c r="O49" s="173"/>
      <c r="P49" s="173"/>
      <c r="Q49" s="173"/>
      <c r="R49" s="173"/>
      <c r="S49" s="173"/>
      <c r="T49" s="173"/>
      <c r="U49" s="173"/>
      <c r="V49" s="173"/>
      <c r="W49" s="173"/>
      <c r="X49" s="276"/>
      <c r="Y49" s="274" t="s">
        <v>55</v>
      </c>
      <c r="Z49" s="251"/>
      <c r="AA49" s="252"/>
      <c r="AB49" s="249" t="s">
        <v>14</v>
      </c>
      <c r="AC49" s="249"/>
      <c r="AD49" s="249"/>
      <c r="AE49" s="145" t="s">
        <v>288</v>
      </c>
      <c r="AF49" s="145"/>
      <c r="AG49" s="145"/>
      <c r="AH49" s="145"/>
      <c r="AI49" s="145" t="s">
        <v>288</v>
      </c>
      <c r="AJ49" s="145"/>
      <c r="AK49" s="145"/>
      <c r="AL49" s="145"/>
      <c r="AM49" s="145">
        <v>99.99</v>
      </c>
      <c r="AN49" s="145"/>
      <c r="AO49" s="145"/>
      <c r="AP49" s="145"/>
      <c r="AQ49" s="116">
        <v>99.99</v>
      </c>
      <c r="AR49" s="117"/>
      <c r="AS49" s="117"/>
      <c r="AT49" s="118"/>
      <c r="AU49" s="116" t="s">
        <v>288</v>
      </c>
      <c r="AV49" s="117"/>
      <c r="AW49" s="117"/>
      <c r="AX49" s="118"/>
    </row>
    <row r="50" spans="1:51" ht="23.25" customHeight="1" x14ac:dyDescent="0.2">
      <c r="A50" s="263" t="s">
        <v>15</v>
      </c>
      <c r="B50" s="264"/>
      <c r="C50" s="264"/>
      <c r="D50" s="264"/>
      <c r="E50" s="264"/>
      <c r="F50" s="265"/>
      <c r="G50" s="272" t="s">
        <v>16</v>
      </c>
      <c r="H50" s="272"/>
      <c r="I50" s="272"/>
      <c r="J50" s="272"/>
      <c r="K50" s="272"/>
      <c r="L50" s="272"/>
      <c r="M50" s="272"/>
      <c r="N50" s="272"/>
      <c r="O50" s="272"/>
      <c r="P50" s="272"/>
      <c r="Q50" s="272"/>
      <c r="R50" s="272"/>
      <c r="S50" s="272"/>
      <c r="T50" s="272"/>
      <c r="U50" s="272"/>
      <c r="V50" s="272"/>
      <c r="W50" s="272"/>
      <c r="X50" s="273"/>
      <c r="Y50" s="308"/>
      <c r="Z50" s="309"/>
      <c r="AA50" s="310"/>
      <c r="AB50" s="311" t="s">
        <v>11</v>
      </c>
      <c r="AC50" s="272"/>
      <c r="AD50" s="273"/>
      <c r="AE50" s="150" t="s">
        <v>274</v>
      </c>
      <c r="AF50" s="150"/>
      <c r="AG50" s="150"/>
      <c r="AH50" s="150"/>
      <c r="AI50" s="150" t="s">
        <v>293</v>
      </c>
      <c r="AJ50" s="150"/>
      <c r="AK50" s="150"/>
      <c r="AL50" s="150"/>
      <c r="AM50" s="150" t="s">
        <v>390</v>
      </c>
      <c r="AN50" s="150"/>
      <c r="AO50" s="150"/>
      <c r="AP50" s="150"/>
      <c r="AQ50" s="383" t="s">
        <v>424</v>
      </c>
      <c r="AR50" s="384"/>
      <c r="AS50" s="384"/>
      <c r="AT50" s="384"/>
      <c r="AU50" s="384"/>
      <c r="AV50" s="384"/>
      <c r="AW50" s="384"/>
      <c r="AX50" s="385"/>
    </row>
    <row r="51" spans="1:51" ht="23.25" customHeight="1" x14ac:dyDescent="0.2">
      <c r="A51" s="266"/>
      <c r="B51" s="267"/>
      <c r="C51" s="267"/>
      <c r="D51" s="267"/>
      <c r="E51" s="267"/>
      <c r="F51" s="268"/>
      <c r="G51" s="312" t="s">
        <v>421</v>
      </c>
      <c r="H51" s="312"/>
      <c r="I51" s="312"/>
      <c r="J51" s="312"/>
      <c r="K51" s="312"/>
      <c r="L51" s="312"/>
      <c r="M51" s="312"/>
      <c r="N51" s="312"/>
      <c r="O51" s="312"/>
      <c r="P51" s="312"/>
      <c r="Q51" s="312"/>
      <c r="R51" s="312"/>
      <c r="S51" s="312"/>
      <c r="T51" s="312"/>
      <c r="U51" s="312"/>
      <c r="V51" s="312"/>
      <c r="W51" s="312"/>
      <c r="X51" s="312"/>
      <c r="Y51" s="314" t="s">
        <v>15</v>
      </c>
      <c r="Z51" s="315"/>
      <c r="AA51" s="316"/>
      <c r="AB51" s="291" t="s">
        <v>288</v>
      </c>
      <c r="AC51" s="292"/>
      <c r="AD51" s="293"/>
      <c r="AE51" s="145" t="s">
        <v>288</v>
      </c>
      <c r="AF51" s="145"/>
      <c r="AG51" s="145"/>
      <c r="AH51" s="145"/>
      <c r="AI51" s="145" t="s">
        <v>288</v>
      </c>
      <c r="AJ51" s="145"/>
      <c r="AK51" s="145"/>
      <c r="AL51" s="145"/>
      <c r="AM51" s="145" t="s">
        <v>288</v>
      </c>
      <c r="AN51" s="145"/>
      <c r="AO51" s="145"/>
      <c r="AP51" s="145"/>
      <c r="AQ51" s="119" t="s">
        <v>288</v>
      </c>
      <c r="AR51" s="120"/>
      <c r="AS51" s="120"/>
      <c r="AT51" s="120"/>
      <c r="AU51" s="120"/>
      <c r="AV51" s="120"/>
      <c r="AW51" s="120"/>
      <c r="AX51" s="382"/>
    </row>
    <row r="52" spans="1:51" ht="46.5" customHeight="1" thickBot="1" x14ac:dyDescent="0.25">
      <c r="A52" s="269"/>
      <c r="B52" s="270"/>
      <c r="C52" s="270"/>
      <c r="D52" s="270"/>
      <c r="E52" s="270"/>
      <c r="F52" s="271"/>
      <c r="G52" s="313"/>
      <c r="H52" s="313"/>
      <c r="I52" s="313"/>
      <c r="J52" s="313"/>
      <c r="K52" s="313"/>
      <c r="L52" s="313"/>
      <c r="M52" s="313"/>
      <c r="N52" s="313"/>
      <c r="O52" s="313"/>
      <c r="P52" s="313"/>
      <c r="Q52" s="313"/>
      <c r="R52" s="313"/>
      <c r="S52" s="313"/>
      <c r="T52" s="313"/>
      <c r="U52" s="313"/>
      <c r="V52" s="313"/>
      <c r="W52" s="313"/>
      <c r="X52" s="313"/>
      <c r="Y52" s="250" t="s">
        <v>48</v>
      </c>
      <c r="Z52" s="251"/>
      <c r="AA52" s="252"/>
      <c r="AB52" s="253" t="s">
        <v>249</v>
      </c>
      <c r="AC52" s="254"/>
      <c r="AD52" s="255"/>
      <c r="AE52" s="145" t="s">
        <v>288</v>
      </c>
      <c r="AF52" s="145"/>
      <c r="AG52" s="145"/>
      <c r="AH52" s="145"/>
      <c r="AI52" s="145" t="s">
        <v>288</v>
      </c>
      <c r="AJ52" s="145"/>
      <c r="AK52" s="145"/>
      <c r="AL52" s="145"/>
      <c r="AM52" s="145" t="s">
        <v>288</v>
      </c>
      <c r="AN52" s="145"/>
      <c r="AO52" s="145"/>
      <c r="AP52" s="145"/>
      <c r="AQ52" s="119" t="s">
        <v>288</v>
      </c>
      <c r="AR52" s="120"/>
      <c r="AS52" s="120"/>
      <c r="AT52" s="120"/>
      <c r="AU52" s="120"/>
      <c r="AV52" s="120"/>
      <c r="AW52" s="120"/>
      <c r="AX52" s="382"/>
    </row>
    <row r="53" spans="1:51" ht="45" customHeight="1" x14ac:dyDescent="0.2">
      <c r="A53" s="302" t="s">
        <v>287</v>
      </c>
      <c r="B53" s="131"/>
      <c r="C53" s="130" t="s">
        <v>175</v>
      </c>
      <c r="D53" s="131"/>
      <c r="E53" s="658" t="s">
        <v>201</v>
      </c>
      <c r="F53" s="659"/>
      <c r="G53" s="660" t="s">
        <v>624</v>
      </c>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L53" s="661"/>
      <c r="AM53" s="661"/>
      <c r="AN53" s="661"/>
      <c r="AO53" s="661"/>
      <c r="AP53" s="661"/>
      <c r="AQ53" s="661"/>
      <c r="AR53" s="661"/>
      <c r="AS53" s="661"/>
      <c r="AT53" s="661"/>
      <c r="AU53" s="661"/>
      <c r="AV53" s="661"/>
      <c r="AW53" s="661"/>
      <c r="AX53" s="662"/>
      <c r="AY53">
        <f>COUNTA($G$53)</f>
        <v>1</v>
      </c>
    </row>
    <row r="54" spans="1:51" ht="45" customHeight="1" x14ac:dyDescent="0.2">
      <c r="A54" s="303"/>
      <c r="B54" s="133"/>
      <c r="C54" s="132"/>
      <c r="D54" s="133"/>
      <c r="E54" s="618" t="s">
        <v>200</v>
      </c>
      <c r="F54" s="655"/>
      <c r="G54" s="614" t="s">
        <v>625</v>
      </c>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56"/>
      <c r="AG54" s="656"/>
      <c r="AH54" s="656"/>
      <c r="AI54" s="656"/>
      <c r="AJ54" s="656"/>
      <c r="AK54" s="656"/>
      <c r="AL54" s="656"/>
      <c r="AM54" s="656"/>
      <c r="AN54" s="656"/>
      <c r="AO54" s="656"/>
      <c r="AP54" s="656"/>
      <c r="AQ54" s="656"/>
      <c r="AR54" s="656"/>
      <c r="AS54" s="656"/>
      <c r="AT54" s="656"/>
      <c r="AU54" s="656"/>
      <c r="AV54" s="656"/>
      <c r="AW54" s="656"/>
      <c r="AX54" s="657"/>
      <c r="AY54">
        <f>$AY$53</f>
        <v>1</v>
      </c>
    </row>
    <row r="55" spans="1:51" ht="18.75" customHeight="1" x14ac:dyDescent="0.2">
      <c r="A55" s="303"/>
      <c r="B55" s="133"/>
      <c r="C55" s="132"/>
      <c r="D55" s="133"/>
      <c r="E55" s="663" t="s">
        <v>176</v>
      </c>
      <c r="F55" s="664"/>
      <c r="G55" s="606" t="s">
        <v>185</v>
      </c>
      <c r="H55" s="332"/>
      <c r="I55" s="332"/>
      <c r="J55" s="332"/>
      <c r="K55" s="332"/>
      <c r="L55" s="332"/>
      <c r="M55" s="332"/>
      <c r="N55" s="332"/>
      <c r="O55" s="332"/>
      <c r="P55" s="332"/>
      <c r="Q55" s="332"/>
      <c r="R55" s="332"/>
      <c r="S55" s="332"/>
      <c r="T55" s="332"/>
      <c r="U55" s="332"/>
      <c r="V55" s="332"/>
      <c r="W55" s="332"/>
      <c r="X55" s="333"/>
      <c r="Y55" s="650"/>
      <c r="Z55" s="651"/>
      <c r="AA55" s="652"/>
      <c r="AB55" s="331" t="s">
        <v>11</v>
      </c>
      <c r="AC55" s="332"/>
      <c r="AD55" s="333"/>
      <c r="AE55" s="151" t="s">
        <v>274</v>
      </c>
      <c r="AF55" s="152"/>
      <c r="AG55" s="152"/>
      <c r="AH55" s="153"/>
      <c r="AI55" s="151" t="s">
        <v>293</v>
      </c>
      <c r="AJ55" s="152"/>
      <c r="AK55" s="152"/>
      <c r="AL55" s="153"/>
      <c r="AM55" s="151" t="s">
        <v>581</v>
      </c>
      <c r="AN55" s="152"/>
      <c r="AO55" s="152"/>
      <c r="AP55" s="153"/>
      <c r="AQ55" s="331" t="s">
        <v>173</v>
      </c>
      <c r="AR55" s="332"/>
      <c r="AS55" s="332"/>
      <c r="AT55" s="333"/>
      <c r="AU55" s="334" t="s">
        <v>187</v>
      </c>
      <c r="AV55" s="334"/>
      <c r="AW55" s="334"/>
      <c r="AX55" s="335"/>
      <c r="AY55">
        <f>COUNTA($G$57)</f>
        <v>1</v>
      </c>
    </row>
    <row r="56" spans="1:51" ht="18.75" customHeight="1" x14ac:dyDescent="0.2">
      <c r="A56" s="303"/>
      <c r="B56" s="133"/>
      <c r="C56" s="132"/>
      <c r="D56" s="133"/>
      <c r="E56" s="132"/>
      <c r="F56" s="665"/>
      <c r="G56" s="607"/>
      <c r="H56" s="155"/>
      <c r="I56" s="155"/>
      <c r="J56" s="155"/>
      <c r="K56" s="155"/>
      <c r="L56" s="155"/>
      <c r="M56" s="155"/>
      <c r="N56" s="155"/>
      <c r="O56" s="155"/>
      <c r="P56" s="155"/>
      <c r="Q56" s="155"/>
      <c r="R56" s="155"/>
      <c r="S56" s="155"/>
      <c r="T56" s="155"/>
      <c r="U56" s="155"/>
      <c r="V56" s="155"/>
      <c r="W56" s="155"/>
      <c r="X56" s="156"/>
      <c r="Y56" s="297"/>
      <c r="Z56" s="298"/>
      <c r="AA56" s="299"/>
      <c r="AB56" s="154"/>
      <c r="AC56" s="155"/>
      <c r="AD56" s="156"/>
      <c r="AE56" s="154"/>
      <c r="AF56" s="155"/>
      <c r="AG56" s="155"/>
      <c r="AH56" s="156"/>
      <c r="AI56" s="154"/>
      <c r="AJ56" s="155"/>
      <c r="AK56" s="155"/>
      <c r="AL56" s="156"/>
      <c r="AM56" s="154"/>
      <c r="AN56" s="155"/>
      <c r="AO56" s="155"/>
      <c r="AP56" s="156"/>
      <c r="AQ56" s="654">
        <v>2</v>
      </c>
      <c r="AR56" s="528"/>
      <c r="AS56" s="155" t="s">
        <v>174</v>
      </c>
      <c r="AT56" s="156"/>
      <c r="AU56" s="381">
        <v>4</v>
      </c>
      <c r="AV56" s="381"/>
      <c r="AW56" s="155" t="s">
        <v>169</v>
      </c>
      <c r="AX56" s="653"/>
      <c r="AY56">
        <f>$AY$55</f>
        <v>1</v>
      </c>
    </row>
    <row r="57" spans="1:51" ht="54" customHeight="1" x14ac:dyDescent="0.2">
      <c r="A57" s="303"/>
      <c r="B57" s="133"/>
      <c r="C57" s="132"/>
      <c r="D57" s="133"/>
      <c r="E57" s="132"/>
      <c r="F57" s="665"/>
      <c r="G57" s="612" t="s">
        <v>627</v>
      </c>
      <c r="H57" s="170"/>
      <c r="I57" s="170"/>
      <c r="J57" s="170"/>
      <c r="K57" s="170"/>
      <c r="L57" s="170"/>
      <c r="M57" s="170"/>
      <c r="N57" s="170"/>
      <c r="O57" s="170"/>
      <c r="P57" s="170"/>
      <c r="Q57" s="170"/>
      <c r="R57" s="170"/>
      <c r="S57" s="170"/>
      <c r="T57" s="170"/>
      <c r="U57" s="170"/>
      <c r="V57" s="170"/>
      <c r="W57" s="170"/>
      <c r="X57" s="275"/>
      <c r="Y57" s="439" t="s">
        <v>186</v>
      </c>
      <c r="Z57" s="440"/>
      <c r="AA57" s="441"/>
      <c r="AB57" s="648" t="s">
        <v>14</v>
      </c>
      <c r="AC57" s="649"/>
      <c r="AD57" s="649"/>
      <c r="AE57" s="140" t="s">
        <v>288</v>
      </c>
      <c r="AF57" s="141"/>
      <c r="AG57" s="141"/>
      <c r="AH57" s="141"/>
      <c r="AI57" s="140" t="s">
        <v>288</v>
      </c>
      <c r="AJ57" s="141"/>
      <c r="AK57" s="141"/>
      <c r="AL57" s="141"/>
      <c r="AM57" s="140">
        <v>100</v>
      </c>
      <c r="AN57" s="141"/>
      <c r="AO57" s="141"/>
      <c r="AP57" s="141"/>
      <c r="AQ57" s="140">
        <v>100</v>
      </c>
      <c r="AR57" s="141"/>
      <c r="AS57" s="141"/>
      <c r="AT57" s="141"/>
      <c r="AU57" s="140" t="s">
        <v>288</v>
      </c>
      <c r="AV57" s="141"/>
      <c r="AW57" s="141"/>
      <c r="AX57" s="142"/>
      <c r="AY57">
        <f t="shared" ref="AY57:AY58" si="6">$AY$55</f>
        <v>1</v>
      </c>
    </row>
    <row r="58" spans="1:51" ht="54" customHeight="1" x14ac:dyDescent="0.2">
      <c r="A58" s="303"/>
      <c r="B58" s="133"/>
      <c r="C58" s="132"/>
      <c r="D58" s="133"/>
      <c r="E58" s="132"/>
      <c r="F58" s="665"/>
      <c r="G58" s="614"/>
      <c r="H58" s="173"/>
      <c r="I58" s="173"/>
      <c r="J58" s="173"/>
      <c r="K58" s="173"/>
      <c r="L58" s="173"/>
      <c r="M58" s="173"/>
      <c r="N58" s="173"/>
      <c r="O58" s="173"/>
      <c r="P58" s="173"/>
      <c r="Q58" s="173"/>
      <c r="R58" s="173"/>
      <c r="S58" s="173"/>
      <c r="T58" s="173"/>
      <c r="U58" s="173"/>
      <c r="V58" s="173"/>
      <c r="W58" s="173"/>
      <c r="X58" s="276"/>
      <c r="Y58" s="159" t="s">
        <v>53</v>
      </c>
      <c r="Z58" s="160"/>
      <c r="AA58" s="161"/>
      <c r="AB58" s="374" t="s">
        <v>14</v>
      </c>
      <c r="AC58" s="307"/>
      <c r="AD58" s="307"/>
      <c r="AE58" s="140" t="s">
        <v>288</v>
      </c>
      <c r="AF58" s="141"/>
      <c r="AG58" s="141"/>
      <c r="AH58" s="141"/>
      <c r="AI58" s="140" t="s">
        <v>288</v>
      </c>
      <c r="AJ58" s="141"/>
      <c r="AK58" s="141"/>
      <c r="AL58" s="141"/>
      <c r="AM58" s="140">
        <v>99.99</v>
      </c>
      <c r="AN58" s="141"/>
      <c r="AO58" s="141"/>
      <c r="AP58" s="141"/>
      <c r="AQ58" s="140">
        <v>99.99</v>
      </c>
      <c r="AR58" s="141"/>
      <c r="AS58" s="141"/>
      <c r="AT58" s="141"/>
      <c r="AU58" s="140">
        <v>99.99</v>
      </c>
      <c r="AV58" s="141"/>
      <c r="AW58" s="141"/>
      <c r="AX58" s="142"/>
      <c r="AY58">
        <f t="shared" si="6"/>
        <v>1</v>
      </c>
    </row>
    <row r="59" spans="1:51" ht="23.25" customHeight="1" x14ac:dyDescent="0.2">
      <c r="A59" s="303"/>
      <c r="B59" s="133"/>
      <c r="C59" s="132"/>
      <c r="D59" s="133"/>
      <c r="E59" s="375" t="s">
        <v>203</v>
      </c>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7"/>
      <c r="AY59">
        <f>COUNTA($E$60)</f>
        <v>1</v>
      </c>
    </row>
    <row r="60" spans="1:51" ht="24.75" customHeight="1" x14ac:dyDescent="0.2">
      <c r="A60" s="303"/>
      <c r="B60" s="133"/>
      <c r="C60" s="132"/>
      <c r="D60" s="133"/>
      <c r="E60" s="169" t="s">
        <v>612</v>
      </c>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1"/>
      <c r="AY60">
        <f>$AY$59</f>
        <v>1</v>
      </c>
    </row>
    <row r="61" spans="1:51" ht="24.75" customHeight="1" x14ac:dyDescent="0.2">
      <c r="A61" s="303"/>
      <c r="B61" s="133"/>
      <c r="C61" s="132"/>
      <c r="D61" s="133"/>
      <c r="E61" s="304"/>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6"/>
      <c r="AY61">
        <f>$AY$59</f>
        <v>1</v>
      </c>
    </row>
    <row r="62" spans="1:51" ht="34.5" customHeight="1" x14ac:dyDescent="0.2">
      <c r="A62" s="303"/>
      <c r="B62" s="133"/>
      <c r="C62" s="663" t="s">
        <v>553</v>
      </c>
      <c r="D62" s="738"/>
      <c r="E62" s="618" t="s">
        <v>283</v>
      </c>
      <c r="F62" s="619"/>
      <c r="G62" s="620" t="s">
        <v>188</v>
      </c>
      <c r="H62" s="376"/>
      <c r="I62" s="376"/>
      <c r="J62" s="621" t="s">
        <v>607</v>
      </c>
      <c r="K62" s="622"/>
      <c r="L62" s="622"/>
      <c r="M62" s="622"/>
      <c r="N62" s="622"/>
      <c r="O62" s="622"/>
      <c r="P62" s="622"/>
      <c r="Q62" s="622"/>
      <c r="R62" s="622"/>
      <c r="S62" s="622"/>
      <c r="T62" s="623"/>
      <c r="U62" s="624" t="s">
        <v>626</v>
      </c>
      <c r="V62" s="624"/>
      <c r="W62" s="624"/>
      <c r="X62" s="624"/>
      <c r="Y62" s="624"/>
      <c r="Z62" s="624"/>
      <c r="AA62" s="624"/>
      <c r="AB62" s="624"/>
      <c r="AC62" s="624"/>
      <c r="AD62" s="624"/>
      <c r="AE62" s="624"/>
      <c r="AF62" s="624"/>
      <c r="AG62" s="624"/>
      <c r="AH62" s="624"/>
      <c r="AI62" s="624"/>
      <c r="AJ62" s="624"/>
      <c r="AK62" s="624"/>
      <c r="AL62" s="624"/>
      <c r="AM62" s="624"/>
      <c r="AN62" s="624"/>
      <c r="AO62" s="624"/>
      <c r="AP62" s="624"/>
      <c r="AQ62" s="624"/>
      <c r="AR62" s="624"/>
      <c r="AS62" s="624"/>
      <c r="AT62" s="624"/>
      <c r="AU62" s="624"/>
      <c r="AV62" s="624"/>
      <c r="AW62" s="624"/>
      <c r="AX62" s="625"/>
      <c r="AY62" s="70" t="str">
        <f>IF(SUBSTITUTE($J$62,"-","")="","0","1")</f>
        <v>0</v>
      </c>
    </row>
    <row r="63" spans="1:51" ht="18.75" customHeight="1" x14ac:dyDescent="0.2">
      <c r="A63" s="303"/>
      <c r="B63" s="133"/>
      <c r="C63" s="132"/>
      <c r="D63" s="133"/>
      <c r="E63" s="666" t="s">
        <v>180</v>
      </c>
      <c r="F63" s="667"/>
      <c r="G63" s="611" t="s">
        <v>177</v>
      </c>
      <c r="H63" s="152"/>
      <c r="I63" s="152"/>
      <c r="J63" s="152"/>
      <c r="K63" s="152"/>
      <c r="L63" s="152"/>
      <c r="M63" s="152"/>
      <c r="N63" s="152"/>
      <c r="O63" s="152"/>
      <c r="P63" s="152"/>
      <c r="Q63" s="152"/>
      <c r="R63" s="152"/>
      <c r="S63" s="152"/>
      <c r="T63" s="152"/>
      <c r="U63" s="152"/>
      <c r="V63" s="152"/>
      <c r="W63" s="152"/>
      <c r="X63" s="153"/>
      <c r="Y63" s="297"/>
      <c r="Z63" s="298"/>
      <c r="AA63" s="299"/>
      <c r="AB63" s="151" t="s">
        <v>11</v>
      </c>
      <c r="AC63" s="152"/>
      <c r="AD63" s="153"/>
      <c r="AE63" s="392" t="s">
        <v>179</v>
      </c>
      <c r="AF63" s="393"/>
      <c r="AG63" s="393"/>
      <c r="AH63" s="394"/>
      <c r="AI63" s="230" t="s">
        <v>425</v>
      </c>
      <c r="AJ63" s="230"/>
      <c r="AK63" s="230"/>
      <c r="AL63" s="151"/>
      <c r="AM63" s="230" t="s">
        <v>426</v>
      </c>
      <c r="AN63" s="230"/>
      <c r="AO63" s="230"/>
      <c r="AP63" s="151"/>
      <c r="AQ63" s="151" t="s">
        <v>173</v>
      </c>
      <c r="AR63" s="152"/>
      <c r="AS63" s="152"/>
      <c r="AT63" s="153"/>
      <c r="AU63" s="143" t="s">
        <v>130</v>
      </c>
      <c r="AV63" s="143"/>
      <c r="AW63" s="143"/>
      <c r="AX63" s="144"/>
      <c r="AY63">
        <f>COUNTA($G$65)</f>
        <v>1</v>
      </c>
    </row>
    <row r="64" spans="1:51" ht="18.75" customHeight="1" x14ac:dyDescent="0.2">
      <c r="A64" s="303"/>
      <c r="B64" s="133"/>
      <c r="C64" s="132"/>
      <c r="D64" s="133"/>
      <c r="E64" s="666"/>
      <c r="F64" s="667"/>
      <c r="G64" s="607"/>
      <c r="H64" s="155"/>
      <c r="I64" s="155"/>
      <c r="J64" s="155"/>
      <c r="K64" s="155"/>
      <c r="L64" s="155"/>
      <c r="M64" s="155"/>
      <c r="N64" s="155"/>
      <c r="O64" s="155"/>
      <c r="P64" s="155"/>
      <c r="Q64" s="155"/>
      <c r="R64" s="155"/>
      <c r="S64" s="155"/>
      <c r="T64" s="155"/>
      <c r="U64" s="155"/>
      <c r="V64" s="155"/>
      <c r="W64" s="155"/>
      <c r="X64" s="156"/>
      <c r="Y64" s="297"/>
      <c r="Z64" s="298"/>
      <c r="AA64" s="299"/>
      <c r="AB64" s="154"/>
      <c r="AC64" s="155"/>
      <c r="AD64" s="156"/>
      <c r="AE64" s="381"/>
      <c r="AF64" s="381"/>
      <c r="AG64" s="155" t="s">
        <v>174</v>
      </c>
      <c r="AH64" s="156"/>
      <c r="AI64" s="231"/>
      <c r="AJ64" s="231"/>
      <c r="AK64" s="231"/>
      <c r="AL64" s="154"/>
      <c r="AM64" s="231"/>
      <c r="AN64" s="231"/>
      <c r="AO64" s="231"/>
      <c r="AP64" s="154"/>
      <c r="AQ64" s="380"/>
      <c r="AR64" s="381"/>
      <c r="AS64" s="155" t="s">
        <v>174</v>
      </c>
      <c r="AT64" s="156"/>
      <c r="AU64" s="381"/>
      <c r="AV64" s="381"/>
      <c r="AW64" s="155" t="s">
        <v>169</v>
      </c>
      <c r="AX64" s="653"/>
      <c r="AY64">
        <f>$AY$63</f>
        <v>1</v>
      </c>
    </row>
    <row r="65" spans="1:51" ht="23.25" customHeight="1" x14ac:dyDescent="0.2">
      <c r="A65" s="303"/>
      <c r="B65" s="133"/>
      <c r="C65" s="132"/>
      <c r="D65" s="133"/>
      <c r="E65" s="666"/>
      <c r="F65" s="667"/>
      <c r="G65" s="612" t="s">
        <v>626</v>
      </c>
      <c r="H65" s="170"/>
      <c r="I65" s="170"/>
      <c r="J65" s="170"/>
      <c r="K65" s="170"/>
      <c r="L65" s="170"/>
      <c r="M65" s="170"/>
      <c r="N65" s="170"/>
      <c r="O65" s="170"/>
      <c r="P65" s="170"/>
      <c r="Q65" s="170"/>
      <c r="R65" s="170"/>
      <c r="S65" s="170"/>
      <c r="T65" s="170"/>
      <c r="U65" s="170"/>
      <c r="V65" s="170"/>
      <c r="W65" s="170"/>
      <c r="X65" s="275"/>
      <c r="Y65" s="439" t="s">
        <v>12</v>
      </c>
      <c r="Z65" s="440"/>
      <c r="AA65" s="441"/>
      <c r="AB65" s="307" t="s">
        <v>288</v>
      </c>
      <c r="AC65" s="307"/>
      <c r="AD65" s="307"/>
      <c r="AE65" s="157" t="s">
        <v>607</v>
      </c>
      <c r="AF65" s="141"/>
      <c r="AG65" s="141"/>
      <c r="AH65" s="141"/>
      <c r="AI65" s="157" t="s">
        <v>607</v>
      </c>
      <c r="AJ65" s="141"/>
      <c r="AK65" s="141"/>
      <c r="AL65" s="141"/>
      <c r="AM65" s="157" t="s">
        <v>607</v>
      </c>
      <c r="AN65" s="141"/>
      <c r="AO65" s="141"/>
      <c r="AP65" s="158"/>
      <c r="AQ65" s="157" t="s">
        <v>607</v>
      </c>
      <c r="AR65" s="141"/>
      <c r="AS65" s="141"/>
      <c r="AT65" s="158"/>
      <c r="AU65" s="141" t="s">
        <v>607</v>
      </c>
      <c r="AV65" s="141"/>
      <c r="AW65" s="141"/>
      <c r="AX65" s="142"/>
      <c r="AY65">
        <f t="shared" ref="AY65:AY67" si="7">$AY$63</f>
        <v>1</v>
      </c>
    </row>
    <row r="66" spans="1:51" ht="23.25" customHeight="1" x14ac:dyDescent="0.2">
      <c r="A66" s="303"/>
      <c r="B66" s="133"/>
      <c r="C66" s="132"/>
      <c r="D66" s="133"/>
      <c r="E66" s="666"/>
      <c r="F66" s="667"/>
      <c r="G66" s="613"/>
      <c r="H66" s="305"/>
      <c r="I66" s="305"/>
      <c r="J66" s="305"/>
      <c r="K66" s="305"/>
      <c r="L66" s="305"/>
      <c r="M66" s="305"/>
      <c r="N66" s="305"/>
      <c r="O66" s="305"/>
      <c r="P66" s="305"/>
      <c r="Q66" s="305"/>
      <c r="R66" s="305"/>
      <c r="S66" s="305"/>
      <c r="T66" s="305"/>
      <c r="U66" s="305"/>
      <c r="V66" s="305"/>
      <c r="W66" s="305"/>
      <c r="X66" s="469"/>
      <c r="Y66" s="159" t="s">
        <v>53</v>
      </c>
      <c r="Z66" s="160"/>
      <c r="AA66" s="161"/>
      <c r="AB66" s="307" t="s">
        <v>288</v>
      </c>
      <c r="AC66" s="307"/>
      <c r="AD66" s="307"/>
      <c r="AE66" s="157" t="s">
        <v>607</v>
      </c>
      <c r="AF66" s="141"/>
      <c r="AG66" s="141"/>
      <c r="AH66" s="141"/>
      <c r="AI66" s="157" t="s">
        <v>607</v>
      </c>
      <c r="AJ66" s="141"/>
      <c r="AK66" s="141"/>
      <c r="AL66" s="141"/>
      <c r="AM66" s="157" t="s">
        <v>607</v>
      </c>
      <c r="AN66" s="141"/>
      <c r="AO66" s="141"/>
      <c r="AP66" s="158"/>
      <c r="AQ66" s="157" t="s">
        <v>607</v>
      </c>
      <c r="AR66" s="141"/>
      <c r="AS66" s="141"/>
      <c r="AT66" s="158"/>
      <c r="AU66" s="141" t="s">
        <v>607</v>
      </c>
      <c r="AV66" s="141"/>
      <c r="AW66" s="141"/>
      <c r="AX66" s="142"/>
      <c r="AY66">
        <f t="shared" si="7"/>
        <v>1</v>
      </c>
    </row>
    <row r="67" spans="1:51" ht="23.25" customHeight="1" x14ac:dyDescent="0.2">
      <c r="A67" s="303"/>
      <c r="B67" s="133"/>
      <c r="C67" s="132"/>
      <c r="D67" s="133"/>
      <c r="E67" s="666"/>
      <c r="F67" s="667"/>
      <c r="G67" s="614"/>
      <c r="H67" s="173"/>
      <c r="I67" s="173"/>
      <c r="J67" s="173"/>
      <c r="K67" s="173"/>
      <c r="L67" s="173"/>
      <c r="M67" s="173"/>
      <c r="N67" s="173"/>
      <c r="O67" s="173"/>
      <c r="P67" s="173"/>
      <c r="Q67" s="173"/>
      <c r="R67" s="173"/>
      <c r="S67" s="173"/>
      <c r="T67" s="173"/>
      <c r="U67" s="173"/>
      <c r="V67" s="173"/>
      <c r="W67" s="173"/>
      <c r="X67" s="276"/>
      <c r="Y67" s="159" t="s">
        <v>13</v>
      </c>
      <c r="Z67" s="160"/>
      <c r="AA67" s="161"/>
      <c r="AB67" s="162" t="s">
        <v>170</v>
      </c>
      <c r="AC67" s="162"/>
      <c r="AD67" s="162"/>
      <c r="AE67" s="157" t="s">
        <v>607</v>
      </c>
      <c r="AF67" s="141"/>
      <c r="AG67" s="141"/>
      <c r="AH67" s="141"/>
      <c r="AI67" s="157" t="s">
        <v>607</v>
      </c>
      <c r="AJ67" s="141"/>
      <c r="AK67" s="141"/>
      <c r="AL67" s="141"/>
      <c r="AM67" s="157" t="s">
        <v>607</v>
      </c>
      <c r="AN67" s="141"/>
      <c r="AO67" s="141"/>
      <c r="AP67" s="158"/>
      <c r="AQ67" s="157" t="s">
        <v>607</v>
      </c>
      <c r="AR67" s="141"/>
      <c r="AS67" s="141"/>
      <c r="AT67" s="158"/>
      <c r="AU67" s="141" t="s">
        <v>607</v>
      </c>
      <c r="AV67" s="141"/>
      <c r="AW67" s="141"/>
      <c r="AX67" s="142"/>
      <c r="AY67">
        <f t="shared" si="7"/>
        <v>1</v>
      </c>
    </row>
    <row r="68" spans="1:51" ht="18.75" customHeight="1" x14ac:dyDescent="0.2">
      <c r="A68" s="303"/>
      <c r="B68" s="133"/>
      <c r="C68" s="132"/>
      <c r="D68" s="133"/>
      <c r="E68" s="666" t="s">
        <v>181</v>
      </c>
      <c r="F68" s="667"/>
      <c r="G68" s="611" t="s">
        <v>178</v>
      </c>
      <c r="H68" s="152"/>
      <c r="I68" s="152"/>
      <c r="J68" s="152"/>
      <c r="K68" s="152"/>
      <c r="L68" s="152"/>
      <c r="M68" s="152"/>
      <c r="N68" s="152"/>
      <c r="O68" s="152"/>
      <c r="P68" s="152"/>
      <c r="Q68" s="152"/>
      <c r="R68" s="152"/>
      <c r="S68" s="152"/>
      <c r="T68" s="152"/>
      <c r="U68" s="152"/>
      <c r="V68" s="152"/>
      <c r="W68" s="152"/>
      <c r="X68" s="153"/>
      <c r="Y68" s="297"/>
      <c r="Z68" s="298"/>
      <c r="AA68" s="299"/>
      <c r="AB68" s="151" t="s">
        <v>11</v>
      </c>
      <c r="AC68" s="152"/>
      <c r="AD68" s="153"/>
      <c r="AE68" s="392" t="s">
        <v>179</v>
      </c>
      <c r="AF68" s="393"/>
      <c r="AG68" s="393"/>
      <c r="AH68" s="394"/>
      <c r="AI68" s="230" t="s">
        <v>425</v>
      </c>
      <c r="AJ68" s="230"/>
      <c r="AK68" s="230"/>
      <c r="AL68" s="151"/>
      <c r="AM68" s="230" t="s">
        <v>426</v>
      </c>
      <c r="AN68" s="230"/>
      <c r="AO68" s="230"/>
      <c r="AP68" s="151"/>
      <c r="AQ68" s="151" t="s">
        <v>173</v>
      </c>
      <c r="AR68" s="152"/>
      <c r="AS68" s="152"/>
      <c r="AT68" s="153"/>
      <c r="AU68" s="143" t="s">
        <v>130</v>
      </c>
      <c r="AV68" s="143"/>
      <c r="AW68" s="143"/>
      <c r="AX68" s="144"/>
      <c r="AY68">
        <f>COUNTA($G$70)</f>
        <v>1</v>
      </c>
    </row>
    <row r="69" spans="1:51" ht="18.75" customHeight="1" x14ac:dyDescent="0.2">
      <c r="A69" s="303"/>
      <c r="B69" s="133"/>
      <c r="C69" s="132"/>
      <c r="D69" s="133"/>
      <c r="E69" s="666"/>
      <c r="F69" s="667"/>
      <c r="G69" s="607"/>
      <c r="H69" s="155"/>
      <c r="I69" s="155"/>
      <c r="J69" s="155"/>
      <c r="K69" s="155"/>
      <c r="L69" s="155"/>
      <c r="M69" s="155"/>
      <c r="N69" s="155"/>
      <c r="O69" s="155"/>
      <c r="P69" s="155"/>
      <c r="Q69" s="155"/>
      <c r="R69" s="155"/>
      <c r="S69" s="155"/>
      <c r="T69" s="155"/>
      <c r="U69" s="155"/>
      <c r="V69" s="155"/>
      <c r="W69" s="155"/>
      <c r="X69" s="156"/>
      <c r="Y69" s="297"/>
      <c r="Z69" s="298"/>
      <c r="AA69" s="299"/>
      <c r="AB69" s="154"/>
      <c r="AC69" s="155"/>
      <c r="AD69" s="156"/>
      <c r="AE69" s="381"/>
      <c r="AF69" s="381"/>
      <c r="AG69" s="155" t="s">
        <v>174</v>
      </c>
      <c r="AH69" s="156"/>
      <c r="AI69" s="231"/>
      <c r="AJ69" s="231"/>
      <c r="AK69" s="231"/>
      <c r="AL69" s="154"/>
      <c r="AM69" s="231"/>
      <c r="AN69" s="231"/>
      <c r="AO69" s="231"/>
      <c r="AP69" s="154"/>
      <c r="AQ69" s="380"/>
      <c r="AR69" s="381"/>
      <c r="AS69" s="155" t="s">
        <v>174</v>
      </c>
      <c r="AT69" s="156"/>
      <c r="AU69" s="381"/>
      <c r="AV69" s="381"/>
      <c r="AW69" s="155" t="s">
        <v>169</v>
      </c>
      <c r="AX69" s="653"/>
      <c r="AY69">
        <f>$AY$68</f>
        <v>1</v>
      </c>
    </row>
    <row r="70" spans="1:51" ht="23.25" customHeight="1" x14ac:dyDescent="0.2">
      <c r="A70" s="303"/>
      <c r="B70" s="133"/>
      <c r="C70" s="132"/>
      <c r="D70" s="133"/>
      <c r="E70" s="666"/>
      <c r="F70" s="667"/>
      <c r="G70" s="612" t="s">
        <v>626</v>
      </c>
      <c r="H70" s="170"/>
      <c r="I70" s="170"/>
      <c r="J70" s="170"/>
      <c r="K70" s="170"/>
      <c r="L70" s="170"/>
      <c r="M70" s="170"/>
      <c r="N70" s="170"/>
      <c r="O70" s="170"/>
      <c r="P70" s="170"/>
      <c r="Q70" s="170"/>
      <c r="R70" s="170"/>
      <c r="S70" s="170"/>
      <c r="T70" s="170"/>
      <c r="U70" s="170"/>
      <c r="V70" s="170"/>
      <c r="W70" s="170"/>
      <c r="X70" s="275"/>
      <c r="Y70" s="439" t="s">
        <v>12</v>
      </c>
      <c r="Z70" s="440"/>
      <c r="AA70" s="441"/>
      <c r="AB70" s="307" t="s">
        <v>288</v>
      </c>
      <c r="AC70" s="307"/>
      <c r="AD70" s="307"/>
      <c r="AE70" s="157" t="s">
        <v>607</v>
      </c>
      <c r="AF70" s="141"/>
      <c r="AG70" s="141"/>
      <c r="AH70" s="141"/>
      <c r="AI70" s="157" t="s">
        <v>607</v>
      </c>
      <c r="AJ70" s="141"/>
      <c r="AK70" s="141"/>
      <c r="AL70" s="141"/>
      <c r="AM70" s="157" t="s">
        <v>607</v>
      </c>
      <c r="AN70" s="141"/>
      <c r="AO70" s="141"/>
      <c r="AP70" s="158"/>
      <c r="AQ70" s="157" t="s">
        <v>607</v>
      </c>
      <c r="AR70" s="141"/>
      <c r="AS70" s="141"/>
      <c r="AT70" s="158"/>
      <c r="AU70" s="141" t="s">
        <v>607</v>
      </c>
      <c r="AV70" s="141"/>
      <c r="AW70" s="141"/>
      <c r="AX70" s="142"/>
      <c r="AY70">
        <f t="shared" ref="AY70:AY72" si="8">$AY$68</f>
        <v>1</v>
      </c>
    </row>
    <row r="71" spans="1:51" ht="23.25" customHeight="1" x14ac:dyDescent="0.2">
      <c r="A71" s="303"/>
      <c r="B71" s="133"/>
      <c r="C71" s="132"/>
      <c r="D71" s="133"/>
      <c r="E71" s="666"/>
      <c r="F71" s="667"/>
      <c r="G71" s="613"/>
      <c r="H71" s="305"/>
      <c r="I71" s="305"/>
      <c r="J71" s="305"/>
      <c r="K71" s="305"/>
      <c r="L71" s="305"/>
      <c r="M71" s="305"/>
      <c r="N71" s="305"/>
      <c r="O71" s="305"/>
      <c r="P71" s="305"/>
      <c r="Q71" s="305"/>
      <c r="R71" s="305"/>
      <c r="S71" s="305"/>
      <c r="T71" s="305"/>
      <c r="U71" s="305"/>
      <c r="V71" s="305"/>
      <c r="W71" s="305"/>
      <c r="X71" s="469"/>
      <c r="Y71" s="159" t="s">
        <v>53</v>
      </c>
      <c r="Z71" s="160"/>
      <c r="AA71" s="161"/>
      <c r="AB71" s="307" t="s">
        <v>288</v>
      </c>
      <c r="AC71" s="307"/>
      <c r="AD71" s="307"/>
      <c r="AE71" s="157" t="s">
        <v>607</v>
      </c>
      <c r="AF71" s="141"/>
      <c r="AG71" s="141"/>
      <c r="AH71" s="141"/>
      <c r="AI71" s="157" t="s">
        <v>607</v>
      </c>
      <c r="AJ71" s="141"/>
      <c r="AK71" s="141"/>
      <c r="AL71" s="141"/>
      <c r="AM71" s="157" t="s">
        <v>607</v>
      </c>
      <c r="AN71" s="141"/>
      <c r="AO71" s="141"/>
      <c r="AP71" s="158"/>
      <c r="AQ71" s="157" t="s">
        <v>607</v>
      </c>
      <c r="AR71" s="141"/>
      <c r="AS71" s="141"/>
      <c r="AT71" s="158"/>
      <c r="AU71" s="141" t="s">
        <v>607</v>
      </c>
      <c r="AV71" s="141"/>
      <c r="AW71" s="141"/>
      <c r="AX71" s="142"/>
      <c r="AY71">
        <f t="shared" si="8"/>
        <v>1</v>
      </c>
    </row>
    <row r="72" spans="1:51" ht="23.25" customHeight="1" x14ac:dyDescent="0.2">
      <c r="A72" s="303"/>
      <c r="B72" s="133"/>
      <c r="C72" s="132"/>
      <c r="D72" s="133"/>
      <c r="E72" s="666"/>
      <c r="F72" s="667"/>
      <c r="G72" s="614"/>
      <c r="H72" s="173"/>
      <c r="I72" s="173"/>
      <c r="J72" s="173"/>
      <c r="K72" s="173"/>
      <c r="L72" s="173"/>
      <c r="M72" s="173"/>
      <c r="N72" s="173"/>
      <c r="O72" s="173"/>
      <c r="P72" s="173"/>
      <c r="Q72" s="173"/>
      <c r="R72" s="173"/>
      <c r="S72" s="173"/>
      <c r="T72" s="173"/>
      <c r="U72" s="173"/>
      <c r="V72" s="173"/>
      <c r="W72" s="173"/>
      <c r="X72" s="276"/>
      <c r="Y72" s="159" t="s">
        <v>13</v>
      </c>
      <c r="Z72" s="160"/>
      <c r="AA72" s="161"/>
      <c r="AB72" s="162" t="s">
        <v>14</v>
      </c>
      <c r="AC72" s="162"/>
      <c r="AD72" s="162"/>
      <c r="AE72" s="157" t="s">
        <v>607</v>
      </c>
      <c r="AF72" s="141"/>
      <c r="AG72" s="141"/>
      <c r="AH72" s="141"/>
      <c r="AI72" s="157" t="s">
        <v>607</v>
      </c>
      <c r="AJ72" s="141"/>
      <c r="AK72" s="141"/>
      <c r="AL72" s="141"/>
      <c r="AM72" s="157" t="s">
        <v>607</v>
      </c>
      <c r="AN72" s="141"/>
      <c r="AO72" s="141"/>
      <c r="AP72" s="158"/>
      <c r="AQ72" s="157" t="s">
        <v>607</v>
      </c>
      <c r="AR72" s="141"/>
      <c r="AS72" s="141"/>
      <c r="AT72" s="158"/>
      <c r="AU72" s="141" t="s">
        <v>607</v>
      </c>
      <c r="AV72" s="141"/>
      <c r="AW72" s="141"/>
      <c r="AX72" s="142"/>
      <c r="AY72">
        <f t="shared" si="8"/>
        <v>1</v>
      </c>
    </row>
    <row r="73" spans="1:51" ht="23.85" customHeight="1" x14ac:dyDescent="0.2">
      <c r="A73" s="303"/>
      <c r="B73" s="133"/>
      <c r="C73" s="132"/>
      <c r="D73" s="133"/>
      <c r="E73" s="375" t="s">
        <v>289</v>
      </c>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7"/>
      <c r="AY73">
        <f>COUNTA($E$74)</f>
        <v>1</v>
      </c>
    </row>
    <row r="74" spans="1:51" ht="24.75" customHeight="1" x14ac:dyDescent="0.2">
      <c r="A74" s="303"/>
      <c r="B74" s="133"/>
      <c r="C74" s="132"/>
      <c r="D74" s="133"/>
      <c r="E74" s="169" t="s">
        <v>626</v>
      </c>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1"/>
      <c r="AY74">
        <f>$AY$73</f>
        <v>1</v>
      </c>
    </row>
    <row r="75" spans="1:51" ht="24.75" customHeight="1" thickBot="1" x14ac:dyDescent="0.25">
      <c r="A75" s="303"/>
      <c r="B75" s="133"/>
      <c r="C75" s="132"/>
      <c r="D75" s="133"/>
      <c r="E75" s="172"/>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4"/>
      <c r="AY75">
        <f>$AY$74</f>
        <v>1</v>
      </c>
    </row>
    <row r="76" spans="1:51" ht="27" customHeight="1" x14ac:dyDescent="0.2">
      <c r="A76" s="608" t="s">
        <v>46</v>
      </c>
      <c r="B76" s="609"/>
      <c r="C76" s="609"/>
      <c r="D76" s="609"/>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609"/>
      <c r="AC76" s="609"/>
      <c r="AD76" s="609"/>
      <c r="AE76" s="609"/>
      <c r="AF76" s="609"/>
      <c r="AG76" s="609"/>
      <c r="AH76" s="609"/>
      <c r="AI76" s="609"/>
      <c r="AJ76" s="609"/>
      <c r="AK76" s="609"/>
      <c r="AL76" s="609"/>
      <c r="AM76" s="609"/>
      <c r="AN76" s="609"/>
      <c r="AO76" s="609"/>
      <c r="AP76" s="609"/>
      <c r="AQ76" s="609"/>
      <c r="AR76" s="609"/>
      <c r="AS76" s="609"/>
      <c r="AT76" s="609"/>
      <c r="AU76" s="609"/>
      <c r="AV76" s="609"/>
      <c r="AW76" s="609"/>
      <c r="AX76" s="610"/>
    </row>
    <row r="77" spans="1:51" ht="27" customHeight="1" x14ac:dyDescent="0.2">
      <c r="A77" s="5"/>
      <c r="B77" s="6"/>
      <c r="C77" s="318" t="s">
        <v>31</v>
      </c>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9"/>
      <c r="AD77" s="317" t="s">
        <v>35</v>
      </c>
      <c r="AE77" s="317"/>
      <c r="AF77" s="317"/>
      <c r="AG77" s="329" t="s">
        <v>30</v>
      </c>
      <c r="AH77" s="317"/>
      <c r="AI77" s="317"/>
      <c r="AJ77" s="317"/>
      <c r="AK77" s="317"/>
      <c r="AL77" s="317"/>
      <c r="AM77" s="317"/>
      <c r="AN77" s="317"/>
      <c r="AO77" s="317"/>
      <c r="AP77" s="317"/>
      <c r="AQ77" s="317"/>
      <c r="AR77" s="317"/>
      <c r="AS77" s="317"/>
      <c r="AT77" s="317"/>
      <c r="AU77" s="317"/>
      <c r="AV77" s="317"/>
      <c r="AW77" s="317"/>
      <c r="AX77" s="330"/>
    </row>
    <row r="78" spans="1:51" ht="46.5" customHeight="1" x14ac:dyDescent="0.2">
      <c r="A78" s="592" t="s">
        <v>135</v>
      </c>
      <c r="B78" s="593"/>
      <c r="C78" s="414" t="s">
        <v>136</v>
      </c>
      <c r="D78" s="415"/>
      <c r="E78" s="415"/>
      <c r="F78" s="415"/>
      <c r="G78" s="415"/>
      <c r="H78" s="415"/>
      <c r="I78" s="415"/>
      <c r="J78" s="415"/>
      <c r="K78" s="415"/>
      <c r="L78" s="415"/>
      <c r="M78" s="415"/>
      <c r="N78" s="415"/>
      <c r="O78" s="415"/>
      <c r="P78" s="415"/>
      <c r="Q78" s="415"/>
      <c r="R78" s="415"/>
      <c r="S78" s="415"/>
      <c r="T78" s="415"/>
      <c r="U78" s="415"/>
      <c r="V78" s="415"/>
      <c r="W78" s="415"/>
      <c r="X78" s="415"/>
      <c r="Y78" s="415"/>
      <c r="Z78" s="415"/>
      <c r="AA78" s="415"/>
      <c r="AB78" s="415"/>
      <c r="AC78" s="416"/>
      <c r="AD78" s="175" t="s">
        <v>595</v>
      </c>
      <c r="AE78" s="176"/>
      <c r="AF78" s="176"/>
      <c r="AG78" s="137" t="s">
        <v>613</v>
      </c>
      <c r="AH78" s="138"/>
      <c r="AI78" s="138"/>
      <c r="AJ78" s="138"/>
      <c r="AK78" s="138"/>
      <c r="AL78" s="138"/>
      <c r="AM78" s="138"/>
      <c r="AN78" s="138"/>
      <c r="AO78" s="138"/>
      <c r="AP78" s="138"/>
      <c r="AQ78" s="138"/>
      <c r="AR78" s="138"/>
      <c r="AS78" s="138"/>
      <c r="AT78" s="138"/>
      <c r="AU78" s="138"/>
      <c r="AV78" s="138"/>
      <c r="AW78" s="138"/>
      <c r="AX78" s="139"/>
    </row>
    <row r="79" spans="1:51" ht="49.5" customHeight="1" x14ac:dyDescent="0.2">
      <c r="A79" s="594"/>
      <c r="B79" s="595"/>
      <c r="C79" s="320" t="s">
        <v>36</v>
      </c>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147"/>
      <c r="AD79" s="148" t="s">
        <v>595</v>
      </c>
      <c r="AE79" s="149"/>
      <c r="AF79" s="451"/>
      <c r="AG79" s="134" t="s">
        <v>614</v>
      </c>
      <c r="AH79" s="135"/>
      <c r="AI79" s="135"/>
      <c r="AJ79" s="135"/>
      <c r="AK79" s="135"/>
      <c r="AL79" s="135"/>
      <c r="AM79" s="135"/>
      <c r="AN79" s="135"/>
      <c r="AO79" s="135"/>
      <c r="AP79" s="135"/>
      <c r="AQ79" s="135"/>
      <c r="AR79" s="135"/>
      <c r="AS79" s="135"/>
      <c r="AT79" s="135"/>
      <c r="AU79" s="135"/>
      <c r="AV79" s="135"/>
      <c r="AW79" s="135"/>
      <c r="AX79" s="136"/>
    </row>
    <row r="80" spans="1:51" ht="63.75" customHeight="1" x14ac:dyDescent="0.2">
      <c r="A80" s="596"/>
      <c r="B80" s="597"/>
      <c r="C80" s="322" t="s">
        <v>137</v>
      </c>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4"/>
      <c r="AD80" s="533" t="s">
        <v>595</v>
      </c>
      <c r="AE80" s="534"/>
      <c r="AF80" s="535"/>
      <c r="AG80" s="304" t="s">
        <v>615</v>
      </c>
      <c r="AH80" s="305"/>
      <c r="AI80" s="305"/>
      <c r="AJ80" s="305"/>
      <c r="AK80" s="305"/>
      <c r="AL80" s="305"/>
      <c r="AM80" s="305"/>
      <c r="AN80" s="305"/>
      <c r="AO80" s="305"/>
      <c r="AP80" s="305"/>
      <c r="AQ80" s="305"/>
      <c r="AR80" s="305"/>
      <c r="AS80" s="305"/>
      <c r="AT80" s="305"/>
      <c r="AU80" s="305"/>
      <c r="AV80" s="305"/>
      <c r="AW80" s="305"/>
      <c r="AX80" s="306"/>
    </row>
    <row r="81" spans="1:50" ht="27" customHeight="1" x14ac:dyDescent="0.2">
      <c r="A81" s="365" t="s">
        <v>38</v>
      </c>
      <c r="B81" s="461"/>
      <c r="C81" s="325" t="s">
        <v>40</v>
      </c>
      <c r="D81" s="326"/>
      <c r="E81" s="327"/>
      <c r="F81" s="327"/>
      <c r="G81" s="327"/>
      <c r="H81" s="327"/>
      <c r="I81" s="327"/>
      <c r="J81" s="327"/>
      <c r="K81" s="327"/>
      <c r="L81" s="327"/>
      <c r="M81" s="327"/>
      <c r="N81" s="327"/>
      <c r="O81" s="327"/>
      <c r="P81" s="327"/>
      <c r="Q81" s="327"/>
      <c r="R81" s="327"/>
      <c r="S81" s="327"/>
      <c r="T81" s="327"/>
      <c r="U81" s="327"/>
      <c r="V81" s="327"/>
      <c r="W81" s="327"/>
      <c r="X81" s="327"/>
      <c r="Y81" s="327"/>
      <c r="Z81" s="327"/>
      <c r="AA81" s="327"/>
      <c r="AB81" s="327"/>
      <c r="AC81" s="328"/>
      <c r="AD81" s="420" t="s">
        <v>595</v>
      </c>
      <c r="AE81" s="421"/>
      <c r="AF81" s="421"/>
      <c r="AG81" s="169" t="s">
        <v>644</v>
      </c>
      <c r="AH81" s="170"/>
      <c r="AI81" s="170"/>
      <c r="AJ81" s="170"/>
      <c r="AK81" s="170"/>
      <c r="AL81" s="170"/>
      <c r="AM81" s="170"/>
      <c r="AN81" s="170"/>
      <c r="AO81" s="170"/>
      <c r="AP81" s="170"/>
      <c r="AQ81" s="170"/>
      <c r="AR81" s="170"/>
      <c r="AS81" s="170"/>
      <c r="AT81" s="170"/>
      <c r="AU81" s="170"/>
      <c r="AV81" s="170"/>
      <c r="AW81" s="170"/>
      <c r="AX81" s="171"/>
    </row>
    <row r="82" spans="1:50" ht="35.25" customHeight="1" x14ac:dyDescent="0.2">
      <c r="A82" s="367"/>
      <c r="B82" s="462"/>
      <c r="C82" s="477"/>
      <c r="D82" s="478"/>
      <c r="E82" s="433" t="s">
        <v>266</v>
      </c>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5"/>
      <c r="AD82" s="148" t="s">
        <v>629</v>
      </c>
      <c r="AE82" s="149"/>
      <c r="AF82" s="451"/>
      <c r="AG82" s="304"/>
      <c r="AH82" s="305"/>
      <c r="AI82" s="305"/>
      <c r="AJ82" s="305"/>
      <c r="AK82" s="305"/>
      <c r="AL82" s="305"/>
      <c r="AM82" s="305"/>
      <c r="AN82" s="305"/>
      <c r="AO82" s="305"/>
      <c r="AP82" s="305"/>
      <c r="AQ82" s="305"/>
      <c r="AR82" s="305"/>
      <c r="AS82" s="305"/>
      <c r="AT82" s="305"/>
      <c r="AU82" s="305"/>
      <c r="AV82" s="305"/>
      <c r="AW82" s="305"/>
      <c r="AX82" s="306"/>
    </row>
    <row r="83" spans="1:50" ht="26.25" customHeight="1" x14ac:dyDescent="0.2">
      <c r="A83" s="367"/>
      <c r="B83" s="462"/>
      <c r="C83" s="479"/>
      <c r="D83" s="480"/>
      <c r="E83" s="436" t="s">
        <v>222</v>
      </c>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8"/>
      <c r="AD83" s="531" t="s">
        <v>628</v>
      </c>
      <c r="AE83" s="532"/>
      <c r="AF83" s="532"/>
      <c r="AG83" s="304"/>
      <c r="AH83" s="305"/>
      <c r="AI83" s="305"/>
      <c r="AJ83" s="305"/>
      <c r="AK83" s="305"/>
      <c r="AL83" s="305"/>
      <c r="AM83" s="305"/>
      <c r="AN83" s="305"/>
      <c r="AO83" s="305"/>
      <c r="AP83" s="305"/>
      <c r="AQ83" s="305"/>
      <c r="AR83" s="305"/>
      <c r="AS83" s="305"/>
      <c r="AT83" s="305"/>
      <c r="AU83" s="305"/>
      <c r="AV83" s="305"/>
      <c r="AW83" s="305"/>
      <c r="AX83" s="306"/>
    </row>
    <row r="84" spans="1:50" ht="26.25" customHeight="1" x14ac:dyDescent="0.2">
      <c r="A84" s="367"/>
      <c r="B84" s="368"/>
      <c r="C84" s="550" t="s">
        <v>41</v>
      </c>
      <c r="D84" s="551"/>
      <c r="E84" s="551"/>
      <c r="F84" s="551"/>
      <c r="G84" s="551"/>
      <c r="H84" s="551"/>
      <c r="I84" s="551"/>
      <c r="J84" s="551"/>
      <c r="K84" s="551"/>
      <c r="L84" s="551"/>
      <c r="M84" s="551"/>
      <c r="N84" s="551"/>
      <c r="O84" s="551"/>
      <c r="P84" s="551"/>
      <c r="Q84" s="551"/>
      <c r="R84" s="551"/>
      <c r="S84" s="551"/>
      <c r="T84" s="551"/>
      <c r="U84" s="551"/>
      <c r="V84" s="551"/>
      <c r="W84" s="551"/>
      <c r="X84" s="551"/>
      <c r="Y84" s="551"/>
      <c r="Z84" s="551"/>
      <c r="AA84" s="551"/>
      <c r="AB84" s="551"/>
      <c r="AC84" s="551"/>
      <c r="AD84" s="337" t="s">
        <v>595</v>
      </c>
      <c r="AE84" s="338"/>
      <c r="AF84" s="338"/>
      <c r="AG84" s="448" t="s">
        <v>645</v>
      </c>
      <c r="AH84" s="449"/>
      <c r="AI84" s="449"/>
      <c r="AJ84" s="449"/>
      <c r="AK84" s="449"/>
      <c r="AL84" s="449"/>
      <c r="AM84" s="449"/>
      <c r="AN84" s="449"/>
      <c r="AO84" s="449"/>
      <c r="AP84" s="449"/>
      <c r="AQ84" s="449"/>
      <c r="AR84" s="449"/>
      <c r="AS84" s="449"/>
      <c r="AT84" s="449"/>
      <c r="AU84" s="449"/>
      <c r="AV84" s="449"/>
      <c r="AW84" s="449"/>
      <c r="AX84" s="450"/>
    </row>
    <row r="85" spans="1:50" ht="26.25" customHeight="1" x14ac:dyDescent="0.2">
      <c r="A85" s="367"/>
      <c r="B85" s="368"/>
      <c r="C85" s="146" t="s">
        <v>138</v>
      </c>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8" t="s">
        <v>595</v>
      </c>
      <c r="AE85" s="149"/>
      <c r="AF85" s="149"/>
      <c r="AG85" s="134" t="s">
        <v>645</v>
      </c>
      <c r="AH85" s="135"/>
      <c r="AI85" s="135"/>
      <c r="AJ85" s="135"/>
      <c r="AK85" s="135"/>
      <c r="AL85" s="135"/>
      <c r="AM85" s="135"/>
      <c r="AN85" s="135"/>
      <c r="AO85" s="135"/>
      <c r="AP85" s="135"/>
      <c r="AQ85" s="135"/>
      <c r="AR85" s="135"/>
      <c r="AS85" s="135"/>
      <c r="AT85" s="135"/>
      <c r="AU85" s="135"/>
      <c r="AV85" s="135"/>
      <c r="AW85" s="135"/>
      <c r="AX85" s="136"/>
    </row>
    <row r="86" spans="1:50" ht="26.25" customHeight="1" x14ac:dyDescent="0.2">
      <c r="A86" s="367"/>
      <c r="B86" s="368"/>
      <c r="C86" s="146" t="s">
        <v>37</v>
      </c>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8" t="s">
        <v>616</v>
      </c>
      <c r="AE86" s="149"/>
      <c r="AF86" s="149"/>
      <c r="AG86" s="134" t="s">
        <v>645</v>
      </c>
      <c r="AH86" s="135"/>
      <c r="AI86" s="135"/>
      <c r="AJ86" s="135"/>
      <c r="AK86" s="135"/>
      <c r="AL86" s="135"/>
      <c r="AM86" s="135"/>
      <c r="AN86" s="135"/>
      <c r="AO86" s="135"/>
      <c r="AP86" s="135"/>
      <c r="AQ86" s="135"/>
      <c r="AR86" s="135"/>
      <c r="AS86" s="135"/>
      <c r="AT86" s="135"/>
      <c r="AU86" s="135"/>
      <c r="AV86" s="135"/>
      <c r="AW86" s="135"/>
      <c r="AX86" s="136"/>
    </row>
    <row r="87" spans="1:50" ht="26.25" customHeight="1" x14ac:dyDescent="0.2">
      <c r="A87" s="367"/>
      <c r="B87" s="368"/>
      <c r="C87" s="146" t="s">
        <v>42</v>
      </c>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343"/>
      <c r="AD87" s="148" t="s">
        <v>595</v>
      </c>
      <c r="AE87" s="149"/>
      <c r="AF87" s="149"/>
      <c r="AG87" s="134" t="s">
        <v>645</v>
      </c>
      <c r="AH87" s="135"/>
      <c r="AI87" s="135"/>
      <c r="AJ87" s="135"/>
      <c r="AK87" s="135"/>
      <c r="AL87" s="135"/>
      <c r="AM87" s="135"/>
      <c r="AN87" s="135"/>
      <c r="AO87" s="135"/>
      <c r="AP87" s="135"/>
      <c r="AQ87" s="135"/>
      <c r="AR87" s="135"/>
      <c r="AS87" s="135"/>
      <c r="AT87" s="135"/>
      <c r="AU87" s="135"/>
      <c r="AV87" s="135"/>
      <c r="AW87" s="135"/>
      <c r="AX87" s="136"/>
    </row>
    <row r="88" spans="1:50" ht="26.25" customHeight="1" x14ac:dyDescent="0.2">
      <c r="A88" s="367"/>
      <c r="B88" s="368"/>
      <c r="C88" s="146" t="s">
        <v>241</v>
      </c>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343"/>
      <c r="AD88" s="148" t="s">
        <v>616</v>
      </c>
      <c r="AE88" s="149"/>
      <c r="AF88" s="149"/>
      <c r="AG88" s="547" t="s">
        <v>645</v>
      </c>
      <c r="AH88" s="548"/>
      <c r="AI88" s="548"/>
      <c r="AJ88" s="548"/>
      <c r="AK88" s="548"/>
      <c r="AL88" s="548"/>
      <c r="AM88" s="548"/>
      <c r="AN88" s="548"/>
      <c r="AO88" s="548"/>
      <c r="AP88" s="548"/>
      <c r="AQ88" s="548"/>
      <c r="AR88" s="548"/>
      <c r="AS88" s="548"/>
      <c r="AT88" s="548"/>
      <c r="AU88" s="548"/>
      <c r="AV88" s="548"/>
      <c r="AW88" s="548"/>
      <c r="AX88" s="549"/>
    </row>
    <row r="89" spans="1:50" ht="26.25" customHeight="1" x14ac:dyDescent="0.2">
      <c r="A89" s="367"/>
      <c r="B89" s="368"/>
      <c r="C89" s="735" t="s">
        <v>242</v>
      </c>
      <c r="D89" s="736"/>
      <c r="E89" s="736"/>
      <c r="F89" s="736"/>
      <c r="G89" s="736"/>
      <c r="H89" s="736"/>
      <c r="I89" s="736"/>
      <c r="J89" s="736"/>
      <c r="K89" s="736"/>
      <c r="L89" s="736"/>
      <c r="M89" s="736"/>
      <c r="N89" s="736"/>
      <c r="O89" s="736"/>
      <c r="P89" s="736"/>
      <c r="Q89" s="736"/>
      <c r="R89" s="736"/>
      <c r="S89" s="736"/>
      <c r="T89" s="736"/>
      <c r="U89" s="736"/>
      <c r="V89" s="736"/>
      <c r="W89" s="736"/>
      <c r="X89" s="736"/>
      <c r="Y89" s="736"/>
      <c r="Z89" s="736"/>
      <c r="AA89" s="736"/>
      <c r="AB89" s="736"/>
      <c r="AC89" s="737"/>
      <c r="AD89" s="148" t="s">
        <v>616</v>
      </c>
      <c r="AE89" s="149"/>
      <c r="AF89" s="149"/>
      <c r="AG89" s="134" t="s">
        <v>645</v>
      </c>
      <c r="AH89" s="135"/>
      <c r="AI89" s="135"/>
      <c r="AJ89" s="135"/>
      <c r="AK89" s="135"/>
      <c r="AL89" s="135"/>
      <c r="AM89" s="135"/>
      <c r="AN89" s="135"/>
      <c r="AO89" s="135"/>
      <c r="AP89" s="135"/>
      <c r="AQ89" s="135"/>
      <c r="AR89" s="135"/>
      <c r="AS89" s="135"/>
      <c r="AT89" s="135"/>
      <c r="AU89" s="135"/>
      <c r="AV89" s="135"/>
      <c r="AW89" s="135"/>
      <c r="AX89" s="136"/>
    </row>
    <row r="90" spans="1:50" ht="26.25" customHeight="1" x14ac:dyDescent="0.2">
      <c r="A90" s="369"/>
      <c r="B90" s="370"/>
      <c r="C90" s="463" t="s">
        <v>227</v>
      </c>
      <c r="D90" s="464"/>
      <c r="E90" s="464"/>
      <c r="F90" s="464"/>
      <c r="G90" s="464"/>
      <c r="H90" s="464"/>
      <c r="I90" s="464"/>
      <c r="J90" s="464"/>
      <c r="K90" s="464"/>
      <c r="L90" s="464"/>
      <c r="M90" s="464"/>
      <c r="N90" s="464"/>
      <c r="O90" s="464"/>
      <c r="P90" s="464"/>
      <c r="Q90" s="464"/>
      <c r="R90" s="464"/>
      <c r="S90" s="464"/>
      <c r="T90" s="464"/>
      <c r="U90" s="464"/>
      <c r="V90" s="464"/>
      <c r="W90" s="464"/>
      <c r="X90" s="464"/>
      <c r="Y90" s="464"/>
      <c r="Z90" s="464"/>
      <c r="AA90" s="464"/>
      <c r="AB90" s="464"/>
      <c r="AC90" s="465"/>
      <c r="AD90" s="148" t="s">
        <v>595</v>
      </c>
      <c r="AE90" s="149"/>
      <c r="AF90" s="149"/>
      <c r="AG90" s="442" t="s">
        <v>645</v>
      </c>
      <c r="AH90" s="443"/>
      <c r="AI90" s="443"/>
      <c r="AJ90" s="443"/>
      <c r="AK90" s="443"/>
      <c r="AL90" s="443"/>
      <c r="AM90" s="443"/>
      <c r="AN90" s="443"/>
      <c r="AO90" s="443"/>
      <c r="AP90" s="443"/>
      <c r="AQ90" s="443"/>
      <c r="AR90" s="443"/>
      <c r="AS90" s="443"/>
      <c r="AT90" s="443"/>
      <c r="AU90" s="443"/>
      <c r="AV90" s="443"/>
      <c r="AW90" s="443"/>
      <c r="AX90" s="444"/>
    </row>
    <row r="91" spans="1:50" ht="27" customHeight="1" x14ac:dyDescent="0.2">
      <c r="A91" s="365" t="s">
        <v>39</v>
      </c>
      <c r="B91" s="366"/>
      <c r="C91" s="371" t="s">
        <v>228</v>
      </c>
      <c r="D91" s="372"/>
      <c r="E91" s="372"/>
      <c r="F91" s="372"/>
      <c r="G91" s="372"/>
      <c r="H91" s="372"/>
      <c r="I91" s="372"/>
      <c r="J91" s="372"/>
      <c r="K91" s="372"/>
      <c r="L91" s="372"/>
      <c r="M91" s="372"/>
      <c r="N91" s="372"/>
      <c r="O91" s="372"/>
      <c r="P91" s="372"/>
      <c r="Q91" s="372"/>
      <c r="R91" s="372"/>
      <c r="S91" s="372"/>
      <c r="T91" s="372"/>
      <c r="U91" s="372"/>
      <c r="V91" s="372"/>
      <c r="W91" s="372"/>
      <c r="X91" s="372"/>
      <c r="Y91" s="372"/>
      <c r="Z91" s="372"/>
      <c r="AA91" s="372"/>
      <c r="AB91" s="372"/>
      <c r="AC91" s="373"/>
      <c r="AD91" s="337" t="s">
        <v>595</v>
      </c>
      <c r="AE91" s="338"/>
      <c r="AF91" s="339"/>
      <c r="AG91" s="448" t="s">
        <v>645</v>
      </c>
      <c r="AH91" s="449"/>
      <c r="AI91" s="449"/>
      <c r="AJ91" s="449"/>
      <c r="AK91" s="449"/>
      <c r="AL91" s="449"/>
      <c r="AM91" s="449"/>
      <c r="AN91" s="449"/>
      <c r="AO91" s="449"/>
      <c r="AP91" s="449"/>
      <c r="AQ91" s="449"/>
      <c r="AR91" s="449"/>
      <c r="AS91" s="449"/>
      <c r="AT91" s="449"/>
      <c r="AU91" s="449"/>
      <c r="AV91" s="449"/>
      <c r="AW91" s="449"/>
      <c r="AX91" s="450"/>
    </row>
    <row r="92" spans="1:50" ht="35.25" customHeight="1" x14ac:dyDescent="0.2">
      <c r="A92" s="367"/>
      <c r="B92" s="368"/>
      <c r="C92" s="347" t="s">
        <v>44</v>
      </c>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9"/>
      <c r="AD92" s="458" t="s">
        <v>616</v>
      </c>
      <c r="AE92" s="459"/>
      <c r="AF92" s="459"/>
      <c r="AG92" s="134" t="s">
        <v>645</v>
      </c>
      <c r="AH92" s="135"/>
      <c r="AI92" s="135"/>
      <c r="AJ92" s="135"/>
      <c r="AK92" s="135"/>
      <c r="AL92" s="135"/>
      <c r="AM92" s="135"/>
      <c r="AN92" s="135"/>
      <c r="AO92" s="135"/>
      <c r="AP92" s="135"/>
      <c r="AQ92" s="135"/>
      <c r="AR92" s="135"/>
      <c r="AS92" s="135"/>
      <c r="AT92" s="135"/>
      <c r="AU92" s="135"/>
      <c r="AV92" s="135"/>
      <c r="AW92" s="135"/>
      <c r="AX92" s="136"/>
    </row>
    <row r="93" spans="1:50" ht="27" customHeight="1" x14ac:dyDescent="0.2">
      <c r="A93" s="367"/>
      <c r="B93" s="368"/>
      <c r="C93" s="146" t="s">
        <v>182</v>
      </c>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8" t="s">
        <v>595</v>
      </c>
      <c r="AE93" s="149"/>
      <c r="AF93" s="149"/>
      <c r="AG93" s="134" t="s">
        <v>645</v>
      </c>
      <c r="AH93" s="135"/>
      <c r="AI93" s="135"/>
      <c r="AJ93" s="135"/>
      <c r="AK93" s="135"/>
      <c r="AL93" s="135"/>
      <c r="AM93" s="135"/>
      <c r="AN93" s="135"/>
      <c r="AO93" s="135"/>
      <c r="AP93" s="135"/>
      <c r="AQ93" s="135"/>
      <c r="AR93" s="135"/>
      <c r="AS93" s="135"/>
      <c r="AT93" s="135"/>
      <c r="AU93" s="135"/>
      <c r="AV93" s="135"/>
      <c r="AW93" s="135"/>
      <c r="AX93" s="136"/>
    </row>
    <row r="94" spans="1:50" ht="27" customHeight="1" x14ac:dyDescent="0.2">
      <c r="A94" s="369"/>
      <c r="B94" s="370"/>
      <c r="C94" s="146" t="s">
        <v>43</v>
      </c>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8" t="s">
        <v>595</v>
      </c>
      <c r="AE94" s="149"/>
      <c r="AF94" s="149"/>
      <c r="AG94" s="172" t="s">
        <v>645</v>
      </c>
      <c r="AH94" s="173"/>
      <c r="AI94" s="173"/>
      <c r="AJ94" s="173"/>
      <c r="AK94" s="173"/>
      <c r="AL94" s="173"/>
      <c r="AM94" s="173"/>
      <c r="AN94" s="173"/>
      <c r="AO94" s="173"/>
      <c r="AP94" s="173"/>
      <c r="AQ94" s="173"/>
      <c r="AR94" s="173"/>
      <c r="AS94" s="173"/>
      <c r="AT94" s="173"/>
      <c r="AU94" s="173"/>
      <c r="AV94" s="173"/>
      <c r="AW94" s="173"/>
      <c r="AX94" s="174"/>
    </row>
    <row r="95" spans="1:50" ht="41.25" customHeight="1" x14ac:dyDescent="0.2">
      <c r="A95" s="359" t="s">
        <v>57</v>
      </c>
      <c r="B95" s="360"/>
      <c r="C95" s="350" t="s">
        <v>139</v>
      </c>
      <c r="D95" s="351"/>
      <c r="E95" s="351"/>
      <c r="F95" s="351"/>
      <c r="G95" s="351"/>
      <c r="H95" s="351"/>
      <c r="I95" s="351"/>
      <c r="J95" s="351"/>
      <c r="K95" s="351"/>
      <c r="L95" s="351"/>
      <c r="M95" s="351"/>
      <c r="N95" s="351"/>
      <c r="O95" s="351"/>
      <c r="P95" s="351"/>
      <c r="Q95" s="351"/>
      <c r="R95" s="351"/>
      <c r="S95" s="351"/>
      <c r="T95" s="351"/>
      <c r="U95" s="351"/>
      <c r="V95" s="351"/>
      <c r="W95" s="351"/>
      <c r="X95" s="351"/>
      <c r="Y95" s="351"/>
      <c r="Z95" s="351"/>
      <c r="AA95" s="351"/>
      <c r="AB95" s="351"/>
      <c r="AC95" s="327"/>
      <c r="AD95" s="337" t="s">
        <v>616</v>
      </c>
      <c r="AE95" s="338"/>
      <c r="AF95" s="338"/>
      <c r="AG95" s="169" t="s">
        <v>645</v>
      </c>
      <c r="AH95" s="170"/>
      <c r="AI95" s="170"/>
      <c r="AJ95" s="170"/>
      <c r="AK95" s="170"/>
      <c r="AL95" s="170"/>
      <c r="AM95" s="170"/>
      <c r="AN95" s="170"/>
      <c r="AO95" s="170"/>
      <c r="AP95" s="170"/>
      <c r="AQ95" s="170"/>
      <c r="AR95" s="170"/>
      <c r="AS95" s="170"/>
      <c r="AT95" s="170"/>
      <c r="AU95" s="170"/>
      <c r="AV95" s="170"/>
      <c r="AW95" s="170"/>
      <c r="AX95" s="171"/>
    </row>
    <row r="96" spans="1:50" ht="19.649999999999999" customHeight="1" x14ac:dyDescent="0.2">
      <c r="A96" s="361"/>
      <c r="B96" s="362"/>
      <c r="C96" s="128" t="s">
        <v>236</v>
      </c>
      <c r="D96" s="126"/>
      <c r="E96" s="126"/>
      <c r="F96" s="129"/>
      <c r="G96" s="125" t="s">
        <v>237</v>
      </c>
      <c r="H96" s="126"/>
      <c r="I96" s="126"/>
      <c r="J96" s="126"/>
      <c r="K96" s="126"/>
      <c r="L96" s="126"/>
      <c r="M96" s="126"/>
      <c r="N96" s="125" t="s">
        <v>239</v>
      </c>
      <c r="O96" s="126"/>
      <c r="P96" s="126"/>
      <c r="Q96" s="126"/>
      <c r="R96" s="126"/>
      <c r="S96" s="126"/>
      <c r="T96" s="126"/>
      <c r="U96" s="126"/>
      <c r="V96" s="126"/>
      <c r="W96" s="126"/>
      <c r="X96" s="126"/>
      <c r="Y96" s="126"/>
      <c r="Z96" s="126"/>
      <c r="AA96" s="126"/>
      <c r="AB96" s="126"/>
      <c r="AC96" s="126"/>
      <c r="AD96" s="126"/>
      <c r="AE96" s="126"/>
      <c r="AF96" s="127"/>
      <c r="AG96" s="304"/>
      <c r="AH96" s="305"/>
      <c r="AI96" s="305"/>
      <c r="AJ96" s="305"/>
      <c r="AK96" s="305"/>
      <c r="AL96" s="305"/>
      <c r="AM96" s="305"/>
      <c r="AN96" s="305"/>
      <c r="AO96" s="305"/>
      <c r="AP96" s="305"/>
      <c r="AQ96" s="305"/>
      <c r="AR96" s="305"/>
      <c r="AS96" s="305"/>
      <c r="AT96" s="305"/>
      <c r="AU96" s="305"/>
      <c r="AV96" s="305"/>
      <c r="AW96" s="305"/>
      <c r="AX96" s="306"/>
    </row>
    <row r="97" spans="1:52" ht="24.75" customHeight="1" x14ac:dyDescent="0.2">
      <c r="A97" s="361"/>
      <c r="B97" s="362"/>
      <c r="C97" s="122"/>
      <c r="D97" s="123"/>
      <c r="E97" s="123"/>
      <c r="F97" s="124"/>
      <c r="G97" s="89"/>
      <c r="H97" s="90"/>
      <c r="I97" s="56" t="str">
        <f>IF(OR(G97="　", G97=""), "", "-")</f>
        <v/>
      </c>
      <c r="J97" s="93"/>
      <c r="K97" s="93"/>
      <c r="L97" s="56" t="str">
        <f>IF(M97="","","-")</f>
        <v/>
      </c>
      <c r="M97" s="57"/>
      <c r="N97" s="193"/>
      <c r="O97" s="194"/>
      <c r="P97" s="194"/>
      <c r="Q97" s="194"/>
      <c r="R97" s="194"/>
      <c r="S97" s="194"/>
      <c r="T97" s="194"/>
      <c r="U97" s="194"/>
      <c r="V97" s="194"/>
      <c r="W97" s="194"/>
      <c r="X97" s="194"/>
      <c r="Y97" s="194"/>
      <c r="Z97" s="194"/>
      <c r="AA97" s="194"/>
      <c r="AB97" s="194"/>
      <c r="AC97" s="194"/>
      <c r="AD97" s="194"/>
      <c r="AE97" s="194"/>
      <c r="AF97" s="195"/>
      <c r="AG97" s="304"/>
      <c r="AH97" s="305"/>
      <c r="AI97" s="305"/>
      <c r="AJ97" s="305"/>
      <c r="AK97" s="305"/>
      <c r="AL97" s="305"/>
      <c r="AM97" s="305"/>
      <c r="AN97" s="305"/>
      <c r="AO97" s="305"/>
      <c r="AP97" s="305"/>
      <c r="AQ97" s="305"/>
      <c r="AR97" s="305"/>
      <c r="AS97" s="305"/>
      <c r="AT97" s="305"/>
      <c r="AU97" s="305"/>
      <c r="AV97" s="305"/>
      <c r="AW97" s="305"/>
      <c r="AX97" s="306"/>
    </row>
    <row r="98" spans="1:52" ht="24.75" customHeight="1" x14ac:dyDescent="0.2">
      <c r="A98" s="361"/>
      <c r="B98" s="362"/>
      <c r="C98" s="122"/>
      <c r="D98" s="123"/>
      <c r="E98" s="123"/>
      <c r="F98" s="124"/>
      <c r="G98" s="89"/>
      <c r="H98" s="90"/>
      <c r="I98" s="56" t="str">
        <f t="shared" ref="I98:I101" si="9">IF(OR(G98="　", G98=""), "", "-")</f>
        <v/>
      </c>
      <c r="J98" s="93"/>
      <c r="K98" s="93"/>
      <c r="L98" s="56" t="str">
        <f t="shared" ref="L98:L101" si="10">IF(M98="","","-")</f>
        <v/>
      </c>
      <c r="M98" s="57"/>
      <c r="N98" s="193"/>
      <c r="O98" s="194"/>
      <c r="P98" s="194"/>
      <c r="Q98" s="194"/>
      <c r="R98" s="194"/>
      <c r="S98" s="194"/>
      <c r="T98" s="194"/>
      <c r="U98" s="194"/>
      <c r="V98" s="194"/>
      <c r="W98" s="194"/>
      <c r="X98" s="194"/>
      <c r="Y98" s="194"/>
      <c r="Z98" s="194"/>
      <c r="AA98" s="194"/>
      <c r="AB98" s="194"/>
      <c r="AC98" s="194"/>
      <c r="AD98" s="194"/>
      <c r="AE98" s="194"/>
      <c r="AF98" s="195"/>
      <c r="AG98" s="304"/>
      <c r="AH98" s="305"/>
      <c r="AI98" s="305"/>
      <c r="AJ98" s="305"/>
      <c r="AK98" s="305"/>
      <c r="AL98" s="305"/>
      <c r="AM98" s="305"/>
      <c r="AN98" s="305"/>
      <c r="AO98" s="305"/>
      <c r="AP98" s="305"/>
      <c r="AQ98" s="305"/>
      <c r="AR98" s="305"/>
      <c r="AS98" s="305"/>
      <c r="AT98" s="305"/>
      <c r="AU98" s="305"/>
      <c r="AV98" s="305"/>
      <c r="AW98" s="305"/>
      <c r="AX98" s="306"/>
    </row>
    <row r="99" spans="1:52" ht="24.75" customHeight="1" x14ac:dyDescent="0.2">
      <c r="A99" s="361"/>
      <c r="B99" s="362"/>
      <c r="C99" s="122"/>
      <c r="D99" s="123"/>
      <c r="E99" s="123"/>
      <c r="F99" s="124"/>
      <c r="G99" s="89"/>
      <c r="H99" s="90"/>
      <c r="I99" s="56" t="str">
        <f t="shared" si="9"/>
        <v/>
      </c>
      <c r="J99" s="93"/>
      <c r="K99" s="93"/>
      <c r="L99" s="56" t="str">
        <f t="shared" si="10"/>
        <v/>
      </c>
      <c r="M99" s="57"/>
      <c r="N99" s="193"/>
      <c r="O99" s="194"/>
      <c r="P99" s="194"/>
      <c r="Q99" s="194"/>
      <c r="R99" s="194"/>
      <c r="S99" s="194"/>
      <c r="T99" s="194"/>
      <c r="U99" s="194"/>
      <c r="V99" s="194"/>
      <c r="W99" s="194"/>
      <c r="X99" s="194"/>
      <c r="Y99" s="194"/>
      <c r="Z99" s="194"/>
      <c r="AA99" s="194"/>
      <c r="AB99" s="194"/>
      <c r="AC99" s="194"/>
      <c r="AD99" s="194"/>
      <c r="AE99" s="194"/>
      <c r="AF99" s="195"/>
      <c r="AG99" s="304"/>
      <c r="AH99" s="305"/>
      <c r="AI99" s="305"/>
      <c r="AJ99" s="305"/>
      <c r="AK99" s="305"/>
      <c r="AL99" s="305"/>
      <c r="AM99" s="305"/>
      <c r="AN99" s="305"/>
      <c r="AO99" s="305"/>
      <c r="AP99" s="305"/>
      <c r="AQ99" s="305"/>
      <c r="AR99" s="305"/>
      <c r="AS99" s="305"/>
      <c r="AT99" s="305"/>
      <c r="AU99" s="305"/>
      <c r="AV99" s="305"/>
      <c r="AW99" s="305"/>
      <c r="AX99" s="306"/>
    </row>
    <row r="100" spans="1:52" ht="24.75" customHeight="1" x14ac:dyDescent="0.2">
      <c r="A100" s="361"/>
      <c r="B100" s="362"/>
      <c r="C100" s="122"/>
      <c r="D100" s="123"/>
      <c r="E100" s="123"/>
      <c r="F100" s="124"/>
      <c r="G100" s="89"/>
      <c r="H100" s="90"/>
      <c r="I100" s="56" t="str">
        <f t="shared" si="9"/>
        <v/>
      </c>
      <c r="J100" s="93"/>
      <c r="K100" s="93"/>
      <c r="L100" s="56" t="str">
        <f t="shared" si="10"/>
        <v/>
      </c>
      <c r="M100" s="57"/>
      <c r="N100" s="193"/>
      <c r="O100" s="194"/>
      <c r="P100" s="194"/>
      <c r="Q100" s="194"/>
      <c r="R100" s="194"/>
      <c r="S100" s="194"/>
      <c r="T100" s="194"/>
      <c r="U100" s="194"/>
      <c r="V100" s="194"/>
      <c r="W100" s="194"/>
      <c r="X100" s="194"/>
      <c r="Y100" s="194"/>
      <c r="Z100" s="194"/>
      <c r="AA100" s="194"/>
      <c r="AB100" s="194"/>
      <c r="AC100" s="194"/>
      <c r="AD100" s="194"/>
      <c r="AE100" s="194"/>
      <c r="AF100" s="195"/>
      <c r="AG100" s="304"/>
      <c r="AH100" s="305"/>
      <c r="AI100" s="305"/>
      <c r="AJ100" s="305"/>
      <c r="AK100" s="305"/>
      <c r="AL100" s="305"/>
      <c r="AM100" s="305"/>
      <c r="AN100" s="305"/>
      <c r="AO100" s="305"/>
      <c r="AP100" s="305"/>
      <c r="AQ100" s="305"/>
      <c r="AR100" s="305"/>
      <c r="AS100" s="305"/>
      <c r="AT100" s="305"/>
      <c r="AU100" s="305"/>
      <c r="AV100" s="305"/>
      <c r="AW100" s="305"/>
      <c r="AX100" s="306"/>
    </row>
    <row r="101" spans="1:52" ht="24.75" customHeight="1" x14ac:dyDescent="0.2">
      <c r="A101" s="363"/>
      <c r="B101" s="364"/>
      <c r="C101" s="122"/>
      <c r="D101" s="123"/>
      <c r="E101" s="123"/>
      <c r="F101" s="124"/>
      <c r="G101" s="91"/>
      <c r="H101" s="92"/>
      <c r="I101" s="58" t="str">
        <f t="shared" si="9"/>
        <v/>
      </c>
      <c r="J101" s="94"/>
      <c r="K101" s="94"/>
      <c r="L101" s="58" t="str">
        <f t="shared" si="10"/>
        <v/>
      </c>
      <c r="M101" s="59"/>
      <c r="N101" s="356"/>
      <c r="O101" s="357"/>
      <c r="P101" s="357"/>
      <c r="Q101" s="357"/>
      <c r="R101" s="357"/>
      <c r="S101" s="357"/>
      <c r="T101" s="357"/>
      <c r="U101" s="357"/>
      <c r="V101" s="357"/>
      <c r="W101" s="357"/>
      <c r="X101" s="357"/>
      <c r="Y101" s="357"/>
      <c r="Z101" s="357"/>
      <c r="AA101" s="357"/>
      <c r="AB101" s="357"/>
      <c r="AC101" s="357"/>
      <c r="AD101" s="357"/>
      <c r="AE101" s="357"/>
      <c r="AF101" s="358"/>
      <c r="AG101" s="172"/>
      <c r="AH101" s="173"/>
      <c r="AI101" s="173"/>
      <c r="AJ101" s="173"/>
      <c r="AK101" s="173"/>
      <c r="AL101" s="173"/>
      <c r="AM101" s="173"/>
      <c r="AN101" s="173"/>
      <c r="AO101" s="173"/>
      <c r="AP101" s="173"/>
      <c r="AQ101" s="173"/>
      <c r="AR101" s="173"/>
      <c r="AS101" s="173"/>
      <c r="AT101" s="173"/>
      <c r="AU101" s="173"/>
      <c r="AV101" s="173"/>
      <c r="AW101" s="173"/>
      <c r="AX101" s="174"/>
    </row>
    <row r="102" spans="1:52" ht="134.25" customHeight="1" x14ac:dyDescent="0.2">
      <c r="A102" s="365" t="s">
        <v>47</v>
      </c>
      <c r="B102" s="484"/>
      <c r="C102" s="107" t="s">
        <v>52</v>
      </c>
      <c r="D102" s="529"/>
      <c r="E102" s="529"/>
      <c r="F102" s="530"/>
      <c r="G102" s="354" t="s">
        <v>630</v>
      </c>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4"/>
      <c r="AX102" s="355"/>
    </row>
    <row r="103" spans="1:52" ht="67.5" customHeight="1" thickBot="1" x14ac:dyDescent="0.25">
      <c r="A103" s="485"/>
      <c r="B103" s="486"/>
      <c r="C103" s="455" t="s">
        <v>56</v>
      </c>
      <c r="D103" s="456"/>
      <c r="E103" s="456"/>
      <c r="F103" s="457"/>
      <c r="G103" s="352" t="s">
        <v>631</v>
      </c>
      <c r="H103" s="352"/>
      <c r="I103" s="352"/>
      <c r="J103" s="352"/>
      <c r="K103" s="352"/>
      <c r="L103" s="352"/>
      <c r="M103" s="352"/>
      <c r="N103" s="352"/>
      <c r="O103" s="352"/>
      <c r="P103" s="352"/>
      <c r="Q103" s="352"/>
      <c r="R103" s="352"/>
      <c r="S103" s="352"/>
      <c r="T103" s="352"/>
      <c r="U103" s="352"/>
      <c r="V103" s="352"/>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3"/>
    </row>
    <row r="104" spans="1:52" ht="24" customHeight="1" x14ac:dyDescent="0.2">
      <c r="A104" s="452" t="s">
        <v>32</v>
      </c>
      <c r="B104" s="453"/>
      <c r="C104" s="453"/>
      <c r="D104" s="453"/>
      <c r="E104" s="453"/>
      <c r="F104" s="453"/>
      <c r="G104" s="453"/>
      <c r="H104" s="453"/>
      <c r="I104" s="453"/>
      <c r="J104" s="453"/>
      <c r="K104" s="453"/>
      <c r="L104" s="453"/>
      <c r="M104" s="453"/>
      <c r="N104" s="453"/>
      <c r="O104" s="453"/>
      <c r="P104" s="453"/>
      <c r="Q104" s="453"/>
      <c r="R104" s="453"/>
      <c r="S104" s="453"/>
      <c r="T104" s="453"/>
      <c r="U104" s="453"/>
      <c r="V104" s="453"/>
      <c r="W104" s="453"/>
      <c r="X104" s="453"/>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2" ht="67.5" customHeight="1" thickBot="1" x14ac:dyDescent="0.25">
      <c r="A105" s="460" t="s">
        <v>648</v>
      </c>
      <c r="B105" s="431"/>
      <c r="C105" s="431"/>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2"/>
    </row>
    <row r="106" spans="1:52" ht="24.75" customHeight="1" x14ac:dyDescent="0.2">
      <c r="A106" s="445" t="s">
        <v>33</v>
      </c>
      <c r="B106" s="446"/>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2" ht="67.5" customHeight="1" thickBot="1" x14ac:dyDescent="0.25">
      <c r="A107" s="481" t="s">
        <v>647</v>
      </c>
      <c r="B107" s="482"/>
      <c r="C107" s="482"/>
      <c r="D107" s="482"/>
      <c r="E107" s="483"/>
      <c r="F107" s="430" t="s">
        <v>646</v>
      </c>
      <c r="G107" s="431"/>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2" ht="24.75" customHeight="1" x14ac:dyDescent="0.2">
      <c r="A108" s="445" t="s">
        <v>45</v>
      </c>
      <c r="B108" s="446"/>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2" ht="66" customHeight="1" thickBot="1" x14ac:dyDescent="0.25">
      <c r="A109" s="481" t="s">
        <v>267</v>
      </c>
      <c r="B109" s="482"/>
      <c r="C109" s="482"/>
      <c r="D109" s="482"/>
      <c r="E109" s="483"/>
      <c r="F109" s="556" t="s">
        <v>649</v>
      </c>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557"/>
      <c r="AD109" s="557"/>
      <c r="AE109" s="557"/>
      <c r="AF109" s="557"/>
      <c r="AG109" s="557"/>
      <c r="AH109" s="557"/>
      <c r="AI109" s="557"/>
      <c r="AJ109" s="557"/>
      <c r="AK109" s="557"/>
      <c r="AL109" s="557"/>
      <c r="AM109" s="557"/>
      <c r="AN109" s="557"/>
      <c r="AO109" s="557"/>
      <c r="AP109" s="557"/>
      <c r="AQ109" s="557"/>
      <c r="AR109" s="557"/>
      <c r="AS109" s="557"/>
      <c r="AT109" s="557"/>
      <c r="AU109" s="557"/>
      <c r="AV109" s="557"/>
      <c r="AW109" s="557"/>
      <c r="AX109" s="558"/>
    </row>
    <row r="110" spans="1:52" ht="24.75" customHeight="1" x14ac:dyDescent="0.2">
      <c r="A110" s="553" t="s">
        <v>34</v>
      </c>
      <c r="B110" s="554"/>
      <c r="C110" s="554"/>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4"/>
      <c r="AD110" s="554"/>
      <c r="AE110" s="554"/>
      <c r="AF110" s="554"/>
      <c r="AG110" s="554"/>
      <c r="AH110" s="554"/>
      <c r="AI110" s="554"/>
      <c r="AJ110" s="554"/>
      <c r="AK110" s="554"/>
      <c r="AL110" s="554"/>
      <c r="AM110" s="554"/>
      <c r="AN110" s="554"/>
      <c r="AO110" s="554"/>
      <c r="AP110" s="554"/>
      <c r="AQ110" s="554"/>
      <c r="AR110" s="554"/>
      <c r="AS110" s="554"/>
      <c r="AT110" s="554"/>
      <c r="AU110" s="554"/>
      <c r="AV110" s="554"/>
      <c r="AW110" s="554"/>
      <c r="AX110" s="555"/>
    </row>
    <row r="111" spans="1:52" ht="67.5" customHeight="1" thickBot="1" x14ac:dyDescent="0.25">
      <c r="A111" s="474" t="s">
        <v>645</v>
      </c>
      <c r="B111" s="475"/>
      <c r="C111" s="475"/>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475"/>
      <c r="AE111" s="475"/>
      <c r="AF111" s="475"/>
      <c r="AG111" s="475"/>
      <c r="AH111" s="475"/>
      <c r="AI111" s="475"/>
      <c r="AJ111" s="475"/>
      <c r="AK111" s="475"/>
      <c r="AL111" s="475"/>
      <c r="AM111" s="475"/>
      <c r="AN111" s="475"/>
      <c r="AO111" s="475"/>
      <c r="AP111" s="475"/>
      <c r="AQ111" s="475"/>
      <c r="AR111" s="475"/>
      <c r="AS111" s="475"/>
      <c r="AT111" s="475"/>
      <c r="AU111" s="475"/>
      <c r="AV111" s="475"/>
      <c r="AW111" s="475"/>
      <c r="AX111" s="476"/>
    </row>
    <row r="112" spans="1:52" ht="24.75" customHeight="1" x14ac:dyDescent="0.2">
      <c r="A112" s="559" t="s">
        <v>245</v>
      </c>
      <c r="B112" s="560"/>
      <c r="C112" s="560"/>
      <c r="D112" s="560"/>
      <c r="E112" s="560"/>
      <c r="F112" s="560"/>
      <c r="G112" s="560"/>
      <c r="H112" s="560"/>
      <c r="I112" s="560"/>
      <c r="J112" s="560"/>
      <c r="K112" s="560"/>
      <c r="L112" s="560"/>
      <c r="M112" s="560"/>
      <c r="N112" s="560"/>
      <c r="O112" s="560"/>
      <c r="P112" s="560"/>
      <c r="Q112" s="560"/>
      <c r="R112" s="560"/>
      <c r="S112" s="560"/>
      <c r="T112" s="560"/>
      <c r="U112" s="560"/>
      <c r="V112" s="560"/>
      <c r="W112" s="560"/>
      <c r="X112" s="560"/>
      <c r="Y112" s="560"/>
      <c r="Z112" s="560"/>
      <c r="AA112" s="560"/>
      <c r="AB112" s="560"/>
      <c r="AC112" s="560"/>
      <c r="AD112" s="560"/>
      <c r="AE112" s="560"/>
      <c r="AF112" s="560"/>
      <c r="AG112" s="560"/>
      <c r="AH112" s="560"/>
      <c r="AI112" s="560"/>
      <c r="AJ112" s="560"/>
      <c r="AK112" s="560"/>
      <c r="AL112" s="560"/>
      <c r="AM112" s="560"/>
      <c r="AN112" s="560"/>
      <c r="AO112" s="560"/>
      <c r="AP112" s="560"/>
      <c r="AQ112" s="560"/>
      <c r="AR112" s="560"/>
      <c r="AS112" s="560"/>
      <c r="AT112" s="560"/>
      <c r="AU112" s="560"/>
      <c r="AV112" s="560"/>
      <c r="AW112" s="560"/>
      <c r="AX112" s="561"/>
      <c r="AZ112" s="10"/>
    </row>
    <row r="113" spans="1:51" ht="24.75" customHeight="1" x14ac:dyDescent="0.2">
      <c r="A113" s="710" t="s">
        <v>554</v>
      </c>
      <c r="B113" s="160"/>
      <c r="C113" s="160"/>
      <c r="D113" s="161"/>
      <c r="E113" s="111" t="s">
        <v>617</v>
      </c>
      <c r="F113" s="112"/>
      <c r="G113" s="112"/>
      <c r="H113" s="112"/>
      <c r="I113" s="112"/>
      <c r="J113" s="112"/>
      <c r="K113" s="112"/>
      <c r="L113" s="112"/>
      <c r="M113" s="112"/>
      <c r="N113" s="112"/>
      <c r="O113" s="112"/>
      <c r="P113" s="113"/>
      <c r="Q113" s="111"/>
      <c r="R113" s="112"/>
      <c r="S113" s="112"/>
      <c r="T113" s="112"/>
      <c r="U113" s="112"/>
      <c r="V113" s="112"/>
      <c r="W113" s="112"/>
      <c r="X113" s="112"/>
      <c r="Y113" s="112"/>
      <c r="Z113" s="112"/>
      <c r="AA113" s="112"/>
      <c r="AB113" s="113"/>
      <c r="AC113" s="111"/>
      <c r="AD113" s="112"/>
      <c r="AE113" s="112"/>
      <c r="AF113" s="112"/>
      <c r="AG113" s="112"/>
      <c r="AH113" s="112"/>
      <c r="AI113" s="112"/>
      <c r="AJ113" s="112"/>
      <c r="AK113" s="112"/>
      <c r="AL113" s="112"/>
      <c r="AM113" s="112"/>
      <c r="AN113" s="113"/>
      <c r="AO113" s="111"/>
      <c r="AP113" s="112"/>
      <c r="AQ113" s="112"/>
      <c r="AR113" s="112"/>
      <c r="AS113" s="112"/>
      <c r="AT113" s="112"/>
      <c r="AU113" s="112"/>
      <c r="AV113" s="112"/>
      <c r="AW113" s="112"/>
      <c r="AX113" s="114"/>
      <c r="AY113" s="74"/>
    </row>
    <row r="114" spans="1:51" ht="24.75" customHeight="1" x14ac:dyDescent="0.2">
      <c r="A114" s="228" t="s">
        <v>281</v>
      </c>
      <c r="B114" s="228"/>
      <c r="C114" s="228"/>
      <c r="D114" s="228"/>
      <c r="E114" s="111" t="s">
        <v>618</v>
      </c>
      <c r="F114" s="112"/>
      <c r="G114" s="112"/>
      <c r="H114" s="112"/>
      <c r="I114" s="112"/>
      <c r="J114" s="112"/>
      <c r="K114" s="112"/>
      <c r="L114" s="112"/>
      <c r="M114" s="112"/>
      <c r="N114" s="112"/>
      <c r="O114" s="112"/>
      <c r="P114" s="113"/>
      <c r="Q114" s="111"/>
      <c r="R114" s="112"/>
      <c r="S114" s="112"/>
      <c r="T114" s="112"/>
      <c r="U114" s="112"/>
      <c r="V114" s="112"/>
      <c r="W114" s="112"/>
      <c r="X114" s="112"/>
      <c r="Y114" s="112"/>
      <c r="Z114" s="112"/>
      <c r="AA114" s="112"/>
      <c r="AB114" s="113"/>
      <c r="AC114" s="111"/>
      <c r="AD114" s="112"/>
      <c r="AE114" s="112"/>
      <c r="AF114" s="112"/>
      <c r="AG114" s="112"/>
      <c r="AH114" s="112"/>
      <c r="AI114" s="112"/>
      <c r="AJ114" s="112"/>
      <c r="AK114" s="112"/>
      <c r="AL114" s="112"/>
      <c r="AM114" s="112"/>
      <c r="AN114" s="113"/>
      <c r="AO114" s="111"/>
      <c r="AP114" s="112"/>
      <c r="AQ114" s="112"/>
      <c r="AR114" s="112"/>
      <c r="AS114" s="112"/>
      <c r="AT114" s="112"/>
      <c r="AU114" s="112"/>
      <c r="AV114" s="112"/>
      <c r="AW114" s="112"/>
      <c r="AX114" s="114"/>
    </row>
    <row r="115" spans="1:51" ht="24.75" customHeight="1" x14ac:dyDescent="0.2">
      <c r="A115" s="228" t="s">
        <v>280</v>
      </c>
      <c r="B115" s="228"/>
      <c r="C115" s="228"/>
      <c r="D115" s="228"/>
      <c r="E115" s="111" t="s">
        <v>619</v>
      </c>
      <c r="F115" s="112"/>
      <c r="G115" s="112"/>
      <c r="H115" s="112"/>
      <c r="I115" s="112"/>
      <c r="J115" s="112"/>
      <c r="K115" s="112"/>
      <c r="L115" s="112"/>
      <c r="M115" s="112"/>
      <c r="N115" s="112"/>
      <c r="O115" s="112"/>
      <c r="P115" s="113"/>
      <c r="Q115" s="111"/>
      <c r="R115" s="112"/>
      <c r="S115" s="112"/>
      <c r="T115" s="112"/>
      <c r="U115" s="112"/>
      <c r="V115" s="112"/>
      <c r="W115" s="112"/>
      <c r="X115" s="112"/>
      <c r="Y115" s="112"/>
      <c r="Z115" s="112"/>
      <c r="AA115" s="112"/>
      <c r="AB115" s="113"/>
      <c r="AC115" s="111"/>
      <c r="AD115" s="112"/>
      <c r="AE115" s="112"/>
      <c r="AF115" s="112"/>
      <c r="AG115" s="112"/>
      <c r="AH115" s="112"/>
      <c r="AI115" s="112"/>
      <c r="AJ115" s="112"/>
      <c r="AK115" s="112"/>
      <c r="AL115" s="112"/>
      <c r="AM115" s="112"/>
      <c r="AN115" s="113"/>
      <c r="AO115" s="111"/>
      <c r="AP115" s="112"/>
      <c r="AQ115" s="112"/>
      <c r="AR115" s="112"/>
      <c r="AS115" s="112"/>
      <c r="AT115" s="112"/>
      <c r="AU115" s="112"/>
      <c r="AV115" s="112"/>
      <c r="AW115" s="112"/>
      <c r="AX115" s="114"/>
    </row>
    <row r="116" spans="1:51" ht="24.75" customHeight="1" x14ac:dyDescent="0.2">
      <c r="A116" s="228" t="s">
        <v>279</v>
      </c>
      <c r="B116" s="228"/>
      <c r="C116" s="228"/>
      <c r="D116" s="228"/>
      <c r="E116" s="111" t="s">
        <v>620</v>
      </c>
      <c r="F116" s="112"/>
      <c r="G116" s="112"/>
      <c r="H116" s="112"/>
      <c r="I116" s="112"/>
      <c r="J116" s="112"/>
      <c r="K116" s="112"/>
      <c r="L116" s="112"/>
      <c r="M116" s="112"/>
      <c r="N116" s="112"/>
      <c r="O116" s="112"/>
      <c r="P116" s="113"/>
      <c r="Q116" s="111"/>
      <c r="R116" s="112"/>
      <c r="S116" s="112"/>
      <c r="T116" s="112"/>
      <c r="U116" s="112"/>
      <c r="V116" s="112"/>
      <c r="W116" s="112"/>
      <c r="X116" s="112"/>
      <c r="Y116" s="112"/>
      <c r="Z116" s="112"/>
      <c r="AA116" s="112"/>
      <c r="AB116" s="113"/>
      <c r="AC116" s="111"/>
      <c r="AD116" s="112"/>
      <c r="AE116" s="112"/>
      <c r="AF116" s="112"/>
      <c r="AG116" s="112"/>
      <c r="AH116" s="112"/>
      <c r="AI116" s="112"/>
      <c r="AJ116" s="112"/>
      <c r="AK116" s="112"/>
      <c r="AL116" s="112"/>
      <c r="AM116" s="112"/>
      <c r="AN116" s="113"/>
      <c r="AO116" s="111"/>
      <c r="AP116" s="112"/>
      <c r="AQ116" s="112"/>
      <c r="AR116" s="112"/>
      <c r="AS116" s="112"/>
      <c r="AT116" s="112"/>
      <c r="AU116" s="112"/>
      <c r="AV116" s="112"/>
      <c r="AW116" s="112"/>
      <c r="AX116" s="114"/>
    </row>
    <row r="117" spans="1:51" ht="24.75" customHeight="1" x14ac:dyDescent="0.2">
      <c r="A117" s="228" t="s">
        <v>278</v>
      </c>
      <c r="B117" s="228"/>
      <c r="C117" s="228"/>
      <c r="D117" s="228"/>
      <c r="E117" s="111" t="s">
        <v>621</v>
      </c>
      <c r="F117" s="112"/>
      <c r="G117" s="112"/>
      <c r="H117" s="112"/>
      <c r="I117" s="112"/>
      <c r="J117" s="112"/>
      <c r="K117" s="112"/>
      <c r="L117" s="112"/>
      <c r="M117" s="112"/>
      <c r="N117" s="112"/>
      <c r="O117" s="112"/>
      <c r="P117" s="113"/>
      <c r="Q117" s="111"/>
      <c r="R117" s="112"/>
      <c r="S117" s="112"/>
      <c r="T117" s="112"/>
      <c r="U117" s="112"/>
      <c r="V117" s="112"/>
      <c r="W117" s="112"/>
      <c r="X117" s="112"/>
      <c r="Y117" s="112"/>
      <c r="Z117" s="112"/>
      <c r="AA117" s="112"/>
      <c r="AB117" s="113"/>
      <c r="AC117" s="111"/>
      <c r="AD117" s="112"/>
      <c r="AE117" s="112"/>
      <c r="AF117" s="112"/>
      <c r="AG117" s="112"/>
      <c r="AH117" s="112"/>
      <c r="AI117" s="112"/>
      <c r="AJ117" s="112"/>
      <c r="AK117" s="112"/>
      <c r="AL117" s="112"/>
      <c r="AM117" s="112"/>
      <c r="AN117" s="113"/>
      <c r="AO117" s="111"/>
      <c r="AP117" s="112"/>
      <c r="AQ117" s="112"/>
      <c r="AR117" s="112"/>
      <c r="AS117" s="112"/>
      <c r="AT117" s="112"/>
      <c r="AU117" s="112"/>
      <c r="AV117" s="112"/>
      <c r="AW117" s="112"/>
      <c r="AX117" s="114"/>
    </row>
    <row r="118" spans="1:51" ht="24.75" customHeight="1" x14ac:dyDescent="0.2">
      <c r="A118" s="228" t="s">
        <v>277</v>
      </c>
      <c r="B118" s="228"/>
      <c r="C118" s="228"/>
      <c r="D118" s="228"/>
      <c r="E118" s="111" t="s">
        <v>622</v>
      </c>
      <c r="F118" s="112"/>
      <c r="G118" s="112"/>
      <c r="H118" s="112"/>
      <c r="I118" s="112"/>
      <c r="J118" s="112"/>
      <c r="K118" s="112"/>
      <c r="L118" s="112"/>
      <c r="M118" s="112"/>
      <c r="N118" s="112"/>
      <c r="O118" s="112"/>
      <c r="P118" s="113"/>
      <c r="Q118" s="111"/>
      <c r="R118" s="112"/>
      <c r="S118" s="112"/>
      <c r="T118" s="112"/>
      <c r="U118" s="112"/>
      <c r="V118" s="112"/>
      <c r="W118" s="112"/>
      <c r="X118" s="112"/>
      <c r="Y118" s="112"/>
      <c r="Z118" s="112"/>
      <c r="AA118" s="112"/>
      <c r="AB118" s="113"/>
      <c r="AC118" s="111"/>
      <c r="AD118" s="112"/>
      <c r="AE118" s="112"/>
      <c r="AF118" s="112"/>
      <c r="AG118" s="112"/>
      <c r="AH118" s="112"/>
      <c r="AI118" s="112"/>
      <c r="AJ118" s="112"/>
      <c r="AK118" s="112"/>
      <c r="AL118" s="112"/>
      <c r="AM118" s="112"/>
      <c r="AN118" s="113"/>
      <c r="AO118" s="111"/>
      <c r="AP118" s="112"/>
      <c r="AQ118" s="112"/>
      <c r="AR118" s="112"/>
      <c r="AS118" s="112"/>
      <c r="AT118" s="112"/>
      <c r="AU118" s="112"/>
      <c r="AV118" s="112"/>
      <c r="AW118" s="112"/>
      <c r="AX118" s="114"/>
    </row>
    <row r="119" spans="1:51" ht="24.75" customHeight="1" x14ac:dyDescent="0.2">
      <c r="A119" s="228" t="s">
        <v>276</v>
      </c>
      <c r="B119" s="228"/>
      <c r="C119" s="228"/>
      <c r="D119" s="228"/>
      <c r="E119" s="111" t="s">
        <v>619</v>
      </c>
      <c r="F119" s="112"/>
      <c r="G119" s="112"/>
      <c r="H119" s="112"/>
      <c r="I119" s="112"/>
      <c r="J119" s="112"/>
      <c r="K119" s="112"/>
      <c r="L119" s="112"/>
      <c r="M119" s="112"/>
      <c r="N119" s="112"/>
      <c r="O119" s="112"/>
      <c r="P119" s="113"/>
      <c r="Q119" s="111"/>
      <c r="R119" s="112"/>
      <c r="S119" s="112"/>
      <c r="T119" s="112"/>
      <c r="U119" s="112"/>
      <c r="V119" s="112"/>
      <c r="W119" s="112"/>
      <c r="X119" s="112"/>
      <c r="Y119" s="112"/>
      <c r="Z119" s="112"/>
      <c r="AA119" s="112"/>
      <c r="AB119" s="113"/>
      <c r="AC119" s="111"/>
      <c r="AD119" s="112"/>
      <c r="AE119" s="112"/>
      <c r="AF119" s="112"/>
      <c r="AG119" s="112"/>
      <c r="AH119" s="112"/>
      <c r="AI119" s="112"/>
      <c r="AJ119" s="112"/>
      <c r="AK119" s="112"/>
      <c r="AL119" s="112"/>
      <c r="AM119" s="112"/>
      <c r="AN119" s="113"/>
      <c r="AO119" s="111"/>
      <c r="AP119" s="112"/>
      <c r="AQ119" s="112"/>
      <c r="AR119" s="112"/>
      <c r="AS119" s="112"/>
      <c r="AT119" s="112"/>
      <c r="AU119" s="112"/>
      <c r="AV119" s="112"/>
      <c r="AW119" s="112"/>
      <c r="AX119" s="114"/>
    </row>
    <row r="120" spans="1:51" ht="24.75" customHeight="1" x14ac:dyDescent="0.2">
      <c r="A120" s="228" t="s">
        <v>275</v>
      </c>
      <c r="B120" s="228"/>
      <c r="C120" s="228"/>
      <c r="D120" s="228"/>
      <c r="E120" s="111" t="s">
        <v>618</v>
      </c>
      <c r="F120" s="112"/>
      <c r="G120" s="112"/>
      <c r="H120" s="112"/>
      <c r="I120" s="112"/>
      <c r="J120" s="112"/>
      <c r="K120" s="112"/>
      <c r="L120" s="112"/>
      <c r="M120" s="112"/>
      <c r="N120" s="112"/>
      <c r="O120" s="112"/>
      <c r="P120" s="113"/>
      <c r="Q120" s="111"/>
      <c r="R120" s="112"/>
      <c r="S120" s="112"/>
      <c r="T120" s="112"/>
      <c r="U120" s="112"/>
      <c r="V120" s="112"/>
      <c r="W120" s="112"/>
      <c r="X120" s="112"/>
      <c r="Y120" s="112"/>
      <c r="Z120" s="112"/>
      <c r="AA120" s="112"/>
      <c r="AB120" s="113"/>
      <c r="AC120" s="111"/>
      <c r="AD120" s="112"/>
      <c r="AE120" s="112"/>
      <c r="AF120" s="112"/>
      <c r="AG120" s="112"/>
      <c r="AH120" s="112"/>
      <c r="AI120" s="112"/>
      <c r="AJ120" s="112"/>
      <c r="AK120" s="112"/>
      <c r="AL120" s="112"/>
      <c r="AM120" s="112"/>
      <c r="AN120" s="113"/>
      <c r="AO120" s="111"/>
      <c r="AP120" s="112"/>
      <c r="AQ120" s="112"/>
      <c r="AR120" s="112"/>
      <c r="AS120" s="112"/>
      <c r="AT120" s="112"/>
      <c r="AU120" s="112"/>
      <c r="AV120" s="112"/>
      <c r="AW120" s="112"/>
      <c r="AX120" s="114"/>
    </row>
    <row r="121" spans="1:51" ht="24.75" customHeight="1" x14ac:dyDescent="0.2">
      <c r="A121" s="228" t="s">
        <v>274</v>
      </c>
      <c r="B121" s="228"/>
      <c r="C121" s="228"/>
      <c r="D121" s="228"/>
      <c r="E121" s="111" t="s">
        <v>619</v>
      </c>
      <c r="F121" s="112"/>
      <c r="G121" s="112"/>
      <c r="H121" s="112"/>
      <c r="I121" s="112"/>
      <c r="J121" s="112"/>
      <c r="K121" s="112"/>
      <c r="L121" s="112"/>
      <c r="M121" s="112"/>
      <c r="N121" s="112"/>
      <c r="O121" s="112"/>
      <c r="P121" s="113"/>
      <c r="Q121" s="741"/>
      <c r="R121" s="742"/>
      <c r="S121" s="742"/>
      <c r="T121" s="742"/>
      <c r="U121" s="742"/>
      <c r="V121" s="742"/>
      <c r="W121" s="742"/>
      <c r="X121" s="742"/>
      <c r="Y121" s="742"/>
      <c r="Z121" s="742"/>
      <c r="AA121" s="742"/>
      <c r="AB121" s="743"/>
      <c r="AC121" s="741"/>
      <c r="AD121" s="742"/>
      <c r="AE121" s="742"/>
      <c r="AF121" s="742"/>
      <c r="AG121" s="742"/>
      <c r="AH121" s="742"/>
      <c r="AI121" s="742"/>
      <c r="AJ121" s="742"/>
      <c r="AK121" s="742"/>
      <c r="AL121" s="742"/>
      <c r="AM121" s="742"/>
      <c r="AN121" s="743"/>
      <c r="AO121" s="111"/>
      <c r="AP121" s="112"/>
      <c r="AQ121" s="112"/>
      <c r="AR121" s="112"/>
      <c r="AS121" s="112"/>
      <c r="AT121" s="112"/>
      <c r="AU121" s="112"/>
      <c r="AV121" s="112"/>
      <c r="AW121" s="112"/>
      <c r="AX121" s="114"/>
    </row>
    <row r="122" spans="1:51" ht="24.75" customHeight="1" x14ac:dyDescent="0.2">
      <c r="A122" s="228" t="s">
        <v>427</v>
      </c>
      <c r="B122" s="228"/>
      <c r="C122" s="228"/>
      <c r="D122" s="228"/>
      <c r="E122" s="709" t="s">
        <v>623</v>
      </c>
      <c r="F122" s="708"/>
      <c r="G122" s="708"/>
      <c r="H122" s="77" t="str">
        <f>IF(E122="","","-")</f>
        <v>-</v>
      </c>
      <c r="I122" s="708"/>
      <c r="J122" s="708"/>
      <c r="K122" s="77" t="str">
        <f>IF(I122="","","-")</f>
        <v/>
      </c>
      <c r="L122" s="115">
        <v>33</v>
      </c>
      <c r="M122" s="115"/>
      <c r="N122" s="77" t="str">
        <f>IF(O122="","","-")</f>
        <v/>
      </c>
      <c r="O122" s="739"/>
      <c r="P122" s="740"/>
      <c r="Q122" s="709"/>
      <c r="R122" s="708"/>
      <c r="S122" s="708"/>
      <c r="T122" s="77" t="str">
        <f>IF(Q122="","","-")</f>
        <v/>
      </c>
      <c r="U122" s="708"/>
      <c r="V122" s="708"/>
      <c r="W122" s="77" t="str">
        <f>IF(U122="","","-")</f>
        <v/>
      </c>
      <c r="X122" s="115"/>
      <c r="Y122" s="115"/>
      <c r="Z122" s="77" t="str">
        <f>IF(AA122="","","-")</f>
        <v/>
      </c>
      <c r="AA122" s="739"/>
      <c r="AB122" s="740"/>
      <c r="AC122" s="709"/>
      <c r="AD122" s="708"/>
      <c r="AE122" s="708"/>
      <c r="AF122" s="77" t="str">
        <f>IF(AC122="","","-")</f>
        <v/>
      </c>
      <c r="AG122" s="708"/>
      <c r="AH122" s="708"/>
      <c r="AI122" s="77" t="str">
        <f>IF(AG122="","","-")</f>
        <v/>
      </c>
      <c r="AJ122" s="115"/>
      <c r="AK122" s="115"/>
      <c r="AL122" s="77" t="str">
        <f>IF(AM122="","","-")</f>
        <v/>
      </c>
      <c r="AM122" s="739"/>
      <c r="AN122" s="740"/>
      <c r="AO122" s="709"/>
      <c r="AP122" s="708"/>
      <c r="AQ122" s="77" t="str">
        <f>IF(AO122="","","-")</f>
        <v/>
      </c>
      <c r="AR122" s="708"/>
      <c r="AS122" s="708"/>
      <c r="AT122" s="77" t="str">
        <f>IF(AR122="","","-")</f>
        <v/>
      </c>
      <c r="AU122" s="115"/>
      <c r="AV122" s="115"/>
      <c r="AW122" s="77" t="str">
        <f>IF(AX122="","","-")</f>
        <v/>
      </c>
      <c r="AX122" s="80"/>
    </row>
    <row r="123" spans="1:51" ht="24.75" customHeight="1" x14ac:dyDescent="0.2">
      <c r="A123" s="228" t="s">
        <v>390</v>
      </c>
      <c r="B123" s="228"/>
      <c r="C123" s="228"/>
      <c r="D123" s="228"/>
      <c r="E123" s="709" t="s">
        <v>143</v>
      </c>
      <c r="F123" s="708"/>
      <c r="G123" s="708"/>
      <c r="H123" s="77" t="str">
        <f>IF(E123="","","-")</f>
        <v>-</v>
      </c>
      <c r="I123" s="708" t="s">
        <v>294</v>
      </c>
      <c r="J123" s="708"/>
      <c r="K123" s="77" t="str">
        <f>IF(I123="","","-")</f>
        <v>-</v>
      </c>
      <c r="L123" s="115">
        <v>11</v>
      </c>
      <c r="M123" s="115"/>
      <c r="N123" s="77" t="str">
        <f>IF(O123="","","-")</f>
        <v/>
      </c>
      <c r="O123" s="739"/>
      <c r="P123" s="740"/>
      <c r="Q123" s="709"/>
      <c r="R123" s="708"/>
      <c r="S123" s="708"/>
      <c r="T123" s="77" t="str">
        <f>IF(Q123="","","-")</f>
        <v/>
      </c>
      <c r="U123" s="708"/>
      <c r="V123" s="708"/>
      <c r="W123" s="77" t="str">
        <f>IF(U123="","","-")</f>
        <v/>
      </c>
      <c r="X123" s="115"/>
      <c r="Y123" s="115"/>
      <c r="Z123" s="77" t="str">
        <f>IF(AA123="","","-")</f>
        <v/>
      </c>
      <c r="AA123" s="739"/>
      <c r="AB123" s="740"/>
      <c r="AC123" s="709"/>
      <c r="AD123" s="708"/>
      <c r="AE123" s="708"/>
      <c r="AF123" s="77" t="str">
        <f>IF(AC123="","","-")</f>
        <v/>
      </c>
      <c r="AG123" s="708"/>
      <c r="AH123" s="708"/>
      <c r="AI123" s="77" t="str">
        <f>IF(AG123="","","-")</f>
        <v/>
      </c>
      <c r="AJ123" s="115"/>
      <c r="AK123" s="115"/>
      <c r="AL123" s="77" t="str">
        <f>IF(AM123="","","-")</f>
        <v/>
      </c>
      <c r="AM123" s="739"/>
      <c r="AN123" s="740"/>
      <c r="AO123" s="709"/>
      <c r="AP123" s="708"/>
      <c r="AQ123" s="77" t="str">
        <f>IF(AO123="","","-")</f>
        <v/>
      </c>
      <c r="AR123" s="708"/>
      <c r="AS123" s="708"/>
      <c r="AT123" s="77" t="str">
        <f>IF(AR123="","","-")</f>
        <v/>
      </c>
      <c r="AU123" s="115"/>
      <c r="AV123" s="115"/>
      <c r="AW123" s="77" t="str">
        <f>IF(AX123="","","-")</f>
        <v/>
      </c>
      <c r="AX123" s="80"/>
    </row>
    <row r="124" spans="1:51" ht="28.35" customHeight="1" x14ac:dyDescent="0.2">
      <c r="A124" s="344" t="s">
        <v>268</v>
      </c>
      <c r="B124" s="345"/>
      <c r="C124" s="345"/>
      <c r="D124" s="345"/>
      <c r="E124" s="345"/>
      <c r="F124" s="346"/>
      <c r="G124" s="62" t="s">
        <v>589</v>
      </c>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6"/>
    </row>
    <row r="125" spans="1:51" ht="28.35" customHeight="1" x14ac:dyDescent="0.2">
      <c r="A125" s="344"/>
      <c r="B125" s="345"/>
      <c r="C125" s="345"/>
      <c r="D125" s="345"/>
      <c r="E125" s="345"/>
      <c r="F125" s="346"/>
      <c r="G125" s="84"/>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6"/>
    </row>
    <row r="126" spans="1:51" ht="28.35" customHeight="1" x14ac:dyDescent="0.2">
      <c r="A126" s="344"/>
      <c r="B126" s="345"/>
      <c r="C126" s="345"/>
      <c r="D126" s="345"/>
      <c r="E126" s="345"/>
      <c r="F126" s="346"/>
      <c r="G126" s="84"/>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6"/>
    </row>
    <row r="127" spans="1:51" ht="28.35" customHeight="1" x14ac:dyDescent="0.2">
      <c r="A127" s="344"/>
      <c r="B127" s="345"/>
      <c r="C127" s="345"/>
      <c r="D127" s="345"/>
      <c r="E127" s="345"/>
      <c r="F127" s="346"/>
      <c r="G127" s="84"/>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6"/>
    </row>
    <row r="128" spans="1:51" ht="27.75" customHeight="1" x14ac:dyDescent="0.2">
      <c r="A128" s="344"/>
      <c r="B128" s="345"/>
      <c r="C128" s="345"/>
      <c r="D128" s="345"/>
      <c r="E128" s="345"/>
      <c r="F128" s="346"/>
      <c r="G128" s="84"/>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6"/>
    </row>
    <row r="129" spans="1:51" ht="28.35" customHeight="1" x14ac:dyDescent="0.2">
      <c r="A129" s="344"/>
      <c r="B129" s="345"/>
      <c r="C129" s="345"/>
      <c r="D129" s="345"/>
      <c r="E129" s="345"/>
      <c r="F129" s="346"/>
      <c r="G129" s="84"/>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6"/>
    </row>
    <row r="130" spans="1:51" ht="28.35" customHeight="1" x14ac:dyDescent="0.2">
      <c r="A130" s="344"/>
      <c r="B130" s="345"/>
      <c r="C130" s="345"/>
      <c r="D130" s="345"/>
      <c r="E130" s="345"/>
      <c r="F130" s="346"/>
      <c r="G130" s="81"/>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3"/>
    </row>
    <row r="131" spans="1:51" ht="27.75" customHeight="1" x14ac:dyDescent="0.2">
      <c r="A131" s="344"/>
      <c r="B131" s="345"/>
      <c r="C131" s="345"/>
      <c r="D131" s="345"/>
      <c r="E131" s="345"/>
      <c r="F131" s="346"/>
      <c r="G131" s="81"/>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3"/>
    </row>
    <row r="132" spans="1:51" ht="28.35" customHeight="1" x14ac:dyDescent="0.2">
      <c r="A132" s="344"/>
      <c r="B132" s="345"/>
      <c r="C132" s="345"/>
      <c r="D132" s="345"/>
      <c r="E132" s="345"/>
      <c r="F132" s="346"/>
      <c r="G132" s="81"/>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3"/>
    </row>
    <row r="133" spans="1:51" ht="28.35" customHeight="1" x14ac:dyDescent="0.2">
      <c r="A133" s="344"/>
      <c r="B133" s="345"/>
      <c r="C133" s="345"/>
      <c r="D133" s="345"/>
      <c r="E133" s="345"/>
      <c r="F133" s="346"/>
      <c r="G133" s="81"/>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5"/>
      <c r="AQ133" s="82"/>
      <c r="AR133" s="82"/>
      <c r="AS133" s="82"/>
      <c r="AT133" s="82"/>
      <c r="AU133" s="82"/>
      <c r="AV133" s="82"/>
      <c r="AW133" s="82"/>
      <c r="AX133" s="83"/>
    </row>
    <row r="134" spans="1:51" ht="28.35" customHeight="1" x14ac:dyDescent="0.2">
      <c r="A134" s="344"/>
      <c r="B134" s="345"/>
      <c r="C134" s="345"/>
      <c r="D134" s="345"/>
      <c r="E134" s="345"/>
      <c r="F134" s="346"/>
      <c r="G134" s="81"/>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3"/>
    </row>
    <row r="135" spans="1:51" ht="28.35" customHeight="1" x14ac:dyDescent="0.2">
      <c r="A135" s="344"/>
      <c r="B135" s="345"/>
      <c r="C135" s="345"/>
      <c r="D135" s="345"/>
      <c r="E135" s="345"/>
      <c r="F135" s="346"/>
      <c r="G135" s="81"/>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5"/>
      <c r="AM135" s="82"/>
      <c r="AN135" s="82"/>
      <c r="AO135" s="82"/>
      <c r="AP135" s="82"/>
      <c r="AQ135" s="82"/>
      <c r="AR135" s="82"/>
      <c r="AS135" s="82"/>
      <c r="AT135" s="82"/>
      <c r="AU135" s="82"/>
      <c r="AV135" s="82"/>
      <c r="AW135" s="82"/>
      <c r="AX135" s="83"/>
    </row>
    <row r="136" spans="1:51" ht="28.35" customHeight="1" x14ac:dyDescent="0.2">
      <c r="A136" s="344"/>
      <c r="B136" s="345"/>
      <c r="C136" s="345"/>
      <c r="D136" s="345"/>
      <c r="E136" s="345"/>
      <c r="F136" s="346"/>
      <c r="G136" s="81"/>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3"/>
    </row>
    <row r="137" spans="1:51" ht="27.75" customHeight="1" thickBot="1" x14ac:dyDescent="0.25">
      <c r="A137" s="344"/>
      <c r="B137" s="345"/>
      <c r="C137" s="345"/>
      <c r="D137" s="345"/>
      <c r="E137" s="345"/>
      <c r="F137" s="346"/>
      <c r="G137" s="81"/>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3"/>
    </row>
    <row r="138" spans="1:51" ht="24.75" customHeight="1" x14ac:dyDescent="0.2">
      <c r="A138" s="600" t="s">
        <v>270</v>
      </c>
      <c r="B138" s="601"/>
      <c r="C138" s="601"/>
      <c r="D138" s="601"/>
      <c r="E138" s="601"/>
      <c r="F138" s="602"/>
      <c r="G138" s="340" t="s">
        <v>250</v>
      </c>
      <c r="H138" s="341"/>
      <c r="I138" s="341"/>
      <c r="J138" s="341"/>
      <c r="K138" s="341"/>
      <c r="L138" s="341"/>
      <c r="M138" s="341"/>
      <c r="N138" s="341"/>
      <c r="O138" s="341"/>
      <c r="P138" s="341"/>
      <c r="Q138" s="341"/>
      <c r="R138" s="341"/>
      <c r="S138" s="341"/>
      <c r="T138" s="341"/>
      <c r="U138" s="341"/>
      <c r="V138" s="341"/>
      <c r="W138" s="341"/>
      <c r="X138" s="341"/>
      <c r="Y138" s="341"/>
      <c r="Z138" s="341"/>
      <c r="AA138" s="341"/>
      <c r="AB138" s="342"/>
      <c r="AC138" s="340" t="s">
        <v>251</v>
      </c>
      <c r="AD138" s="341"/>
      <c r="AE138" s="341"/>
      <c r="AF138" s="341"/>
      <c r="AG138" s="341"/>
      <c r="AH138" s="341"/>
      <c r="AI138" s="341"/>
      <c r="AJ138" s="341"/>
      <c r="AK138" s="341"/>
      <c r="AL138" s="341"/>
      <c r="AM138" s="341"/>
      <c r="AN138" s="341"/>
      <c r="AO138" s="341"/>
      <c r="AP138" s="341"/>
      <c r="AQ138" s="341"/>
      <c r="AR138" s="341"/>
      <c r="AS138" s="341"/>
      <c r="AT138" s="341"/>
      <c r="AU138" s="341"/>
      <c r="AV138" s="341"/>
      <c r="AW138" s="341"/>
      <c r="AX138" s="552"/>
    </row>
    <row r="139" spans="1:51" ht="24.75" customHeight="1" x14ac:dyDescent="0.2">
      <c r="A139" s="603"/>
      <c r="B139" s="604"/>
      <c r="C139" s="604"/>
      <c r="D139" s="604"/>
      <c r="E139" s="604"/>
      <c r="F139" s="605"/>
      <c r="G139" s="107" t="s">
        <v>17</v>
      </c>
      <c r="H139" s="108"/>
      <c r="I139" s="108"/>
      <c r="J139" s="108"/>
      <c r="K139" s="108"/>
      <c r="L139" s="109" t="s">
        <v>18</v>
      </c>
      <c r="M139" s="108"/>
      <c r="N139" s="108"/>
      <c r="O139" s="108"/>
      <c r="P139" s="108"/>
      <c r="Q139" s="108"/>
      <c r="R139" s="108"/>
      <c r="S139" s="108"/>
      <c r="T139" s="108"/>
      <c r="U139" s="108"/>
      <c r="V139" s="108"/>
      <c r="W139" s="108"/>
      <c r="X139" s="110"/>
      <c r="Y139" s="104" t="s">
        <v>19</v>
      </c>
      <c r="Z139" s="105"/>
      <c r="AA139" s="105"/>
      <c r="AB139" s="106"/>
      <c r="AC139" s="107" t="s">
        <v>17</v>
      </c>
      <c r="AD139" s="108"/>
      <c r="AE139" s="108"/>
      <c r="AF139" s="108"/>
      <c r="AG139" s="108"/>
      <c r="AH139" s="109" t="s">
        <v>18</v>
      </c>
      <c r="AI139" s="108"/>
      <c r="AJ139" s="108"/>
      <c r="AK139" s="108"/>
      <c r="AL139" s="108"/>
      <c r="AM139" s="108"/>
      <c r="AN139" s="108"/>
      <c r="AO139" s="108"/>
      <c r="AP139" s="108"/>
      <c r="AQ139" s="108"/>
      <c r="AR139" s="108"/>
      <c r="AS139" s="108"/>
      <c r="AT139" s="110"/>
      <c r="AU139" s="104" t="s">
        <v>19</v>
      </c>
      <c r="AV139" s="105"/>
      <c r="AW139" s="105"/>
      <c r="AX139" s="336"/>
    </row>
    <row r="140" spans="1:51" ht="24.75" customHeight="1" x14ac:dyDescent="0.2">
      <c r="A140" s="603"/>
      <c r="B140" s="604"/>
      <c r="C140" s="604"/>
      <c r="D140" s="604"/>
      <c r="E140" s="604"/>
      <c r="F140" s="605"/>
      <c r="G140" s="95" t="s">
        <v>632</v>
      </c>
      <c r="H140" s="96"/>
      <c r="I140" s="96"/>
      <c r="J140" s="96"/>
      <c r="K140" s="97"/>
      <c r="L140" s="98" t="s">
        <v>635</v>
      </c>
      <c r="M140" s="536"/>
      <c r="N140" s="536"/>
      <c r="O140" s="536"/>
      <c r="P140" s="536"/>
      <c r="Q140" s="536"/>
      <c r="R140" s="536"/>
      <c r="S140" s="536"/>
      <c r="T140" s="536"/>
      <c r="U140" s="536"/>
      <c r="V140" s="536"/>
      <c r="W140" s="536"/>
      <c r="X140" s="537"/>
      <c r="Y140" s="101">
        <v>13</v>
      </c>
      <c r="Z140" s="102"/>
      <c r="AA140" s="102"/>
      <c r="AB140" s="221"/>
      <c r="AC140" s="95" t="s">
        <v>632</v>
      </c>
      <c r="AD140" s="96"/>
      <c r="AE140" s="96"/>
      <c r="AF140" s="96"/>
      <c r="AG140" s="97"/>
      <c r="AH140" s="98" t="s">
        <v>633</v>
      </c>
      <c r="AI140" s="99"/>
      <c r="AJ140" s="99"/>
      <c r="AK140" s="99"/>
      <c r="AL140" s="99"/>
      <c r="AM140" s="99"/>
      <c r="AN140" s="99"/>
      <c r="AO140" s="99"/>
      <c r="AP140" s="99"/>
      <c r="AQ140" s="99"/>
      <c r="AR140" s="99"/>
      <c r="AS140" s="99"/>
      <c r="AT140" s="100"/>
      <c r="AU140" s="101">
        <v>802</v>
      </c>
      <c r="AV140" s="102"/>
      <c r="AW140" s="102"/>
      <c r="AX140" s="221"/>
    </row>
    <row r="141" spans="1:51" ht="24.75" customHeight="1" thickBot="1" x14ac:dyDescent="0.25">
      <c r="A141" s="603"/>
      <c r="B141" s="604"/>
      <c r="C141" s="604"/>
      <c r="D141" s="604"/>
      <c r="E141" s="604"/>
      <c r="F141" s="605"/>
      <c r="G141" s="538" t="s">
        <v>20</v>
      </c>
      <c r="H141" s="539"/>
      <c r="I141" s="539"/>
      <c r="J141" s="539"/>
      <c r="K141" s="539"/>
      <c r="L141" s="540"/>
      <c r="M141" s="541"/>
      <c r="N141" s="541"/>
      <c r="O141" s="541"/>
      <c r="P141" s="541"/>
      <c r="Q141" s="541"/>
      <c r="R141" s="541"/>
      <c r="S141" s="541"/>
      <c r="T141" s="541"/>
      <c r="U141" s="541"/>
      <c r="V141" s="541"/>
      <c r="W141" s="541"/>
      <c r="X141" s="542"/>
      <c r="Y141" s="543">
        <f>SUM(Y140:AB140)</f>
        <v>13</v>
      </c>
      <c r="Z141" s="544"/>
      <c r="AA141" s="544"/>
      <c r="AB141" s="545"/>
      <c r="AC141" s="538" t="s">
        <v>20</v>
      </c>
      <c r="AD141" s="539"/>
      <c r="AE141" s="539"/>
      <c r="AF141" s="539"/>
      <c r="AG141" s="539"/>
      <c r="AH141" s="540"/>
      <c r="AI141" s="541"/>
      <c r="AJ141" s="541"/>
      <c r="AK141" s="541"/>
      <c r="AL141" s="541"/>
      <c r="AM141" s="541"/>
      <c r="AN141" s="541"/>
      <c r="AO141" s="541"/>
      <c r="AP141" s="541"/>
      <c r="AQ141" s="541"/>
      <c r="AR141" s="541"/>
      <c r="AS141" s="541"/>
      <c r="AT141" s="542"/>
      <c r="AU141" s="543">
        <f>SUM(AU140:AX140)</f>
        <v>802</v>
      </c>
      <c r="AV141" s="544"/>
      <c r="AW141" s="544"/>
      <c r="AX141" s="546"/>
    </row>
    <row r="142" spans="1:51" ht="24.75" customHeight="1" x14ac:dyDescent="0.2">
      <c r="A142" s="603"/>
      <c r="B142" s="604"/>
      <c r="C142" s="604"/>
      <c r="D142" s="604"/>
      <c r="E142" s="604"/>
      <c r="F142" s="605"/>
      <c r="G142" s="340" t="s">
        <v>225</v>
      </c>
      <c r="H142" s="341"/>
      <c r="I142" s="341"/>
      <c r="J142" s="341"/>
      <c r="K142" s="341"/>
      <c r="L142" s="341"/>
      <c r="M142" s="341"/>
      <c r="N142" s="341"/>
      <c r="O142" s="341"/>
      <c r="P142" s="341"/>
      <c r="Q142" s="341"/>
      <c r="R142" s="341"/>
      <c r="S142" s="341"/>
      <c r="T142" s="341"/>
      <c r="U142" s="341"/>
      <c r="V142" s="341"/>
      <c r="W142" s="341"/>
      <c r="X142" s="341"/>
      <c r="Y142" s="341"/>
      <c r="Z142" s="341"/>
      <c r="AA142" s="341"/>
      <c r="AB142" s="342"/>
      <c r="AC142" s="340" t="s">
        <v>224</v>
      </c>
      <c r="AD142" s="341"/>
      <c r="AE142" s="341"/>
      <c r="AF142" s="341"/>
      <c r="AG142" s="341"/>
      <c r="AH142" s="341"/>
      <c r="AI142" s="341"/>
      <c r="AJ142" s="341"/>
      <c r="AK142" s="341"/>
      <c r="AL142" s="341"/>
      <c r="AM142" s="341"/>
      <c r="AN142" s="341"/>
      <c r="AO142" s="341"/>
      <c r="AP142" s="341"/>
      <c r="AQ142" s="341"/>
      <c r="AR142" s="341"/>
      <c r="AS142" s="341"/>
      <c r="AT142" s="341"/>
      <c r="AU142" s="341"/>
      <c r="AV142" s="341"/>
      <c r="AW142" s="341"/>
      <c r="AX142" s="552"/>
      <c r="AY142">
        <f>COUNTA($G$144,$AC$144)</f>
        <v>2</v>
      </c>
    </row>
    <row r="143" spans="1:51" ht="24.75" customHeight="1" x14ac:dyDescent="0.2">
      <c r="A143" s="603"/>
      <c r="B143" s="604"/>
      <c r="C143" s="604"/>
      <c r="D143" s="604"/>
      <c r="E143" s="604"/>
      <c r="F143" s="605"/>
      <c r="G143" s="107" t="s">
        <v>17</v>
      </c>
      <c r="H143" s="108"/>
      <c r="I143" s="108"/>
      <c r="J143" s="108"/>
      <c r="K143" s="108"/>
      <c r="L143" s="109" t="s">
        <v>18</v>
      </c>
      <c r="M143" s="108"/>
      <c r="N143" s="108"/>
      <c r="O143" s="108"/>
      <c r="P143" s="108"/>
      <c r="Q143" s="108"/>
      <c r="R143" s="108"/>
      <c r="S143" s="108"/>
      <c r="T143" s="108"/>
      <c r="U143" s="108"/>
      <c r="V143" s="108"/>
      <c r="W143" s="108"/>
      <c r="X143" s="110"/>
      <c r="Y143" s="104" t="s">
        <v>19</v>
      </c>
      <c r="Z143" s="105"/>
      <c r="AA143" s="105"/>
      <c r="AB143" s="106"/>
      <c r="AC143" s="107" t="s">
        <v>17</v>
      </c>
      <c r="AD143" s="108"/>
      <c r="AE143" s="108"/>
      <c r="AF143" s="108"/>
      <c r="AG143" s="108"/>
      <c r="AH143" s="109" t="s">
        <v>18</v>
      </c>
      <c r="AI143" s="108"/>
      <c r="AJ143" s="108"/>
      <c r="AK143" s="108"/>
      <c r="AL143" s="108"/>
      <c r="AM143" s="108"/>
      <c r="AN143" s="108"/>
      <c r="AO143" s="108"/>
      <c r="AP143" s="108"/>
      <c r="AQ143" s="108"/>
      <c r="AR143" s="108"/>
      <c r="AS143" s="108"/>
      <c r="AT143" s="110"/>
      <c r="AU143" s="104" t="s">
        <v>19</v>
      </c>
      <c r="AV143" s="105"/>
      <c r="AW143" s="105"/>
      <c r="AX143" s="336"/>
      <c r="AY143">
        <f>$AY$142</f>
        <v>2</v>
      </c>
    </row>
    <row r="144" spans="1:51" ht="24.75" customHeight="1" x14ac:dyDescent="0.2">
      <c r="A144" s="603"/>
      <c r="B144" s="604"/>
      <c r="C144" s="604"/>
      <c r="D144" s="604"/>
      <c r="E144" s="604"/>
      <c r="F144" s="605"/>
      <c r="G144" s="95" t="s">
        <v>632</v>
      </c>
      <c r="H144" s="96"/>
      <c r="I144" s="96"/>
      <c r="J144" s="96"/>
      <c r="K144" s="97"/>
      <c r="L144" s="98" t="s">
        <v>636</v>
      </c>
      <c r="M144" s="99"/>
      <c r="N144" s="99"/>
      <c r="O144" s="99"/>
      <c r="P144" s="99"/>
      <c r="Q144" s="99"/>
      <c r="R144" s="99"/>
      <c r="S144" s="99"/>
      <c r="T144" s="99"/>
      <c r="U144" s="99"/>
      <c r="V144" s="99"/>
      <c r="W144" s="99"/>
      <c r="X144" s="100"/>
      <c r="Y144" s="101">
        <v>465</v>
      </c>
      <c r="Z144" s="102"/>
      <c r="AA144" s="102"/>
      <c r="AB144" s="103"/>
      <c r="AC144" s="95" t="s">
        <v>634</v>
      </c>
      <c r="AD144" s="96"/>
      <c r="AE144" s="96"/>
      <c r="AF144" s="96"/>
      <c r="AG144" s="97"/>
      <c r="AH144" s="98" t="s">
        <v>637</v>
      </c>
      <c r="AI144" s="99"/>
      <c r="AJ144" s="99"/>
      <c r="AK144" s="99"/>
      <c r="AL144" s="99"/>
      <c r="AM144" s="99"/>
      <c r="AN144" s="99"/>
      <c r="AO144" s="99"/>
      <c r="AP144" s="99"/>
      <c r="AQ144" s="99"/>
      <c r="AR144" s="99"/>
      <c r="AS144" s="99"/>
      <c r="AT144" s="100"/>
      <c r="AU144" s="101">
        <v>106</v>
      </c>
      <c r="AV144" s="102"/>
      <c r="AW144" s="102"/>
      <c r="AX144" s="221"/>
      <c r="AY144">
        <f>$AY$142</f>
        <v>2</v>
      </c>
    </row>
    <row r="145" spans="1:51" ht="24.75" customHeight="1" x14ac:dyDescent="0.2">
      <c r="A145" s="603"/>
      <c r="B145" s="604"/>
      <c r="C145" s="604"/>
      <c r="D145" s="604"/>
      <c r="E145" s="604"/>
      <c r="F145" s="605"/>
      <c r="G145" s="538" t="s">
        <v>20</v>
      </c>
      <c r="H145" s="539"/>
      <c r="I145" s="539"/>
      <c r="J145" s="539"/>
      <c r="K145" s="539"/>
      <c r="L145" s="540"/>
      <c r="M145" s="541"/>
      <c r="N145" s="541"/>
      <c r="O145" s="541"/>
      <c r="P145" s="541"/>
      <c r="Q145" s="541"/>
      <c r="R145" s="541"/>
      <c r="S145" s="541"/>
      <c r="T145" s="541"/>
      <c r="U145" s="541"/>
      <c r="V145" s="541"/>
      <c r="W145" s="541"/>
      <c r="X145" s="542"/>
      <c r="Y145" s="543">
        <f>SUM(Y144:AB144)</f>
        <v>465</v>
      </c>
      <c r="Z145" s="544"/>
      <c r="AA145" s="544"/>
      <c r="AB145" s="545"/>
      <c r="AC145" s="538" t="s">
        <v>20</v>
      </c>
      <c r="AD145" s="539"/>
      <c r="AE145" s="539"/>
      <c r="AF145" s="539"/>
      <c r="AG145" s="539"/>
      <c r="AH145" s="540"/>
      <c r="AI145" s="541"/>
      <c r="AJ145" s="541"/>
      <c r="AK145" s="541"/>
      <c r="AL145" s="541"/>
      <c r="AM145" s="541"/>
      <c r="AN145" s="541"/>
      <c r="AO145" s="541"/>
      <c r="AP145" s="541"/>
      <c r="AQ145" s="541"/>
      <c r="AR145" s="541"/>
      <c r="AS145" s="541"/>
      <c r="AT145" s="542"/>
      <c r="AU145" s="543">
        <f>SUM(AU144:AX144)</f>
        <v>106</v>
      </c>
      <c r="AV145" s="544"/>
      <c r="AW145" s="544"/>
      <c r="AX145" s="546"/>
      <c r="AY145">
        <f>$AY$142</f>
        <v>2</v>
      </c>
    </row>
    <row r="146" spans="1:51" ht="24.75" customHeight="1" thickBot="1" x14ac:dyDescent="0.25">
      <c r="A146" s="615" t="s">
        <v>141</v>
      </c>
      <c r="B146" s="616"/>
      <c r="C146" s="616"/>
      <c r="D146" s="616"/>
      <c r="E146" s="616"/>
      <c r="F146" s="616"/>
      <c r="G146" s="616"/>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617"/>
      <c r="AL146" s="87" t="s">
        <v>240</v>
      </c>
      <c r="AM146" s="88"/>
      <c r="AN146" s="88"/>
      <c r="AO146" s="79" t="s">
        <v>238</v>
      </c>
      <c r="AP146" s="21"/>
      <c r="AQ146" s="21"/>
      <c r="AR146" s="21"/>
      <c r="AS146" s="21"/>
      <c r="AT146" s="21"/>
      <c r="AU146" s="21"/>
      <c r="AV146" s="21"/>
      <c r="AW146" s="21"/>
      <c r="AX146" s="22"/>
      <c r="AY146">
        <f>COUNTIF($AO$146,"☑")</f>
        <v>0</v>
      </c>
    </row>
    <row r="147" spans="1:51" ht="24.75" customHeight="1" x14ac:dyDescent="0.2">
      <c r="A147" s="4"/>
      <c r="B147" s="4"/>
      <c r="C147" s="4"/>
      <c r="D147" s="4"/>
      <c r="E147" s="4"/>
      <c r="F147" s="4"/>
      <c r="G147" s="7"/>
      <c r="H147" s="7"/>
      <c r="I147" s="7"/>
      <c r="J147" s="7"/>
      <c r="K147" s="7"/>
      <c r="L147" s="3"/>
      <c r="M147" s="7"/>
      <c r="N147" s="7"/>
      <c r="O147" s="7"/>
      <c r="P147" s="7"/>
      <c r="Q147" s="7"/>
      <c r="R147" s="7"/>
      <c r="S147" s="7"/>
      <c r="T147" s="7"/>
      <c r="U147" s="7"/>
      <c r="V147" s="7"/>
      <c r="W147" s="7"/>
      <c r="X147" s="7"/>
      <c r="Y147" s="8"/>
      <c r="Z147" s="8"/>
      <c r="AA147" s="8"/>
      <c r="AB147" s="8"/>
      <c r="AC147" s="7"/>
      <c r="AD147" s="7"/>
      <c r="AE147" s="7"/>
      <c r="AF147" s="7"/>
      <c r="AG147" s="7"/>
      <c r="AH147" s="3"/>
      <c r="AI147" s="7"/>
      <c r="AJ147" s="7"/>
      <c r="AK147" s="7"/>
      <c r="AL147" s="7"/>
      <c r="AM147" s="7"/>
      <c r="AN147" s="7"/>
      <c r="AO147" s="7"/>
      <c r="AP147" s="7"/>
      <c r="AQ147" s="7"/>
      <c r="AR147" s="7"/>
      <c r="AS147" s="7"/>
      <c r="AT147" s="7"/>
      <c r="AU147" s="8"/>
      <c r="AV147" s="8"/>
      <c r="AW147" s="8"/>
      <c r="AX147" s="8"/>
    </row>
    <row r="148" spans="1:51" ht="24.75" customHeight="1" x14ac:dyDescent="0.2"/>
    <row r="149" spans="1:51" ht="24.75" customHeight="1" x14ac:dyDescent="0.2">
      <c r="A149" s="9"/>
      <c r="B149" s="1" t="s">
        <v>28</v>
      </c>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spans="1:51" ht="24.75" customHeight="1" x14ac:dyDescent="0.2">
      <c r="A150" s="9"/>
      <c r="B150" s="37" t="s">
        <v>250</v>
      </c>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spans="1:51" ht="59.25" customHeight="1" x14ac:dyDescent="0.2">
      <c r="A151" s="227"/>
      <c r="B151" s="227"/>
      <c r="C151" s="227" t="s">
        <v>26</v>
      </c>
      <c r="D151" s="227"/>
      <c r="E151" s="227"/>
      <c r="F151" s="227"/>
      <c r="G151" s="227"/>
      <c r="H151" s="227"/>
      <c r="I151" s="227"/>
      <c r="J151" s="204" t="s">
        <v>204</v>
      </c>
      <c r="K151" s="228"/>
      <c r="L151" s="228"/>
      <c r="M151" s="228"/>
      <c r="N151" s="228"/>
      <c r="O151" s="228"/>
      <c r="P151" s="150" t="s">
        <v>183</v>
      </c>
      <c r="Q151" s="150"/>
      <c r="R151" s="150"/>
      <c r="S151" s="150"/>
      <c r="T151" s="150"/>
      <c r="U151" s="150"/>
      <c r="V151" s="150"/>
      <c r="W151" s="150"/>
      <c r="X151" s="150"/>
      <c r="Y151" s="205" t="s">
        <v>202</v>
      </c>
      <c r="Z151" s="207"/>
      <c r="AA151" s="207"/>
      <c r="AB151" s="207"/>
      <c r="AC151" s="204" t="s">
        <v>235</v>
      </c>
      <c r="AD151" s="204"/>
      <c r="AE151" s="204"/>
      <c r="AF151" s="204"/>
      <c r="AG151" s="204"/>
      <c r="AH151" s="205" t="s">
        <v>256</v>
      </c>
      <c r="AI151" s="227"/>
      <c r="AJ151" s="227"/>
      <c r="AK151" s="227"/>
      <c r="AL151" s="227" t="s">
        <v>21</v>
      </c>
      <c r="AM151" s="227"/>
      <c r="AN151" s="227"/>
      <c r="AO151" s="229"/>
      <c r="AP151" s="209" t="s">
        <v>205</v>
      </c>
      <c r="AQ151" s="209"/>
      <c r="AR151" s="209"/>
      <c r="AS151" s="209"/>
      <c r="AT151" s="209"/>
      <c r="AU151" s="209"/>
      <c r="AV151" s="209"/>
      <c r="AW151" s="209"/>
      <c r="AX151" s="209"/>
    </row>
    <row r="152" spans="1:51" ht="42.9" customHeight="1" x14ac:dyDescent="0.2">
      <c r="A152" s="203">
        <v>1</v>
      </c>
      <c r="B152" s="203">
        <v>1</v>
      </c>
      <c r="C152" s="225" t="s">
        <v>638</v>
      </c>
      <c r="D152" s="226"/>
      <c r="E152" s="226"/>
      <c r="F152" s="226"/>
      <c r="G152" s="226"/>
      <c r="H152" s="226"/>
      <c r="I152" s="226"/>
      <c r="J152" s="210">
        <v>6010001107003</v>
      </c>
      <c r="K152" s="211"/>
      <c r="L152" s="211"/>
      <c r="M152" s="211"/>
      <c r="N152" s="211"/>
      <c r="O152" s="211"/>
      <c r="P152" s="212" t="s">
        <v>635</v>
      </c>
      <c r="Q152" s="213"/>
      <c r="R152" s="213"/>
      <c r="S152" s="213"/>
      <c r="T152" s="213"/>
      <c r="U152" s="213"/>
      <c r="V152" s="213"/>
      <c r="W152" s="213"/>
      <c r="X152" s="213"/>
      <c r="Y152" s="214">
        <v>13</v>
      </c>
      <c r="Z152" s="215"/>
      <c r="AA152" s="215"/>
      <c r="AB152" s="216"/>
      <c r="AC152" s="217" t="s">
        <v>258</v>
      </c>
      <c r="AD152" s="218"/>
      <c r="AE152" s="218"/>
      <c r="AF152" s="218"/>
      <c r="AG152" s="218"/>
      <c r="AH152" s="163">
        <v>1</v>
      </c>
      <c r="AI152" s="164"/>
      <c r="AJ152" s="164"/>
      <c r="AK152" s="164"/>
      <c r="AL152" s="165">
        <v>100</v>
      </c>
      <c r="AM152" s="166"/>
      <c r="AN152" s="166"/>
      <c r="AO152" s="167"/>
      <c r="AP152" s="168" t="s">
        <v>639</v>
      </c>
      <c r="AQ152" s="168"/>
      <c r="AR152" s="168"/>
      <c r="AS152" s="168"/>
      <c r="AT152" s="168"/>
      <c r="AU152" s="168"/>
      <c r="AV152" s="168"/>
      <c r="AW152" s="168"/>
      <c r="AX152" s="168"/>
    </row>
    <row r="153" spans="1:51" ht="24.75" customHeight="1" x14ac:dyDescent="0.2">
      <c r="A153" s="42"/>
      <c r="B153" s="42"/>
      <c r="C153" s="42"/>
      <c r="D153" s="42"/>
      <c r="E153" s="42"/>
      <c r="F153" s="42"/>
      <c r="G153" s="42"/>
      <c r="H153" s="42"/>
      <c r="I153" s="42"/>
      <c r="J153" s="43"/>
      <c r="K153" s="43"/>
      <c r="L153" s="43"/>
      <c r="M153" s="43"/>
      <c r="N153" s="43"/>
      <c r="O153" s="43"/>
      <c r="P153" s="44"/>
      <c r="Q153" s="44"/>
      <c r="R153" s="44"/>
      <c r="S153" s="44"/>
      <c r="T153" s="44"/>
      <c r="U153" s="44"/>
      <c r="V153" s="44"/>
      <c r="W153" s="44"/>
      <c r="X153" s="44"/>
      <c r="Y153" s="45"/>
      <c r="Z153" s="45"/>
      <c r="AA153" s="45"/>
      <c r="AB153" s="45"/>
      <c r="AC153" s="45"/>
      <c r="AD153" s="45"/>
      <c r="AE153" s="45"/>
      <c r="AF153" s="45"/>
      <c r="AG153" s="45"/>
      <c r="AH153" s="45"/>
      <c r="AI153" s="45"/>
      <c r="AJ153" s="45"/>
      <c r="AK153" s="45"/>
      <c r="AL153" s="45"/>
      <c r="AM153" s="45"/>
      <c r="AN153" s="45"/>
      <c r="AO153" s="45"/>
      <c r="AP153" s="44"/>
      <c r="AQ153" s="44"/>
      <c r="AR153" s="44"/>
      <c r="AS153" s="44"/>
      <c r="AT153" s="44"/>
      <c r="AU153" s="44"/>
      <c r="AV153" s="44"/>
      <c r="AW153" s="44"/>
      <c r="AX153" s="44"/>
      <c r="AY153">
        <f>COUNTA($C$156)</f>
        <v>1</v>
      </c>
    </row>
    <row r="154" spans="1:51" ht="24.75" customHeight="1" x14ac:dyDescent="0.2">
      <c r="A154" s="42"/>
      <c r="B154" s="46" t="s">
        <v>171</v>
      </c>
      <c r="C154" s="42"/>
      <c r="D154" s="42"/>
      <c r="E154" s="42"/>
      <c r="F154" s="42"/>
      <c r="G154" s="42"/>
      <c r="H154" s="42"/>
      <c r="I154" s="42"/>
      <c r="J154" s="42"/>
      <c r="K154" s="42"/>
      <c r="L154" s="42"/>
      <c r="M154" s="42"/>
      <c r="N154" s="42"/>
      <c r="O154" s="42"/>
      <c r="P154" s="47"/>
      <c r="Q154" s="47"/>
      <c r="R154" s="47"/>
      <c r="S154" s="47"/>
      <c r="T154" s="47"/>
      <c r="U154" s="47"/>
      <c r="V154" s="47"/>
      <c r="W154" s="47"/>
      <c r="X154" s="47"/>
      <c r="Y154" s="48"/>
      <c r="Z154" s="48"/>
      <c r="AA154" s="48"/>
      <c r="AB154" s="48"/>
      <c r="AC154" s="48"/>
      <c r="AD154" s="48"/>
      <c r="AE154" s="48"/>
      <c r="AF154" s="48"/>
      <c r="AG154" s="48"/>
      <c r="AH154" s="48"/>
      <c r="AI154" s="48"/>
      <c r="AJ154" s="48"/>
      <c r="AK154" s="48"/>
      <c r="AL154" s="48"/>
      <c r="AM154" s="48"/>
      <c r="AN154" s="48"/>
      <c r="AO154" s="48"/>
      <c r="AP154" s="47"/>
      <c r="AQ154" s="47"/>
      <c r="AR154" s="47"/>
      <c r="AS154" s="47"/>
      <c r="AT154" s="47"/>
      <c r="AU154" s="47"/>
      <c r="AV154" s="47"/>
      <c r="AW154" s="47"/>
      <c r="AX154" s="47"/>
      <c r="AY154">
        <f>$AY$153</f>
        <v>1</v>
      </c>
    </row>
    <row r="155" spans="1:51" ht="59.25" customHeight="1" x14ac:dyDescent="0.2">
      <c r="A155" s="227"/>
      <c r="B155" s="227"/>
      <c r="C155" s="227" t="s">
        <v>26</v>
      </c>
      <c r="D155" s="227"/>
      <c r="E155" s="227"/>
      <c r="F155" s="227"/>
      <c r="G155" s="227"/>
      <c r="H155" s="227"/>
      <c r="I155" s="227"/>
      <c r="J155" s="204" t="s">
        <v>204</v>
      </c>
      <c r="K155" s="228"/>
      <c r="L155" s="228"/>
      <c r="M155" s="228"/>
      <c r="N155" s="228"/>
      <c r="O155" s="228"/>
      <c r="P155" s="150" t="s">
        <v>183</v>
      </c>
      <c r="Q155" s="150"/>
      <c r="R155" s="150"/>
      <c r="S155" s="150"/>
      <c r="T155" s="150"/>
      <c r="U155" s="150"/>
      <c r="V155" s="150"/>
      <c r="W155" s="150"/>
      <c r="X155" s="150"/>
      <c r="Y155" s="205" t="s">
        <v>202</v>
      </c>
      <c r="Z155" s="207"/>
      <c r="AA155" s="207"/>
      <c r="AB155" s="207"/>
      <c r="AC155" s="204" t="s">
        <v>235</v>
      </c>
      <c r="AD155" s="204"/>
      <c r="AE155" s="204"/>
      <c r="AF155" s="204"/>
      <c r="AG155" s="204"/>
      <c r="AH155" s="205" t="s">
        <v>256</v>
      </c>
      <c r="AI155" s="227"/>
      <c r="AJ155" s="227"/>
      <c r="AK155" s="227"/>
      <c r="AL155" s="227" t="s">
        <v>21</v>
      </c>
      <c r="AM155" s="227"/>
      <c r="AN155" s="227"/>
      <c r="AO155" s="229"/>
      <c r="AP155" s="209" t="s">
        <v>205</v>
      </c>
      <c r="AQ155" s="209"/>
      <c r="AR155" s="209"/>
      <c r="AS155" s="209"/>
      <c r="AT155" s="209"/>
      <c r="AU155" s="209"/>
      <c r="AV155" s="209"/>
      <c r="AW155" s="209"/>
      <c r="AX155" s="209"/>
      <c r="AY155">
        <f t="shared" ref="AY155:AY156" si="11">$AY$153</f>
        <v>1</v>
      </c>
    </row>
    <row r="156" spans="1:51" ht="30" customHeight="1" x14ac:dyDescent="0.2">
      <c r="A156" s="203">
        <v>1</v>
      </c>
      <c r="B156" s="203">
        <v>1</v>
      </c>
      <c r="C156" s="225" t="s">
        <v>640</v>
      </c>
      <c r="D156" s="226"/>
      <c r="E156" s="226"/>
      <c r="F156" s="226"/>
      <c r="G156" s="226"/>
      <c r="H156" s="226"/>
      <c r="I156" s="226"/>
      <c r="J156" s="210">
        <v>9010005005761</v>
      </c>
      <c r="K156" s="211"/>
      <c r="L156" s="211"/>
      <c r="M156" s="211"/>
      <c r="N156" s="211"/>
      <c r="O156" s="211"/>
      <c r="P156" s="212" t="s">
        <v>633</v>
      </c>
      <c r="Q156" s="213"/>
      <c r="R156" s="213"/>
      <c r="S156" s="213"/>
      <c r="T156" s="213"/>
      <c r="U156" s="213"/>
      <c r="V156" s="213"/>
      <c r="W156" s="213"/>
      <c r="X156" s="213"/>
      <c r="Y156" s="214">
        <v>802</v>
      </c>
      <c r="Z156" s="215"/>
      <c r="AA156" s="215"/>
      <c r="AB156" s="216"/>
      <c r="AC156" s="217" t="s">
        <v>258</v>
      </c>
      <c r="AD156" s="218"/>
      <c r="AE156" s="218"/>
      <c r="AF156" s="218"/>
      <c r="AG156" s="218"/>
      <c r="AH156" s="163">
        <v>1</v>
      </c>
      <c r="AI156" s="164"/>
      <c r="AJ156" s="164"/>
      <c r="AK156" s="164"/>
      <c r="AL156" s="165">
        <v>100</v>
      </c>
      <c r="AM156" s="166"/>
      <c r="AN156" s="166"/>
      <c r="AO156" s="167"/>
      <c r="AP156" s="168" t="s">
        <v>639</v>
      </c>
      <c r="AQ156" s="168"/>
      <c r="AR156" s="168"/>
      <c r="AS156" s="168"/>
      <c r="AT156" s="168"/>
      <c r="AU156" s="168"/>
      <c r="AV156" s="168"/>
      <c r="AW156" s="168"/>
      <c r="AX156" s="168"/>
      <c r="AY156">
        <f t="shared" si="11"/>
        <v>1</v>
      </c>
    </row>
    <row r="157" spans="1:51" ht="24.75" customHeight="1" x14ac:dyDescent="0.2">
      <c r="A157" s="49"/>
      <c r="B157" s="49"/>
      <c r="C157" s="49"/>
      <c r="D157" s="49"/>
      <c r="E157" s="49"/>
      <c r="F157" s="49"/>
      <c r="G157" s="49"/>
      <c r="H157" s="49"/>
      <c r="I157" s="49"/>
      <c r="J157" s="49"/>
      <c r="K157" s="49"/>
      <c r="L157" s="49"/>
      <c r="M157" s="49"/>
      <c r="N157" s="49"/>
      <c r="O157" s="49"/>
      <c r="P157" s="50"/>
      <c r="Q157" s="50"/>
      <c r="R157" s="50"/>
      <c r="S157" s="50"/>
      <c r="T157" s="50"/>
      <c r="U157" s="50"/>
      <c r="V157" s="50"/>
      <c r="W157" s="50"/>
      <c r="X157" s="50"/>
      <c r="Y157" s="51"/>
      <c r="Z157" s="51"/>
      <c r="AA157" s="51"/>
      <c r="AB157" s="51"/>
      <c r="AC157" s="51"/>
      <c r="AD157" s="51"/>
      <c r="AE157" s="51"/>
      <c r="AF157" s="51"/>
      <c r="AG157" s="51"/>
      <c r="AH157" s="51"/>
      <c r="AI157" s="51"/>
      <c r="AJ157" s="51"/>
      <c r="AK157" s="51"/>
      <c r="AL157" s="51"/>
      <c r="AM157" s="51"/>
      <c r="AN157" s="51"/>
      <c r="AO157" s="51"/>
      <c r="AP157" s="50"/>
      <c r="AQ157" s="50"/>
      <c r="AR157" s="50"/>
      <c r="AS157" s="50"/>
      <c r="AT157" s="50"/>
      <c r="AU157" s="50"/>
      <c r="AV157" s="50"/>
      <c r="AW157" s="50"/>
      <c r="AX157" s="50"/>
      <c r="AY157">
        <f>COUNTA($C$160)</f>
        <v>1</v>
      </c>
    </row>
    <row r="158" spans="1:51" ht="24.75" customHeight="1" x14ac:dyDescent="0.2">
      <c r="A158" s="42"/>
      <c r="B158" s="46" t="s">
        <v>226</v>
      </c>
      <c r="C158" s="42"/>
      <c r="D158" s="42"/>
      <c r="E158" s="42"/>
      <c r="F158" s="42"/>
      <c r="G158" s="42"/>
      <c r="H158" s="42"/>
      <c r="I158" s="42"/>
      <c r="J158" s="42"/>
      <c r="K158" s="42"/>
      <c r="L158" s="42"/>
      <c r="M158" s="42"/>
      <c r="N158" s="42"/>
      <c r="O158" s="42"/>
      <c r="P158" s="47"/>
      <c r="Q158" s="47"/>
      <c r="R158" s="47"/>
      <c r="S158" s="47"/>
      <c r="T158" s="47"/>
      <c r="U158" s="47"/>
      <c r="V158" s="47"/>
      <c r="W158" s="47"/>
      <c r="X158" s="47"/>
      <c r="Y158" s="48"/>
      <c r="Z158" s="48"/>
      <c r="AA158" s="48"/>
      <c r="AB158" s="48"/>
      <c r="AC158" s="48"/>
      <c r="AD158" s="48"/>
      <c r="AE158" s="48"/>
      <c r="AF158" s="48"/>
      <c r="AG158" s="48"/>
      <c r="AH158" s="48"/>
      <c r="AI158" s="48"/>
      <c r="AJ158" s="48"/>
      <c r="AK158" s="48"/>
      <c r="AL158" s="48"/>
      <c r="AM158" s="48"/>
      <c r="AN158" s="48"/>
      <c r="AO158" s="48"/>
      <c r="AP158" s="47"/>
      <c r="AQ158" s="47"/>
      <c r="AR158" s="47"/>
      <c r="AS158" s="47"/>
      <c r="AT158" s="47"/>
      <c r="AU158" s="47"/>
      <c r="AV158" s="47"/>
      <c r="AW158" s="47"/>
      <c r="AX158" s="47"/>
      <c r="AY158">
        <f>$AY$157</f>
        <v>1</v>
      </c>
    </row>
    <row r="159" spans="1:51" ht="59.25" customHeight="1" x14ac:dyDescent="0.2">
      <c r="A159" s="227"/>
      <c r="B159" s="227"/>
      <c r="C159" s="227" t="s">
        <v>26</v>
      </c>
      <c r="D159" s="227"/>
      <c r="E159" s="227"/>
      <c r="F159" s="227"/>
      <c r="G159" s="227"/>
      <c r="H159" s="227"/>
      <c r="I159" s="227"/>
      <c r="J159" s="204" t="s">
        <v>204</v>
      </c>
      <c r="K159" s="228"/>
      <c r="L159" s="228"/>
      <c r="M159" s="228"/>
      <c r="N159" s="228"/>
      <c r="O159" s="228"/>
      <c r="P159" s="150" t="s">
        <v>183</v>
      </c>
      <c r="Q159" s="150"/>
      <c r="R159" s="150"/>
      <c r="S159" s="150"/>
      <c r="T159" s="150"/>
      <c r="U159" s="150"/>
      <c r="V159" s="150"/>
      <c r="W159" s="150"/>
      <c r="X159" s="150"/>
      <c r="Y159" s="205" t="s">
        <v>202</v>
      </c>
      <c r="Z159" s="207"/>
      <c r="AA159" s="207"/>
      <c r="AB159" s="207"/>
      <c r="AC159" s="204" t="s">
        <v>235</v>
      </c>
      <c r="AD159" s="204"/>
      <c r="AE159" s="204"/>
      <c r="AF159" s="204"/>
      <c r="AG159" s="204"/>
      <c r="AH159" s="205" t="s">
        <v>256</v>
      </c>
      <c r="AI159" s="227"/>
      <c r="AJ159" s="227"/>
      <c r="AK159" s="227"/>
      <c r="AL159" s="227" t="s">
        <v>21</v>
      </c>
      <c r="AM159" s="227"/>
      <c r="AN159" s="227"/>
      <c r="AO159" s="229"/>
      <c r="AP159" s="209" t="s">
        <v>205</v>
      </c>
      <c r="AQ159" s="209"/>
      <c r="AR159" s="209"/>
      <c r="AS159" s="209"/>
      <c r="AT159" s="209"/>
      <c r="AU159" s="209"/>
      <c r="AV159" s="209"/>
      <c r="AW159" s="209"/>
      <c r="AX159" s="209"/>
      <c r="AY159">
        <f t="shared" ref="AY159:AY160" si="12">$AY$157</f>
        <v>1</v>
      </c>
    </row>
    <row r="160" spans="1:51" ht="77.25" customHeight="1" x14ac:dyDescent="0.2">
      <c r="A160" s="203">
        <v>1</v>
      </c>
      <c r="B160" s="203">
        <v>1</v>
      </c>
      <c r="C160" s="225" t="s">
        <v>641</v>
      </c>
      <c r="D160" s="226"/>
      <c r="E160" s="226"/>
      <c r="F160" s="226"/>
      <c r="G160" s="226"/>
      <c r="H160" s="226"/>
      <c r="I160" s="226"/>
      <c r="J160" s="210">
        <v>8010401021784</v>
      </c>
      <c r="K160" s="211"/>
      <c r="L160" s="211"/>
      <c r="M160" s="211"/>
      <c r="N160" s="211"/>
      <c r="O160" s="211"/>
      <c r="P160" s="212" t="s">
        <v>642</v>
      </c>
      <c r="Q160" s="213"/>
      <c r="R160" s="213"/>
      <c r="S160" s="213"/>
      <c r="T160" s="213"/>
      <c r="U160" s="213"/>
      <c r="V160" s="213"/>
      <c r="W160" s="213"/>
      <c r="X160" s="213"/>
      <c r="Y160" s="214">
        <v>465</v>
      </c>
      <c r="Z160" s="215"/>
      <c r="AA160" s="215"/>
      <c r="AB160" s="216"/>
      <c r="AC160" s="217" t="s">
        <v>258</v>
      </c>
      <c r="AD160" s="218"/>
      <c r="AE160" s="218"/>
      <c r="AF160" s="218"/>
      <c r="AG160" s="218"/>
      <c r="AH160" s="163">
        <v>1</v>
      </c>
      <c r="AI160" s="164"/>
      <c r="AJ160" s="164"/>
      <c r="AK160" s="164"/>
      <c r="AL160" s="165">
        <v>100</v>
      </c>
      <c r="AM160" s="166"/>
      <c r="AN160" s="166"/>
      <c r="AO160" s="167"/>
      <c r="AP160" s="168" t="s">
        <v>639</v>
      </c>
      <c r="AQ160" s="168"/>
      <c r="AR160" s="168"/>
      <c r="AS160" s="168"/>
      <c r="AT160" s="168"/>
      <c r="AU160" s="168"/>
      <c r="AV160" s="168"/>
      <c r="AW160" s="168"/>
      <c r="AX160" s="168"/>
      <c r="AY160">
        <f t="shared" si="12"/>
        <v>1</v>
      </c>
    </row>
    <row r="161" spans="1:51" ht="24.75" customHeight="1" x14ac:dyDescent="0.2">
      <c r="A161" s="49"/>
      <c r="B161" s="49"/>
      <c r="C161" s="49"/>
      <c r="D161" s="49"/>
      <c r="E161" s="49"/>
      <c r="F161" s="49"/>
      <c r="G161" s="49"/>
      <c r="H161" s="49"/>
      <c r="I161" s="49"/>
      <c r="J161" s="49"/>
      <c r="K161" s="49"/>
      <c r="L161" s="49"/>
      <c r="M161" s="49"/>
      <c r="N161" s="49"/>
      <c r="O161" s="49"/>
      <c r="P161" s="50"/>
      <c r="Q161" s="50"/>
      <c r="R161" s="50"/>
      <c r="S161" s="50"/>
      <c r="T161" s="50"/>
      <c r="U161" s="50"/>
      <c r="V161" s="50"/>
      <c r="W161" s="50"/>
      <c r="X161" s="50"/>
      <c r="Y161" s="51"/>
      <c r="Z161" s="51"/>
      <c r="AA161" s="51"/>
      <c r="AB161" s="51"/>
      <c r="AC161" s="51"/>
      <c r="AD161" s="51"/>
      <c r="AE161" s="51"/>
      <c r="AF161" s="51"/>
      <c r="AG161" s="51"/>
      <c r="AH161" s="51"/>
      <c r="AI161" s="51"/>
      <c r="AJ161" s="51"/>
      <c r="AK161" s="51"/>
      <c r="AL161" s="51"/>
      <c r="AM161" s="51"/>
      <c r="AN161" s="51"/>
      <c r="AO161" s="51"/>
      <c r="AP161" s="50"/>
      <c r="AQ161" s="50"/>
      <c r="AR161" s="50"/>
      <c r="AS161" s="50"/>
      <c r="AT161" s="50"/>
      <c r="AU161" s="50"/>
      <c r="AV161" s="50"/>
      <c r="AW161" s="50"/>
      <c r="AX161" s="50"/>
      <c r="AY161">
        <f>COUNTA($C$164)</f>
        <v>1</v>
      </c>
    </row>
    <row r="162" spans="1:51" ht="24.75" customHeight="1" x14ac:dyDescent="0.2">
      <c r="A162" s="42"/>
      <c r="B162" s="46" t="s">
        <v>172</v>
      </c>
      <c r="C162" s="42"/>
      <c r="D162" s="42"/>
      <c r="E162" s="42"/>
      <c r="F162" s="42"/>
      <c r="G162" s="42"/>
      <c r="H162" s="42"/>
      <c r="I162" s="42"/>
      <c r="J162" s="42"/>
      <c r="K162" s="42"/>
      <c r="L162" s="42"/>
      <c r="M162" s="42"/>
      <c r="N162" s="42"/>
      <c r="O162" s="42"/>
      <c r="P162" s="47"/>
      <c r="Q162" s="47"/>
      <c r="R162" s="47"/>
      <c r="S162" s="47"/>
      <c r="T162" s="47"/>
      <c r="U162" s="47"/>
      <c r="V162" s="47"/>
      <c r="W162" s="47"/>
      <c r="X162" s="47"/>
      <c r="Y162" s="48"/>
      <c r="Z162" s="48"/>
      <c r="AA162" s="48"/>
      <c r="AB162" s="48"/>
      <c r="AC162" s="48"/>
      <c r="AD162" s="48"/>
      <c r="AE162" s="48"/>
      <c r="AF162" s="48"/>
      <c r="AG162" s="48"/>
      <c r="AH162" s="48"/>
      <c r="AI162" s="48"/>
      <c r="AJ162" s="48"/>
      <c r="AK162" s="48"/>
      <c r="AL162" s="48"/>
      <c r="AM162" s="48"/>
      <c r="AN162" s="48"/>
      <c r="AO162" s="48"/>
      <c r="AP162" s="47"/>
      <c r="AQ162" s="47"/>
      <c r="AR162" s="47"/>
      <c r="AS162" s="47"/>
      <c r="AT162" s="47"/>
      <c r="AU162" s="47"/>
      <c r="AV162" s="47"/>
      <c r="AW162" s="47"/>
      <c r="AX162" s="47"/>
      <c r="AY162">
        <f>$AY$161</f>
        <v>1</v>
      </c>
    </row>
    <row r="163" spans="1:51" ht="59.25" customHeight="1" x14ac:dyDescent="0.2">
      <c r="A163" s="227"/>
      <c r="B163" s="227"/>
      <c r="C163" s="227" t="s">
        <v>26</v>
      </c>
      <c r="D163" s="227"/>
      <c r="E163" s="227"/>
      <c r="F163" s="227"/>
      <c r="G163" s="227"/>
      <c r="H163" s="227"/>
      <c r="I163" s="227"/>
      <c r="J163" s="204" t="s">
        <v>204</v>
      </c>
      <c r="K163" s="228"/>
      <c r="L163" s="228"/>
      <c r="M163" s="228"/>
      <c r="N163" s="228"/>
      <c r="O163" s="228"/>
      <c r="P163" s="150" t="s">
        <v>183</v>
      </c>
      <c r="Q163" s="150"/>
      <c r="R163" s="150"/>
      <c r="S163" s="150"/>
      <c r="T163" s="150"/>
      <c r="U163" s="150"/>
      <c r="V163" s="150"/>
      <c r="W163" s="150"/>
      <c r="X163" s="150"/>
      <c r="Y163" s="205" t="s">
        <v>202</v>
      </c>
      <c r="Z163" s="207"/>
      <c r="AA163" s="207"/>
      <c r="AB163" s="207"/>
      <c r="AC163" s="204" t="s">
        <v>235</v>
      </c>
      <c r="AD163" s="204"/>
      <c r="AE163" s="204"/>
      <c r="AF163" s="204"/>
      <c r="AG163" s="204"/>
      <c r="AH163" s="205" t="s">
        <v>256</v>
      </c>
      <c r="AI163" s="227"/>
      <c r="AJ163" s="227"/>
      <c r="AK163" s="227"/>
      <c r="AL163" s="227" t="s">
        <v>21</v>
      </c>
      <c r="AM163" s="227"/>
      <c r="AN163" s="227"/>
      <c r="AO163" s="229"/>
      <c r="AP163" s="209" t="s">
        <v>205</v>
      </c>
      <c r="AQ163" s="209"/>
      <c r="AR163" s="209"/>
      <c r="AS163" s="209"/>
      <c r="AT163" s="209"/>
      <c r="AU163" s="209"/>
      <c r="AV163" s="209"/>
      <c r="AW163" s="209"/>
      <c r="AX163" s="209"/>
      <c r="AY163">
        <f t="shared" ref="AY163:AY164" si="13">$AY$161</f>
        <v>1</v>
      </c>
    </row>
    <row r="164" spans="1:51" ht="83.25" customHeight="1" x14ac:dyDescent="0.2">
      <c r="A164" s="203">
        <v>1</v>
      </c>
      <c r="B164" s="203">
        <v>1</v>
      </c>
      <c r="C164" s="225" t="s">
        <v>640</v>
      </c>
      <c r="D164" s="226"/>
      <c r="E164" s="226"/>
      <c r="F164" s="226"/>
      <c r="G164" s="226"/>
      <c r="H164" s="226"/>
      <c r="I164" s="226"/>
      <c r="J164" s="210">
        <v>9010005005761</v>
      </c>
      <c r="K164" s="211"/>
      <c r="L164" s="211"/>
      <c r="M164" s="211"/>
      <c r="N164" s="211"/>
      <c r="O164" s="211"/>
      <c r="P164" s="212" t="s">
        <v>637</v>
      </c>
      <c r="Q164" s="213"/>
      <c r="R164" s="213"/>
      <c r="S164" s="213"/>
      <c r="T164" s="213"/>
      <c r="U164" s="213"/>
      <c r="V164" s="213"/>
      <c r="W164" s="213"/>
      <c r="X164" s="213"/>
      <c r="Y164" s="214">
        <v>106</v>
      </c>
      <c r="Z164" s="215"/>
      <c r="AA164" s="215"/>
      <c r="AB164" s="216"/>
      <c r="AC164" s="217" t="s">
        <v>258</v>
      </c>
      <c r="AD164" s="218"/>
      <c r="AE164" s="218"/>
      <c r="AF164" s="218"/>
      <c r="AG164" s="218"/>
      <c r="AH164" s="163">
        <v>1</v>
      </c>
      <c r="AI164" s="164"/>
      <c r="AJ164" s="164"/>
      <c r="AK164" s="164"/>
      <c r="AL164" s="165">
        <v>100</v>
      </c>
      <c r="AM164" s="166"/>
      <c r="AN164" s="166"/>
      <c r="AO164" s="167"/>
      <c r="AP164" s="168" t="s">
        <v>639</v>
      </c>
      <c r="AQ164" s="168"/>
      <c r="AR164" s="168"/>
      <c r="AS164" s="168"/>
      <c r="AT164" s="168"/>
      <c r="AU164" s="168"/>
      <c r="AV164" s="168"/>
      <c r="AW164" s="168"/>
      <c r="AX164" s="168"/>
      <c r="AY164">
        <f t="shared" si="13"/>
        <v>1</v>
      </c>
    </row>
    <row r="165" spans="1:51" ht="24.75" customHeight="1" x14ac:dyDescent="0.2">
      <c r="A165" s="49"/>
      <c r="B165" s="49"/>
      <c r="C165" s="49"/>
      <c r="D165" s="49"/>
      <c r="E165" s="49"/>
      <c r="F165" s="49"/>
      <c r="G165" s="49"/>
      <c r="H165" s="49"/>
      <c r="I165" s="49"/>
      <c r="J165" s="49"/>
      <c r="K165" s="49"/>
      <c r="L165" s="49"/>
      <c r="M165" s="49"/>
      <c r="N165" s="49"/>
      <c r="O165" s="49"/>
      <c r="P165" s="50"/>
      <c r="Q165" s="50"/>
      <c r="R165" s="50"/>
      <c r="S165" s="50"/>
      <c r="T165" s="50"/>
      <c r="U165" s="50"/>
      <c r="V165" s="50"/>
      <c r="W165" s="50"/>
      <c r="X165" s="50"/>
      <c r="Y165" s="51"/>
      <c r="Z165" s="51"/>
      <c r="AA165" s="51"/>
      <c r="AB165" s="51"/>
      <c r="AC165" s="51"/>
      <c r="AD165" s="51"/>
      <c r="AE165" s="51"/>
      <c r="AF165" s="51"/>
      <c r="AG165" s="51"/>
      <c r="AH165" s="51"/>
      <c r="AI165" s="51"/>
      <c r="AJ165" s="51"/>
      <c r="AK165" s="51"/>
      <c r="AL165" s="51"/>
      <c r="AM165" s="51"/>
      <c r="AN165" s="51"/>
      <c r="AO165" s="51"/>
      <c r="AP165" s="50"/>
      <c r="AQ165" s="50"/>
      <c r="AR165" s="50"/>
      <c r="AS165" s="50"/>
      <c r="AT165" s="50"/>
      <c r="AU165" s="50"/>
      <c r="AV165" s="50"/>
      <c r="AW165" s="50"/>
      <c r="AX165" s="50"/>
      <c r="AY165">
        <f>COUNTA(#REF!)</f>
        <v>1</v>
      </c>
    </row>
    <row r="166" spans="1:51" ht="24.75" customHeigh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52"/>
      <c r="AM166" s="52"/>
      <c r="AN166" s="52"/>
      <c r="AO166" s="52"/>
      <c r="AP166" s="52"/>
      <c r="AQ166" s="52"/>
      <c r="AR166" s="52"/>
      <c r="AS166" s="52"/>
      <c r="AT166" s="52"/>
      <c r="AU166" s="52"/>
      <c r="AV166" s="52"/>
      <c r="AW166" s="52"/>
      <c r="AX166" s="52"/>
    </row>
    <row r="167" spans="1:51" ht="24.75" customHeight="1" x14ac:dyDescent="0.2">
      <c r="A167" s="43"/>
      <c r="B167" s="53" t="s">
        <v>223</v>
      </c>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row>
    <row r="168" spans="1:51" ht="58.5" customHeight="1" x14ac:dyDescent="0.2">
      <c r="A168" s="203"/>
      <c r="B168" s="203"/>
      <c r="C168" s="204" t="s">
        <v>199</v>
      </c>
      <c r="D168" s="206"/>
      <c r="E168" s="204" t="s">
        <v>198</v>
      </c>
      <c r="F168" s="206"/>
      <c r="G168" s="206"/>
      <c r="H168" s="206"/>
      <c r="I168" s="206"/>
      <c r="J168" s="204" t="s">
        <v>204</v>
      </c>
      <c r="K168" s="204"/>
      <c r="L168" s="204"/>
      <c r="M168" s="204"/>
      <c r="N168" s="204"/>
      <c r="O168" s="204"/>
      <c r="P168" s="205" t="s">
        <v>27</v>
      </c>
      <c r="Q168" s="205"/>
      <c r="R168" s="205"/>
      <c r="S168" s="205"/>
      <c r="T168" s="205"/>
      <c r="U168" s="205"/>
      <c r="V168" s="205"/>
      <c r="W168" s="205"/>
      <c r="X168" s="205"/>
      <c r="Y168" s="204" t="s">
        <v>206</v>
      </c>
      <c r="Z168" s="206"/>
      <c r="AA168" s="206"/>
      <c r="AB168" s="206"/>
      <c r="AC168" s="204" t="s">
        <v>184</v>
      </c>
      <c r="AD168" s="204"/>
      <c r="AE168" s="204"/>
      <c r="AF168" s="204"/>
      <c r="AG168" s="204"/>
      <c r="AH168" s="205" t="s">
        <v>194</v>
      </c>
      <c r="AI168" s="207"/>
      <c r="AJ168" s="207"/>
      <c r="AK168" s="207"/>
      <c r="AL168" s="207" t="s">
        <v>21</v>
      </c>
      <c r="AM168" s="207"/>
      <c r="AN168" s="207"/>
      <c r="AO168" s="208"/>
      <c r="AP168" s="209" t="s">
        <v>230</v>
      </c>
      <c r="AQ168" s="209"/>
      <c r="AR168" s="209"/>
      <c r="AS168" s="209"/>
      <c r="AT168" s="209"/>
      <c r="AU168" s="209"/>
      <c r="AV168" s="209"/>
      <c r="AW168" s="209"/>
      <c r="AX168" s="209"/>
    </row>
    <row r="169" spans="1:51" ht="107.25" customHeight="1" x14ac:dyDescent="0.2">
      <c r="A169" s="203">
        <v>1</v>
      </c>
      <c r="B169" s="203">
        <v>1</v>
      </c>
      <c r="C169" s="224" t="s">
        <v>643</v>
      </c>
      <c r="D169" s="224"/>
      <c r="E169" s="222" t="s">
        <v>640</v>
      </c>
      <c r="F169" s="223"/>
      <c r="G169" s="223"/>
      <c r="H169" s="223"/>
      <c r="I169" s="223"/>
      <c r="J169" s="210">
        <v>9010005005761</v>
      </c>
      <c r="K169" s="211"/>
      <c r="L169" s="211"/>
      <c r="M169" s="211"/>
      <c r="N169" s="211"/>
      <c r="O169" s="211"/>
      <c r="P169" s="212" t="s">
        <v>637</v>
      </c>
      <c r="Q169" s="213"/>
      <c r="R169" s="213"/>
      <c r="S169" s="213"/>
      <c r="T169" s="213"/>
      <c r="U169" s="213"/>
      <c r="V169" s="213"/>
      <c r="W169" s="213"/>
      <c r="X169" s="213"/>
      <c r="Y169" s="214">
        <v>373</v>
      </c>
      <c r="Z169" s="215"/>
      <c r="AA169" s="215"/>
      <c r="AB169" s="216"/>
      <c r="AC169" s="217" t="s">
        <v>258</v>
      </c>
      <c r="AD169" s="218"/>
      <c r="AE169" s="218"/>
      <c r="AF169" s="218"/>
      <c r="AG169" s="218"/>
      <c r="AH169" s="219">
        <v>1</v>
      </c>
      <c r="AI169" s="220"/>
      <c r="AJ169" s="220"/>
      <c r="AK169" s="220"/>
      <c r="AL169" s="165">
        <v>100</v>
      </c>
      <c r="AM169" s="166"/>
      <c r="AN169" s="166"/>
      <c r="AO169" s="167"/>
      <c r="AP169" s="168" t="s">
        <v>639</v>
      </c>
      <c r="AQ169" s="168"/>
      <c r="AR169" s="168"/>
      <c r="AS169" s="168"/>
      <c r="AT169" s="168"/>
      <c r="AU169" s="168"/>
      <c r="AV169" s="168"/>
      <c r="AW169" s="168"/>
      <c r="AX169" s="168"/>
    </row>
  </sheetData>
  <sheetProtection formatRows="0"/>
  <dataConsolidate/>
  <mergeCells count="704">
    <mergeCell ref="AO118:AX118"/>
    <mergeCell ref="E119:P119"/>
    <mergeCell ref="Q119:AB119"/>
    <mergeCell ref="AC119:AN119"/>
    <mergeCell ref="AO119:AX119"/>
    <mergeCell ref="X122:Y122"/>
    <mergeCell ref="AA122:AB122"/>
    <mergeCell ref="AC122:AE122"/>
    <mergeCell ref="AG122:AH122"/>
    <mergeCell ref="AJ122:AK122"/>
    <mergeCell ref="AM122:AN122"/>
    <mergeCell ref="AO122:AP122"/>
    <mergeCell ref="AR122:AS122"/>
    <mergeCell ref="AO123:AP123"/>
    <mergeCell ref="AR123:AS123"/>
    <mergeCell ref="AU123:AV123"/>
    <mergeCell ref="A120:D120"/>
    <mergeCell ref="E120:P120"/>
    <mergeCell ref="Q120:AB120"/>
    <mergeCell ref="AC120:AN120"/>
    <mergeCell ref="AO120:AX120"/>
    <mergeCell ref="A121:D121"/>
    <mergeCell ref="E121:P121"/>
    <mergeCell ref="Q121:AB121"/>
    <mergeCell ref="AC121:AN121"/>
    <mergeCell ref="AO121:AX121"/>
    <mergeCell ref="A122:D122"/>
    <mergeCell ref="E122:G122"/>
    <mergeCell ref="I122:J122"/>
    <mergeCell ref="L122:M122"/>
    <mergeCell ref="O122:P122"/>
    <mergeCell ref="Q122:S122"/>
    <mergeCell ref="U122:V122"/>
    <mergeCell ref="A12:F21"/>
    <mergeCell ref="AS46:AX46"/>
    <mergeCell ref="G22:O22"/>
    <mergeCell ref="G23:O23"/>
    <mergeCell ref="A22:F24"/>
    <mergeCell ref="AD22:AX22"/>
    <mergeCell ref="AD23:AX24"/>
    <mergeCell ref="W22:AC22"/>
    <mergeCell ref="A116:D116"/>
    <mergeCell ref="E116:P116"/>
    <mergeCell ref="Q116:AB116"/>
    <mergeCell ref="AC116:AN116"/>
    <mergeCell ref="AO116:AX116"/>
    <mergeCell ref="W23:AC23"/>
    <mergeCell ref="C89:AC89"/>
    <mergeCell ref="AD89:AF89"/>
    <mergeCell ref="C62:D75"/>
    <mergeCell ref="AM70:AP70"/>
    <mergeCell ref="AQ70:AT70"/>
    <mergeCell ref="AU70:AX70"/>
    <mergeCell ref="Y71:AA71"/>
    <mergeCell ref="AB71:AD71"/>
    <mergeCell ref="AE71:AH71"/>
    <mergeCell ref="AI71:AL71"/>
    <mergeCell ref="AO117:AX117"/>
    <mergeCell ref="A113:D113"/>
    <mergeCell ref="E113:P113"/>
    <mergeCell ref="Q113:AB113"/>
    <mergeCell ref="A114:D114"/>
    <mergeCell ref="E114:P114"/>
    <mergeCell ref="Q114:AB114"/>
    <mergeCell ref="AC114:AN114"/>
    <mergeCell ref="AO114:AX114"/>
    <mergeCell ref="A115:D115"/>
    <mergeCell ref="E115:P115"/>
    <mergeCell ref="Q115:AB115"/>
    <mergeCell ref="AC115:AN115"/>
    <mergeCell ref="AO115:AX115"/>
    <mergeCell ref="AG123:AH123"/>
    <mergeCell ref="AJ123:AK123"/>
    <mergeCell ref="A118:D118"/>
    <mergeCell ref="A117:D117"/>
    <mergeCell ref="A123:D123"/>
    <mergeCell ref="E123:G123"/>
    <mergeCell ref="I123:J123"/>
    <mergeCell ref="L123:M123"/>
    <mergeCell ref="Q123:S123"/>
    <mergeCell ref="U123:V123"/>
    <mergeCell ref="X123:Y123"/>
    <mergeCell ref="AC123:AE123"/>
    <mergeCell ref="E117:P117"/>
    <mergeCell ref="Q117:AB117"/>
    <mergeCell ref="AC117:AN117"/>
    <mergeCell ref="A119:D119"/>
    <mergeCell ref="O123:P123"/>
    <mergeCell ref="AA123:AB123"/>
    <mergeCell ref="AM123:AN123"/>
    <mergeCell ref="AO2:AQ2"/>
    <mergeCell ref="AS2:AU2"/>
    <mergeCell ref="P24:V24"/>
    <mergeCell ref="W24:AC24"/>
    <mergeCell ref="AD2:AH2"/>
    <mergeCell ref="AJ2:AM2"/>
    <mergeCell ref="G8:X8"/>
    <mergeCell ref="P22:V22"/>
    <mergeCell ref="P23:V23"/>
    <mergeCell ref="G24:O24"/>
    <mergeCell ref="AR18:AX18"/>
    <mergeCell ref="AR19:AX19"/>
    <mergeCell ref="W19:AC19"/>
    <mergeCell ref="AD19:AJ19"/>
    <mergeCell ref="G5:L5"/>
    <mergeCell ref="M5:R5"/>
    <mergeCell ref="S5:X5"/>
    <mergeCell ref="Y8:AD8"/>
    <mergeCell ref="G4:X4"/>
    <mergeCell ref="Y4:AD4"/>
    <mergeCell ref="AE4:AP4"/>
    <mergeCell ref="AQ4:AX4"/>
    <mergeCell ref="G6:AX6"/>
    <mergeCell ref="AQ69:AR69"/>
    <mergeCell ref="AS69:AT69"/>
    <mergeCell ref="AU69:AV69"/>
    <mergeCell ref="AW69:AX69"/>
    <mergeCell ref="G70:X72"/>
    <mergeCell ref="Y70:AA70"/>
    <mergeCell ref="AB70:AD70"/>
    <mergeCell ref="AE70:AH70"/>
    <mergeCell ref="AI70:AL70"/>
    <mergeCell ref="AM71:AP71"/>
    <mergeCell ref="AQ71:AT71"/>
    <mergeCell ref="AU71:AX71"/>
    <mergeCell ref="Y72:AA72"/>
    <mergeCell ref="AB72:AD72"/>
    <mergeCell ref="AE72:AH72"/>
    <mergeCell ref="AI72:AL72"/>
    <mergeCell ref="AM72:AP72"/>
    <mergeCell ref="AQ72:AT72"/>
    <mergeCell ref="AU72:AX72"/>
    <mergeCell ref="E54:F54"/>
    <mergeCell ref="G54:AX54"/>
    <mergeCell ref="E53:F53"/>
    <mergeCell ref="G53:AX53"/>
    <mergeCell ref="E55:F58"/>
    <mergeCell ref="AU64:AV64"/>
    <mergeCell ref="AE64:AF64"/>
    <mergeCell ref="AU57:AX57"/>
    <mergeCell ref="AG64:AH64"/>
    <mergeCell ref="AW64:AX64"/>
    <mergeCell ref="AQ63:AT63"/>
    <mergeCell ref="E63:F67"/>
    <mergeCell ref="AP151:AX151"/>
    <mergeCell ref="AQ56:AR56"/>
    <mergeCell ref="AU56:AV56"/>
    <mergeCell ref="AC145:AG145"/>
    <mergeCell ref="AH145:AT145"/>
    <mergeCell ref="AU145:AX145"/>
    <mergeCell ref="G142:AB142"/>
    <mergeCell ref="AC142:AX142"/>
    <mergeCell ref="G143:K143"/>
    <mergeCell ref="L143:X143"/>
    <mergeCell ref="AE67:AH67"/>
    <mergeCell ref="G57:X58"/>
    <mergeCell ref="AB65:AD65"/>
    <mergeCell ref="AQ67:AT67"/>
    <mergeCell ref="AU65:AX65"/>
    <mergeCell ref="G68:X69"/>
    <mergeCell ref="Y68:AA69"/>
    <mergeCell ref="AB68:AD69"/>
    <mergeCell ref="AE68:AH68"/>
    <mergeCell ref="AI68:AL69"/>
    <mergeCell ref="AM68:AP69"/>
    <mergeCell ref="AQ68:AT68"/>
    <mergeCell ref="AU68:AX68"/>
    <mergeCell ref="AE69:AF69"/>
    <mergeCell ref="Y57:AA57"/>
    <mergeCell ref="AB57:AD57"/>
    <mergeCell ref="AE57:AH57"/>
    <mergeCell ref="Y55:AA56"/>
    <mergeCell ref="AB55:AD56"/>
    <mergeCell ref="AW56:AX56"/>
    <mergeCell ref="AS56:AT56"/>
    <mergeCell ref="AQ65:AT65"/>
    <mergeCell ref="E59:AX59"/>
    <mergeCell ref="E60:AX61"/>
    <mergeCell ref="AQ43:AT43"/>
    <mergeCell ref="AE43:AH43"/>
    <mergeCell ref="AW26:AX26"/>
    <mergeCell ref="AU26:AV26"/>
    <mergeCell ref="AU33:AV33"/>
    <mergeCell ref="AW33:AX33"/>
    <mergeCell ref="AU43:AX43"/>
    <mergeCell ref="AE32:AH33"/>
    <mergeCell ref="AI32:AL33"/>
    <mergeCell ref="AM32:AP33"/>
    <mergeCell ref="AQ32:AT32"/>
    <mergeCell ref="AU32:AX32"/>
    <mergeCell ref="AQ33:AR33"/>
    <mergeCell ref="AS33:AT33"/>
    <mergeCell ref="AE34:AH34"/>
    <mergeCell ref="AI34:AL34"/>
    <mergeCell ref="AM34:AP34"/>
    <mergeCell ref="AQ34:AT34"/>
    <mergeCell ref="AU34:AX34"/>
    <mergeCell ref="AE35:AH35"/>
    <mergeCell ref="AI35:AL35"/>
    <mergeCell ref="AQ35:AT35"/>
    <mergeCell ref="AQ40:AR40"/>
    <mergeCell ref="AS40:AT40"/>
    <mergeCell ref="AE41:AH41"/>
    <mergeCell ref="AI41:AL41"/>
    <mergeCell ref="AM41:AP41"/>
    <mergeCell ref="AQ41:AT41"/>
    <mergeCell ref="AM39:AP40"/>
    <mergeCell ref="AQ39:AT39"/>
    <mergeCell ref="AU41:AX41"/>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Y29:AA29"/>
    <mergeCell ref="AE27:AH27"/>
    <mergeCell ref="AQ26:AR26"/>
    <mergeCell ref="AE28:AH28"/>
    <mergeCell ref="AS26:AT26"/>
    <mergeCell ref="AR14:AX14"/>
    <mergeCell ref="AK15:AQ15"/>
    <mergeCell ref="AW40:AX40"/>
    <mergeCell ref="AW2:AX2"/>
    <mergeCell ref="AU27:AX27"/>
    <mergeCell ref="AU28:AX28"/>
    <mergeCell ref="AU29:AX29"/>
    <mergeCell ref="AE36:AH36"/>
    <mergeCell ref="AI36:AL36"/>
    <mergeCell ref="AM36:AP36"/>
    <mergeCell ref="AQ36:AT36"/>
    <mergeCell ref="AU36:AX36"/>
    <mergeCell ref="AM35:AP35"/>
    <mergeCell ref="AU35:AX35"/>
    <mergeCell ref="AU39:AX39"/>
    <mergeCell ref="A3:AH3"/>
    <mergeCell ref="AJ3:AW3"/>
    <mergeCell ref="G19:O19"/>
    <mergeCell ref="AK19:AQ19"/>
    <mergeCell ref="P18:V18"/>
    <mergeCell ref="W18:AC18"/>
    <mergeCell ref="AD18:AJ18"/>
    <mergeCell ref="AK18:AQ18"/>
    <mergeCell ref="A11:F11"/>
    <mergeCell ref="AE39:AH40"/>
    <mergeCell ref="P19:V19"/>
    <mergeCell ref="AI42:AL42"/>
    <mergeCell ref="AM42:AP42"/>
    <mergeCell ref="AQ42:AT42"/>
    <mergeCell ref="AU42:AX42"/>
    <mergeCell ref="A163:B163"/>
    <mergeCell ref="A164:B164"/>
    <mergeCell ref="C163:I163"/>
    <mergeCell ref="J163:O163"/>
    <mergeCell ref="P163:X163"/>
    <mergeCell ref="Y163:AB163"/>
    <mergeCell ref="AC163:AG163"/>
    <mergeCell ref="AH163:AK163"/>
    <mergeCell ref="AL163:AO163"/>
    <mergeCell ref="AP163:AX163"/>
    <mergeCell ref="A159:B159"/>
    <mergeCell ref="A160:B160"/>
    <mergeCell ref="C160:I160"/>
    <mergeCell ref="J160:O160"/>
    <mergeCell ref="P160:X160"/>
    <mergeCell ref="Y160:AB160"/>
    <mergeCell ref="AC160:AG160"/>
    <mergeCell ref="AH160:AK160"/>
    <mergeCell ref="AL160:AO160"/>
    <mergeCell ref="AQ51:AX51"/>
    <mergeCell ref="AP160:AX160"/>
    <mergeCell ref="A155:B155"/>
    <mergeCell ref="A156:B156"/>
    <mergeCell ref="C155:I155"/>
    <mergeCell ref="J155:O155"/>
    <mergeCell ref="P155:X155"/>
    <mergeCell ref="Y155:AB155"/>
    <mergeCell ref="AC155:AG155"/>
    <mergeCell ref="AH155:AK155"/>
    <mergeCell ref="AL155:AO155"/>
    <mergeCell ref="AP155:AX155"/>
    <mergeCell ref="C156:I156"/>
    <mergeCell ref="J156:O156"/>
    <mergeCell ref="P156:X156"/>
    <mergeCell ref="Y156:AB156"/>
    <mergeCell ref="AC156:AG156"/>
    <mergeCell ref="AH156:AK156"/>
    <mergeCell ref="AP156:AX156"/>
    <mergeCell ref="AL156:AO156"/>
    <mergeCell ref="AI57:AL57"/>
    <mergeCell ref="A76:AX76"/>
    <mergeCell ref="G63:X64"/>
    <mergeCell ref="G65:X67"/>
    <mergeCell ref="AC151:AG151"/>
    <mergeCell ref="AC152:AG152"/>
    <mergeCell ref="A146:AK146"/>
    <mergeCell ref="AH152:AK152"/>
    <mergeCell ref="AL152:AO152"/>
    <mergeCell ref="J151:O151"/>
    <mergeCell ref="J152:O152"/>
    <mergeCell ref="Y152:AB152"/>
    <mergeCell ref="E62:F62"/>
    <mergeCell ref="G62:I62"/>
    <mergeCell ref="J62:T62"/>
    <mergeCell ref="U62:AX62"/>
    <mergeCell ref="AH151:AK151"/>
    <mergeCell ref="AL151:AO151"/>
    <mergeCell ref="G145:K145"/>
    <mergeCell ref="L145:X145"/>
    <mergeCell ref="Y145:AB145"/>
    <mergeCell ref="Y151:AB151"/>
    <mergeCell ref="C151:I151"/>
    <mergeCell ref="P151:X151"/>
    <mergeCell ref="A152:B152"/>
    <mergeCell ref="A151:B151"/>
    <mergeCell ref="Y47:AA47"/>
    <mergeCell ref="AK20:AQ20"/>
    <mergeCell ref="AE49:AH49"/>
    <mergeCell ref="AI49:AL49"/>
    <mergeCell ref="AM49:AP49"/>
    <mergeCell ref="A25:F29"/>
    <mergeCell ref="AB28:AD28"/>
    <mergeCell ref="AG84:AX84"/>
    <mergeCell ref="A78:B80"/>
    <mergeCell ref="G20:O20"/>
    <mergeCell ref="P20:V20"/>
    <mergeCell ref="W20:AC20"/>
    <mergeCell ref="AD20:AJ20"/>
    <mergeCell ref="G34:O36"/>
    <mergeCell ref="P34:X36"/>
    <mergeCell ref="Y34:AA34"/>
    <mergeCell ref="AB34:AD34"/>
    <mergeCell ref="Y35:AA35"/>
    <mergeCell ref="A138:F145"/>
    <mergeCell ref="AP152:AX152"/>
    <mergeCell ref="G55:X56"/>
    <mergeCell ref="P152:X152"/>
    <mergeCell ref="F109:AX109"/>
    <mergeCell ref="A112:AX112"/>
    <mergeCell ref="A9:F9"/>
    <mergeCell ref="G9:AX9"/>
    <mergeCell ref="I15:O15"/>
    <mergeCell ref="P15:V15"/>
    <mergeCell ref="W15:AC15"/>
    <mergeCell ref="Y25:AA26"/>
    <mergeCell ref="Y27:AA27"/>
    <mergeCell ref="Y28:AA28"/>
    <mergeCell ref="P25:X26"/>
    <mergeCell ref="AB25:AD26"/>
    <mergeCell ref="AB27:AD27"/>
    <mergeCell ref="I14:O14"/>
    <mergeCell ref="I13:O13"/>
    <mergeCell ref="AD13:AJ13"/>
    <mergeCell ref="G10:AX10"/>
    <mergeCell ref="P13:V13"/>
    <mergeCell ref="P17:V17"/>
    <mergeCell ref="G12:O12"/>
    <mergeCell ref="AR12:AX12"/>
    <mergeCell ref="G13:H18"/>
    <mergeCell ref="W13:AC13"/>
    <mergeCell ref="AD15:AJ15"/>
    <mergeCell ref="AU143:AX143"/>
    <mergeCell ref="AD83:AF83"/>
    <mergeCell ref="AD80:AF80"/>
    <mergeCell ref="AC140:AG140"/>
    <mergeCell ref="L140:X140"/>
    <mergeCell ref="AC139:AG139"/>
    <mergeCell ref="G141:K141"/>
    <mergeCell ref="L141:X141"/>
    <mergeCell ref="Y141:AB141"/>
    <mergeCell ref="AC141:AG141"/>
    <mergeCell ref="AH141:AT141"/>
    <mergeCell ref="AU141:AX141"/>
    <mergeCell ref="C87:AC87"/>
    <mergeCell ref="AD90:AF90"/>
    <mergeCell ref="AG88:AX88"/>
    <mergeCell ref="C84:AC84"/>
    <mergeCell ref="G139:K139"/>
    <mergeCell ref="L139:X139"/>
    <mergeCell ref="AC138:AX138"/>
    <mergeCell ref="Y139:AB139"/>
    <mergeCell ref="Y140:AB140"/>
    <mergeCell ref="A110:AX110"/>
    <mergeCell ref="AH140:AT140"/>
    <mergeCell ref="AH139:AT139"/>
    <mergeCell ref="A111:AX111"/>
    <mergeCell ref="AE65:AH65"/>
    <mergeCell ref="C82:D83"/>
    <mergeCell ref="A107:E107"/>
    <mergeCell ref="A102:B103"/>
    <mergeCell ref="A108:AX108"/>
    <mergeCell ref="AR15:AX15"/>
    <mergeCell ref="P32:X33"/>
    <mergeCell ref="Y32:AA33"/>
    <mergeCell ref="AB32:AD33"/>
    <mergeCell ref="I17:O17"/>
    <mergeCell ref="AQ25:AT25"/>
    <mergeCell ref="A32:F36"/>
    <mergeCell ref="A39:F43"/>
    <mergeCell ref="G25:O26"/>
    <mergeCell ref="AU40:AV40"/>
    <mergeCell ref="C102:F102"/>
    <mergeCell ref="A109:E109"/>
    <mergeCell ref="G27:O29"/>
    <mergeCell ref="Y43:AA43"/>
    <mergeCell ref="AE42:AH42"/>
    <mergeCell ref="AM43:AP43"/>
    <mergeCell ref="AI43:AL43"/>
    <mergeCell ref="AB39:AD40"/>
    <mergeCell ref="W12:AC12"/>
    <mergeCell ref="AR20:AX20"/>
    <mergeCell ref="AI55:AL56"/>
    <mergeCell ref="AM55:AP56"/>
    <mergeCell ref="AD86:AF86"/>
    <mergeCell ref="AD14:AJ14"/>
    <mergeCell ref="AK14:AQ14"/>
    <mergeCell ref="W17:AC17"/>
    <mergeCell ref="AD16:AJ16"/>
    <mergeCell ref="AR16:AX16"/>
    <mergeCell ref="AK16:AQ16"/>
    <mergeCell ref="P27:X29"/>
    <mergeCell ref="Y42:AA42"/>
    <mergeCell ref="P39:X40"/>
    <mergeCell ref="AI39:AL40"/>
    <mergeCell ref="P14:V14"/>
    <mergeCell ref="P41:X43"/>
    <mergeCell ref="Y41:AA41"/>
    <mergeCell ref="AB35:AD35"/>
    <mergeCell ref="AI67:AL67"/>
    <mergeCell ref="AB63:AD64"/>
    <mergeCell ref="AE47:AH47"/>
    <mergeCell ref="AE52:AH52"/>
    <mergeCell ref="AI50:AL50"/>
    <mergeCell ref="F107:AX107"/>
    <mergeCell ref="E82:AC82"/>
    <mergeCell ref="E83:AC83"/>
    <mergeCell ref="Y65:AA65"/>
    <mergeCell ref="AG90:AX90"/>
    <mergeCell ref="A106:AX106"/>
    <mergeCell ref="AG91:AX91"/>
    <mergeCell ref="AI66:AL66"/>
    <mergeCell ref="AM66:AP66"/>
    <mergeCell ref="AD79:AF79"/>
    <mergeCell ref="AG87:AX87"/>
    <mergeCell ref="A104:AX104"/>
    <mergeCell ref="C103:F103"/>
    <mergeCell ref="AD82:AF82"/>
    <mergeCell ref="AD92:AF92"/>
    <mergeCell ref="A105:AX105"/>
    <mergeCell ref="A81:B90"/>
    <mergeCell ref="C90:AC90"/>
    <mergeCell ref="AD94:AF94"/>
    <mergeCell ref="AG93:AX93"/>
    <mergeCell ref="AD84:AF84"/>
    <mergeCell ref="AU67:AX67"/>
    <mergeCell ref="E68:F72"/>
    <mergeCell ref="AG69:AH69"/>
    <mergeCell ref="A5:F5"/>
    <mergeCell ref="C85:AC85"/>
    <mergeCell ref="G11:AX11"/>
    <mergeCell ref="Y5:AD5"/>
    <mergeCell ref="AE5:AP5"/>
    <mergeCell ref="AQ5:AX5"/>
    <mergeCell ref="A4:F4"/>
    <mergeCell ref="A6:F6"/>
    <mergeCell ref="AK12:AQ12"/>
    <mergeCell ref="W14:AC14"/>
    <mergeCell ref="AG80:AX80"/>
    <mergeCell ref="AG85:AX85"/>
    <mergeCell ref="AI65:AL65"/>
    <mergeCell ref="AM65:AP65"/>
    <mergeCell ref="C78:AC78"/>
    <mergeCell ref="I16:O16"/>
    <mergeCell ref="P16:V16"/>
    <mergeCell ref="AD81:AF81"/>
    <mergeCell ref="I18:O18"/>
    <mergeCell ref="AD12:AJ12"/>
    <mergeCell ref="AE8:AX8"/>
    <mergeCell ref="W16:AC16"/>
    <mergeCell ref="A10:F10"/>
    <mergeCell ref="AB42:AD42"/>
    <mergeCell ref="G32:O33"/>
    <mergeCell ref="AS64:AT64"/>
    <mergeCell ref="AM57:AP57"/>
    <mergeCell ref="AQ57:AT57"/>
    <mergeCell ref="Y58:AA58"/>
    <mergeCell ref="AB58:AD58"/>
    <mergeCell ref="AM67:AP67"/>
    <mergeCell ref="P12:V12"/>
    <mergeCell ref="E73:AX73"/>
    <mergeCell ref="AB29:AD29"/>
    <mergeCell ref="AB41:AD41"/>
    <mergeCell ref="AE66:AH66"/>
    <mergeCell ref="AQ64:AR64"/>
    <mergeCell ref="AB49:AD49"/>
    <mergeCell ref="AI52:AL52"/>
    <mergeCell ref="AQ52:AX52"/>
    <mergeCell ref="AQ50:AX50"/>
    <mergeCell ref="AE51:AH51"/>
    <mergeCell ref="AI51:AL51"/>
    <mergeCell ref="Y36:AA36"/>
    <mergeCell ref="AB36:AD36"/>
    <mergeCell ref="Y39:AA40"/>
    <mergeCell ref="AB43:AD43"/>
    <mergeCell ref="AE63:AH63"/>
    <mergeCell ref="AU139:AX139"/>
    <mergeCell ref="AD91:AF91"/>
    <mergeCell ref="G138:AB138"/>
    <mergeCell ref="AD95:AF95"/>
    <mergeCell ref="AG94:AX94"/>
    <mergeCell ref="C88:AC88"/>
    <mergeCell ref="A124:F137"/>
    <mergeCell ref="AG95:AX101"/>
    <mergeCell ref="C92:AC92"/>
    <mergeCell ref="AG92:AX92"/>
    <mergeCell ref="C95:AC95"/>
    <mergeCell ref="AD93:AF93"/>
    <mergeCell ref="G103:AX103"/>
    <mergeCell ref="G102:AX102"/>
    <mergeCell ref="C93:AC93"/>
    <mergeCell ref="N98:AF98"/>
    <mergeCell ref="N99:AF99"/>
    <mergeCell ref="N100:AF100"/>
    <mergeCell ref="N101:AF101"/>
    <mergeCell ref="A95:B101"/>
    <mergeCell ref="AD88:AF88"/>
    <mergeCell ref="A91:B94"/>
    <mergeCell ref="C91:AC91"/>
    <mergeCell ref="C94:AC94"/>
    <mergeCell ref="AI47:AL47"/>
    <mergeCell ref="AM47:AP47"/>
    <mergeCell ref="AE58:AH58"/>
    <mergeCell ref="AI58:AL58"/>
    <mergeCell ref="Y63:AA64"/>
    <mergeCell ref="AO46:AQ46"/>
    <mergeCell ref="A53:B75"/>
    <mergeCell ref="AG81:AX83"/>
    <mergeCell ref="AB66:AD66"/>
    <mergeCell ref="Y50:AA50"/>
    <mergeCell ref="AB50:AD50"/>
    <mergeCell ref="G51:X52"/>
    <mergeCell ref="Y51:AA51"/>
    <mergeCell ref="Y66:AA66"/>
    <mergeCell ref="AD77:AF77"/>
    <mergeCell ref="C77:AC77"/>
    <mergeCell ref="C79:AC79"/>
    <mergeCell ref="C80:AC80"/>
    <mergeCell ref="C81:AC81"/>
    <mergeCell ref="AG77:AX77"/>
    <mergeCell ref="AU66:AX66"/>
    <mergeCell ref="AQ55:AT55"/>
    <mergeCell ref="AU55:AX55"/>
    <mergeCell ref="AQ48:AT48"/>
    <mergeCell ref="A7:F7"/>
    <mergeCell ref="G7:X7"/>
    <mergeCell ref="A8:F8"/>
    <mergeCell ref="A47:F49"/>
    <mergeCell ref="G47:X47"/>
    <mergeCell ref="AB48:AD48"/>
    <mergeCell ref="Y52:AA52"/>
    <mergeCell ref="AB52:AD52"/>
    <mergeCell ref="AB47:AD47"/>
    <mergeCell ref="G39:O40"/>
    <mergeCell ref="A50:F52"/>
    <mergeCell ref="G50:X50"/>
    <mergeCell ref="Y49:AA49"/>
    <mergeCell ref="A37:F38"/>
    <mergeCell ref="G37:AX38"/>
    <mergeCell ref="A44:F45"/>
    <mergeCell ref="G44:AX45"/>
    <mergeCell ref="G48:X49"/>
    <mergeCell ref="G41:O43"/>
    <mergeCell ref="A46:AN46"/>
    <mergeCell ref="AM51:AP51"/>
    <mergeCell ref="Y48:AA48"/>
    <mergeCell ref="AM50:AP50"/>
    <mergeCell ref="AB51:AD51"/>
    <mergeCell ref="AU140:AX140"/>
    <mergeCell ref="AM58:AP58"/>
    <mergeCell ref="AQ58:AT58"/>
    <mergeCell ref="E168:I168"/>
    <mergeCell ref="C168:D168"/>
    <mergeCell ref="E169:I169"/>
    <mergeCell ref="C169:D169"/>
    <mergeCell ref="C152:I152"/>
    <mergeCell ref="C159:I159"/>
    <mergeCell ref="J159:O159"/>
    <mergeCell ref="P159:X159"/>
    <mergeCell ref="Y159:AB159"/>
    <mergeCell ref="AC159:AG159"/>
    <mergeCell ref="AH159:AK159"/>
    <mergeCell ref="AL159:AO159"/>
    <mergeCell ref="AP159:AX159"/>
    <mergeCell ref="C164:I164"/>
    <mergeCell ref="J164:O164"/>
    <mergeCell ref="P164:X164"/>
    <mergeCell ref="Y164:AB164"/>
    <mergeCell ref="AC164:AG164"/>
    <mergeCell ref="AI63:AL64"/>
    <mergeCell ref="AM63:AP64"/>
    <mergeCell ref="AU144:AX144"/>
    <mergeCell ref="A168:B168"/>
    <mergeCell ref="J168:O168"/>
    <mergeCell ref="P168:X168"/>
    <mergeCell ref="Y168:AB168"/>
    <mergeCell ref="AC168:AG168"/>
    <mergeCell ref="AH168:AK168"/>
    <mergeCell ref="AL168:AO168"/>
    <mergeCell ref="AP168:AX168"/>
    <mergeCell ref="A169:B169"/>
    <mergeCell ref="J169:O169"/>
    <mergeCell ref="P169:X169"/>
    <mergeCell ref="Y169:AB169"/>
    <mergeCell ref="AC169:AG169"/>
    <mergeCell ref="AH169:AK169"/>
    <mergeCell ref="AL169:AO169"/>
    <mergeCell ref="AP169:AX169"/>
    <mergeCell ref="AH164:AK164"/>
    <mergeCell ref="AL164:AO164"/>
    <mergeCell ref="AP164:AX164"/>
    <mergeCell ref="E74:AX75"/>
    <mergeCell ref="AG79:AX79"/>
    <mergeCell ref="AD78:AF78"/>
    <mergeCell ref="AK21:AQ21"/>
    <mergeCell ref="AR21:AX21"/>
    <mergeCell ref="A30:F31"/>
    <mergeCell ref="G30:AX31"/>
    <mergeCell ref="N97:AF97"/>
    <mergeCell ref="J97:K97"/>
    <mergeCell ref="C98:F98"/>
    <mergeCell ref="C99:F99"/>
    <mergeCell ref="C100:F100"/>
    <mergeCell ref="C101:F101"/>
    <mergeCell ref="AD87:AF87"/>
    <mergeCell ref="AG86:AX86"/>
    <mergeCell ref="G21:O21"/>
    <mergeCell ref="P21:V21"/>
    <mergeCell ref="W21:AC21"/>
    <mergeCell ref="AD21:AJ21"/>
    <mergeCell ref="AQ47:AT47"/>
    <mergeCell ref="AU47:AX47"/>
    <mergeCell ref="AQ49:AT49"/>
    <mergeCell ref="AU48:AX48"/>
    <mergeCell ref="AU49:AX49"/>
    <mergeCell ref="C97:F97"/>
    <mergeCell ref="G96:M96"/>
    <mergeCell ref="N96:AF96"/>
    <mergeCell ref="C96:F96"/>
    <mergeCell ref="G97:H97"/>
    <mergeCell ref="C53:D61"/>
    <mergeCell ref="AG89:AX89"/>
    <mergeCell ref="AG78:AX78"/>
    <mergeCell ref="AU58:AX58"/>
    <mergeCell ref="AU63:AX63"/>
    <mergeCell ref="AE48:AH48"/>
    <mergeCell ref="AI48:AL48"/>
    <mergeCell ref="AM48:AP48"/>
    <mergeCell ref="C86:AC86"/>
    <mergeCell ref="AD85:AF85"/>
    <mergeCell ref="AE50:AH50"/>
    <mergeCell ref="AE55:AH56"/>
    <mergeCell ref="AQ66:AT66"/>
    <mergeCell ref="Y67:AA67"/>
    <mergeCell ref="AB67:AD67"/>
    <mergeCell ref="AM52:AP52"/>
    <mergeCell ref="AL146:AN146"/>
    <mergeCell ref="G98:H98"/>
    <mergeCell ref="G99:H99"/>
    <mergeCell ref="G100:H100"/>
    <mergeCell ref="G101:H101"/>
    <mergeCell ref="J98:K98"/>
    <mergeCell ref="J99:K99"/>
    <mergeCell ref="J100:K100"/>
    <mergeCell ref="J101:K101"/>
    <mergeCell ref="G144:K144"/>
    <mergeCell ref="L144:X144"/>
    <mergeCell ref="Y144:AB144"/>
    <mergeCell ref="AC144:AG144"/>
    <mergeCell ref="AH144:AT144"/>
    <mergeCell ref="Y143:AB143"/>
    <mergeCell ref="AC143:AG143"/>
    <mergeCell ref="AH143:AT143"/>
    <mergeCell ref="G140:K140"/>
    <mergeCell ref="AC113:AN113"/>
    <mergeCell ref="AO113:AX113"/>
    <mergeCell ref="AU122:AV122"/>
    <mergeCell ref="E118:P118"/>
    <mergeCell ref="Q118:AB118"/>
    <mergeCell ref="AC118:AN118"/>
  </mergeCells>
  <phoneticPr fontId="7"/>
  <conditionalFormatting sqref="P14:AQ17">
    <cfRule type="expression" dxfId="207" priority="14149">
      <formula>IF(RIGHT(TEXT(P14,"0.#"),1)=".",FALSE,TRUE)</formula>
    </cfRule>
    <cfRule type="expression" dxfId="206" priority="14150">
      <formula>IF(RIGHT(TEXT(P14,"0.#"),1)=".",TRUE,FALSE)</formula>
    </cfRule>
  </conditionalFormatting>
  <conditionalFormatting sqref="AE27">
    <cfRule type="expression" dxfId="205" priority="14139">
      <formula>IF(RIGHT(TEXT(AE27,"0.#"),1)=".",FALSE,TRUE)</formula>
    </cfRule>
    <cfRule type="expression" dxfId="204" priority="14140">
      <formula>IF(RIGHT(TEXT(AE27,"0.#"),1)=".",TRUE,FALSE)</formula>
    </cfRule>
  </conditionalFormatting>
  <conditionalFormatting sqref="P18:AX18">
    <cfRule type="expression" dxfId="203" priority="14025">
      <formula>IF(RIGHT(TEXT(P18,"0.#"),1)=".",FALSE,TRUE)</formula>
    </cfRule>
    <cfRule type="expression" dxfId="202" priority="14026">
      <formula>IF(RIGHT(TEXT(P18,"0.#"),1)=".",TRUE,FALSE)</formula>
    </cfRule>
  </conditionalFormatting>
  <conditionalFormatting sqref="Y141">
    <cfRule type="expression" dxfId="201" priority="14017">
      <formula>IF(RIGHT(TEXT(Y141,"0.#"),1)=".",FALSE,TRUE)</formula>
    </cfRule>
    <cfRule type="expression" dxfId="200" priority="14018">
      <formula>IF(RIGHT(TEXT(Y141,"0.#"),1)=".",TRUE,FALSE)</formula>
    </cfRule>
  </conditionalFormatting>
  <conditionalFormatting sqref="AR15:AX15 P13:AX13">
    <cfRule type="expression" dxfId="199" priority="13847">
      <formula>IF(RIGHT(TEXT(P13,"0.#"),1)=".",FALSE,TRUE)</formula>
    </cfRule>
    <cfRule type="expression" dxfId="198" priority="13848">
      <formula>IF(RIGHT(TEXT(P13,"0.#"),1)=".",TRUE,FALSE)</formula>
    </cfRule>
  </conditionalFormatting>
  <conditionalFormatting sqref="P19:AJ19">
    <cfRule type="expression" dxfId="197" priority="13845">
      <formula>IF(RIGHT(TEXT(P19,"0.#"),1)=".",FALSE,TRUE)</formula>
    </cfRule>
    <cfRule type="expression" dxfId="196" priority="13846">
      <formula>IF(RIGHT(TEXT(P19,"0.#"),1)=".",TRUE,FALSE)</formula>
    </cfRule>
  </conditionalFormatting>
  <conditionalFormatting sqref="Y140">
    <cfRule type="expression" dxfId="195" priority="13823">
      <formula>IF(RIGHT(TEXT(Y140,"0.#"),1)=".",FALSE,TRUE)</formula>
    </cfRule>
    <cfRule type="expression" dxfId="194" priority="13824">
      <formula>IF(RIGHT(TEXT(Y140,"0.#"),1)=".",TRUE,FALSE)</formula>
    </cfRule>
  </conditionalFormatting>
  <conditionalFormatting sqref="AU141">
    <cfRule type="expression" dxfId="193" priority="13819">
      <formula>IF(RIGHT(TEXT(AU141,"0.#"),1)=".",FALSE,TRUE)</formula>
    </cfRule>
    <cfRule type="expression" dxfId="192" priority="13820">
      <formula>IF(RIGHT(TEXT(AU141,"0.#"),1)=".",TRUE,FALSE)</formula>
    </cfRule>
  </conditionalFormatting>
  <conditionalFormatting sqref="Y145">
    <cfRule type="expression" dxfId="191" priority="13801">
      <formula>IF(RIGHT(TEXT(Y145,"0.#"),1)=".",FALSE,TRUE)</formula>
    </cfRule>
    <cfRule type="expression" dxfId="190" priority="13802">
      <formula>IF(RIGHT(TEXT(Y145,"0.#"),1)=".",TRUE,FALSE)</formula>
    </cfRule>
  </conditionalFormatting>
  <conditionalFormatting sqref="AU145">
    <cfRule type="expression" dxfId="189" priority="13795">
      <formula>IF(RIGHT(TEXT(AU145,"0.#"),1)=".",FALSE,TRUE)</formula>
    </cfRule>
    <cfRule type="expression" dxfId="188" priority="13796">
      <formula>IF(RIGHT(TEXT(AU145,"0.#"),1)=".",TRUE,FALSE)</formula>
    </cfRule>
  </conditionalFormatting>
  <conditionalFormatting sqref="AE28">
    <cfRule type="expression" dxfId="187" priority="13607">
      <formula>IF(RIGHT(TEXT(AE28,"0.#"),1)=".",FALSE,TRUE)</formula>
    </cfRule>
    <cfRule type="expression" dxfId="186" priority="13608">
      <formula>IF(RIGHT(TEXT(AE28,"0.#"),1)=".",TRUE,FALSE)</formula>
    </cfRule>
  </conditionalFormatting>
  <conditionalFormatting sqref="AE29">
    <cfRule type="expression" dxfId="185" priority="13605">
      <formula>IF(RIGHT(TEXT(AE29,"0.#"),1)=".",FALSE,TRUE)</formula>
    </cfRule>
    <cfRule type="expression" dxfId="184" priority="13606">
      <formula>IF(RIGHT(TEXT(AE29,"0.#"),1)=".",TRUE,FALSE)</formula>
    </cfRule>
  </conditionalFormatting>
  <conditionalFormatting sqref="AI29">
    <cfRule type="expression" dxfId="183" priority="13603">
      <formula>IF(RIGHT(TEXT(AI29,"0.#"),1)=".",FALSE,TRUE)</formula>
    </cfRule>
    <cfRule type="expression" dxfId="182" priority="13604">
      <formula>IF(RIGHT(TEXT(AI29,"0.#"),1)=".",TRUE,FALSE)</formula>
    </cfRule>
  </conditionalFormatting>
  <conditionalFormatting sqref="AI28">
    <cfRule type="expression" dxfId="181" priority="13601">
      <formula>IF(RIGHT(TEXT(AI28,"0.#"),1)=".",FALSE,TRUE)</formula>
    </cfRule>
    <cfRule type="expression" dxfId="180" priority="13602">
      <formula>IF(RIGHT(TEXT(AI28,"0.#"),1)=".",TRUE,FALSE)</formula>
    </cfRule>
  </conditionalFormatting>
  <conditionalFormatting sqref="AI27">
    <cfRule type="expression" dxfId="179" priority="13599">
      <formula>IF(RIGHT(TEXT(AI27,"0.#"),1)=".",FALSE,TRUE)</formula>
    </cfRule>
    <cfRule type="expression" dxfId="178" priority="13600">
      <formula>IF(RIGHT(TEXT(AI27,"0.#"),1)=".",TRUE,FALSE)</formula>
    </cfRule>
  </conditionalFormatting>
  <conditionalFormatting sqref="AQ27:AQ29">
    <cfRule type="expression" dxfId="177" priority="13587">
      <formula>IF(RIGHT(TEXT(AQ27,"0.#"),1)=".",FALSE,TRUE)</formula>
    </cfRule>
    <cfRule type="expression" dxfId="176" priority="13588">
      <formula>IF(RIGHT(TEXT(AQ27,"0.#"),1)=".",TRUE,FALSE)</formula>
    </cfRule>
  </conditionalFormatting>
  <conditionalFormatting sqref="AU27:AU29">
    <cfRule type="expression" dxfId="175" priority="13585">
      <formula>IF(RIGHT(TEXT(AU27,"0.#"),1)=".",FALSE,TRUE)</formula>
    </cfRule>
    <cfRule type="expression" dxfId="174" priority="13586">
      <formula>IF(RIGHT(TEXT(AU27,"0.#"),1)=".",TRUE,FALSE)</formula>
    </cfRule>
  </conditionalFormatting>
  <conditionalFormatting sqref="AE65">
    <cfRule type="expression" dxfId="173" priority="13171">
      <formula>IF(RIGHT(TEXT(AE65,"0.#"),1)=".",FALSE,TRUE)</formula>
    </cfRule>
    <cfRule type="expression" dxfId="172" priority="13172">
      <formula>IF(RIGHT(TEXT(AE65,"0.#"),1)=".",TRUE,FALSE)</formula>
    </cfRule>
  </conditionalFormatting>
  <conditionalFormatting sqref="AM65">
    <cfRule type="expression" dxfId="171" priority="13159">
      <formula>IF(RIGHT(TEXT(AM65,"0.#"),1)=".",FALSE,TRUE)</formula>
    </cfRule>
    <cfRule type="expression" dxfId="170" priority="13160">
      <formula>IF(RIGHT(TEXT(AM65,"0.#"),1)=".",TRUE,FALSE)</formula>
    </cfRule>
  </conditionalFormatting>
  <conditionalFormatting sqref="AU65">
    <cfRule type="expression" dxfId="169" priority="13147">
      <formula>IF(RIGHT(TEXT(AU65,"0.#"),1)=".",FALSE,TRUE)</formula>
    </cfRule>
    <cfRule type="expression" dxfId="168" priority="13148">
      <formula>IF(RIGHT(TEXT(AU65,"0.#"),1)=".",TRUE,FALSE)</formula>
    </cfRule>
  </conditionalFormatting>
  <conditionalFormatting sqref="AI65">
    <cfRule type="expression" dxfId="167" priority="13081">
      <formula>IF(RIGHT(TEXT(AI65,"0.#"),1)=".",FALSE,TRUE)</formula>
    </cfRule>
    <cfRule type="expression" dxfId="166" priority="13082">
      <formula>IF(RIGHT(TEXT(AI65,"0.#"),1)=".",TRUE,FALSE)</formula>
    </cfRule>
  </conditionalFormatting>
  <conditionalFormatting sqref="AQ65">
    <cfRule type="expression" dxfId="165" priority="13047">
      <formula>IF(RIGHT(TEXT(AQ65,"0.#"),1)=".",FALSE,TRUE)</formula>
    </cfRule>
    <cfRule type="expression" dxfId="164" priority="13048">
      <formula>IF(RIGHT(TEXT(AQ65,"0.#"),1)=".",TRUE,FALSE)</formula>
    </cfRule>
  </conditionalFormatting>
  <conditionalFormatting sqref="AL169:AO169">
    <cfRule type="expression" dxfId="163" priority="3005">
      <formula>IF(AND(AL169&gt;=0, RIGHT(TEXT(AL169,"0.#"),1)&lt;&gt;"."),TRUE,FALSE)</formula>
    </cfRule>
    <cfRule type="expression" dxfId="162" priority="3006">
      <formula>IF(AND(AL169&gt;=0, RIGHT(TEXT(AL169,"0.#"),1)="."),TRUE,FALSE)</formula>
    </cfRule>
    <cfRule type="expression" dxfId="161" priority="3007">
      <formula>IF(AND(AL169&lt;0, RIGHT(TEXT(AL169,"0.#"),1)&lt;&gt;"."),TRUE,FALSE)</formula>
    </cfRule>
    <cfRule type="expression" dxfId="160" priority="3008">
      <formula>IF(AND(AL169&lt;0, RIGHT(TEXT(AL169,"0.#"),1)="."),TRUE,FALSE)</formula>
    </cfRule>
  </conditionalFormatting>
  <conditionalFormatting sqref="Y169">
    <cfRule type="expression" dxfId="159" priority="3003">
      <formula>IF(RIGHT(TEXT(Y169,"0.#"),1)=".",FALSE,TRUE)</formula>
    </cfRule>
    <cfRule type="expression" dxfId="158" priority="3004">
      <formula>IF(RIGHT(TEXT(Y169,"0.#"),1)=".",TRUE,FALSE)</formula>
    </cfRule>
  </conditionalFormatting>
  <conditionalFormatting sqref="AL152:AO152">
    <cfRule type="expression" dxfId="157" priority="2957">
      <formula>IF(AND(AL152&gt;=0, RIGHT(TEXT(AL152,"0.#"),1)&lt;&gt;"."),TRUE,FALSE)</formula>
    </cfRule>
    <cfRule type="expression" dxfId="156" priority="2958">
      <formula>IF(AND(AL152&gt;=0, RIGHT(TEXT(AL152,"0.#"),1)="."),TRUE,FALSE)</formula>
    </cfRule>
    <cfRule type="expression" dxfId="155" priority="2959">
      <formula>IF(AND(AL152&lt;0, RIGHT(TEXT(AL152,"0.#"),1)&lt;&gt;"."),TRUE,FALSE)</formula>
    </cfRule>
    <cfRule type="expression" dxfId="154" priority="2960">
      <formula>IF(AND(AL152&lt;0, RIGHT(TEXT(AL152,"0.#"),1)="."),TRUE,FALSE)</formula>
    </cfRule>
  </conditionalFormatting>
  <conditionalFormatting sqref="Y152">
    <cfRule type="expression" dxfId="153" priority="2955">
      <formula>IF(RIGHT(TEXT(Y152,"0.#"),1)=".",FALSE,TRUE)</formula>
    </cfRule>
    <cfRule type="expression" dxfId="152" priority="2956">
      <formula>IF(RIGHT(TEXT(Y152,"0.#"),1)=".",TRUE,FALSE)</formula>
    </cfRule>
  </conditionalFormatting>
  <conditionalFormatting sqref="Y156">
    <cfRule type="expression" dxfId="151" priority="2209">
      <formula>IF(RIGHT(TEXT(Y156,"0.#"),1)=".",FALSE,TRUE)</formula>
    </cfRule>
    <cfRule type="expression" dxfId="150" priority="2210">
      <formula>IF(RIGHT(TEXT(Y156,"0.#"),1)=".",TRUE,FALSE)</formula>
    </cfRule>
  </conditionalFormatting>
  <conditionalFormatting sqref="Y160">
    <cfRule type="expression" dxfId="149" priority="2197">
      <formula>IF(RIGHT(TEXT(Y160,"0.#"),1)=".",FALSE,TRUE)</formula>
    </cfRule>
    <cfRule type="expression" dxfId="148" priority="2198">
      <formula>IF(RIGHT(TEXT(Y160,"0.#"),1)=".",TRUE,FALSE)</formula>
    </cfRule>
  </conditionalFormatting>
  <conditionalFormatting sqref="Y164">
    <cfRule type="expression" dxfId="147" priority="2185">
      <formula>IF(RIGHT(TEXT(Y164,"0.#"),1)=".",FALSE,TRUE)</formula>
    </cfRule>
    <cfRule type="expression" dxfId="146" priority="2186">
      <formula>IF(RIGHT(TEXT(Y164,"0.#"),1)=".",TRUE,FALSE)</formula>
    </cfRule>
  </conditionalFormatting>
  <conditionalFormatting sqref="W23">
    <cfRule type="expression" dxfId="145" priority="2451">
      <formula>IF(RIGHT(TEXT(W23,"0.#"),1)=".",FALSE,TRUE)</formula>
    </cfRule>
    <cfRule type="expression" dxfId="144" priority="2452">
      <formula>IF(RIGHT(TEXT(W23,"0.#"),1)=".",TRUE,FALSE)</formula>
    </cfRule>
  </conditionalFormatting>
  <conditionalFormatting sqref="P23">
    <cfRule type="expression" dxfId="143" priority="2439">
      <formula>IF(RIGHT(TEXT(P23,"0.#"),1)=".",FALSE,TRUE)</formula>
    </cfRule>
    <cfRule type="expression" dxfId="142" priority="2440">
      <formula>IF(RIGHT(TEXT(P23,"0.#"),1)=".",TRUE,FALSE)</formula>
    </cfRule>
  </conditionalFormatting>
  <conditionalFormatting sqref="AL156:AO156">
    <cfRule type="expression" dxfId="141" priority="2211">
      <formula>IF(AND(AL156&gt;=0, RIGHT(TEXT(AL156,"0.#"),1)&lt;&gt;"."),TRUE,FALSE)</formula>
    </cfRule>
    <cfRule type="expression" dxfId="140" priority="2212">
      <formula>IF(AND(AL156&gt;=0, RIGHT(TEXT(AL156,"0.#"),1)="."),TRUE,FALSE)</formula>
    </cfRule>
    <cfRule type="expression" dxfId="139" priority="2213">
      <formula>IF(AND(AL156&lt;0, RIGHT(TEXT(AL156,"0.#"),1)&lt;&gt;"."),TRUE,FALSE)</formula>
    </cfRule>
    <cfRule type="expression" dxfId="138" priority="2214">
      <formula>IF(AND(AL156&lt;0, RIGHT(TEXT(AL156,"0.#"),1)="."),TRUE,FALSE)</formula>
    </cfRule>
  </conditionalFormatting>
  <conditionalFormatting sqref="AL160:AO160">
    <cfRule type="expression" dxfId="137" priority="2199">
      <formula>IF(AND(AL160&gt;=0, RIGHT(TEXT(AL160,"0.#"),1)&lt;&gt;"."),TRUE,FALSE)</formula>
    </cfRule>
    <cfRule type="expression" dxfId="136" priority="2200">
      <formula>IF(AND(AL160&gt;=0, RIGHT(TEXT(AL160,"0.#"),1)="."),TRUE,FALSE)</formula>
    </cfRule>
    <cfRule type="expression" dxfId="135" priority="2201">
      <formula>IF(AND(AL160&lt;0, RIGHT(TEXT(AL160,"0.#"),1)&lt;&gt;"."),TRUE,FALSE)</formula>
    </cfRule>
    <cfRule type="expression" dxfId="134" priority="2202">
      <formula>IF(AND(AL160&lt;0, RIGHT(TEXT(AL160,"0.#"),1)="."),TRUE,FALSE)</formula>
    </cfRule>
  </conditionalFormatting>
  <conditionalFormatting sqref="AL164:AO164">
    <cfRule type="expression" dxfId="133" priority="2187">
      <formula>IF(AND(AL164&gt;=0, RIGHT(TEXT(AL164,"0.#"),1)&lt;&gt;"."),TRUE,FALSE)</formula>
    </cfRule>
    <cfRule type="expression" dxfId="132" priority="2188">
      <formula>IF(AND(AL164&gt;=0, RIGHT(TEXT(AL164,"0.#"),1)="."),TRUE,FALSE)</formula>
    </cfRule>
    <cfRule type="expression" dxfId="131" priority="2189">
      <formula>IF(AND(AL164&lt;0, RIGHT(TEXT(AL164,"0.#"),1)&lt;&gt;"."),TRUE,FALSE)</formula>
    </cfRule>
    <cfRule type="expression" dxfId="130" priority="2190">
      <formula>IF(AND(AL164&lt;0, RIGHT(TEXT(AL164,"0.#"),1)="."),TRUE,FALSE)</formula>
    </cfRule>
  </conditionalFormatting>
  <conditionalFormatting sqref="P24:AC24">
    <cfRule type="expression" dxfId="129" priority="147">
      <formula>IF(RIGHT(TEXT(P24,"0.#"),1)=".",FALSE,TRUE)</formula>
    </cfRule>
    <cfRule type="expression" dxfId="128" priority="148">
      <formula>IF(RIGHT(TEXT(P24,"0.#"),1)=".",TRUE,FALSE)</formula>
    </cfRule>
  </conditionalFormatting>
  <conditionalFormatting sqref="AE34">
    <cfRule type="expression" dxfId="127" priority="145">
      <formula>IF(RIGHT(TEXT(AE34,"0.#"),1)=".",FALSE,TRUE)</formula>
    </cfRule>
    <cfRule type="expression" dxfId="126" priority="146">
      <formula>IF(RIGHT(TEXT(AE34,"0.#"),1)=".",TRUE,FALSE)</formula>
    </cfRule>
  </conditionalFormatting>
  <conditionalFormatting sqref="AI34">
    <cfRule type="expression" dxfId="125" priority="143">
      <formula>IF(RIGHT(TEXT(AI34,"0.#"),1)=".",FALSE,TRUE)</formula>
    </cfRule>
    <cfRule type="expression" dxfId="124" priority="144">
      <formula>IF(RIGHT(TEXT(AI34,"0.#"),1)=".",TRUE,FALSE)</formula>
    </cfRule>
  </conditionalFormatting>
  <conditionalFormatting sqref="AQ34">
    <cfRule type="expression" dxfId="123" priority="139">
      <formula>IF(RIGHT(TEXT(AQ34,"0.#"),1)=".",FALSE,TRUE)</formula>
    </cfRule>
    <cfRule type="expression" dxfId="122" priority="140">
      <formula>IF(RIGHT(TEXT(AQ34,"0.#"),1)=".",TRUE,FALSE)</formula>
    </cfRule>
  </conditionalFormatting>
  <conditionalFormatting sqref="AU34">
    <cfRule type="expression" dxfId="121" priority="137">
      <formula>IF(RIGHT(TEXT(AU34,"0.#"),1)=".",FALSE,TRUE)</formula>
    </cfRule>
    <cfRule type="expression" dxfId="120" priority="138">
      <formula>IF(RIGHT(TEXT(AU34,"0.#"),1)=".",TRUE,FALSE)</formula>
    </cfRule>
  </conditionalFormatting>
  <conditionalFormatting sqref="AE35">
    <cfRule type="expression" dxfId="119" priority="135">
      <formula>IF(RIGHT(TEXT(AE35,"0.#"),1)=".",FALSE,TRUE)</formula>
    </cfRule>
    <cfRule type="expression" dxfId="118" priority="136">
      <formula>IF(RIGHT(TEXT(AE35,"0.#"),1)=".",TRUE,FALSE)</formula>
    </cfRule>
  </conditionalFormatting>
  <conditionalFormatting sqref="AI35">
    <cfRule type="expression" dxfId="117" priority="133">
      <formula>IF(RIGHT(TEXT(AI35,"0.#"),1)=".",FALSE,TRUE)</formula>
    </cfRule>
    <cfRule type="expression" dxfId="116" priority="134">
      <formula>IF(RIGHT(TEXT(AI35,"0.#"),1)=".",TRUE,FALSE)</formula>
    </cfRule>
  </conditionalFormatting>
  <conditionalFormatting sqref="AQ35">
    <cfRule type="expression" dxfId="115" priority="129">
      <formula>IF(RIGHT(TEXT(AQ35,"0.#"),1)=".",FALSE,TRUE)</formula>
    </cfRule>
    <cfRule type="expression" dxfId="114" priority="130">
      <formula>IF(RIGHT(TEXT(AQ35,"0.#"),1)=".",TRUE,FALSE)</formula>
    </cfRule>
  </conditionalFormatting>
  <conditionalFormatting sqref="AU35">
    <cfRule type="expression" dxfId="113" priority="127">
      <formula>IF(RIGHT(TEXT(AU35,"0.#"),1)=".",FALSE,TRUE)</formula>
    </cfRule>
    <cfRule type="expression" dxfId="112" priority="128">
      <formula>IF(RIGHT(TEXT(AU35,"0.#"),1)=".",TRUE,FALSE)</formula>
    </cfRule>
  </conditionalFormatting>
  <conditionalFormatting sqref="AE36">
    <cfRule type="expression" dxfId="111" priority="125">
      <formula>IF(RIGHT(TEXT(AE36,"0.#"),1)=".",FALSE,TRUE)</formula>
    </cfRule>
    <cfRule type="expression" dxfId="110" priority="126">
      <formula>IF(RIGHT(TEXT(AE36,"0.#"),1)=".",TRUE,FALSE)</formula>
    </cfRule>
  </conditionalFormatting>
  <conditionalFormatting sqref="AI36">
    <cfRule type="expression" dxfId="109" priority="123">
      <formula>IF(RIGHT(TEXT(AI36,"0.#"),1)=".",FALSE,TRUE)</formula>
    </cfRule>
    <cfRule type="expression" dxfId="108" priority="124">
      <formula>IF(RIGHT(TEXT(AI36,"0.#"),1)=".",TRUE,FALSE)</formula>
    </cfRule>
  </conditionalFormatting>
  <conditionalFormatting sqref="AQ36">
    <cfRule type="expression" dxfId="107" priority="119">
      <formula>IF(RIGHT(TEXT(AQ36,"0.#"),1)=".",FALSE,TRUE)</formula>
    </cfRule>
    <cfRule type="expression" dxfId="106" priority="120">
      <formula>IF(RIGHT(TEXT(AQ36,"0.#"),1)=".",TRUE,FALSE)</formula>
    </cfRule>
  </conditionalFormatting>
  <conditionalFormatting sqref="AU36">
    <cfRule type="expression" dxfId="105" priority="117">
      <formula>IF(RIGHT(TEXT(AU36,"0.#"),1)=".",FALSE,TRUE)</formula>
    </cfRule>
    <cfRule type="expression" dxfId="104" priority="118">
      <formula>IF(RIGHT(TEXT(AU36,"0.#"),1)=".",TRUE,FALSE)</formula>
    </cfRule>
  </conditionalFormatting>
  <conditionalFormatting sqref="AE41:AE43 AI41:AI43 AQ41 AQ43">
    <cfRule type="expression" dxfId="103" priority="115">
      <formula>IF(RIGHT(TEXT(AE41,"0.#"),1)=".",FALSE,TRUE)</formula>
    </cfRule>
    <cfRule type="expression" dxfId="102" priority="116">
      <formula>IF(RIGHT(TEXT(AE41,"0.#"),1)=".",TRUE,FALSE)</formula>
    </cfRule>
  </conditionalFormatting>
  <conditionalFormatting sqref="AQ42 AU42">
    <cfRule type="expression" dxfId="101" priority="113">
      <formula>IF(RIGHT(TEXT(AQ42,"0.#"),1)=".",FALSE,TRUE)</formula>
    </cfRule>
    <cfRule type="expression" dxfId="100" priority="114">
      <formula>IF(RIGHT(TEXT(AQ42,"0.#"),1)=".",TRUE,FALSE)</formula>
    </cfRule>
  </conditionalFormatting>
  <conditionalFormatting sqref="AU41">
    <cfRule type="expression" dxfId="99" priority="111">
      <formula>IF(RIGHT(TEXT(AU41,"0.#"),1)=".",FALSE,TRUE)</formula>
    </cfRule>
    <cfRule type="expression" dxfId="98" priority="112">
      <formula>IF(RIGHT(TEXT(AU41,"0.#"),1)=".",TRUE,FALSE)</formula>
    </cfRule>
  </conditionalFormatting>
  <conditionalFormatting sqref="AU43">
    <cfRule type="expression" dxfId="97" priority="109">
      <formula>IF(RIGHT(TEXT(AU43,"0.#"),1)=".",FALSE,TRUE)</formula>
    </cfRule>
    <cfRule type="expression" dxfId="96" priority="110">
      <formula>IF(RIGHT(TEXT(AU43,"0.#"),1)=".",TRUE,FALSE)</formula>
    </cfRule>
  </conditionalFormatting>
  <conditionalFormatting sqref="AQ48">
    <cfRule type="expression" dxfId="95" priority="107">
      <formula>IF(RIGHT(TEXT(AQ48,"0.#"),1)=".",FALSE,TRUE)</formula>
    </cfRule>
    <cfRule type="expression" dxfId="94" priority="108">
      <formula>IF(RIGHT(TEXT(AQ48,"0.#"),1)=".",TRUE,FALSE)</formula>
    </cfRule>
  </conditionalFormatting>
  <conditionalFormatting sqref="AM48">
    <cfRule type="expression" dxfId="93" priority="103">
      <formula>IF(RIGHT(TEXT(AM48,"0.#"),1)=".",FALSE,TRUE)</formula>
    </cfRule>
    <cfRule type="expression" dxfId="92" priority="104">
      <formula>IF(RIGHT(TEXT(AM48,"0.#"),1)=".",TRUE,FALSE)</formula>
    </cfRule>
  </conditionalFormatting>
  <conditionalFormatting sqref="AM49">
    <cfRule type="expression" dxfId="91" priority="97">
      <formula>IF(RIGHT(TEXT(AM49,"0.#"),1)=".",FALSE,TRUE)</formula>
    </cfRule>
    <cfRule type="expression" dxfId="90" priority="98">
      <formula>IF(RIGHT(TEXT(AM49,"0.#"),1)=".",TRUE,FALSE)</formula>
    </cfRule>
  </conditionalFormatting>
  <conditionalFormatting sqref="AU48">
    <cfRule type="expression" dxfId="89" priority="95">
      <formula>IF(RIGHT(TEXT(AU48,"0.#"),1)=".",FALSE,TRUE)</formula>
    </cfRule>
    <cfRule type="expression" dxfId="88" priority="96">
      <formula>IF(RIGHT(TEXT(AU48,"0.#"),1)=".",TRUE,FALSE)</formula>
    </cfRule>
  </conditionalFormatting>
  <conditionalFormatting sqref="AU49">
    <cfRule type="expression" dxfId="87" priority="93">
      <formula>IF(RIGHT(TEXT(AU49,"0.#"),1)=".",FALSE,TRUE)</formula>
    </cfRule>
    <cfRule type="expression" dxfId="86" priority="94">
      <formula>IF(RIGHT(TEXT(AU49,"0.#"),1)=".",TRUE,FALSE)</formula>
    </cfRule>
  </conditionalFormatting>
  <conditionalFormatting sqref="AQ49">
    <cfRule type="expression" dxfId="85" priority="91">
      <formula>IF(RIGHT(TEXT(AQ49,"0.#"),1)=".",FALSE,TRUE)</formula>
    </cfRule>
    <cfRule type="expression" dxfId="84" priority="92">
      <formula>IF(RIGHT(TEXT(AQ49,"0.#"),1)=".",TRUE,FALSE)</formula>
    </cfRule>
  </conditionalFormatting>
  <conditionalFormatting sqref="AE57:AE58 AM57:AM58 AQ57 AU57 AI57">
    <cfRule type="expression" dxfId="83" priority="89">
      <formula>IF(RIGHT(TEXT(AE57,"0.#"),1)=".",FALSE,TRUE)</formula>
    </cfRule>
    <cfRule type="expression" dxfId="82" priority="90">
      <formula>IF(RIGHT(TEXT(AE57,"0.#"),1)=".",TRUE,FALSE)</formula>
    </cfRule>
  </conditionalFormatting>
  <conditionalFormatting sqref="AQ58 AU58">
    <cfRule type="expression" dxfId="81" priority="87">
      <formula>IF(RIGHT(TEXT(AQ58,"0.#"),1)=".",FALSE,TRUE)</formula>
    </cfRule>
    <cfRule type="expression" dxfId="80" priority="88">
      <formula>IF(RIGHT(TEXT(AQ58,"0.#"),1)=".",TRUE,FALSE)</formula>
    </cfRule>
  </conditionalFormatting>
  <conditionalFormatting sqref="AE51 AQ51">
    <cfRule type="expression" dxfId="79" priority="85">
      <formula>IF(RIGHT(TEXT(AE51,"0.#"),1)=".",FALSE,TRUE)</formula>
    </cfRule>
    <cfRule type="expression" dxfId="78" priority="86">
      <formula>IF(RIGHT(TEXT(AE51,"0.#"),1)=".",TRUE,FALSE)</formula>
    </cfRule>
  </conditionalFormatting>
  <conditionalFormatting sqref="AI51">
    <cfRule type="expression" dxfId="77" priority="83">
      <formula>IF(RIGHT(TEXT(AI51,"0.#"),1)=".",FALSE,TRUE)</formula>
    </cfRule>
    <cfRule type="expression" dxfId="76" priority="84">
      <formula>IF(RIGHT(TEXT(AI51,"0.#"),1)=".",TRUE,FALSE)</formula>
    </cfRule>
  </conditionalFormatting>
  <conditionalFormatting sqref="AM51">
    <cfRule type="expression" dxfId="75" priority="81">
      <formula>IF(RIGHT(TEXT(AM51,"0.#"),1)=".",FALSE,TRUE)</formula>
    </cfRule>
    <cfRule type="expression" dxfId="74" priority="82">
      <formula>IF(RIGHT(TEXT(AM51,"0.#"),1)=".",TRUE,FALSE)</formula>
    </cfRule>
  </conditionalFormatting>
  <conditionalFormatting sqref="AE52 AQ52">
    <cfRule type="expression" dxfId="73" priority="79">
      <formula>IF(RIGHT(TEXT(AE52,"0.#"),1)=".",FALSE,TRUE)</formula>
    </cfRule>
    <cfRule type="expression" dxfId="72" priority="80">
      <formula>IF(RIGHT(TEXT(AE52,"0.#"),1)=".",TRUE,FALSE)</formula>
    </cfRule>
  </conditionalFormatting>
  <conditionalFormatting sqref="AI52">
    <cfRule type="expression" dxfId="71" priority="77">
      <formula>IF(RIGHT(TEXT(AI52,"0.#"),1)=".",FALSE,TRUE)</formula>
    </cfRule>
    <cfRule type="expression" dxfId="70" priority="78">
      <formula>IF(RIGHT(TEXT(AI52,"0.#"),1)=".",TRUE,FALSE)</formula>
    </cfRule>
  </conditionalFormatting>
  <conditionalFormatting sqref="AM52">
    <cfRule type="expression" dxfId="69" priority="75">
      <formula>IF(RIGHT(TEXT(AM52,"0.#"),1)=".",FALSE,TRUE)</formula>
    </cfRule>
    <cfRule type="expression" dxfId="68" priority="76">
      <formula>IF(RIGHT(TEXT(AM52,"0.#"),1)=".",TRUE,FALSE)</formula>
    </cfRule>
  </conditionalFormatting>
  <conditionalFormatting sqref="AE66">
    <cfRule type="expression" dxfId="67" priority="73">
      <formula>IF(RIGHT(TEXT(AE66,"0.#"),1)=".",FALSE,TRUE)</formula>
    </cfRule>
    <cfRule type="expression" dxfId="66" priority="74">
      <formula>IF(RIGHT(TEXT(AE66,"0.#"),1)=".",TRUE,FALSE)</formula>
    </cfRule>
  </conditionalFormatting>
  <conditionalFormatting sqref="AM66">
    <cfRule type="expression" dxfId="65" priority="71">
      <formula>IF(RIGHT(TEXT(AM66,"0.#"),1)=".",FALSE,TRUE)</formula>
    </cfRule>
    <cfRule type="expression" dxfId="64" priority="72">
      <formula>IF(RIGHT(TEXT(AM66,"0.#"),1)=".",TRUE,FALSE)</formula>
    </cfRule>
  </conditionalFormatting>
  <conditionalFormatting sqref="AU66">
    <cfRule type="expression" dxfId="63" priority="69">
      <formula>IF(RIGHT(TEXT(AU66,"0.#"),1)=".",FALSE,TRUE)</formula>
    </cfRule>
    <cfRule type="expression" dxfId="62" priority="70">
      <formula>IF(RIGHT(TEXT(AU66,"0.#"),1)=".",TRUE,FALSE)</formula>
    </cfRule>
  </conditionalFormatting>
  <conditionalFormatting sqref="AI66">
    <cfRule type="expression" dxfId="61" priority="67">
      <formula>IF(RIGHT(TEXT(AI66,"0.#"),1)=".",FALSE,TRUE)</formula>
    </cfRule>
    <cfRule type="expression" dxfId="60" priority="68">
      <formula>IF(RIGHT(TEXT(AI66,"0.#"),1)=".",TRUE,FALSE)</formula>
    </cfRule>
  </conditionalFormatting>
  <conditionalFormatting sqref="AQ66">
    <cfRule type="expression" dxfId="59" priority="65">
      <formula>IF(RIGHT(TEXT(AQ66,"0.#"),1)=".",FALSE,TRUE)</formula>
    </cfRule>
    <cfRule type="expression" dxfId="58" priority="66">
      <formula>IF(RIGHT(TEXT(AQ66,"0.#"),1)=".",TRUE,FALSE)</formula>
    </cfRule>
  </conditionalFormatting>
  <conditionalFormatting sqref="AE67">
    <cfRule type="expression" dxfId="57" priority="63">
      <formula>IF(RIGHT(TEXT(AE67,"0.#"),1)=".",FALSE,TRUE)</formula>
    </cfRule>
    <cfRule type="expression" dxfId="56" priority="64">
      <formula>IF(RIGHT(TEXT(AE67,"0.#"),1)=".",TRUE,FALSE)</formula>
    </cfRule>
  </conditionalFormatting>
  <conditionalFormatting sqref="AM67">
    <cfRule type="expression" dxfId="55" priority="61">
      <formula>IF(RIGHT(TEXT(AM67,"0.#"),1)=".",FALSE,TRUE)</formula>
    </cfRule>
    <cfRule type="expression" dxfId="54" priority="62">
      <formula>IF(RIGHT(TEXT(AM67,"0.#"),1)=".",TRUE,FALSE)</formula>
    </cfRule>
  </conditionalFormatting>
  <conditionalFormatting sqref="AU67">
    <cfRule type="expression" dxfId="53" priority="59">
      <formula>IF(RIGHT(TEXT(AU67,"0.#"),1)=".",FALSE,TRUE)</formula>
    </cfRule>
    <cfRule type="expression" dxfId="52" priority="60">
      <formula>IF(RIGHT(TEXT(AU67,"0.#"),1)=".",TRUE,FALSE)</formula>
    </cfRule>
  </conditionalFormatting>
  <conditionalFormatting sqref="AI67">
    <cfRule type="expression" dxfId="51" priority="57">
      <formula>IF(RIGHT(TEXT(AI67,"0.#"),1)=".",FALSE,TRUE)</formula>
    </cfRule>
    <cfRule type="expression" dxfId="50" priority="58">
      <formula>IF(RIGHT(TEXT(AI67,"0.#"),1)=".",TRUE,FALSE)</formula>
    </cfRule>
  </conditionalFormatting>
  <conditionalFormatting sqref="AQ67">
    <cfRule type="expression" dxfId="49" priority="55">
      <formula>IF(RIGHT(TEXT(AQ67,"0.#"),1)=".",FALSE,TRUE)</formula>
    </cfRule>
    <cfRule type="expression" dxfId="48" priority="56">
      <formula>IF(RIGHT(TEXT(AQ67,"0.#"),1)=".",TRUE,FALSE)</formula>
    </cfRule>
  </conditionalFormatting>
  <conditionalFormatting sqref="AE72">
    <cfRule type="expression" dxfId="47" priority="53">
      <formula>IF(RIGHT(TEXT(AE72,"0.#"),1)=".",FALSE,TRUE)</formula>
    </cfRule>
    <cfRule type="expression" dxfId="46" priority="54">
      <formula>IF(RIGHT(TEXT(AE72,"0.#"),1)=".",TRUE,FALSE)</formula>
    </cfRule>
  </conditionalFormatting>
  <conditionalFormatting sqref="AM72">
    <cfRule type="expression" dxfId="45" priority="51">
      <formula>IF(RIGHT(TEXT(AM72,"0.#"),1)=".",FALSE,TRUE)</formula>
    </cfRule>
    <cfRule type="expression" dxfId="44" priority="52">
      <formula>IF(RIGHT(TEXT(AM72,"0.#"),1)=".",TRUE,FALSE)</formula>
    </cfRule>
  </conditionalFormatting>
  <conditionalFormatting sqref="AU72">
    <cfRule type="expression" dxfId="43" priority="49">
      <formula>IF(RIGHT(TEXT(AU72,"0.#"),1)=".",FALSE,TRUE)</formula>
    </cfRule>
    <cfRule type="expression" dxfId="42" priority="50">
      <formula>IF(RIGHT(TEXT(AU72,"0.#"),1)=".",TRUE,FALSE)</formula>
    </cfRule>
  </conditionalFormatting>
  <conditionalFormatting sqref="AI72">
    <cfRule type="expression" dxfId="41" priority="47">
      <formula>IF(RIGHT(TEXT(AI72,"0.#"),1)=".",FALSE,TRUE)</formula>
    </cfRule>
    <cfRule type="expression" dxfId="40" priority="48">
      <formula>IF(RIGHT(TEXT(AI72,"0.#"),1)=".",TRUE,FALSE)</formula>
    </cfRule>
  </conditionalFormatting>
  <conditionalFormatting sqref="AQ72">
    <cfRule type="expression" dxfId="39" priority="45">
      <formula>IF(RIGHT(TEXT(AQ72,"0.#"),1)=".",FALSE,TRUE)</formula>
    </cfRule>
    <cfRule type="expression" dxfId="38" priority="46">
      <formula>IF(RIGHT(TEXT(AQ72,"0.#"),1)=".",TRUE,FALSE)</formula>
    </cfRule>
  </conditionalFormatting>
  <conditionalFormatting sqref="AE70">
    <cfRule type="expression" dxfId="37" priority="43">
      <formula>IF(RIGHT(TEXT(AE70,"0.#"),1)=".",FALSE,TRUE)</formula>
    </cfRule>
    <cfRule type="expression" dxfId="36" priority="44">
      <formula>IF(RIGHT(TEXT(AE70,"0.#"),1)=".",TRUE,FALSE)</formula>
    </cfRule>
  </conditionalFormatting>
  <conditionalFormatting sqref="AM70">
    <cfRule type="expression" dxfId="35" priority="41">
      <formula>IF(RIGHT(TEXT(AM70,"0.#"),1)=".",FALSE,TRUE)</formula>
    </cfRule>
    <cfRule type="expression" dxfId="34" priority="42">
      <formula>IF(RIGHT(TEXT(AM70,"0.#"),1)=".",TRUE,FALSE)</formula>
    </cfRule>
  </conditionalFormatting>
  <conditionalFormatting sqref="AU70">
    <cfRule type="expression" dxfId="33" priority="39">
      <formula>IF(RIGHT(TEXT(AU70,"0.#"),1)=".",FALSE,TRUE)</formula>
    </cfRule>
    <cfRule type="expression" dxfId="32" priority="40">
      <formula>IF(RIGHT(TEXT(AU70,"0.#"),1)=".",TRUE,FALSE)</formula>
    </cfRule>
  </conditionalFormatting>
  <conditionalFormatting sqref="AI70">
    <cfRule type="expression" dxfId="31" priority="37">
      <formula>IF(RIGHT(TEXT(AI70,"0.#"),1)=".",FALSE,TRUE)</formula>
    </cfRule>
    <cfRule type="expression" dxfId="30" priority="38">
      <formula>IF(RIGHT(TEXT(AI70,"0.#"),1)=".",TRUE,FALSE)</formula>
    </cfRule>
  </conditionalFormatting>
  <conditionalFormatting sqref="AQ70">
    <cfRule type="expression" dxfId="29" priority="35">
      <formula>IF(RIGHT(TEXT(AQ70,"0.#"),1)=".",FALSE,TRUE)</formula>
    </cfRule>
    <cfRule type="expression" dxfId="28" priority="36">
      <formula>IF(RIGHT(TEXT(AQ70,"0.#"),1)=".",TRUE,FALSE)</formula>
    </cfRule>
  </conditionalFormatting>
  <conditionalFormatting sqref="AE71">
    <cfRule type="expression" dxfId="27" priority="33">
      <formula>IF(RIGHT(TEXT(AE71,"0.#"),1)=".",FALSE,TRUE)</formula>
    </cfRule>
    <cfRule type="expression" dxfId="26" priority="34">
      <formula>IF(RIGHT(TEXT(AE71,"0.#"),1)=".",TRUE,FALSE)</formula>
    </cfRule>
  </conditionalFormatting>
  <conditionalFormatting sqref="AM71">
    <cfRule type="expression" dxfId="25" priority="31">
      <formula>IF(RIGHT(TEXT(AM71,"0.#"),1)=".",FALSE,TRUE)</formula>
    </cfRule>
    <cfRule type="expression" dxfId="24" priority="32">
      <formula>IF(RIGHT(TEXT(AM71,"0.#"),1)=".",TRUE,FALSE)</formula>
    </cfRule>
  </conditionalFormatting>
  <conditionalFormatting sqref="AU71">
    <cfRule type="expression" dxfId="23" priority="29">
      <formula>IF(RIGHT(TEXT(AU71,"0.#"),1)=".",FALSE,TRUE)</formula>
    </cfRule>
    <cfRule type="expression" dxfId="22" priority="30">
      <formula>IF(RIGHT(TEXT(AU71,"0.#"),1)=".",TRUE,FALSE)</formula>
    </cfRule>
  </conditionalFormatting>
  <conditionalFormatting sqref="AI71">
    <cfRule type="expression" dxfId="21" priority="27">
      <formula>IF(RIGHT(TEXT(AI71,"0.#"),1)=".",FALSE,TRUE)</formula>
    </cfRule>
    <cfRule type="expression" dxfId="20" priority="28">
      <formula>IF(RIGHT(TEXT(AI71,"0.#"),1)=".",TRUE,FALSE)</formula>
    </cfRule>
  </conditionalFormatting>
  <conditionalFormatting sqref="AQ71">
    <cfRule type="expression" dxfId="19" priority="25">
      <formula>IF(RIGHT(TEXT(AQ71,"0.#"),1)=".",FALSE,TRUE)</formula>
    </cfRule>
    <cfRule type="expression" dxfId="18" priority="26">
      <formula>IF(RIGHT(TEXT(AQ71,"0.#"),1)=".",TRUE,FALSE)</formula>
    </cfRule>
  </conditionalFormatting>
  <conditionalFormatting sqref="AE49 AI49">
    <cfRule type="expression" dxfId="17" priority="21">
      <formula>IF(RIGHT(TEXT(AE49,"0.#"),1)=".",FALSE,TRUE)</formula>
    </cfRule>
    <cfRule type="expression" dxfId="16" priority="22">
      <formula>IF(RIGHT(TEXT(AE49,"0.#"),1)=".",TRUE,FALSE)</formula>
    </cfRule>
  </conditionalFormatting>
  <conditionalFormatting sqref="AE48 AI48">
    <cfRule type="expression" dxfId="15" priority="19">
      <formula>IF(RIGHT(TEXT(AE48,"0.#"),1)=".",FALSE,TRUE)</formula>
    </cfRule>
    <cfRule type="expression" dxfId="14" priority="20">
      <formula>IF(RIGHT(TEXT(AE48,"0.#"),1)=".",TRUE,FALSE)</formula>
    </cfRule>
  </conditionalFormatting>
  <conditionalFormatting sqref="AI58">
    <cfRule type="expression" dxfId="13" priority="15">
      <formula>IF(RIGHT(TEXT(AI58,"0.#"),1)=".",FALSE,TRUE)</formula>
    </cfRule>
    <cfRule type="expression" dxfId="12" priority="16">
      <formula>IF(RIGHT(TEXT(AI58,"0.#"),1)=".",TRUE,FALSE)</formula>
    </cfRule>
  </conditionalFormatting>
  <conditionalFormatting sqref="AM27:AM29">
    <cfRule type="expression" dxfId="11" priority="13">
      <formula>IF(RIGHT(TEXT(AM27,"0.#"),1)=".",FALSE,TRUE)</formula>
    </cfRule>
    <cfRule type="expression" dxfId="10" priority="14">
      <formula>IF(RIGHT(TEXT(AM27,"0.#"),1)=".",TRUE,FALSE)</formula>
    </cfRule>
  </conditionalFormatting>
  <conditionalFormatting sqref="AM34:AM36">
    <cfRule type="expression" dxfId="9" priority="11">
      <formula>IF(RIGHT(TEXT(AM34,"0.#"),1)=".",FALSE,TRUE)</formula>
    </cfRule>
    <cfRule type="expression" dxfId="8" priority="12">
      <formula>IF(RIGHT(TEXT(AM34,"0.#"),1)=".",TRUE,FALSE)</formula>
    </cfRule>
  </conditionalFormatting>
  <conditionalFormatting sqref="AM41:AM43">
    <cfRule type="expression" dxfId="7" priority="9">
      <formula>IF(RIGHT(TEXT(AM41,"0.#"),1)=".",FALSE,TRUE)</formula>
    </cfRule>
    <cfRule type="expression" dxfId="6" priority="10">
      <formula>IF(RIGHT(TEXT(AM41,"0.#"),1)=".",TRUE,FALSE)</formula>
    </cfRule>
  </conditionalFormatting>
  <conditionalFormatting sqref="AU140">
    <cfRule type="expression" dxfId="5" priority="7">
      <formula>IF(RIGHT(TEXT(AU140,"0.#"),1)=".",FALSE,TRUE)</formula>
    </cfRule>
    <cfRule type="expression" dxfId="4" priority="8">
      <formula>IF(RIGHT(TEXT(AU140,"0.#"),1)=".",TRUE,FALSE)</formula>
    </cfRule>
  </conditionalFormatting>
  <conditionalFormatting sqref="Y144">
    <cfRule type="expression" dxfId="3" priority="3">
      <formula>IF(RIGHT(TEXT(Y144,"0.#"),1)=".",FALSE,TRUE)</formula>
    </cfRule>
    <cfRule type="expression" dxfId="2" priority="4">
      <formula>IF(RIGHT(TEXT(Y144,"0.#"),1)=".",TRUE,FALSE)</formula>
    </cfRule>
  </conditionalFormatting>
  <conditionalFormatting sqref="AU144">
    <cfRule type="expression" dxfId="1" priority="1">
      <formula>IF(RIGHT(TEXT(AU144,"0.#"),1)=".",FALSE,TRUE)</formula>
    </cfRule>
    <cfRule type="expression" dxfId="0" priority="2">
      <formula>IF(RIGHT(TEXT(AU144,"0.#"),1)=".",TRUE,FALSE)</formula>
    </cfRule>
  </conditionalFormatting>
  <dataValidations count="18">
    <dataValidation type="custom" imeMode="disabled" allowBlank="1" showInputMessage="1" showErrorMessage="1" sqref="AY23 AY56:AY58 J97:K101 P13:AX13 AR15:AX15 P14:AQ18 AR18:AX18 P19:AJ19 AQ26:AR26 AU26:AX26 AE27:AX29 AQ33:AR33 AU33:AX33 AE34:AX36 AQ40:AR40 AU40:AX40 AE41:AX43 AL169:AO169 AE48:AX49 AE51:AX51 AQ56:AR56 AU56:AX56 AE57:AX58 AY61 AY63 AE64:AF64 AQ64:AR64 AU64:AX64 AE65:AX67 AY68 AE69:AF69 AQ69:AR69 AU69:AX69 AE70:AX72 Y140:AB140 AU140:AX140 Y144:AB144 AU144:AX144 Y152:AB152 AL152:AO152 Y156:AB156 AL156:AO156 Y160:AB160 AL160:AO160 Y164:AB164 AL164:AO164 Y169:AB169 P23:AC24">
      <formula1>OR(ISNUMBER(J13), J13="-")</formula1>
    </dataValidation>
    <dataValidation type="list" allowBlank="1" showInputMessage="1" showErrorMessage="1" sqref="G97:H101">
      <formula1>T事業番号</formula1>
    </dataValidation>
    <dataValidation type="list" allowBlank="1" showInputMessage="1" showErrorMessage="1" sqref="S5:X5">
      <formula1>T終了年度</formula1>
    </dataValidation>
    <dataValidation type="list" allowBlank="1" showInputMessage="1" showErrorMessage="1" sqref="AR46 AO146">
      <formula1>"　, ☑"</formula1>
    </dataValidation>
    <dataValidation type="list" allowBlank="1" showInputMessage="1" showErrorMessage="1" error="プルダウンリストから選択してください。" sqref="AD78:AF81 AD84:AD95 AE84:AF88 AE90:AF95">
      <formula1>"○,△,×,‐"</formula1>
    </dataValidation>
    <dataValidation type="list" allowBlank="1" showInputMessage="1" showErrorMessage="1" error="プルダウンリストから選択してください。" sqref="AD82:AF83">
      <formula1>"有,無"</formula1>
    </dataValidation>
    <dataValidation type="list" allowBlank="1" showInputMessage="1" showErrorMessage="1" sqref="A109:E109">
      <formula1>T所見を踏まえた改善点</formula1>
    </dataValidation>
    <dataValidation imeMode="disabled" allowBlank="1" showInputMessage="1" showErrorMessage="1" sqref="L97:L101"/>
    <dataValidation type="whole" imeMode="disabled" allowBlank="1" showInputMessage="1" showErrorMessage="1" sqref="M97:M101 AW2:AX2">
      <formula1>0</formula1>
      <formula2>99</formula2>
    </dataValidation>
    <dataValidation type="custom" imeMode="off" allowBlank="1" showInputMessage="1" showErrorMessage="1" sqref="J152:O152 J156:O156 J160:O160 J164:O164 J169:O169">
      <formula1>OR(ISNUMBER(J152), J152="-")</formula1>
    </dataValidation>
    <dataValidation type="custom" imeMode="disabled" allowBlank="1" showInputMessage="1" showErrorMessage="1" sqref="AH152:AK152 AH156:AK156 AH160:AK160 AH164:AK164 AH169:AK169">
      <formula1>OR(AND(MOD(IF(ISNUMBER(AH152), AH152, 0.5),1)=0, 0&lt;=AH152), AH152="-")</formula1>
    </dataValidation>
    <dataValidation type="list" allowBlank="1" showInputMessage="1" showErrorMessage="1" sqref="A107:E10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7:F101">
      <formula1>T省庁</formula1>
    </dataValidation>
    <dataValidation type="whole" imeMode="disabled" allowBlank="1" showInputMessage="1" showErrorMessage="1" sqref="AS2:AU2">
      <formula1>0</formula1>
      <formula2>9999</formula2>
    </dataValidation>
    <dataValidation type="whole" allowBlank="1" showInputMessage="1" showErrorMessage="1" sqref="L122:M123 X122:Y123 AJ122:AK123 AU122:AV123">
      <formula1>0</formula1>
      <formula2>9999</formula2>
    </dataValidation>
    <dataValidation type="whole" allowBlank="1" showInputMessage="1" showErrorMessage="1" sqref="O122:P123 AA122:AB123 AM122:AN123 AX122:AX123">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4" max="49" man="1"/>
    <brk id="52" max="49" man="1"/>
    <brk id="75" max="49" man="1"/>
    <brk id="101" max="49" man="1"/>
    <brk id="111" max="49" man="1"/>
    <brk id="148"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AO123 E122:G123 Q122:S123 AC122:AE123 AO122:AP122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J62:T62</xm:sqref>
        </x14:dataValidation>
        <x14:dataValidation type="list" allowBlank="1" showInputMessage="1" showErrorMessage="1">
          <x14:formula1>
            <xm:f>入力規則等!$AG$2:$AG$13</xm:f>
          </x14:formula1>
          <xm:sqref>AC152:AG152 AC156:AG156 AC160:AG160 AC164:AG164</xm:sqref>
        </x14:dataValidation>
        <x14:dataValidation type="list" allowBlank="1" showInputMessage="1" showErrorMessage="1">
          <x14:formula1>
            <xm:f>入力規則等!$U$37:$U$39</xm:f>
          </x14:formula1>
          <xm:sqref>I122:J122 U122:V122 AG122:AH122 AR122:AS122</xm:sqref>
        </x14:dataValidation>
        <x14:dataValidation type="list" allowBlank="1" showInputMessage="1" showErrorMessage="1">
          <x14:formula1>
            <xm:f>入力規則等!$U$7:$U$9</xm:f>
          </x14:formula1>
          <xm:sqref>I123:J123 U123:V123 AG123:AH123 AR123:AS123</xm:sqref>
        </x14:dataValidation>
        <x14:dataValidation type="list" allowBlank="1" showInputMessage="1" showErrorMessage="1">
          <x14:formula1>
            <xm:f>入力規則等!$AP$2:$AP$10</xm:f>
          </x14:formula1>
          <xm:sqref>AC169:AG169</xm:sqref>
        </x14:dataValidation>
        <x14:dataValidation type="list" allowBlank="1" showInputMessage="1" showErrorMessage="1">
          <x14:formula1>
            <xm:f>入力規則等!$AK$2:$AK$49</xm:f>
          </x14:formula1>
          <xm:sqref>C169:D169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98</v>
      </c>
      <c r="L1" s="25" t="s">
        <v>80</v>
      </c>
      <c r="O1" s="13"/>
      <c r="P1" s="26" t="s">
        <v>5</v>
      </c>
      <c r="Q1" s="26" t="s">
        <v>69</v>
      </c>
      <c r="T1" s="13"/>
      <c r="U1" s="29" t="s">
        <v>163</v>
      </c>
      <c r="W1" s="29" t="s">
        <v>162</v>
      </c>
      <c r="Y1" s="29" t="s">
        <v>77</v>
      </c>
      <c r="Z1" s="29" t="s">
        <v>428</v>
      </c>
      <c r="AA1" s="29" t="s">
        <v>78</v>
      </c>
      <c r="AB1" s="29" t="s">
        <v>429</v>
      </c>
      <c r="AC1" s="29" t="s">
        <v>33</v>
      </c>
      <c r="AD1" s="28"/>
      <c r="AE1" s="29" t="s">
        <v>45</v>
      </c>
      <c r="AF1" s="30"/>
      <c r="AG1" s="38" t="s">
        <v>184</v>
      </c>
      <c r="AI1" s="38" t="s">
        <v>190</v>
      </c>
      <c r="AK1" s="38" t="s">
        <v>195</v>
      </c>
      <c r="AM1" s="61"/>
      <c r="AN1" s="61"/>
      <c r="AP1" s="28" t="s">
        <v>247</v>
      </c>
    </row>
    <row r="2" spans="1:42" ht="13.5" customHeight="1" x14ac:dyDescent="0.2">
      <c r="A2" s="14" t="s">
        <v>81</v>
      </c>
      <c r="B2" s="15"/>
      <c r="C2" s="13" t="str">
        <f>IF(B2="","",A2)</f>
        <v/>
      </c>
      <c r="D2" s="13" t="str">
        <f>IF(C2="","",IF(D1&lt;&gt;"",CONCATENATE(D1,"、",C2),C2))</f>
        <v/>
      </c>
      <c r="F2" s="12" t="s">
        <v>68</v>
      </c>
      <c r="G2" s="17" t="s">
        <v>595</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78">
        <v>20</v>
      </c>
      <c r="W2" s="32" t="s">
        <v>168</v>
      </c>
      <c r="Y2" s="32" t="s">
        <v>64</v>
      </c>
      <c r="Z2" s="32" t="s">
        <v>64</v>
      </c>
      <c r="AA2" s="71" t="s">
        <v>292</v>
      </c>
      <c r="AB2" s="71" t="s">
        <v>523</v>
      </c>
      <c r="AC2" s="72" t="s">
        <v>131</v>
      </c>
      <c r="AD2" s="28"/>
      <c r="AE2" s="34" t="s">
        <v>164</v>
      </c>
      <c r="AF2" s="30"/>
      <c r="AG2" s="40" t="s">
        <v>257</v>
      </c>
      <c r="AI2" s="38" t="s">
        <v>288</v>
      </c>
      <c r="AK2" s="38" t="s">
        <v>196</v>
      </c>
      <c r="AM2" s="61"/>
      <c r="AN2" s="61"/>
      <c r="AP2" s="40" t="s">
        <v>257</v>
      </c>
    </row>
    <row r="3" spans="1:42" ht="13.5" customHeight="1" x14ac:dyDescent="0.2">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595</v>
      </c>
      <c r="R3" s="13" t="str">
        <f t="shared" ref="R3:R8" si="3">IF(Q3="","",P3)</f>
        <v>委託・請負</v>
      </c>
      <c r="S3" s="13" t="str">
        <f t="shared" ref="S3:S8" si="4">IF(R3="",S2,IF(S2&lt;&gt;"",CONCATENATE(S2,"、",R3),R3))</f>
        <v>委託・請負</v>
      </c>
      <c r="T3" s="13"/>
      <c r="U3" s="32" t="s">
        <v>555</v>
      </c>
      <c r="W3" s="32" t="s">
        <v>143</v>
      </c>
      <c r="Y3" s="32" t="s">
        <v>65</v>
      </c>
      <c r="Z3" s="32" t="s">
        <v>430</v>
      </c>
      <c r="AA3" s="71" t="s">
        <v>392</v>
      </c>
      <c r="AB3" s="71" t="s">
        <v>524</v>
      </c>
      <c r="AC3" s="72" t="s">
        <v>132</v>
      </c>
      <c r="AD3" s="28"/>
      <c r="AE3" s="34" t="s">
        <v>165</v>
      </c>
      <c r="AF3" s="30"/>
      <c r="AG3" s="40" t="s">
        <v>258</v>
      </c>
      <c r="AI3" s="38" t="s">
        <v>189</v>
      </c>
      <c r="AK3" s="38" t="str">
        <f>CHAR(CODE(AK2)+1)</f>
        <v>B</v>
      </c>
      <c r="AM3" s="61"/>
      <c r="AN3" s="61"/>
      <c r="AP3" s="40" t="s">
        <v>258</v>
      </c>
    </row>
    <row r="4" spans="1:42" ht="13.5" customHeight="1" x14ac:dyDescent="0.2">
      <c r="A4" s="14" t="s">
        <v>83</v>
      </c>
      <c r="B4" s="15"/>
      <c r="C4" s="13" t="str">
        <f t="shared" si="0"/>
        <v/>
      </c>
      <c r="D4" s="13" t="str">
        <f>IF(C4="",D3,IF(D3&lt;&gt;"",CONCATENATE(D3,"、",C4),C4))</f>
        <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委託・請負</v>
      </c>
      <c r="T4" s="13"/>
      <c r="U4" s="32" t="s">
        <v>556</v>
      </c>
      <c r="W4" s="32" t="s">
        <v>144</v>
      </c>
      <c r="Y4" s="32" t="s">
        <v>299</v>
      </c>
      <c r="Z4" s="32" t="s">
        <v>431</v>
      </c>
      <c r="AA4" s="71" t="s">
        <v>393</v>
      </c>
      <c r="AB4" s="71" t="s">
        <v>525</v>
      </c>
      <c r="AC4" s="71" t="s">
        <v>133</v>
      </c>
      <c r="AD4" s="28"/>
      <c r="AE4" s="34" t="s">
        <v>166</v>
      </c>
      <c r="AF4" s="30"/>
      <c r="AG4" s="40" t="s">
        <v>259</v>
      </c>
      <c r="AI4" s="38" t="s">
        <v>191</v>
      </c>
      <c r="AK4" s="38" t="str">
        <f t="shared" ref="AK4:AK49" si="7">CHAR(CODE(AK3)+1)</f>
        <v>C</v>
      </c>
      <c r="AM4" s="61"/>
      <c r="AN4" s="61"/>
      <c r="AP4" s="40" t="s">
        <v>259</v>
      </c>
    </row>
    <row r="5" spans="1:42" ht="13.5" customHeight="1" x14ac:dyDescent="0.2">
      <c r="A5" s="14" t="s">
        <v>84</v>
      </c>
      <c r="B5" s="15"/>
      <c r="C5" s="13" t="str">
        <f t="shared" si="0"/>
        <v/>
      </c>
      <c r="D5" s="13" t="str">
        <f>IF(C5="",D4,IF(D4&lt;&gt;"",CONCATENATE(D4,"、",C5),C5))</f>
        <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委託・請負</v>
      </c>
      <c r="T5" s="13"/>
      <c r="W5" s="32" t="s">
        <v>580</v>
      </c>
      <c r="Y5" s="32" t="s">
        <v>300</v>
      </c>
      <c r="Z5" s="32" t="s">
        <v>432</v>
      </c>
      <c r="AA5" s="71" t="s">
        <v>394</v>
      </c>
      <c r="AB5" s="71" t="s">
        <v>526</v>
      </c>
      <c r="AC5" s="71" t="s">
        <v>167</v>
      </c>
      <c r="AD5" s="31"/>
      <c r="AE5" s="34" t="s">
        <v>269</v>
      </c>
      <c r="AF5" s="30"/>
      <c r="AG5" s="40" t="s">
        <v>260</v>
      </c>
      <c r="AI5" s="38" t="s">
        <v>296</v>
      </c>
      <c r="AK5" s="38" t="str">
        <f t="shared" si="7"/>
        <v>D</v>
      </c>
      <c r="AP5" s="40" t="s">
        <v>260</v>
      </c>
    </row>
    <row r="6" spans="1:42" ht="13.5" customHeight="1" x14ac:dyDescent="0.2">
      <c r="A6" s="14" t="s">
        <v>85</v>
      </c>
      <c r="B6" s="15"/>
      <c r="C6" s="13" t="str">
        <f t="shared" si="0"/>
        <v/>
      </c>
      <c r="D6" s="13" t="str">
        <f t="shared" ref="D6:D21" si="8">IF(C6="",D5,IF(D5&lt;&gt;"",CONCATENATE(D5,"、",C6),C6))</f>
        <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委託・請負</v>
      </c>
      <c r="T6" s="13"/>
      <c r="U6" s="32" t="s">
        <v>271</v>
      </c>
      <c r="W6" s="32" t="s">
        <v>145</v>
      </c>
      <c r="Y6" s="32" t="s">
        <v>301</v>
      </c>
      <c r="Z6" s="32" t="s">
        <v>433</v>
      </c>
      <c r="AA6" s="71" t="s">
        <v>395</v>
      </c>
      <c r="AB6" s="71" t="s">
        <v>527</v>
      </c>
      <c r="AC6" s="71" t="s">
        <v>134</v>
      </c>
      <c r="AD6" s="31"/>
      <c r="AE6" s="34" t="s">
        <v>267</v>
      </c>
      <c r="AF6" s="30"/>
      <c r="AG6" s="40" t="s">
        <v>261</v>
      </c>
      <c r="AI6" s="38" t="s">
        <v>297</v>
      </c>
      <c r="AK6" s="38" t="str">
        <f>CHAR(CODE(AK5)+1)</f>
        <v>E</v>
      </c>
      <c r="AP6" s="40" t="s">
        <v>261</v>
      </c>
    </row>
    <row r="7" spans="1:42" ht="13.5" customHeight="1" x14ac:dyDescent="0.2">
      <c r="A7" s="14" t="s">
        <v>86</v>
      </c>
      <c r="B7" s="15"/>
      <c r="C7" s="13" t="str">
        <f t="shared" si="0"/>
        <v/>
      </c>
      <c r="D7" s="13" t="str">
        <f t="shared" si="8"/>
        <v/>
      </c>
      <c r="F7" s="18" t="s">
        <v>207</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委託・請負</v>
      </c>
      <c r="T7" s="13"/>
      <c r="U7" s="32"/>
      <c r="W7" s="32" t="s">
        <v>146</v>
      </c>
      <c r="Y7" s="32" t="s">
        <v>302</v>
      </c>
      <c r="Z7" s="32" t="s">
        <v>434</v>
      </c>
      <c r="AA7" s="71" t="s">
        <v>396</v>
      </c>
      <c r="AB7" s="71" t="s">
        <v>528</v>
      </c>
      <c r="AC7" s="31"/>
      <c r="AD7" s="31"/>
      <c r="AE7" s="32" t="s">
        <v>134</v>
      </c>
      <c r="AF7" s="30"/>
      <c r="AG7" s="40" t="s">
        <v>262</v>
      </c>
      <c r="AH7" s="64"/>
      <c r="AI7" s="40" t="s">
        <v>284</v>
      </c>
      <c r="AK7" s="38" t="str">
        <f>CHAR(CODE(AK6)+1)</f>
        <v>F</v>
      </c>
      <c r="AP7" s="40" t="s">
        <v>262</v>
      </c>
    </row>
    <row r="8" spans="1:42" ht="13.5" customHeight="1" x14ac:dyDescent="0.2">
      <c r="A8" s="14" t="s">
        <v>87</v>
      </c>
      <c r="B8" s="15"/>
      <c r="C8" s="13" t="str">
        <f t="shared" si="0"/>
        <v/>
      </c>
      <c r="D8" s="13" t="str">
        <f t="shared" si="8"/>
        <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委託・請負</v>
      </c>
      <c r="T8" s="13"/>
      <c r="U8" s="32" t="s">
        <v>294</v>
      </c>
      <c r="W8" s="32" t="s">
        <v>147</v>
      </c>
      <c r="Y8" s="32" t="s">
        <v>303</v>
      </c>
      <c r="Z8" s="32" t="s">
        <v>435</v>
      </c>
      <c r="AA8" s="71" t="s">
        <v>397</v>
      </c>
      <c r="AB8" s="71" t="s">
        <v>529</v>
      </c>
      <c r="AC8" s="31"/>
      <c r="AD8" s="31"/>
      <c r="AE8" s="31"/>
      <c r="AF8" s="30"/>
      <c r="AG8" s="40" t="s">
        <v>263</v>
      </c>
      <c r="AI8" s="38" t="s">
        <v>285</v>
      </c>
      <c r="AK8" s="38" t="str">
        <f t="shared" si="7"/>
        <v>G</v>
      </c>
      <c r="AP8" s="40" t="s">
        <v>263</v>
      </c>
    </row>
    <row r="9" spans="1:42" ht="13.5" customHeight="1" x14ac:dyDescent="0.2">
      <c r="A9" s="14" t="s">
        <v>88</v>
      </c>
      <c r="B9" s="15"/>
      <c r="C9" s="13" t="str">
        <f t="shared" si="0"/>
        <v/>
      </c>
      <c r="D9" s="13" t="str">
        <f t="shared" si="8"/>
        <v/>
      </c>
      <c r="F9" s="18" t="s">
        <v>208</v>
      </c>
      <c r="G9" s="17"/>
      <c r="H9" s="13" t="str">
        <f t="shared" si="1"/>
        <v/>
      </c>
      <c r="I9" s="13" t="str">
        <f t="shared" si="5"/>
        <v>一般会計</v>
      </c>
      <c r="K9" s="14" t="s">
        <v>106</v>
      </c>
      <c r="L9" s="15"/>
      <c r="M9" s="13" t="str">
        <f t="shared" si="2"/>
        <v/>
      </c>
      <c r="N9" s="13" t="str">
        <f t="shared" si="6"/>
        <v/>
      </c>
      <c r="O9" s="13"/>
      <c r="P9" s="13"/>
      <c r="Q9" s="19"/>
      <c r="T9" s="13"/>
      <c r="U9" s="32" t="s">
        <v>295</v>
      </c>
      <c r="W9" s="32" t="s">
        <v>148</v>
      </c>
      <c r="Y9" s="32" t="s">
        <v>304</v>
      </c>
      <c r="Z9" s="32" t="s">
        <v>436</v>
      </c>
      <c r="AA9" s="71" t="s">
        <v>398</v>
      </c>
      <c r="AB9" s="71" t="s">
        <v>530</v>
      </c>
      <c r="AC9" s="31"/>
      <c r="AD9" s="31"/>
      <c r="AE9" s="31"/>
      <c r="AF9" s="30"/>
      <c r="AG9" s="40" t="s">
        <v>264</v>
      </c>
      <c r="AI9" s="60"/>
      <c r="AK9" s="38" t="str">
        <f t="shared" si="7"/>
        <v>H</v>
      </c>
      <c r="AP9" s="40" t="s">
        <v>264</v>
      </c>
    </row>
    <row r="10" spans="1:42" ht="13.5" customHeight="1" x14ac:dyDescent="0.2">
      <c r="A10" s="14" t="s">
        <v>229</v>
      </c>
      <c r="B10" s="15"/>
      <c r="C10" s="13" t="str">
        <f t="shared" si="0"/>
        <v/>
      </c>
      <c r="D10" s="13" t="str">
        <f t="shared" si="8"/>
        <v/>
      </c>
      <c r="F10" s="18" t="s">
        <v>113</v>
      </c>
      <c r="G10" s="17"/>
      <c r="H10" s="13" t="str">
        <f t="shared" si="1"/>
        <v/>
      </c>
      <c r="I10" s="13" t="str">
        <f t="shared" si="5"/>
        <v>一般会計</v>
      </c>
      <c r="K10" s="14" t="s">
        <v>231</v>
      </c>
      <c r="L10" s="15"/>
      <c r="M10" s="13" t="str">
        <f t="shared" si="2"/>
        <v/>
      </c>
      <c r="N10" s="13" t="str">
        <f t="shared" si="6"/>
        <v/>
      </c>
      <c r="O10" s="13"/>
      <c r="P10" s="13" t="str">
        <f>S8</f>
        <v>委託・請負</v>
      </c>
      <c r="Q10" s="19"/>
      <c r="T10" s="13"/>
      <c r="W10" s="32" t="s">
        <v>149</v>
      </c>
      <c r="Y10" s="32" t="s">
        <v>305</v>
      </c>
      <c r="Z10" s="32" t="s">
        <v>437</v>
      </c>
      <c r="AA10" s="71" t="s">
        <v>399</v>
      </c>
      <c r="AB10" s="71" t="s">
        <v>531</v>
      </c>
      <c r="AC10" s="31"/>
      <c r="AD10" s="31"/>
      <c r="AE10" s="31"/>
      <c r="AF10" s="30"/>
      <c r="AG10" s="40" t="s">
        <v>252</v>
      </c>
      <c r="AK10" s="38" t="str">
        <f t="shared" si="7"/>
        <v>I</v>
      </c>
      <c r="AP10" s="38" t="s">
        <v>248</v>
      </c>
    </row>
    <row r="11" spans="1:42" ht="13.5" customHeight="1" x14ac:dyDescent="0.2">
      <c r="A11" s="14" t="s">
        <v>89</v>
      </c>
      <c r="B11" s="15"/>
      <c r="C11" s="13" t="str">
        <f t="shared" si="0"/>
        <v/>
      </c>
      <c r="D11" s="13" t="str">
        <f t="shared" si="8"/>
        <v/>
      </c>
      <c r="F11" s="18" t="s">
        <v>114</v>
      </c>
      <c r="G11" s="17"/>
      <c r="H11" s="13" t="str">
        <f t="shared" si="1"/>
        <v/>
      </c>
      <c r="I11" s="13" t="str">
        <f t="shared" si="5"/>
        <v>一般会計</v>
      </c>
      <c r="K11" s="14" t="s">
        <v>107</v>
      </c>
      <c r="L11" s="15" t="s">
        <v>595</v>
      </c>
      <c r="M11" s="13" t="str">
        <f t="shared" si="2"/>
        <v>その他の事項経費</v>
      </c>
      <c r="N11" s="13" t="str">
        <f t="shared" si="6"/>
        <v>その他の事項経費</v>
      </c>
      <c r="O11" s="13"/>
      <c r="P11" s="13"/>
      <c r="Q11" s="19"/>
      <c r="T11" s="13"/>
      <c r="W11" s="32" t="s">
        <v>150</v>
      </c>
      <c r="Y11" s="32" t="s">
        <v>306</v>
      </c>
      <c r="Z11" s="32" t="s">
        <v>438</v>
      </c>
      <c r="AA11" s="71" t="s">
        <v>400</v>
      </c>
      <c r="AB11" s="71" t="s">
        <v>532</v>
      </c>
      <c r="AC11" s="31"/>
      <c r="AD11" s="31"/>
      <c r="AE11" s="31"/>
      <c r="AF11" s="30"/>
      <c r="AG11" s="38" t="s">
        <v>255</v>
      </c>
      <c r="AK11" s="38" t="str">
        <f t="shared" si="7"/>
        <v>J</v>
      </c>
    </row>
    <row r="12" spans="1:42" ht="13.5" customHeight="1" x14ac:dyDescent="0.2">
      <c r="A12" s="14" t="s">
        <v>90</v>
      </c>
      <c r="B12" s="15"/>
      <c r="C12" s="13" t="str">
        <f t="shared" ref="C12:C24" si="9">IF(B12="","",A12)</f>
        <v/>
      </c>
      <c r="D12" s="13" t="str">
        <f t="shared" si="8"/>
        <v/>
      </c>
      <c r="F12" s="18" t="s">
        <v>115</v>
      </c>
      <c r="G12" s="17"/>
      <c r="H12" s="13" t="str">
        <f t="shared" si="1"/>
        <v/>
      </c>
      <c r="I12" s="13" t="str">
        <f t="shared" si="5"/>
        <v>一般会計</v>
      </c>
      <c r="K12" s="13"/>
      <c r="L12" s="13"/>
      <c r="O12" s="13"/>
      <c r="P12" s="13"/>
      <c r="Q12" s="19"/>
      <c r="T12" s="13"/>
      <c r="U12" s="29" t="s">
        <v>557</v>
      </c>
      <c r="W12" s="32" t="s">
        <v>151</v>
      </c>
      <c r="Y12" s="32" t="s">
        <v>307</v>
      </c>
      <c r="Z12" s="32" t="s">
        <v>439</v>
      </c>
      <c r="AA12" s="71" t="s">
        <v>401</v>
      </c>
      <c r="AB12" s="71" t="s">
        <v>533</v>
      </c>
      <c r="AC12" s="31"/>
      <c r="AD12" s="31"/>
      <c r="AE12" s="31"/>
      <c r="AF12" s="30"/>
      <c r="AG12" s="38" t="s">
        <v>253</v>
      </c>
      <c r="AK12" s="38" t="str">
        <f t="shared" si="7"/>
        <v>K</v>
      </c>
    </row>
    <row r="13" spans="1:42" ht="13.5" customHeight="1" x14ac:dyDescent="0.2">
      <c r="A13" s="14" t="s">
        <v>91</v>
      </c>
      <c r="B13" s="15"/>
      <c r="C13" s="13" t="str">
        <f t="shared" si="9"/>
        <v/>
      </c>
      <c r="D13" s="13" t="str">
        <f t="shared" si="8"/>
        <v/>
      </c>
      <c r="F13" s="18" t="s">
        <v>116</v>
      </c>
      <c r="G13" s="17"/>
      <c r="H13" s="13" t="str">
        <f t="shared" si="1"/>
        <v/>
      </c>
      <c r="I13" s="13" t="str">
        <f t="shared" si="5"/>
        <v>一般会計</v>
      </c>
      <c r="K13" s="13" t="str">
        <f>N11</f>
        <v>その他の事項経費</v>
      </c>
      <c r="L13" s="13"/>
      <c r="O13" s="13"/>
      <c r="P13" s="13"/>
      <c r="Q13" s="19"/>
      <c r="T13" s="13"/>
      <c r="U13" s="32" t="s">
        <v>168</v>
      </c>
      <c r="W13" s="32" t="s">
        <v>152</v>
      </c>
      <c r="Y13" s="32" t="s">
        <v>308</v>
      </c>
      <c r="Z13" s="32" t="s">
        <v>440</v>
      </c>
      <c r="AA13" s="71" t="s">
        <v>402</v>
      </c>
      <c r="AB13" s="71" t="s">
        <v>534</v>
      </c>
      <c r="AC13" s="31"/>
      <c r="AD13" s="31"/>
      <c r="AE13" s="31"/>
      <c r="AF13" s="30"/>
      <c r="AG13" s="38" t="s">
        <v>254</v>
      </c>
      <c r="AK13" s="38" t="str">
        <f t="shared" si="7"/>
        <v>L</v>
      </c>
    </row>
    <row r="14" spans="1:42" ht="13.5" customHeight="1" x14ac:dyDescent="0.2">
      <c r="A14" s="14" t="s">
        <v>92</v>
      </c>
      <c r="B14" s="15"/>
      <c r="C14" s="13" t="str">
        <f t="shared" si="9"/>
        <v/>
      </c>
      <c r="D14" s="13" t="str">
        <f t="shared" si="8"/>
        <v/>
      </c>
      <c r="F14" s="18" t="s">
        <v>117</v>
      </c>
      <c r="G14" s="17"/>
      <c r="H14" s="13" t="str">
        <f t="shared" si="1"/>
        <v/>
      </c>
      <c r="I14" s="13" t="str">
        <f t="shared" si="5"/>
        <v>一般会計</v>
      </c>
      <c r="K14" s="13"/>
      <c r="L14" s="13"/>
      <c r="O14" s="13"/>
      <c r="P14" s="13"/>
      <c r="Q14" s="19"/>
      <c r="T14" s="13"/>
      <c r="U14" s="32" t="s">
        <v>558</v>
      </c>
      <c r="W14" s="32" t="s">
        <v>153</v>
      </c>
      <c r="Y14" s="32" t="s">
        <v>309</v>
      </c>
      <c r="Z14" s="32" t="s">
        <v>441</v>
      </c>
      <c r="AA14" s="71" t="s">
        <v>403</v>
      </c>
      <c r="AB14" s="71" t="s">
        <v>535</v>
      </c>
      <c r="AC14" s="31"/>
      <c r="AD14" s="31"/>
      <c r="AE14" s="31"/>
      <c r="AF14" s="30"/>
      <c r="AG14" s="60"/>
      <c r="AK14" s="38" t="str">
        <f t="shared" si="7"/>
        <v>M</v>
      </c>
    </row>
    <row r="15" spans="1:42" ht="13.5" customHeight="1" x14ac:dyDescent="0.2">
      <c r="A15" s="14" t="s">
        <v>93</v>
      </c>
      <c r="B15" s="15"/>
      <c r="C15" s="13" t="str">
        <f t="shared" si="9"/>
        <v/>
      </c>
      <c r="D15" s="13" t="str">
        <f t="shared" si="8"/>
        <v/>
      </c>
      <c r="F15" s="18" t="s">
        <v>118</v>
      </c>
      <c r="G15" s="17"/>
      <c r="H15" s="13" t="str">
        <f t="shared" si="1"/>
        <v/>
      </c>
      <c r="I15" s="13" t="str">
        <f t="shared" si="5"/>
        <v>一般会計</v>
      </c>
      <c r="K15" s="13"/>
      <c r="L15" s="13"/>
      <c r="O15" s="13"/>
      <c r="P15" s="13"/>
      <c r="Q15" s="19"/>
      <c r="T15" s="13"/>
      <c r="U15" s="32" t="s">
        <v>559</v>
      </c>
      <c r="W15" s="32" t="s">
        <v>154</v>
      </c>
      <c r="Y15" s="32" t="s">
        <v>310</v>
      </c>
      <c r="Z15" s="32" t="s">
        <v>442</v>
      </c>
      <c r="AA15" s="71" t="s">
        <v>404</v>
      </c>
      <c r="AB15" s="71" t="s">
        <v>536</v>
      </c>
      <c r="AC15" s="31"/>
      <c r="AD15" s="31"/>
      <c r="AE15" s="31"/>
      <c r="AF15" s="30"/>
      <c r="AG15" s="61"/>
      <c r="AK15" s="38" t="str">
        <f t="shared" si="7"/>
        <v>N</v>
      </c>
    </row>
    <row r="16" spans="1:42" ht="13.5" customHeight="1" x14ac:dyDescent="0.2">
      <c r="A16" s="14" t="s">
        <v>94</v>
      </c>
      <c r="B16" s="15"/>
      <c r="C16" s="13" t="str">
        <f t="shared" si="9"/>
        <v/>
      </c>
      <c r="D16" s="13" t="str">
        <f t="shared" si="8"/>
        <v/>
      </c>
      <c r="F16" s="18" t="s">
        <v>119</v>
      </c>
      <c r="G16" s="17"/>
      <c r="H16" s="13" t="str">
        <f t="shared" si="1"/>
        <v/>
      </c>
      <c r="I16" s="13" t="str">
        <f t="shared" si="5"/>
        <v>一般会計</v>
      </c>
      <c r="K16" s="13"/>
      <c r="L16" s="13"/>
      <c r="O16" s="13"/>
      <c r="P16" s="13"/>
      <c r="Q16" s="19"/>
      <c r="T16" s="13"/>
      <c r="U16" s="32" t="s">
        <v>560</v>
      </c>
      <c r="W16" s="32" t="s">
        <v>155</v>
      </c>
      <c r="Y16" s="32" t="s">
        <v>311</v>
      </c>
      <c r="Z16" s="32" t="s">
        <v>443</v>
      </c>
      <c r="AA16" s="71" t="s">
        <v>405</v>
      </c>
      <c r="AB16" s="71" t="s">
        <v>537</v>
      </c>
      <c r="AC16" s="31"/>
      <c r="AD16" s="31"/>
      <c r="AE16" s="31"/>
      <c r="AF16" s="30"/>
      <c r="AG16" s="61"/>
      <c r="AK16" s="38" t="str">
        <f t="shared" si="7"/>
        <v>O</v>
      </c>
    </row>
    <row r="17" spans="1:37" ht="13.5" customHeight="1" x14ac:dyDescent="0.2">
      <c r="A17" s="14" t="s">
        <v>95</v>
      </c>
      <c r="B17" s="15"/>
      <c r="C17" s="13" t="str">
        <f t="shared" si="9"/>
        <v/>
      </c>
      <c r="D17" s="13" t="str">
        <f t="shared" si="8"/>
        <v/>
      </c>
      <c r="F17" s="18" t="s">
        <v>120</v>
      </c>
      <c r="G17" s="17"/>
      <c r="H17" s="13" t="str">
        <f t="shared" si="1"/>
        <v/>
      </c>
      <c r="I17" s="13" t="str">
        <f t="shared" si="5"/>
        <v>一般会計</v>
      </c>
      <c r="K17" s="13"/>
      <c r="L17" s="13"/>
      <c r="O17" s="13"/>
      <c r="P17" s="13"/>
      <c r="Q17" s="19"/>
      <c r="T17" s="13"/>
      <c r="U17" s="32" t="s">
        <v>561</v>
      </c>
      <c r="W17" s="32" t="s">
        <v>156</v>
      </c>
      <c r="Y17" s="32" t="s">
        <v>312</v>
      </c>
      <c r="Z17" s="32" t="s">
        <v>444</v>
      </c>
      <c r="AA17" s="71" t="s">
        <v>406</v>
      </c>
      <c r="AB17" s="71" t="s">
        <v>538</v>
      </c>
      <c r="AC17" s="31"/>
      <c r="AD17" s="31"/>
      <c r="AE17" s="31"/>
      <c r="AF17" s="30"/>
      <c r="AG17" s="61"/>
      <c r="AK17" s="38" t="str">
        <f t="shared" si="7"/>
        <v>P</v>
      </c>
    </row>
    <row r="18" spans="1:37" ht="13.5" customHeight="1" x14ac:dyDescent="0.2">
      <c r="A18" s="14" t="s">
        <v>96</v>
      </c>
      <c r="B18" s="15" t="s">
        <v>595</v>
      </c>
      <c r="C18" s="13" t="str">
        <f t="shared" si="9"/>
        <v>ＩＴ戦略</v>
      </c>
      <c r="D18" s="13" t="str">
        <f t="shared" si="8"/>
        <v>ＩＴ戦略</v>
      </c>
      <c r="F18" s="18" t="s">
        <v>121</v>
      </c>
      <c r="G18" s="17"/>
      <c r="H18" s="13" t="str">
        <f t="shared" si="1"/>
        <v/>
      </c>
      <c r="I18" s="13" t="str">
        <f t="shared" si="5"/>
        <v>一般会計</v>
      </c>
      <c r="K18" s="13"/>
      <c r="L18" s="13"/>
      <c r="O18" s="13"/>
      <c r="P18" s="13"/>
      <c r="Q18" s="19"/>
      <c r="T18" s="13"/>
      <c r="U18" s="32" t="s">
        <v>562</v>
      </c>
      <c r="W18" s="32" t="s">
        <v>157</v>
      </c>
      <c r="Y18" s="32" t="s">
        <v>313</v>
      </c>
      <c r="Z18" s="32" t="s">
        <v>445</v>
      </c>
      <c r="AA18" s="71" t="s">
        <v>407</v>
      </c>
      <c r="AB18" s="71" t="s">
        <v>539</v>
      </c>
      <c r="AC18" s="31"/>
      <c r="AD18" s="31"/>
      <c r="AE18" s="31"/>
      <c r="AF18" s="30"/>
      <c r="AK18" s="38" t="str">
        <f t="shared" si="7"/>
        <v>Q</v>
      </c>
    </row>
    <row r="19" spans="1:37" ht="13.5" customHeight="1" x14ac:dyDescent="0.2">
      <c r="A19" s="14" t="s">
        <v>97</v>
      </c>
      <c r="B19" s="15"/>
      <c r="C19" s="13" t="str">
        <f t="shared" si="9"/>
        <v/>
      </c>
      <c r="D19" s="13" t="str">
        <f t="shared" si="8"/>
        <v>ＩＴ戦略</v>
      </c>
      <c r="F19" s="18" t="s">
        <v>122</v>
      </c>
      <c r="G19" s="17"/>
      <c r="H19" s="13" t="str">
        <f t="shared" si="1"/>
        <v/>
      </c>
      <c r="I19" s="13" t="str">
        <f t="shared" si="5"/>
        <v>一般会計</v>
      </c>
      <c r="K19" s="13"/>
      <c r="L19" s="13"/>
      <c r="O19" s="13"/>
      <c r="P19" s="13"/>
      <c r="Q19" s="19"/>
      <c r="T19" s="13"/>
      <c r="U19" s="32" t="s">
        <v>563</v>
      </c>
      <c r="W19" s="32" t="s">
        <v>158</v>
      </c>
      <c r="Y19" s="32" t="s">
        <v>314</v>
      </c>
      <c r="Z19" s="32" t="s">
        <v>446</v>
      </c>
      <c r="AA19" s="71" t="s">
        <v>408</v>
      </c>
      <c r="AB19" s="71" t="s">
        <v>540</v>
      </c>
      <c r="AC19" s="31"/>
      <c r="AD19" s="31"/>
      <c r="AE19" s="31"/>
      <c r="AF19" s="30"/>
      <c r="AK19" s="38" t="str">
        <f t="shared" si="7"/>
        <v>R</v>
      </c>
    </row>
    <row r="20" spans="1:37" ht="13.5" customHeight="1" x14ac:dyDescent="0.2">
      <c r="A20" s="14" t="s">
        <v>218</v>
      </c>
      <c r="B20" s="15"/>
      <c r="C20" s="13" t="str">
        <f t="shared" si="9"/>
        <v/>
      </c>
      <c r="D20" s="13" t="str">
        <f t="shared" si="8"/>
        <v>ＩＴ戦略</v>
      </c>
      <c r="F20" s="18" t="s">
        <v>217</v>
      </c>
      <c r="G20" s="17"/>
      <c r="H20" s="13" t="str">
        <f t="shared" si="1"/>
        <v/>
      </c>
      <c r="I20" s="13" t="str">
        <f t="shared" si="5"/>
        <v>一般会計</v>
      </c>
      <c r="K20" s="13"/>
      <c r="L20" s="13"/>
      <c r="O20" s="13"/>
      <c r="P20" s="13"/>
      <c r="Q20" s="19"/>
      <c r="T20" s="13"/>
      <c r="U20" s="32" t="s">
        <v>564</v>
      </c>
      <c r="W20" s="32" t="s">
        <v>159</v>
      </c>
      <c r="Y20" s="32" t="s">
        <v>315</v>
      </c>
      <c r="Z20" s="32" t="s">
        <v>447</v>
      </c>
      <c r="AA20" s="71" t="s">
        <v>409</v>
      </c>
      <c r="AB20" s="71" t="s">
        <v>541</v>
      </c>
      <c r="AC20" s="31"/>
      <c r="AD20" s="31"/>
      <c r="AE20" s="31"/>
      <c r="AF20" s="30"/>
      <c r="AK20" s="38" t="str">
        <f t="shared" si="7"/>
        <v>S</v>
      </c>
    </row>
    <row r="21" spans="1:37" ht="13.5" customHeight="1" x14ac:dyDescent="0.2">
      <c r="A21" s="14" t="s">
        <v>219</v>
      </c>
      <c r="B21" s="15"/>
      <c r="C21" s="13" t="str">
        <f t="shared" si="9"/>
        <v/>
      </c>
      <c r="D21" s="13" t="str">
        <f t="shared" si="8"/>
        <v>ＩＴ戦略</v>
      </c>
      <c r="F21" s="18" t="s">
        <v>123</v>
      </c>
      <c r="G21" s="17"/>
      <c r="H21" s="13" t="str">
        <f t="shared" si="1"/>
        <v/>
      </c>
      <c r="I21" s="13" t="str">
        <f t="shared" si="5"/>
        <v>一般会計</v>
      </c>
      <c r="K21" s="13"/>
      <c r="L21" s="13"/>
      <c r="O21" s="13"/>
      <c r="P21" s="13"/>
      <c r="Q21" s="19"/>
      <c r="T21" s="13"/>
      <c r="U21" s="32" t="s">
        <v>565</v>
      </c>
      <c r="W21" s="32" t="s">
        <v>160</v>
      </c>
      <c r="Y21" s="32" t="s">
        <v>316</v>
      </c>
      <c r="Z21" s="32" t="s">
        <v>448</v>
      </c>
      <c r="AA21" s="71" t="s">
        <v>410</v>
      </c>
      <c r="AB21" s="71" t="s">
        <v>542</v>
      </c>
      <c r="AC21" s="31"/>
      <c r="AD21" s="31"/>
      <c r="AE21" s="31"/>
      <c r="AF21" s="30"/>
      <c r="AK21" s="38" t="str">
        <f t="shared" si="7"/>
        <v>T</v>
      </c>
    </row>
    <row r="22" spans="1:37" ht="13.5" customHeight="1" x14ac:dyDescent="0.2">
      <c r="A22" s="14" t="s">
        <v>220</v>
      </c>
      <c r="B22" s="15"/>
      <c r="C22" s="13" t="str">
        <f t="shared" si="9"/>
        <v/>
      </c>
      <c r="D22" s="13" t="str">
        <f>IF(C22="",D21,IF(D21&lt;&gt;"",CONCATENATE(D21,"、",C22),C22))</f>
        <v>ＩＴ戦略</v>
      </c>
      <c r="F22" s="18" t="s">
        <v>124</v>
      </c>
      <c r="G22" s="17"/>
      <c r="H22" s="13" t="str">
        <f t="shared" si="1"/>
        <v/>
      </c>
      <c r="I22" s="13" t="str">
        <f t="shared" si="5"/>
        <v>一般会計</v>
      </c>
      <c r="K22" s="13"/>
      <c r="L22" s="13"/>
      <c r="O22" s="13"/>
      <c r="P22" s="13"/>
      <c r="Q22" s="19"/>
      <c r="T22" s="13"/>
      <c r="U22" s="32" t="s">
        <v>566</v>
      </c>
      <c r="W22" s="32" t="s">
        <v>161</v>
      </c>
      <c r="Y22" s="32" t="s">
        <v>317</v>
      </c>
      <c r="Z22" s="32" t="s">
        <v>449</v>
      </c>
      <c r="AA22" s="71" t="s">
        <v>411</v>
      </c>
      <c r="AB22" s="71" t="s">
        <v>543</v>
      </c>
      <c r="AC22" s="31"/>
      <c r="AD22" s="31"/>
      <c r="AE22" s="31"/>
      <c r="AF22" s="30"/>
      <c r="AK22" s="38" t="str">
        <f t="shared" si="7"/>
        <v>U</v>
      </c>
    </row>
    <row r="23" spans="1:37" ht="13.5" customHeight="1" x14ac:dyDescent="0.2">
      <c r="A23" s="14" t="s">
        <v>221</v>
      </c>
      <c r="B23" s="15"/>
      <c r="C23" s="13" t="str">
        <f t="shared" si="9"/>
        <v/>
      </c>
      <c r="D23" s="13" t="str">
        <f>IF(C23="",D22,IF(D22&lt;&gt;"",CONCATENATE(D22,"、",C23),C23))</f>
        <v>ＩＴ戦略</v>
      </c>
      <c r="F23" s="18" t="s">
        <v>125</v>
      </c>
      <c r="G23" s="17"/>
      <c r="H23" s="13" t="str">
        <f t="shared" si="1"/>
        <v/>
      </c>
      <c r="I23" s="13" t="str">
        <f t="shared" si="5"/>
        <v>一般会計</v>
      </c>
      <c r="K23" s="13"/>
      <c r="L23" s="13"/>
      <c r="O23" s="13"/>
      <c r="P23" s="13"/>
      <c r="Q23" s="19"/>
      <c r="T23" s="13"/>
      <c r="U23" s="32" t="s">
        <v>567</v>
      </c>
      <c r="W23" s="32" t="s">
        <v>582</v>
      </c>
      <c r="Y23" s="32" t="s">
        <v>318</v>
      </c>
      <c r="Z23" s="32" t="s">
        <v>450</v>
      </c>
      <c r="AA23" s="71" t="s">
        <v>412</v>
      </c>
      <c r="AB23" s="71" t="s">
        <v>544</v>
      </c>
      <c r="AC23" s="31"/>
      <c r="AD23" s="31"/>
      <c r="AE23" s="31"/>
      <c r="AF23" s="30"/>
      <c r="AK23" s="38" t="str">
        <f t="shared" si="7"/>
        <v>V</v>
      </c>
    </row>
    <row r="24" spans="1:37" ht="13.5" customHeight="1" x14ac:dyDescent="0.2">
      <c r="A24" s="67" t="s">
        <v>286</v>
      </c>
      <c r="B24" s="15"/>
      <c r="C24" s="13" t="str">
        <f t="shared" si="9"/>
        <v/>
      </c>
      <c r="D24" s="13" t="str">
        <f>IF(C24="",D23,IF(D23&lt;&gt;"",CONCATENATE(D23,"、",C24),C24))</f>
        <v>ＩＴ戦略</v>
      </c>
      <c r="F24" s="18" t="s">
        <v>290</v>
      </c>
      <c r="G24" s="17"/>
      <c r="H24" s="13" t="str">
        <f t="shared" si="1"/>
        <v/>
      </c>
      <c r="I24" s="13" t="str">
        <f t="shared" si="5"/>
        <v>一般会計</v>
      </c>
      <c r="K24" s="13"/>
      <c r="L24" s="13"/>
      <c r="O24" s="13"/>
      <c r="P24" s="13"/>
      <c r="Q24" s="19"/>
      <c r="T24" s="13"/>
      <c r="U24" s="32" t="s">
        <v>568</v>
      </c>
      <c r="Y24" s="32" t="s">
        <v>319</v>
      </c>
      <c r="Z24" s="32" t="s">
        <v>451</v>
      </c>
      <c r="AA24" s="71" t="s">
        <v>413</v>
      </c>
      <c r="AB24" s="71" t="s">
        <v>545</v>
      </c>
      <c r="AC24" s="31"/>
      <c r="AD24" s="31"/>
      <c r="AE24" s="31"/>
      <c r="AF24" s="30"/>
      <c r="AK24" s="38" t="str">
        <f>CHAR(CODE(AK23)+1)</f>
        <v>W</v>
      </c>
    </row>
    <row r="25" spans="1:37" ht="13.5" customHeight="1" x14ac:dyDescent="0.2">
      <c r="A25" s="69"/>
      <c r="B25" s="68"/>
      <c r="F25" s="18" t="s">
        <v>126</v>
      </c>
      <c r="G25" s="17"/>
      <c r="H25" s="13" t="str">
        <f t="shared" si="1"/>
        <v/>
      </c>
      <c r="I25" s="13" t="str">
        <f t="shared" si="5"/>
        <v>一般会計</v>
      </c>
      <c r="K25" s="13"/>
      <c r="L25" s="13"/>
      <c r="O25" s="13"/>
      <c r="P25" s="13"/>
      <c r="Q25" s="19"/>
      <c r="T25" s="13"/>
      <c r="U25" s="32" t="s">
        <v>569</v>
      </c>
      <c r="Y25" s="32" t="s">
        <v>320</v>
      </c>
      <c r="Z25" s="32" t="s">
        <v>452</v>
      </c>
      <c r="AA25" s="71" t="s">
        <v>414</v>
      </c>
      <c r="AB25" s="71" t="s">
        <v>546</v>
      </c>
      <c r="AC25" s="31"/>
      <c r="AD25" s="31"/>
      <c r="AE25" s="31"/>
      <c r="AF25" s="30"/>
      <c r="AK25" s="38" t="str">
        <f t="shared" si="7"/>
        <v>X</v>
      </c>
    </row>
    <row r="26" spans="1:37" ht="13.5" customHeight="1" x14ac:dyDescent="0.2">
      <c r="A26" s="66"/>
      <c r="B26" s="65"/>
      <c r="F26" s="18" t="s">
        <v>127</v>
      </c>
      <c r="G26" s="17"/>
      <c r="H26" s="13" t="str">
        <f t="shared" si="1"/>
        <v/>
      </c>
      <c r="I26" s="13" t="str">
        <f t="shared" si="5"/>
        <v>一般会計</v>
      </c>
      <c r="K26" s="13"/>
      <c r="L26" s="13"/>
      <c r="O26" s="13"/>
      <c r="P26" s="13"/>
      <c r="Q26" s="19"/>
      <c r="T26" s="13"/>
      <c r="U26" s="32" t="s">
        <v>570</v>
      </c>
      <c r="Y26" s="32" t="s">
        <v>321</v>
      </c>
      <c r="Z26" s="32" t="s">
        <v>453</v>
      </c>
      <c r="AA26" s="71" t="s">
        <v>415</v>
      </c>
      <c r="AB26" s="71" t="s">
        <v>547</v>
      </c>
      <c r="AC26" s="31"/>
      <c r="AD26" s="31"/>
      <c r="AE26" s="31"/>
      <c r="AF26" s="30"/>
      <c r="AK26" s="38" t="str">
        <f t="shared" si="7"/>
        <v>Y</v>
      </c>
    </row>
    <row r="27" spans="1:37" ht="13.5" customHeight="1" x14ac:dyDescent="0.2">
      <c r="A27" s="13" t="str">
        <f>IF(D24="", "-", D24)</f>
        <v>ＩＴ戦略</v>
      </c>
      <c r="B27" s="13"/>
      <c r="F27" s="18" t="s">
        <v>128</v>
      </c>
      <c r="G27" s="17"/>
      <c r="H27" s="13" t="str">
        <f t="shared" si="1"/>
        <v/>
      </c>
      <c r="I27" s="13" t="str">
        <f t="shared" si="5"/>
        <v>一般会計</v>
      </c>
      <c r="K27" s="13"/>
      <c r="L27" s="13"/>
      <c r="O27" s="13"/>
      <c r="P27" s="13"/>
      <c r="Q27" s="19"/>
      <c r="T27" s="13"/>
      <c r="U27" s="32" t="s">
        <v>571</v>
      </c>
      <c r="Y27" s="32" t="s">
        <v>322</v>
      </c>
      <c r="Z27" s="32" t="s">
        <v>454</v>
      </c>
      <c r="AA27" s="71" t="s">
        <v>416</v>
      </c>
      <c r="AB27" s="71" t="s">
        <v>548</v>
      </c>
      <c r="AC27" s="31"/>
      <c r="AD27" s="31"/>
      <c r="AE27" s="31"/>
      <c r="AF27" s="30"/>
      <c r="AK27" s="38" t="str">
        <f>CHAR(CODE(AK26)+1)</f>
        <v>Z</v>
      </c>
    </row>
    <row r="28" spans="1:37" ht="13.5" customHeight="1" x14ac:dyDescent="0.2">
      <c r="B28" s="13"/>
      <c r="F28" s="18" t="s">
        <v>129</v>
      </c>
      <c r="G28" s="17"/>
      <c r="H28" s="13" t="str">
        <f t="shared" si="1"/>
        <v/>
      </c>
      <c r="I28" s="13" t="str">
        <f t="shared" si="5"/>
        <v>一般会計</v>
      </c>
      <c r="K28" s="13"/>
      <c r="L28" s="13"/>
      <c r="O28" s="13"/>
      <c r="P28" s="13"/>
      <c r="Q28" s="19"/>
      <c r="T28" s="13"/>
      <c r="U28" s="32" t="s">
        <v>572</v>
      </c>
      <c r="Y28" s="32" t="s">
        <v>323</v>
      </c>
      <c r="Z28" s="32" t="s">
        <v>455</v>
      </c>
      <c r="AA28" s="71" t="s">
        <v>417</v>
      </c>
      <c r="AB28" s="71" t="s">
        <v>549</v>
      </c>
      <c r="AC28" s="31"/>
      <c r="AD28" s="31"/>
      <c r="AE28" s="31"/>
      <c r="AF28" s="30"/>
      <c r="AK28" s="38" t="s">
        <v>197</v>
      </c>
    </row>
    <row r="29" spans="1:37" ht="13.5" customHeight="1" x14ac:dyDescent="0.2">
      <c r="A29" s="13"/>
      <c r="B29" s="13"/>
      <c r="F29" s="18" t="s">
        <v>209</v>
      </c>
      <c r="G29" s="17"/>
      <c r="H29" s="13" t="str">
        <f t="shared" si="1"/>
        <v/>
      </c>
      <c r="I29" s="13" t="str">
        <f t="shared" si="5"/>
        <v>一般会計</v>
      </c>
      <c r="K29" s="13"/>
      <c r="L29" s="13"/>
      <c r="O29" s="13"/>
      <c r="P29" s="13"/>
      <c r="Q29" s="19"/>
      <c r="T29" s="13"/>
      <c r="U29" s="32" t="s">
        <v>573</v>
      </c>
      <c r="Y29" s="32" t="s">
        <v>324</v>
      </c>
      <c r="Z29" s="32" t="s">
        <v>456</v>
      </c>
      <c r="AA29" s="71" t="s">
        <v>418</v>
      </c>
      <c r="AB29" s="71" t="s">
        <v>550</v>
      </c>
      <c r="AC29" s="31"/>
      <c r="AD29" s="31"/>
      <c r="AE29" s="31"/>
      <c r="AF29" s="30"/>
      <c r="AK29" s="38" t="str">
        <f t="shared" si="7"/>
        <v>b</v>
      </c>
    </row>
    <row r="30" spans="1:37" ht="13.5" customHeight="1" x14ac:dyDescent="0.2">
      <c r="A30" s="13"/>
      <c r="B30" s="13"/>
      <c r="F30" s="18" t="s">
        <v>210</v>
      </c>
      <c r="G30" s="17"/>
      <c r="H30" s="13" t="str">
        <f t="shared" si="1"/>
        <v/>
      </c>
      <c r="I30" s="13" t="str">
        <f t="shared" si="5"/>
        <v>一般会計</v>
      </c>
      <c r="K30" s="13"/>
      <c r="L30" s="13"/>
      <c r="O30" s="13"/>
      <c r="P30" s="13"/>
      <c r="Q30" s="19"/>
      <c r="T30" s="13"/>
      <c r="U30" s="32" t="s">
        <v>574</v>
      </c>
      <c r="Y30" s="32" t="s">
        <v>325</v>
      </c>
      <c r="Z30" s="32" t="s">
        <v>457</v>
      </c>
      <c r="AA30" s="71" t="s">
        <v>419</v>
      </c>
      <c r="AB30" s="71" t="s">
        <v>551</v>
      </c>
      <c r="AC30" s="31"/>
      <c r="AD30" s="31"/>
      <c r="AE30" s="31"/>
      <c r="AF30" s="30"/>
      <c r="AK30" s="38" t="str">
        <f t="shared" si="7"/>
        <v>c</v>
      </c>
    </row>
    <row r="31" spans="1:37" ht="13.5" customHeight="1" x14ac:dyDescent="0.2">
      <c r="A31" s="13"/>
      <c r="B31" s="13"/>
      <c r="F31" s="18" t="s">
        <v>211</v>
      </c>
      <c r="G31" s="17"/>
      <c r="H31" s="13" t="str">
        <f t="shared" si="1"/>
        <v/>
      </c>
      <c r="I31" s="13" t="str">
        <f t="shared" si="5"/>
        <v>一般会計</v>
      </c>
      <c r="K31" s="13"/>
      <c r="L31" s="13"/>
      <c r="O31" s="13"/>
      <c r="P31" s="13"/>
      <c r="Q31" s="19"/>
      <c r="T31" s="13"/>
      <c r="U31" s="32" t="s">
        <v>575</v>
      </c>
      <c r="Y31" s="32" t="s">
        <v>326</v>
      </c>
      <c r="Z31" s="32" t="s">
        <v>458</v>
      </c>
      <c r="AA31" s="71" t="s">
        <v>420</v>
      </c>
      <c r="AB31" s="71" t="s">
        <v>552</v>
      </c>
      <c r="AC31" s="31"/>
      <c r="AD31" s="31"/>
      <c r="AE31" s="31"/>
      <c r="AF31" s="30"/>
      <c r="AK31" s="38" t="str">
        <f t="shared" si="7"/>
        <v>d</v>
      </c>
    </row>
    <row r="32" spans="1:37" ht="13.5" customHeight="1" x14ac:dyDescent="0.2">
      <c r="A32" s="13"/>
      <c r="B32" s="13"/>
      <c r="F32" s="18" t="s">
        <v>212</v>
      </c>
      <c r="G32" s="17"/>
      <c r="H32" s="13" t="str">
        <f t="shared" si="1"/>
        <v/>
      </c>
      <c r="I32" s="13" t="str">
        <f t="shared" si="5"/>
        <v>一般会計</v>
      </c>
      <c r="K32" s="13"/>
      <c r="L32" s="13"/>
      <c r="O32" s="13"/>
      <c r="P32" s="13"/>
      <c r="Q32" s="19"/>
      <c r="T32" s="13"/>
      <c r="U32" s="32" t="s">
        <v>576</v>
      </c>
      <c r="Y32" s="32" t="s">
        <v>327</v>
      </c>
      <c r="Z32" s="32" t="s">
        <v>459</v>
      </c>
      <c r="AA32" s="71" t="s">
        <v>66</v>
      </c>
      <c r="AB32" s="71" t="s">
        <v>66</v>
      </c>
      <c r="AC32" s="31"/>
      <c r="AD32" s="31"/>
      <c r="AE32" s="31"/>
      <c r="AF32" s="30"/>
      <c r="AK32" s="38" t="str">
        <f t="shared" si="7"/>
        <v>e</v>
      </c>
    </row>
    <row r="33" spans="1:37" ht="13.5" customHeight="1" x14ac:dyDescent="0.2">
      <c r="A33" s="13"/>
      <c r="B33" s="13"/>
      <c r="F33" s="18" t="s">
        <v>213</v>
      </c>
      <c r="G33" s="17"/>
      <c r="H33" s="13" t="str">
        <f t="shared" si="1"/>
        <v/>
      </c>
      <c r="I33" s="13" t="str">
        <f t="shared" si="5"/>
        <v>一般会計</v>
      </c>
      <c r="K33" s="13"/>
      <c r="L33" s="13"/>
      <c r="O33" s="13"/>
      <c r="P33" s="13"/>
      <c r="Q33" s="19"/>
      <c r="T33" s="13"/>
      <c r="U33" s="32" t="s">
        <v>577</v>
      </c>
      <c r="Y33" s="32" t="s">
        <v>328</v>
      </c>
      <c r="Z33" s="32" t="s">
        <v>460</v>
      </c>
      <c r="AA33" s="54"/>
      <c r="AB33" s="31"/>
      <c r="AC33" s="31"/>
      <c r="AD33" s="31"/>
      <c r="AE33" s="31"/>
      <c r="AF33" s="30"/>
      <c r="AK33" s="38" t="str">
        <f t="shared" si="7"/>
        <v>f</v>
      </c>
    </row>
    <row r="34" spans="1:37" ht="13.5" customHeight="1" x14ac:dyDescent="0.2">
      <c r="A34" s="13"/>
      <c r="B34" s="13"/>
      <c r="F34" s="18" t="s">
        <v>214</v>
      </c>
      <c r="G34" s="17"/>
      <c r="H34" s="13" t="str">
        <f t="shared" si="1"/>
        <v/>
      </c>
      <c r="I34" s="13" t="str">
        <f t="shared" si="5"/>
        <v>一般会計</v>
      </c>
      <c r="K34" s="13"/>
      <c r="L34" s="13"/>
      <c r="O34" s="13"/>
      <c r="P34" s="13"/>
      <c r="Q34" s="19"/>
      <c r="T34" s="13"/>
      <c r="U34" s="32" t="s">
        <v>578</v>
      </c>
      <c r="Y34" s="32" t="s">
        <v>329</v>
      </c>
      <c r="Z34" s="32" t="s">
        <v>461</v>
      </c>
      <c r="AB34" s="31"/>
      <c r="AC34" s="31"/>
      <c r="AD34" s="31"/>
      <c r="AE34" s="31"/>
      <c r="AF34" s="30"/>
      <c r="AK34" s="38" t="str">
        <f t="shared" si="7"/>
        <v>g</v>
      </c>
    </row>
    <row r="35" spans="1:37" ht="13.5" customHeight="1" x14ac:dyDescent="0.2">
      <c r="A35" s="13"/>
      <c r="B35" s="13"/>
      <c r="F35" s="18" t="s">
        <v>215</v>
      </c>
      <c r="G35" s="17"/>
      <c r="H35" s="13" t="str">
        <f t="shared" si="1"/>
        <v/>
      </c>
      <c r="I35" s="13" t="str">
        <f t="shared" si="5"/>
        <v>一般会計</v>
      </c>
      <c r="K35" s="13"/>
      <c r="L35" s="13"/>
      <c r="O35" s="13"/>
      <c r="P35" s="13"/>
      <c r="Q35" s="19"/>
      <c r="T35" s="13"/>
      <c r="Y35" s="32" t="s">
        <v>330</v>
      </c>
      <c r="Z35" s="32" t="s">
        <v>462</v>
      </c>
      <c r="AC35" s="31"/>
      <c r="AF35" s="30"/>
      <c r="AK35" s="38" t="str">
        <f t="shared" si="7"/>
        <v>h</v>
      </c>
    </row>
    <row r="36" spans="1:37" ht="13.5" customHeight="1" x14ac:dyDescent="0.2">
      <c r="A36" s="13"/>
      <c r="B36" s="13"/>
      <c r="F36" s="18" t="s">
        <v>216</v>
      </c>
      <c r="G36" s="17"/>
      <c r="H36" s="13" t="str">
        <f t="shared" si="1"/>
        <v/>
      </c>
      <c r="I36" s="13" t="str">
        <f t="shared" si="5"/>
        <v>一般会計</v>
      </c>
      <c r="K36" s="13"/>
      <c r="L36" s="13"/>
      <c r="O36" s="13"/>
      <c r="P36" s="13"/>
      <c r="Q36" s="19"/>
      <c r="T36" s="13"/>
      <c r="U36" s="32" t="s">
        <v>579</v>
      </c>
      <c r="Y36" s="32" t="s">
        <v>331</v>
      </c>
      <c r="Z36" s="32" t="s">
        <v>463</v>
      </c>
      <c r="AF36" s="30"/>
      <c r="AK36" s="38"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332</v>
      </c>
      <c r="Z37" s="32" t="s">
        <v>464</v>
      </c>
      <c r="AF37" s="30"/>
      <c r="AK37" s="38" t="str">
        <f t="shared" si="7"/>
        <v>j</v>
      </c>
    </row>
    <row r="38" spans="1:37" x14ac:dyDescent="0.2">
      <c r="A38" s="13"/>
      <c r="B38" s="13"/>
      <c r="F38" s="13"/>
      <c r="G38" s="19"/>
      <c r="K38" s="13"/>
      <c r="L38" s="13"/>
      <c r="O38" s="13"/>
      <c r="P38" s="13"/>
      <c r="Q38" s="19"/>
      <c r="T38" s="13"/>
      <c r="U38" s="32" t="s">
        <v>272</v>
      </c>
      <c r="Y38" s="32" t="s">
        <v>333</v>
      </c>
      <c r="Z38" s="32" t="s">
        <v>465</v>
      </c>
      <c r="AF38" s="30"/>
      <c r="AK38" s="38" t="str">
        <f t="shared" si="7"/>
        <v>k</v>
      </c>
    </row>
    <row r="39" spans="1:37" x14ac:dyDescent="0.2">
      <c r="A39" s="13"/>
      <c r="B39" s="13"/>
      <c r="F39" s="13" t="str">
        <f>I37</f>
        <v>一般会計</v>
      </c>
      <c r="G39" s="19"/>
      <c r="K39" s="13"/>
      <c r="L39" s="13"/>
      <c r="O39" s="13"/>
      <c r="P39" s="13"/>
      <c r="Q39" s="19"/>
      <c r="T39" s="13"/>
      <c r="U39" s="32" t="s">
        <v>282</v>
      </c>
      <c r="Y39" s="32" t="s">
        <v>334</v>
      </c>
      <c r="Z39" s="32" t="s">
        <v>466</v>
      </c>
      <c r="AF39" s="30"/>
      <c r="AK39" s="38" t="str">
        <f t="shared" si="7"/>
        <v>l</v>
      </c>
    </row>
    <row r="40" spans="1:37" x14ac:dyDescent="0.2">
      <c r="A40" s="13"/>
      <c r="B40" s="13"/>
      <c r="F40" s="13"/>
      <c r="G40" s="19"/>
      <c r="K40" s="13"/>
      <c r="L40" s="13"/>
      <c r="O40" s="13"/>
      <c r="P40" s="13"/>
      <c r="Q40" s="19"/>
      <c r="T40" s="13"/>
      <c r="Y40" s="32" t="s">
        <v>335</v>
      </c>
      <c r="Z40" s="32" t="s">
        <v>467</v>
      </c>
      <c r="AF40" s="30"/>
      <c r="AK40" s="38" t="str">
        <f t="shared" si="7"/>
        <v>m</v>
      </c>
    </row>
    <row r="41" spans="1:37" x14ac:dyDescent="0.2">
      <c r="A41" s="13"/>
      <c r="B41" s="13"/>
      <c r="F41" s="13"/>
      <c r="G41" s="19"/>
      <c r="K41" s="13"/>
      <c r="L41" s="13"/>
      <c r="O41" s="13"/>
      <c r="P41" s="13"/>
      <c r="Q41" s="19"/>
      <c r="T41" s="13"/>
      <c r="Y41" s="32" t="s">
        <v>336</v>
      </c>
      <c r="Z41" s="32" t="s">
        <v>468</v>
      </c>
      <c r="AF41" s="30"/>
      <c r="AK41" s="38" t="str">
        <f t="shared" si="7"/>
        <v>n</v>
      </c>
    </row>
    <row r="42" spans="1:37" x14ac:dyDescent="0.2">
      <c r="A42" s="13"/>
      <c r="B42" s="13"/>
      <c r="F42" s="13"/>
      <c r="G42" s="19"/>
      <c r="K42" s="13"/>
      <c r="L42" s="13"/>
      <c r="O42" s="13"/>
      <c r="P42" s="13"/>
      <c r="Q42" s="19"/>
      <c r="T42" s="13"/>
      <c r="Y42" s="32" t="s">
        <v>337</v>
      </c>
      <c r="Z42" s="32" t="s">
        <v>469</v>
      </c>
      <c r="AF42" s="30"/>
      <c r="AK42" s="38" t="str">
        <f t="shared" si="7"/>
        <v>o</v>
      </c>
    </row>
    <row r="43" spans="1:37" x14ac:dyDescent="0.2">
      <c r="A43" s="13"/>
      <c r="B43" s="13"/>
      <c r="F43" s="13"/>
      <c r="G43" s="19"/>
      <c r="K43" s="13"/>
      <c r="L43" s="13"/>
      <c r="O43" s="13"/>
      <c r="P43" s="13"/>
      <c r="Q43" s="19"/>
      <c r="T43" s="13"/>
      <c r="Y43" s="32" t="s">
        <v>338</v>
      </c>
      <c r="Z43" s="32" t="s">
        <v>470</v>
      </c>
      <c r="AF43" s="30"/>
      <c r="AK43" s="38" t="str">
        <f t="shared" si="7"/>
        <v>p</v>
      </c>
    </row>
    <row r="44" spans="1:37" x14ac:dyDescent="0.2">
      <c r="A44" s="13"/>
      <c r="B44" s="13"/>
      <c r="F44" s="13"/>
      <c r="G44" s="19"/>
      <c r="K44" s="13"/>
      <c r="L44" s="13"/>
      <c r="O44" s="13"/>
      <c r="P44" s="13"/>
      <c r="Q44" s="19"/>
      <c r="T44" s="13"/>
      <c r="Y44" s="32" t="s">
        <v>339</v>
      </c>
      <c r="Z44" s="32" t="s">
        <v>471</v>
      </c>
      <c r="AF44" s="30"/>
      <c r="AK44" s="38" t="str">
        <f t="shared" si="7"/>
        <v>q</v>
      </c>
    </row>
    <row r="45" spans="1:37" x14ac:dyDescent="0.2">
      <c r="A45" s="13"/>
      <c r="B45" s="13"/>
      <c r="F45" s="13"/>
      <c r="G45" s="19"/>
      <c r="K45" s="13"/>
      <c r="L45" s="13"/>
      <c r="O45" s="13"/>
      <c r="P45" s="13"/>
      <c r="Q45" s="19"/>
      <c r="T45" s="13"/>
      <c r="Y45" s="32" t="s">
        <v>340</v>
      </c>
      <c r="Z45" s="32" t="s">
        <v>472</v>
      </c>
      <c r="AF45" s="30"/>
      <c r="AK45" s="38" t="str">
        <f t="shared" si="7"/>
        <v>r</v>
      </c>
    </row>
    <row r="46" spans="1:37" x14ac:dyDescent="0.2">
      <c r="A46" s="13"/>
      <c r="B46" s="13"/>
      <c r="F46" s="13"/>
      <c r="G46" s="19"/>
      <c r="K46" s="13"/>
      <c r="L46" s="13"/>
      <c r="O46" s="13"/>
      <c r="P46" s="13"/>
      <c r="Q46" s="19"/>
      <c r="T46" s="13"/>
      <c r="Y46" s="32" t="s">
        <v>341</v>
      </c>
      <c r="Z46" s="32" t="s">
        <v>473</v>
      </c>
      <c r="AF46" s="30"/>
      <c r="AK46" s="38" t="str">
        <f t="shared" si="7"/>
        <v>s</v>
      </c>
    </row>
    <row r="47" spans="1:37" x14ac:dyDescent="0.2">
      <c r="A47" s="13"/>
      <c r="B47" s="13"/>
      <c r="F47" s="13"/>
      <c r="G47" s="19"/>
      <c r="K47" s="13"/>
      <c r="L47" s="13"/>
      <c r="O47" s="13"/>
      <c r="P47" s="13"/>
      <c r="Q47" s="19"/>
      <c r="T47" s="13"/>
      <c r="Y47" s="32" t="s">
        <v>342</v>
      </c>
      <c r="Z47" s="32" t="s">
        <v>474</v>
      </c>
      <c r="AF47" s="30"/>
      <c r="AK47" s="38" t="str">
        <f t="shared" si="7"/>
        <v>t</v>
      </c>
    </row>
    <row r="48" spans="1:37" x14ac:dyDescent="0.2">
      <c r="A48" s="13"/>
      <c r="B48" s="13"/>
      <c r="F48" s="13"/>
      <c r="G48" s="19"/>
      <c r="K48" s="13"/>
      <c r="L48" s="13"/>
      <c r="O48" s="13"/>
      <c r="P48" s="13"/>
      <c r="Q48" s="19"/>
      <c r="T48" s="13"/>
      <c r="Y48" s="32" t="s">
        <v>343</v>
      </c>
      <c r="Z48" s="32" t="s">
        <v>475</v>
      </c>
      <c r="AF48" s="30"/>
      <c r="AK48" s="38" t="str">
        <f t="shared" si="7"/>
        <v>u</v>
      </c>
    </row>
    <row r="49" spans="1:37" x14ac:dyDescent="0.2">
      <c r="A49" s="13"/>
      <c r="B49" s="13"/>
      <c r="F49" s="13"/>
      <c r="G49" s="19"/>
      <c r="K49" s="13"/>
      <c r="L49" s="13"/>
      <c r="O49" s="13"/>
      <c r="P49" s="13"/>
      <c r="Q49" s="19"/>
      <c r="T49" s="13"/>
      <c r="Y49" s="32" t="s">
        <v>344</v>
      </c>
      <c r="Z49" s="32" t="s">
        <v>476</v>
      </c>
      <c r="AF49" s="30"/>
      <c r="AK49" s="38" t="str">
        <f t="shared" si="7"/>
        <v>v</v>
      </c>
    </row>
    <row r="50" spans="1:37" x14ac:dyDescent="0.2">
      <c r="A50" s="13"/>
      <c r="B50" s="13"/>
      <c r="F50" s="13"/>
      <c r="G50" s="19"/>
      <c r="K50" s="13"/>
      <c r="L50" s="13"/>
      <c r="O50" s="13"/>
      <c r="P50" s="13"/>
      <c r="Q50" s="19"/>
      <c r="T50" s="13"/>
      <c r="Y50" s="32" t="s">
        <v>345</v>
      </c>
      <c r="Z50" s="32" t="s">
        <v>477</v>
      </c>
      <c r="AF50" s="30"/>
    </row>
    <row r="51" spans="1:37" x14ac:dyDescent="0.2">
      <c r="A51" s="13"/>
      <c r="B51" s="13"/>
      <c r="F51" s="13"/>
      <c r="G51" s="19"/>
      <c r="K51" s="13"/>
      <c r="L51" s="13"/>
      <c r="O51" s="13"/>
      <c r="P51" s="13"/>
      <c r="Q51" s="19"/>
      <c r="T51" s="13"/>
      <c r="Y51" s="32" t="s">
        <v>346</v>
      </c>
      <c r="Z51" s="32" t="s">
        <v>478</v>
      </c>
      <c r="AF51" s="30"/>
    </row>
    <row r="52" spans="1:37" x14ac:dyDescent="0.2">
      <c r="A52" s="13"/>
      <c r="B52" s="13"/>
      <c r="F52" s="13"/>
      <c r="G52" s="19"/>
      <c r="K52" s="13"/>
      <c r="L52" s="13"/>
      <c r="O52" s="13"/>
      <c r="P52" s="13"/>
      <c r="Q52" s="19"/>
      <c r="T52" s="13"/>
      <c r="Y52" s="32" t="s">
        <v>347</v>
      </c>
      <c r="Z52" s="32" t="s">
        <v>479</v>
      </c>
      <c r="AF52" s="30"/>
    </row>
    <row r="53" spans="1:37" x14ac:dyDescent="0.2">
      <c r="A53" s="13"/>
      <c r="B53" s="13"/>
      <c r="F53" s="13"/>
      <c r="G53" s="19"/>
      <c r="K53" s="13"/>
      <c r="L53" s="13"/>
      <c r="O53" s="13"/>
      <c r="P53" s="13"/>
      <c r="Q53" s="19"/>
      <c r="T53" s="13"/>
      <c r="Y53" s="32" t="s">
        <v>348</v>
      </c>
      <c r="Z53" s="32" t="s">
        <v>480</v>
      </c>
      <c r="AF53" s="30"/>
    </row>
    <row r="54" spans="1:37" x14ac:dyDescent="0.2">
      <c r="A54" s="13"/>
      <c r="B54" s="13"/>
      <c r="F54" s="13"/>
      <c r="G54" s="19"/>
      <c r="K54" s="13"/>
      <c r="L54" s="13"/>
      <c r="O54" s="13"/>
      <c r="P54" s="20"/>
      <c r="Q54" s="19"/>
      <c r="T54" s="13"/>
      <c r="Y54" s="32" t="s">
        <v>349</v>
      </c>
      <c r="Z54" s="32" t="s">
        <v>481</v>
      </c>
      <c r="AF54" s="30"/>
    </row>
    <row r="55" spans="1:37" x14ac:dyDescent="0.2">
      <c r="A55" s="13"/>
      <c r="B55" s="13"/>
      <c r="F55" s="13"/>
      <c r="G55" s="19"/>
      <c r="K55" s="13"/>
      <c r="L55" s="13"/>
      <c r="O55" s="13"/>
      <c r="P55" s="13"/>
      <c r="Q55" s="19"/>
      <c r="T55" s="13"/>
      <c r="Y55" s="32" t="s">
        <v>350</v>
      </c>
      <c r="Z55" s="32" t="s">
        <v>482</v>
      </c>
      <c r="AF55" s="30"/>
    </row>
    <row r="56" spans="1:37" x14ac:dyDescent="0.2">
      <c r="A56" s="13"/>
      <c r="B56" s="13"/>
      <c r="F56" s="13"/>
      <c r="G56" s="19"/>
      <c r="K56" s="13"/>
      <c r="L56" s="13"/>
      <c r="O56" s="13"/>
      <c r="P56" s="13"/>
      <c r="Q56" s="19"/>
      <c r="T56" s="13"/>
      <c r="Y56" s="32" t="s">
        <v>351</v>
      </c>
      <c r="Z56" s="32" t="s">
        <v>483</v>
      </c>
      <c r="AF56" s="30"/>
    </row>
    <row r="57" spans="1:37" x14ac:dyDescent="0.2">
      <c r="A57" s="13"/>
      <c r="B57" s="13"/>
      <c r="F57" s="13"/>
      <c r="G57" s="19"/>
      <c r="K57" s="13"/>
      <c r="L57" s="13"/>
      <c r="O57" s="13"/>
      <c r="P57" s="13"/>
      <c r="Q57" s="19"/>
      <c r="T57" s="13"/>
      <c r="Y57" s="32" t="s">
        <v>352</v>
      </c>
      <c r="Z57" s="32" t="s">
        <v>484</v>
      </c>
      <c r="AF57" s="30"/>
    </row>
    <row r="58" spans="1:37" x14ac:dyDescent="0.2">
      <c r="A58" s="13"/>
      <c r="B58" s="13"/>
      <c r="F58" s="13"/>
      <c r="G58" s="19"/>
      <c r="K58" s="13"/>
      <c r="L58" s="13"/>
      <c r="O58" s="13"/>
      <c r="P58" s="13"/>
      <c r="Q58" s="19"/>
      <c r="T58" s="13"/>
      <c r="Y58" s="32" t="s">
        <v>353</v>
      </c>
      <c r="Z58" s="32" t="s">
        <v>485</v>
      </c>
      <c r="AF58" s="30"/>
    </row>
    <row r="59" spans="1:37" x14ac:dyDescent="0.2">
      <c r="A59" s="13"/>
      <c r="B59" s="13"/>
      <c r="F59" s="13"/>
      <c r="G59" s="19"/>
      <c r="K59" s="13"/>
      <c r="L59" s="13"/>
      <c r="O59" s="13"/>
      <c r="P59" s="13"/>
      <c r="Q59" s="19"/>
      <c r="T59" s="13"/>
      <c r="Y59" s="32" t="s">
        <v>354</v>
      </c>
      <c r="Z59" s="32" t="s">
        <v>486</v>
      </c>
      <c r="AF59" s="30"/>
    </row>
    <row r="60" spans="1:37" x14ac:dyDescent="0.2">
      <c r="A60" s="13"/>
      <c r="B60" s="13"/>
      <c r="F60" s="13"/>
      <c r="G60" s="19"/>
      <c r="K60" s="13"/>
      <c r="L60" s="13"/>
      <c r="O60" s="13"/>
      <c r="P60" s="13"/>
      <c r="Q60" s="19"/>
      <c r="T60" s="13"/>
      <c r="Y60" s="32" t="s">
        <v>355</v>
      </c>
      <c r="Z60" s="32" t="s">
        <v>487</v>
      </c>
      <c r="AF60" s="30"/>
    </row>
    <row r="61" spans="1:37" x14ac:dyDescent="0.2">
      <c r="A61" s="13"/>
      <c r="B61" s="13"/>
      <c r="F61" s="13"/>
      <c r="G61" s="19"/>
      <c r="K61" s="13"/>
      <c r="L61" s="13"/>
      <c r="O61" s="13"/>
      <c r="P61" s="13"/>
      <c r="Q61" s="19"/>
      <c r="T61" s="13"/>
      <c r="Y61" s="32" t="s">
        <v>356</v>
      </c>
      <c r="Z61" s="32" t="s">
        <v>488</v>
      </c>
      <c r="AF61" s="30"/>
    </row>
    <row r="62" spans="1:37" x14ac:dyDescent="0.2">
      <c r="A62" s="13"/>
      <c r="B62" s="13"/>
      <c r="F62" s="13"/>
      <c r="G62" s="19"/>
      <c r="K62" s="13"/>
      <c r="L62" s="13"/>
      <c r="O62" s="13"/>
      <c r="P62" s="13"/>
      <c r="Q62" s="19"/>
      <c r="T62" s="13"/>
      <c r="Y62" s="32" t="s">
        <v>357</v>
      </c>
      <c r="Z62" s="32" t="s">
        <v>489</v>
      </c>
      <c r="AF62" s="30"/>
    </row>
    <row r="63" spans="1:37" x14ac:dyDescent="0.2">
      <c r="A63" s="13"/>
      <c r="B63" s="13"/>
      <c r="F63" s="13"/>
      <c r="G63" s="19"/>
      <c r="K63" s="13"/>
      <c r="L63" s="13"/>
      <c r="O63" s="13"/>
      <c r="P63" s="13"/>
      <c r="Q63" s="19"/>
      <c r="T63" s="13"/>
      <c r="Y63" s="32" t="s">
        <v>358</v>
      </c>
      <c r="Z63" s="32" t="s">
        <v>490</v>
      </c>
      <c r="AF63" s="30"/>
    </row>
    <row r="64" spans="1:37" x14ac:dyDescent="0.2">
      <c r="A64" s="13"/>
      <c r="B64" s="13"/>
      <c r="F64" s="13"/>
      <c r="G64" s="19"/>
      <c r="K64" s="13"/>
      <c r="L64" s="13"/>
      <c r="O64" s="13"/>
      <c r="P64" s="13"/>
      <c r="Q64" s="19"/>
      <c r="T64" s="13"/>
      <c r="Y64" s="32" t="s">
        <v>359</v>
      </c>
      <c r="Z64" s="32" t="s">
        <v>491</v>
      </c>
      <c r="AF64" s="30"/>
    </row>
    <row r="65" spans="1:32" x14ac:dyDescent="0.2">
      <c r="A65" s="13"/>
      <c r="B65" s="13"/>
      <c r="F65" s="13"/>
      <c r="G65" s="19"/>
      <c r="K65" s="13"/>
      <c r="L65" s="13"/>
      <c r="O65" s="13"/>
      <c r="P65" s="13"/>
      <c r="Q65" s="19"/>
      <c r="T65" s="13"/>
      <c r="Y65" s="32" t="s">
        <v>360</v>
      </c>
      <c r="Z65" s="32" t="s">
        <v>492</v>
      </c>
      <c r="AF65" s="30"/>
    </row>
    <row r="66" spans="1:32" x14ac:dyDescent="0.2">
      <c r="A66" s="13"/>
      <c r="B66" s="13"/>
      <c r="F66" s="13"/>
      <c r="G66" s="19"/>
      <c r="K66" s="13"/>
      <c r="L66" s="13"/>
      <c r="O66" s="13"/>
      <c r="P66" s="13"/>
      <c r="Q66" s="19"/>
      <c r="T66" s="13"/>
      <c r="Y66" s="32" t="s">
        <v>67</v>
      </c>
      <c r="Z66" s="32" t="s">
        <v>493</v>
      </c>
      <c r="AF66" s="30"/>
    </row>
    <row r="67" spans="1:32" x14ac:dyDescent="0.2">
      <c r="A67" s="13"/>
      <c r="B67" s="13"/>
      <c r="F67" s="13"/>
      <c r="G67" s="19"/>
      <c r="K67" s="13"/>
      <c r="L67" s="13"/>
      <c r="O67" s="13"/>
      <c r="P67" s="13"/>
      <c r="Q67" s="19"/>
      <c r="T67" s="13"/>
      <c r="Y67" s="32" t="s">
        <v>361</v>
      </c>
      <c r="Z67" s="32" t="s">
        <v>494</v>
      </c>
      <c r="AF67" s="30"/>
    </row>
    <row r="68" spans="1:32" x14ac:dyDescent="0.2">
      <c r="A68" s="13"/>
      <c r="B68" s="13"/>
      <c r="F68" s="13"/>
      <c r="G68" s="19"/>
      <c r="K68" s="13"/>
      <c r="L68" s="13"/>
      <c r="O68" s="13"/>
      <c r="P68" s="13"/>
      <c r="Q68" s="19"/>
      <c r="T68" s="13"/>
      <c r="Y68" s="32" t="s">
        <v>362</v>
      </c>
      <c r="Z68" s="32" t="s">
        <v>495</v>
      </c>
      <c r="AF68" s="30"/>
    </row>
    <row r="69" spans="1:32" x14ac:dyDescent="0.2">
      <c r="A69" s="13"/>
      <c r="B69" s="13"/>
      <c r="F69" s="13"/>
      <c r="G69" s="19"/>
      <c r="K69" s="13"/>
      <c r="L69" s="13"/>
      <c r="O69" s="13"/>
      <c r="P69" s="13"/>
      <c r="Q69" s="19"/>
      <c r="T69" s="13"/>
      <c r="Y69" s="32" t="s">
        <v>363</v>
      </c>
      <c r="Z69" s="32" t="s">
        <v>496</v>
      </c>
      <c r="AF69" s="30"/>
    </row>
    <row r="70" spans="1:32" x14ac:dyDescent="0.2">
      <c r="A70" s="13"/>
      <c r="B70" s="13"/>
      <c r="Y70" s="32" t="s">
        <v>364</v>
      </c>
      <c r="Z70" s="32" t="s">
        <v>497</v>
      </c>
    </row>
    <row r="71" spans="1:32" x14ac:dyDescent="0.2">
      <c r="Y71" s="32" t="s">
        <v>365</v>
      </c>
      <c r="Z71" s="32" t="s">
        <v>498</v>
      </c>
    </row>
    <row r="72" spans="1:32" x14ac:dyDescent="0.2">
      <c r="Y72" s="32" t="s">
        <v>366</v>
      </c>
      <c r="Z72" s="32" t="s">
        <v>499</v>
      </c>
    </row>
    <row r="73" spans="1:32" x14ac:dyDescent="0.2">
      <c r="Y73" s="32" t="s">
        <v>367</v>
      </c>
      <c r="Z73" s="32" t="s">
        <v>500</v>
      </c>
    </row>
    <row r="74" spans="1:32" x14ac:dyDescent="0.2">
      <c r="Y74" s="32" t="s">
        <v>368</v>
      </c>
      <c r="Z74" s="32" t="s">
        <v>501</v>
      </c>
    </row>
    <row r="75" spans="1:32" x14ac:dyDescent="0.2">
      <c r="Y75" s="32" t="s">
        <v>369</v>
      </c>
      <c r="Z75" s="32" t="s">
        <v>502</v>
      </c>
    </row>
    <row r="76" spans="1:32" x14ac:dyDescent="0.2">
      <c r="Y76" s="32" t="s">
        <v>370</v>
      </c>
      <c r="Z76" s="32" t="s">
        <v>503</v>
      </c>
    </row>
    <row r="77" spans="1:32" x14ac:dyDescent="0.2">
      <c r="Y77" s="32" t="s">
        <v>371</v>
      </c>
      <c r="Z77" s="32" t="s">
        <v>504</v>
      </c>
    </row>
    <row r="78" spans="1:32" x14ac:dyDescent="0.2">
      <c r="Y78" s="32" t="s">
        <v>372</v>
      </c>
      <c r="Z78" s="32" t="s">
        <v>505</v>
      </c>
    </row>
    <row r="79" spans="1:32" x14ac:dyDescent="0.2">
      <c r="Y79" s="32" t="s">
        <v>373</v>
      </c>
      <c r="Z79" s="32" t="s">
        <v>506</v>
      </c>
    </row>
    <row r="80" spans="1:32" x14ac:dyDescent="0.2">
      <c r="Y80" s="32" t="s">
        <v>374</v>
      </c>
      <c r="Z80" s="32" t="s">
        <v>507</v>
      </c>
    </row>
    <row r="81" spans="25:26" x14ac:dyDescent="0.2">
      <c r="Y81" s="32" t="s">
        <v>375</v>
      </c>
      <c r="Z81" s="32" t="s">
        <v>508</v>
      </c>
    </row>
    <row r="82" spans="25:26" x14ac:dyDescent="0.2">
      <c r="Y82" s="32" t="s">
        <v>376</v>
      </c>
      <c r="Z82" s="32" t="s">
        <v>509</v>
      </c>
    </row>
    <row r="83" spans="25:26" x14ac:dyDescent="0.2">
      <c r="Y83" s="32" t="s">
        <v>377</v>
      </c>
      <c r="Z83" s="32" t="s">
        <v>510</v>
      </c>
    </row>
    <row r="84" spans="25:26" x14ac:dyDescent="0.2">
      <c r="Y84" s="32" t="s">
        <v>378</v>
      </c>
      <c r="Z84" s="32" t="s">
        <v>511</v>
      </c>
    </row>
    <row r="85" spans="25:26" x14ac:dyDescent="0.2">
      <c r="Y85" s="32" t="s">
        <v>379</v>
      </c>
      <c r="Z85" s="32" t="s">
        <v>512</v>
      </c>
    </row>
    <row r="86" spans="25:26" x14ac:dyDescent="0.2">
      <c r="Y86" s="32" t="s">
        <v>380</v>
      </c>
      <c r="Z86" s="32" t="s">
        <v>513</v>
      </c>
    </row>
    <row r="87" spans="25:26" x14ac:dyDescent="0.2">
      <c r="Y87" s="32" t="s">
        <v>381</v>
      </c>
      <c r="Z87" s="32" t="s">
        <v>514</v>
      </c>
    </row>
    <row r="88" spans="25:26" x14ac:dyDescent="0.2">
      <c r="Y88" s="32" t="s">
        <v>382</v>
      </c>
      <c r="Z88" s="32" t="s">
        <v>515</v>
      </c>
    </row>
    <row r="89" spans="25:26" x14ac:dyDescent="0.2">
      <c r="Y89" s="32" t="s">
        <v>383</v>
      </c>
      <c r="Z89" s="32" t="s">
        <v>516</v>
      </c>
    </row>
    <row r="90" spans="25:26" x14ac:dyDescent="0.2">
      <c r="Y90" s="32" t="s">
        <v>384</v>
      </c>
      <c r="Z90" s="32" t="s">
        <v>517</v>
      </c>
    </row>
    <row r="91" spans="25:26" x14ac:dyDescent="0.2">
      <c r="Y91" s="32" t="s">
        <v>385</v>
      </c>
      <c r="Z91" s="32" t="s">
        <v>518</v>
      </c>
    </row>
    <row r="92" spans="25:26" x14ac:dyDescent="0.2">
      <c r="Y92" s="32" t="s">
        <v>386</v>
      </c>
      <c r="Z92" s="32" t="s">
        <v>519</v>
      </c>
    </row>
    <row r="93" spans="25:26" x14ac:dyDescent="0.2">
      <c r="Y93" s="32" t="s">
        <v>387</v>
      </c>
      <c r="Z93" s="32" t="s">
        <v>520</v>
      </c>
    </row>
    <row r="94" spans="25:26" x14ac:dyDescent="0.2">
      <c r="Y94" s="32" t="s">
        <v>388</v>
      </c>
      <c r="Z94" s="32" t="s">
        <v>521</v>
      </c>
    </row>
    <row r="95" spans="25:26" x14ac:dyDescent="0.2">
      <c r="Y95" s="32" t="s">
        <v>389</v>
      </c>
      <c r="Z95" s="32" t="s">
        <v>522</v>
      </c>
    </row>
    <row r="96" spans="25:26" x14ac:dyDescent="0.2">
      <c r="Y96" s="32" t="s">
        <v>291</v>
      </c>
      <c r="Z96" s="32" t="s">
        <v>523</v>
      </c>
    </row>
    <row r="97" spans="25:26" x14ac:dyDescent="0.2">
      <c r="Y97" s="32" t="s">
        <v>390</v>
      </c>
      <c r="Z97" s="32" t="s">
        <v>524</v>
      </c>
    </row>
    <row r="98" spans="25:26" x14ac:dyDescent="0.2">
      <c r="Y98" s="32" t="s">
        <v>391</v>
      </c>
      <c r="Z98" s="32" t="s">
        <v>525</v>
      </c>
    </row>
    <row r="99" spans="25:26" x14ac:dyDescent="0.2">
      <c r="Y99" s="32" t="s">
        <v>422</v>
      </c>
      <c r="Z99" s="32" t="s">
        <v>526</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2021-08-31T12:58:38Z</dcterms:created>
  <dcterms:modified xsi:type="dcterms:W3CDTF">2022-03-16T01:51:09Z</dcterms:modified>
</cp:coreProperties>
</file>