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3072" windowWidth="29040" windowHeight="15840"/>
  </bookViews>
  <sheets>
    <sheet name="行政事業レビューシート" sheetId="3" r:id="rId1"/>
    <sheet name="入力規則等" sheetId="4" r:id="rId2"/>
  </sheets>
  <definedNames>
    <definedName name="_xlnm._FilterDatabase" localSheetId="0" hidden="1">行政事業レビューシート!$BF$1:$BF$167</definedName>
    <definedName name="_xlnm.Print_Area" localSheetId="0">行政事業レビューシート!$A$1:$AX$167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AY167" i="3" l="1"/>
  <c r="AY166" i="3"/>
  <c r="AY165" i="3"/>
  <c r="AY164" i="3"/>
  <c r="AY163" i="3"/>
  <c r="AY162" i="3"/>
  <c r="AY161" i="3"/>
  <c r="AY160" i="3"/>
  <c r="AY159" i="3"/>
  <c r="AY153" i="3"/>
  <c r="AY152" i="3"/>
  <c r="AY151" i="3"/>
  <c r="AY146" i="3"/>
  <c r="AY145" i="3"/>
  <c r="AY144" i="3"/>
  <c r="AY143" i="3"/>
  <c r="AY142" i="3"/>
  <c r="AY141" i="3"/>
  <c r="AY140" i="3"/>
  <c r="AY139" i="3"/>
  <c r="AY135" i="3"/>
  <c r="AY136" i="3" s="1"/>
  <c r="AY134" i="3"/>
  <c r="AY133" i="3"/>
  <c r="AY132" i="3"/>
  <c r="AY131" i="3"/>
  <c r="AY123" i="3"/>
  <c r="AY126" i="3" s="1"/>
  <c r="AY119" i="3"/>
  <c r="AY58" i="3"/>
  <c r="AY60" i="3" s="1"/>
  <c r="AY53" i="3"/>
  <c r="AY55" i="3" s="1"/>
  <c r="AY48" i="3"/>
  <c r="AY49" i="3" s="1"/>
  <c r="AY47" i="3"/>
  <c r="AY44" i="3"/>
  <c r="AY45" i="3" s="1"/>
  <c r="AY40" i="3"/>
  <c r="AY41" i="3" s="1"/>
  <c r="AY38" i="3"/>
  <c r="AY39" i="3" s="1"/>
  <c r="AY51" i="3" l="1"/>
  <c r="AY138" i="3"/>
  <c r="AY154" i="3"/>
  <c r="AY52" i="3"/>
  <c r="AY50" i="3"/>
  <c r="AY137" i="3"/>
  <c r="AY147" i="3"/>
  <c r="AY150" i="3"/>
  <c r="AY155" i="3"/>
  <c r="AY59" i="3"/>
  <c r="AY124" i="3"/>
  <c r="AY125" i="3"/>
  <c r="AY43" i="3"/>
  <c r="AY54" i="3"/>
  <c r="AY121" i="3"/>
  <c r="AY46" i="3"/>
  <c r="AY42" i="3"/>
  <c r="AY56" i="3"/>
  <c r="AY57" i="3"/>
  <c r="AY120" i="3"/>
  <c r="AY122" i="3"/>
  <c r="AY148" i="3"/>
  <c r="AY149" i="3"/>
  <c r="AW91" i="3"/>
  <c r="AT91" i="3"/>
  <c r="AQ91" i="3"/>
  <c r="AL91" i="3"/>
  <c r="AI91" i="3"/>
  <c r="AF91" i="3"/>
  <c r="Z91" i="3"/>
  <c r="W91" i="3"/>
  <c r="T91" i="3"/>
  <c r="N91" i="3"/>
  <c r="K91" i="3"/>
  <c r="H91" i="3"/>
  <c r="AV2" i="3" l="1"/>
  <c r="C12" i="4" l="1"/>
  <c r="W24" i="3" l="1"/>
  <c r="C23" i="4" l="1"/>
  <c r="C24" i="4"/>
  <c r="W21" i="3" l="1"/>
  <c r="AD21" i="3"/>
  <c r="P21" i="3"/>
  <c r="P18" i="3" l="1"/>
  <c r="P20" i="3" s="1"/>
  <c r="W18" i="3"/>
  <c r="W20" i="3" s="1"/>
  <c r="Y126" i="3"/>
  <c r="AU126" i="3"/>
  <c r="Y122" i="3"/>
  <c r="AU122" i="3"/>
  <c r="AU118" i="3"/>
  <c r="Y11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<sst xmlns="http://schemas.openxmlformats.org/spreadsheetml/2006/main" count="1047" uniqueCount="663">
  <si>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</si>
  <si>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</si>
  <si>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</si>
  <si>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</si>
  <si>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</si>
  <si>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</si>
  <si>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</si>
  <si>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</si>
  <si>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</si>
  <si>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</si>
  <si>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</si>
  <si>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</si>
  <si>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</si>
  <si>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</si>
  <si>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</si>
  <si>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</si>
  <si>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</si>
  <si>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</si>
  <si>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</si>
  <si>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</si>
  <si>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</si>
  <si>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</si>
  <si>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</si>
  <si>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</si>
  <si>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</si>
  <si>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</si>
  <si>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</si>
  <si>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</si>
  <si>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</si>
  <si>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</si>
  <si>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</si>
  <si>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</si>
  <si>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</si>
  <si>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</si>
  <si>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</si>
  <si>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</si>
  <si>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</si>
  <si>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</si>
  <si>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</si>
  <si>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</si>
  <si>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</si>
  <si>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</si>
  <si>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</si>
  <si>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</si>
  <si>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</si>
  <si>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</si>
  <si>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</si>
  <si>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</si>
  <si>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</si>
  <si>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</si>
  <si>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</si>
  <si>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</si>
  <si>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</si>
  <si>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</si>
  <si>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</si>
  <si>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</si>
  <si>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</si>
  <si>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</si>
  <si>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</si>
  <si>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</si>
  <si>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</si>
  <si>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</si>
  <si>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</si>
  <si>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</si>
  <si>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</si>
  <si>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</si>
  <si>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</si>
  <si>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</si>
  <si>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</si>
  <si>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</si>
  <si>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</si>
  <si>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</si>
  <si>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</si>
  <si>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</si>
  <si>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</si>
  <si>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</si>
  <si>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</si>
  <si>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</si>
  <si>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</si>
  <si>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</si>
  <si>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</si>
  <si>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</si>
  <si>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</si>
  <si>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</si>
  <si>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</si>
  <si>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</si>
  <si>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</si>
  <si>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</si>
  <si>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</si>
  <si>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</si>
  <si>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</si>
  <si>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</si>
  <si>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</si>
  <si>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</si>
  <si>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</si>
  <si>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</si>
  <si>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</si>
  <si>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</si>
  <si>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</si>
  <si>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</si>
  <si>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</si>
  <si>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</si>
  <si>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</si>
  <si>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</si>
  <si>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</si>
  <si>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</si>
  <si>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</si>
  <si>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</si>
  <si>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</si>
  <si>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</si>
  <si>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</si>
  <si>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</si>
  <si>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</si>
  <si>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</si>
  <si>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</si>
  <si>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</si>
  <si>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</si>
  <si>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</si>
  <si>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</si>
  <si>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</si>
  <si>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</si>
  <si>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</si>
  <si>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</si>
  <si>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</si>
  <si>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</si>
  <si>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</si>
  <si>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</si>
  <si>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</si>
  <si>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</si>
  <si>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</si>
  <si>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</si>
  <si>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</si>
  <si>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</si>
  <si>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</si>
  <si>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</si>
  <si>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</si>
  <si>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</si>
  <si>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</si>
  <si>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</si>
  <si>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</si>
  <si>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</si>
  <si>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</si>
  <si>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</si>
  <si>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</si>
  <si>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</si>
  <si>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</si>
  <si>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</si>
  <si>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</si>
  <si>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</si>
  <si>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</si>
  <si>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</si>
  <si>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</si>
  <si>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</si>
  <si>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</si>
  <si>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</si>
  <si>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</si>
  <si>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</si>
  <si>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</si>
  <si>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</si>
  <si>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</si>
  <si>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</si>
  <si>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</si>
  <si>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</si>
  <si>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</si>
  <si>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</si>
  <si>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</si>
  <si>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</si>
  <si>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</si>
  <si>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</si>
  <si>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</si>
  <si>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</si>
  <si>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</si>
  <si>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</si>
  <si>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</si>
  <si>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</si>
  <si>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</si>
  <si>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</si>
  <si>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</si>
  <si>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</si>
  <si>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</si>
  <si>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</si>
  <si>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</si>
  <si>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</si>
  <si>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</si>
  <si>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</si>
  <si>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</si>
  <si>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</si>
  <si>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</si>
  <si>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</si>
  <si>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</si>
  <si>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</si>
  <si>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</si>
  <si>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</si>
  <si>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</si>
  <si>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</si>
  <si>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</si>
  <si>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</si>
  <si>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</si>
  <si>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</si>
  <si>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</si>
  <si>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</si>
  <si>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</si>
  <si>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</si>
  <si>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</si>
  <si>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</si>
  <si>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</si>
  <si>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</si>
  <si>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</si>
  <si>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</si>
  <si>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</si>
  <si>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</si>
  <si>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</si>
  <si>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</si>
  <si>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</si>
  <si>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</si>
  <si>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</si>
  <si>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</si>
  <si>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</si>
  <si>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</si>
  <si>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</si>
  <si>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</si>
  <si>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</si>
  <si>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</si>
  <si>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</si>
  <si>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</si>
  <si>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</si>
  <si>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</si>
  <si>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</si>
  <si>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</si>
  <si>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</si>
  <si>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</si>
  <si>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</si>
  <si>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</si>
  <si>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</si>
  <si>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</si>
  <si>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</si>
  <si>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</si>
  <si>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</si>
  <si>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</si>
  <si>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</si>
  <si>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</si>
  <si>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</si>
  <si>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</si>
  <si>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</si>
  <si>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</si>
  <si>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</si>
  <si>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</si>
  <si>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</si>
  <si>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</si>
  <si>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</si>
  <si>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</si>
  <si>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</si>
  <si>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</si>
  <si>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</si>
  <si>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</si>
  <si>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</si>
  <si>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</si>
  <si>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</si>
  <si>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</si>
  <si>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</si>
  <si>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</si>
  <si>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</si>
  <si>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</si>
  <si>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</si>
  <si>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</si>
  <si>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</si>
  <si>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</si>
  <si>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</si>
  <si>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</si>
  <si>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</si>
  <si>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</si>
  <si>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</si>
  <si>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</si>
  <si>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</si>
  <si>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</si>
  <si>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</si>
  <si>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</si>
  <si>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</si>
  <si>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</si>
  <si>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</si>
  <si>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</si>
  <si>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</si>
  <si>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</si>
  <si>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</si>
  <si>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</si>
  <si>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</si>
  <si>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</si>
  <si>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</si>
  <si>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</si>
  <si>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</si>
  <si>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</si>
  <si>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</si>
  <si>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</si>
  <si>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</si>
  <si>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</si>
  <si>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</si>
  <si>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</si>
  <si>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</si>
  <si>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</si>
  <si>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</si>
  <si>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</si>
  <si>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</si>
  <si>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</si>
  <si>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</si>
  <si>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</si>
  <si>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</si>
  <si>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</si>
  <si>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</si>
  <si>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</si>
  <si>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</si>
  <si>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</si>
  <si>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</si>
  <si>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</si>
  <si>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</si>
  <si>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</si>
  <si>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</si>
  <si>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</si>
  <si>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</si>
  <si>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</si>
  <si>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</si>
  <si>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</si>
  <si>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</si>
  <si>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</si>
  <si>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</si>
  <si>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</si>
  <si>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</si>
  <si>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</si>
  <si>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</si>
  <si>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</si>
  <si>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</si>
  <si>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</si>
  <si>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</si>
  <si>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</si>
  <si>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</si>
  <si>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</si>
  <si>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</si>
  <si>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</si>
  <si>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</si>
  <si>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</si>
  <si>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</si>
  <si>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</si>
  <si>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</si>
  <si>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</si>
  <si>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</si>
  <si>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</si>
  <si>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</si>
  <si>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</si>
  <si>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</si>
  <si>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</si>
  <si>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</si>
  <si>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</si>
  <si>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</si>
  <si>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</si>
  <si>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</si>
  <si>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</si>
  <si>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</si>
  <si>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</si>
  <si>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</si>
  <si>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</si>
  <si>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</si>
  <si>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</si>
  <si>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</si>
  <si>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</si>
  <si>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</si>
  <si>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</si>
  <si>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</si>
  <si>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</si>
  <si>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</si>
  <si>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</si>
  <si>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</si>
  <si>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</si>
  <si>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</si>
  <si>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</si>
  <si>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</si>
  <si>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</si>
  <si>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</si>
  <si>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</si>
  <si>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</si>
  <si>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</si>
  <si>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</si>
  <si>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</si>
  <si>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</si>
  <si>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</si>
  <si>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</si>
  <si>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</si>
  <si>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</si>
  <si>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</si>
  <si>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</si>
  <si>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</si>
  <si>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</si>
  <si>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</si>
  <si>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</si>
  <si>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</si>
  <si>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</si>
  <si>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</si>
  <si>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</si>
  <si>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</si>
  <si>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</si>
  <si>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</si>
  <si>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</si>
  <si>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</si>
  <si>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</si>
  <si>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</si>
  <si>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</si>
  <si>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</si>
  <si>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</si>
  <si>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</si>
  <si>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</si>
  <si>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</si>
  <si>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</si>
  <si>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</si>
  <si>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</si>
  <si>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</si>
  <si>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</si>
  <si>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</si>
  <si>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</si>
  <si>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</si>
  <si>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</si>
  <si>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</si>
  <si>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</si>
  <si>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</si>
  <si>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</si>
  <si>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</si>
  <si>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</si>
  <si>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</si>
  <si>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</si>
  <si>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</si>
  <si>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</si>
  <si>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</si>
  <si>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</si>
  <si>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</si>
  <si>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</si>
  <si>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</si>
  <si>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</si>
  <si>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</si>
  <si>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</si>
  <si>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</si>
  <si>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</si>
  <si>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</si>
  <si>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</si>
  <si>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</si>
  <si>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</si>
  <si>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</si>
  <si>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</si>
  <si>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</si>
  <si>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</si>
  <si>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</si>
  <si>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</si>
  <si>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</si>
  <si>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</si>
  <si>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</si>
  <si>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</si>
  <si>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</si>
  <si>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</si>
  <si>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</si>
  <si>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</si>
  <si>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</si>
  <si>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</si>
  <si>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</si>
  <si>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</si>
  <si>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</si>
  <si>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</si>
  <si>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</si>
  <si>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</si>
  <si>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</si>
  <si>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</si>
  <si>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</si>
  <si>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</si>
  <si>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</si>
  <si>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</si>
  <si>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</si>
  <si>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</si>
  <si>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</si>
  <si>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</si>
  <si>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</si>
  <si>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</si>
  <si>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</si>
  <si>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</si>
  <si>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</si>
  <si>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</si>
  <si>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</si>
  <si>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</si>
  <si>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</si>
  <si>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</si>
  <si>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</si>
  <si>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</si>
  <si>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</si>
  <si>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</si>
  <si>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</si>
  <si>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</si>
  <si>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</si>
  <si>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</si>
  <si>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</si>
  <si>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</si>
  <si>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</si>
  <si>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</si>
  <si>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</si>
  <si>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</si>
  <si>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</si>
  <si>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</si>
  <si>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</si>
  <si>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</si>
  <si>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</si>
  <si>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</si>
  <si>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</si>
  <si>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</si>
  <si>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</si>
  <si>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</si>
  <si>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</si>
  <si>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</si>
  <si>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</si>
  <si>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</si>
  <si>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</si>
  <si>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</si>
  <si>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</si>
  <si>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</si>
  <si>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</si>
  <si>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</si>
  <si>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</si>
  <si>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</si>
  <si>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</si>
  <si>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</si>
  <si>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</si>
  <si>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</si>
  <si>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</si>
  <si>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</si>
  <si>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</si>
  <si>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</si>
  <si>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</si>
  <si>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</si>
  <si>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</si>
  <si>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</si>
  <si>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</si>
  <si>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</si>
  <si>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</si>
  <si>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</si>
  <si>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</si>
  <si>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</si>
  <si>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</si>
  <si>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</si>
  <si>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</si>
  <si>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</si>
  <si>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</si>
  <si>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</si>
  <si>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</si>
  <si>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</si>
  <si>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</si>
  <si>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</si>
  <si>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</si>
  <si>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</si>
  <si>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</si>
  <si>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</si>
  <si>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</si>
  <si>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</si>
  <si>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</si>
  <si>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</si>
  <si>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</si>
  <si>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</si>
  <si>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</si>
  <si>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</si>
  <si>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</si>
  <si>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</si>
  <si>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</si>
  <si>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</si>
  <si>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</si>
  <si>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</si>
  <si>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</si>
  <si>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</si>
  <si>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官房</t>
  </si>
  <si>
    <t>情報提供ネットワークシステムの整備及び運用（情報通信技術調達等適正・効率化推進費）</t>
    <phoneticPr fontId="6"/>
  </si>
  <si>
    <t>内閣官房副長官補</t>
    <phoneticPr fontId="6"/>
  </si>
  <si>
    <t>情報通信技術（ＩＴ）総合戦略室</t>
    <phoneticPr fontId="6"/>
  </si>
  <si>
    <t>○</t>
  </si>
  <si>
    <t>行政手続における特定の個人を識別するための番号の利用等に関する法律第21条第１項</t>
    <phoneticPr fontId="6"/>
  </si>
  <si>
    <t>世界最先端IT国家創造宣言（平成25年6月14日閣議決定）</t>
    <phoneticPr fontId="6"/>
  </si>
  <si>
    <t>行政手続における特定の個人を識別するための番号の利用等に関する法律（平成25年法律第27号。以下「番号法」という。）別表第2に掲げる事務について、迅速かつ安全に情報の授受を行えるよう、番号法に基づき情報提供ネットワークシステムを設置・管理する。このことにより、行政運営の効率化、税・社会保障制度その他の行政分野におけるより公正な給付と負担の確保、手続の簡素化による負担の軽減その他の国民の利便性の向上を図る。</t>
    <phoneticPr fontId="6"/>
  </si>
  <si>
    <t>情報提供ネットワークシステムを用いた情報提供件数</t>
    <phoneticPr fontId="6"/>
  </si>
  <si>
    <t>-</t>
  </si>
  <si>
    <t>万件</t>
    <rPh sb="0" eb="2">
      <t>マンケン</t>
    </rPh>
    <phoneticPr fontId="6"/>
  </si>
  <si>
    <t>コアシステムの計画停止や災害による停止を除く主要な業務の稼働率</t>
    <phoneticPr fontId="6"/>
  </si>
  <si>
    <t>情報提供ネットワークシステムの整備、機器の借り上げ、保守・運用に要する経費／情報連携が可能な接続機関数　　　　　　　　　　　　　　</t>
    <phoneticPr fontId="6"/>
  </si>
  <si>
    <t>百万円</t>
    <rPh sb="0" eb="2">
      <t>ヒャクマン</t>
    </rPh>
    <rPh sb="2" eb="3">
      <t>エン</t>
    </rPh>
    <phoneticPr fontId="6"/>
  </si>
  <si>
    <t>百万円/機関数</t>
    <rPh sb="0" eb="2">
      <t>ヒャクマン</t>
    </rPh>
    <rPh sb="2" eb="3">
      <t>エン</t>
    </rPh>
    <rPh sb="4" eb="6">
      <t>キカン</t>
    </rPh>
    <rPh sb="6" eb="7">
      <t>スウ</t>
    </rPh>
    <phoneticPr fontId="6"/>
  </si>
  <si>
    <t>-</t>
    <phoneticPr fontId="6"/>
  </si>
  <si>
    <t>（総務省政策）政策８：電子政府・電子自治体の推進</t>
    <rPh sb="1" eb="4">
      <t>ソウムショウ</t>
    </rPh>
    <rPh sb="4" eb="6">
      <t>セイサク</t>
    </rPh>
    <rPh sb="7" eb="9">
      <t>セイサク</t>
    </rPh>
    <rPh sb="11" eb="13">
      <t>デンシ</t>
    </rPh>
    <rPh sb="13" eb="15">
      <t>セイフ</t>
    </rPh>
    <rPh sb="16" eb="18">
      <t>デンシ</t>
    </rPh>
    <rPh sb="18" eb="21">
      <t>ジチタイ</t>
    </rPh>
    <rPh sb="22" eb="24">
      <t>スイシン</t>
    </rPh>
    <phoneticPr fontId="6"/>
  </si>
  <si>
    <t>番号制度の円滑な実施により、国民の給付と負担の公平性を確保するとともに、国民の利便性の向上、行政運営の効率化を図る</t>
    <rPh sb="0" eb="2">
      <t>バンゴウ</t>
    </rPh>
    <rPh sb="2" eb="4">
      <t>セイド</t>
    </rPh>
    <rPh sb="5" eb="7">
      <t>エンカツ</t>
    </rPh>
    <rPh sb="8" eb="10">
      <t>ジッシ</t>
    </rPh>
    <rPh sb="14" eb="16">
      <t>コクミン</t>
    </rPh>
    <rPh sb="17" eb="19">
      <t>キュウフ</t>
    </rPh>
    <rPh sb="20" eb="22">
      <t>フタン</t>
    </rPh>
    <rPh sb="23" eb="26">
      <t>コウヘイセイ</t>
    </rPh>
    <rPh sb="27" eb="29">
      <t>カクホ</t>
    </rPh>
    <rPh sb="36" eb="38">
      <t>コクミン</t>
    </rPh>
    <rPh sb="39" eb="42">
      <t>リベンセイ</t>
    </rPh>
    <rPh sb="43" eb="45">
      <t>コウジョウ</t>
    </rPh>
    <rPh sb="46" eb="48">
      <t>ギョウセイ</t>
    </rPh>
    <rPh sb="48" eb="50">
      <t>ウンエイ</t>
    </rPh>
    <rPh sb="51" eb="53">
      <t>コウリツ</t>
    </rPh>
    <rPh sb="53" eb="54">
      <t>カ</t>
    </rPh>
    <rPh sb="55" eb="56">
      <t>ハカ</t>
    </rPh>
    <phoneticPr fontId="6"/>
  </si>
  <si>
    <t>番号制度を円滑に実施するため、マイナンバーを活用した情報連携の中核となるシステムである情報提供ネットワークシステムの安定的な運用等を実施</t>
    <phoneticPr fontId="6"/>
  </si>
  <si>
    <t>-</t>
    <phoneticPr fontId="6"/>
  </si>
  <si>
    <t>総務省</t>
  </si>
  <si>
    <t>本事業の主たる目的は、情報提供ネットワークシステムの利用を通じた、行政運営の効率化、公正な給付と負担の確保及び手続の簡素化であり、これらは、いずれも国民や社会からのニーズを踏まえたものである。</t>
    <rPh sb="0" eb="1">
      <t>ホン</t>
    </rPh>
    <rPh sb="1" eb="3">
      <t>ジギョウ</t>
    </rPh>
    <rPh sb="4" eb="5">
      <t>オモ</t>
    </rPh>
    <rPh sb="7" eb="9">
      <t>モクテキ</t>
    </rPh>
    <rPh sb="11" eb="13">
      <t>ジョウホウ</t>
    </rPh>
    <rPh sb="13" eb="15">
      <t>テイキョウ</t>
    </rPh>
    <rPh sb="26" eb="28">
      <t>リヨウ</t>
    </rPh>
    <rPh sb="29" eb="30">
      <t>ツウ</t>
    </rPh>
    <rPh sb="33" eb="35">
      <t>ギョウセイ</t>
    </rPh>
    <rPh sb="53" eb="54">
      <t>オヨ</t>
    </rPh>
    <rPh sb="55" eb="57">
      <t>テツヅキ</t>
    </rPh>
    <rPh sb="74" eb="76">
      <t>コクミン</t>
    </rPh>
    <rPh sb="77" eb="79">
      <t>シャカイ</t>
    </rPh>
    <rPh sb="86" eb="87">
      <t>フ</t>
    </rPh>
    <phoneticPr fontId="6"/>
  </si>
  <si>
    <t>番号法において、情報提供ネットワークシステムの設置及び管理は総務大臣が行うこととされている。</t>
    <rPh sb="30" eb="32">
      <t>ソウム</t>
    </rPh>
    <rPh sb="32" eb="34">
      <t>ダイジン</t>
    </rPh>
    <phoneticPr fontId="6"/>
  </si>
  <si>
    <t>マイナンバー制度を活用した行政改革や行政手続の簡素化については、「経済財政運営と改革の基本方針」、「未来投資戦略」、「世界最先端デジタル国家創造宣言」等の閣議決定にも施策が記載されており、優先度の高い事業である。</t>
    <rPh sb="6" eb="8">
      <t>セイド</t>
    </rPh>
    <rPh sb="9" eb="11">
      <t>カツヨウ</t>
    </rPh>
    <rPh sb="13" eb="15">
      <t>ギョウセイ</t>
    </rPh>
    <rPh sb="15" eb="17">
      <t>カイカク</t>
    </rPh>
    <rPh sb="18" eb="20">
      <t>ギョウセイ</t>
    </rPh>
    <rPh sb="20" eb="22">
      <t>テツヅ</t>
    </rPh>
    <rPh sb="23" eb="26">
      <t>カンソカ</t>
    </rPh>
    <rPh sb="50" eb="52">
      <t>ミライ</t>
    </rPh>
    <rPh sb="52" eb="54">
      <t>トウシ</t>
    </rPh>
    <rPh sb="54" eb="56">
      <t>センリャク</t>
    </rPh>
    <rPh sb="59" eb="61">
      <t>セカイ</t>
    </rPh>
    <rPh sb="61" eb="64">
      <t>サイセンタン</t>
    </rPh>
    <rPh sb="68" eb="70">
      <t>コッカ</t>
    </rPh>
    <rPh sb="70" eb="72">
      <t>ソウゾウ</t>
    </rPh>
    <rPh sb="72" eb="74">
      <t>センゲン</t>
    </rPh>
    <rPh sb="75" eb="76">
      <t>トウ</t>
    </rPh>
    <rPh sb="77" eb="79">
      <t>カクギ</t>
    </rPh>
    <rPh sb="79" eb="81">
      <t>ケッテイ</t>
    </rPh>
    <rPh sb="83" eb="85">
      <t>セサク</t>
    </rPh>
    <rPh sb="86" eb="88">
      <t>キサイ</t>
    </rPh>
    <rPh sb="94" eb="97">
      <t>ユウセンド</t>
    </rPh>
    <rPh sb="98" eb="99">
      <t>タカ</t>
    </rPh>
    <rPh sb="100" eb="102">
      <t>ジギョウ</t>
    </rPh>
    <phoneticPr fontId="6"/>
  </si>
  <si>
    <t>雑役務費</t>
    <phoneticPr fontId="6"/>
  </si>
  <si>
    <t>情報提供ネットワークシステムにおけるデータ標準レイアウト関連様式作成支援環境に係る運用保守業務の請負</t>
    <phoneticPr fontId="6"/>
  </si>
  <si>
    <t>第二期情報提供ネットワークシステムの環境・ミドルウェア等の提供</t>
    <phoneticPr fontId="6"/>
  </si>
  <si>
    <t>第二期情報提供ネットワークシステムの設計・開発の請負</t>
    <phoneticPr fontId="6"/>
  </si>
  <si>
    <t>社会保障・税番号制度における情報提供ネットワークシステム等の更改に向けた調達仕様書作成等支援の請負</t>
    <phoneticPr fontId="6"/>
  </si>
  <si>
    <t>C.(株)エヌ・ティ・ティ・データ</t>
    <phoneticPr fontId="6"/>
  </si>
  <si>
    <t>D.(株)エヌ・ティ・ティ・データ</t>
    <phoneticPr fontId="6"/>
  </si>
  <si>
    <t>E.（株）三菱総合研究所</t>
    <phoneticPr fontId="6"/>
  </si>
  <si>
    <t>エヌ・ティ・ティ・コミュニケーションズ（株）</t>
    <phoneticPr fontId="6"/>
  </si>
  <si>
    <t>情報提供ネットワークシステムの運用業務の請負</t>
    <phoneticPr fontId="6"/>
  </si>
  <si>
    <t>-</t>
    <phoneticPr fontId="6"/>
  </si>
  <si>
    <t>（株）エヌ・ティ・ティ・データ</t>
    <phoneticPr fontId="6"/>
  </si>
  <si>
    <t>日本電気（株）</t>
    <phoneticPr fontId="6"/>
  </si>
  <si>
    <t>（株）大和総研ビジネス・イノベーション</t>
    <phoneticPr fontId="6"/>
  </si>
  <si>
    <t>情報提供ネットワークシステムのアプリケーション保守業務の請負</t>
    <phoneticPr fontId="6"/>
  </si>
  <si>
    <t>インターフェイスシステム集約ASP用データセンターの借入等（区分１）</t>
    <phoneticPr fontId="6"/>
  </si>
  <si>
    <t>情報提供ネットワークシステムにおけるログ情報等統合分析・監査機能に係る運用保守業務の請負</t>
    <phoneticPr fontId="6"/>
  </si>
  <si>
    <t>情報提供ネットワークシステム運用管理支援業務の請負</t>
    <phoneticPr fontId="6"/>
  </si>
  <si>
    <t>情報提供ネットワークシステムにおけるコアシステム及び監視・監督システムに係る機器等の借入及び保守</t>
    <phoneticPr fontId="6"/>
  </si>
  <si>
    <t>品質を確保した上で既存システムとの互換性を維持するため</t>
    <phoneticPr fontId="6"/>
  </si>
  <si>
    <t>インターフェイスシステム集約ASPに係わる機器等の借入及び保守</t>
    <phoneticPr fontId="6"/>
  </si>
  <si>
    <t>情報提供ネットワークシステムにおけるコアシステム及び監視・監督システム用データセンターの借入等</t>
    <phoneticPr fontId="6"/>
  </si>
  <si>
    <t>情報提供ネットワークシステム（インターフェイスシステム集約ASP）に係る運用回線の提供</t>
    <phoneticPr fontId="6"/>
  </si>
  <si>
    <t>情報提供ネットワークシステムにおけるコアシステムと住民基本台帳ネットワークシステム間の通信回線等の提供</t>
    <phoneticPr fontId="6"/>
  </si>
  <si>
    <t>情報提供ネットワークシステム（コアシステム）に係る運用回線の提供</t>
    <phoneticPr fontId="6"/>
  </si>
  <si>
    <t>インターフェイスシステム集約ASP用データセンターの借入等（区分２）</t>
    <phoneticPr fontId="6"/>
  </si>
  <si>
    <t>執務室におけるセキュリティ管理設備等の保守業務</t>
    <phoneticPr fontId="6"/>
  </si>
  <si>
    <t>（株）日立製作所</t>
    <phoneticPr fontId="6"/>
  </si>
  <si>
    <t>（株）日立システムズ</t>
    <phoneticPr fontId="6"/>
  </si>
  <si>
    <t>（株）エヌ・ティ・ティ・データ</t>
    <phoneticPr fontId="6"/>
  </si>
  <si>
    <t>A.(株)エヌ・ティ・ティ・データ</t>
    <phoneticPr fontId="6"/>
  </si>
  <si>
    <t>雑役務費</t>
    <phoneticPr fontId="6"/>
  </si>
  <si>
    <t>B.エヌ・ティ・ティ・コミュニケーションズ（株）</t>
    <phoneticPr fontId="6"/>
  </si>
  <si>
    <t>社会保障・税番号制度における情報提供ネットワークシステム等の更改に向けた調達仕様書作成等支援の請負</t>
    <rPh sb="0" eb="2">
      <t>シャカイ</t>
    </rPh>
    <rPh sb="2" eb="4">
      <t>ホショウ</t>
    </rPh>
    <rPh sb="5" eb="6">
      <t>ゼイ</t>
    </rPh>
    <rPh sb="6" eb="8">
      <t>バンゴウ</t>
    </rPh>
    <rPh sb="8" eb="10">
      <t>セイド</t>
    </rPh>
    <rPh sb="14" eb="16">
      <t>ジョウホウ</t>
    </rPh>
    <rPh sb="16" eb="18">
      <t>テイキョウ</t>
    </rPh>
    <rPh sb="28" eb="29">
      <t>トウ</t>
    </rPh>
    <rPh sb="30" eb="32">
      <t>コウカイ</t>
    </rPh>
    <rPh sb="33" eb="34">
      <t>ム</t>
    </rPh>
    <rPh sb="36" eb="38">
      <t>チョウタツ</t>
    </rPh>
    <rPh sb="38" eb="40">
      <t>シヨウ</t>
    </rPh>
    <rPh sb="40" eb="41">
      <t>ショ</t>
    </rPh>
    <rPh sb="41" eb="44">
      <t>サクセイナド</t>
    </rPh>
    <rPh sb="44" eb="46">
      <t>シエン</t>
    </rPh>
    <rPh sb="47" eb="49">
      <t>ウケオイ</t>
    </rPh>
    <phoneticPr fontId="6"/>
  </si>
  <si>
    <t>（株）三菱総合研究所</t>
    <phoneticPr fontId="6"/>
  </si>
  <si>
    <t>第二期情報提供ネットワークシステムの環境・ミドルウェア等の提供</t>
    <phoneticPr fontId="6"/>
  </si>
  <si>
    <t>情報提供ネットワークシステムにおけるコアシステム及び監視・監督システムに係る機器等の借入及び保守（2020年度～2021年度）</t>
    <phoneticPr fontId="6"/>
  </si>
  <si>
    <t>情報提供ネットワークシステムの運用業務の請負（2020年度～2021年度）</t>
    <phoneticPr fontId="6"/>
  </si>
  <si>
    <t>インターフェイスシステム集約ASPに係わる機器等の借入及び保守（2020年度～2021年度）</t>
    <phoneticPr fontId="6"/>
  </si>
  <si>
    <t>情報提供ネットワークシステムにおけるコアシステム及び監視・監督システム用データセンターの借入等（2020年度～2021年度）</t>
    <phoneticPr fontId="6"/>
  </si>
  <si>
    <t>D</t>
  </si>
  <si>
    <t>B</t>
  </si>
  <si>
    <t>A</t>
  </si>
  <si>
    <t>有</t>
  </si>
  <si>
    <t>‐</t>
  </si>
  <si>
    <t>情報提供ネットワークを用いた情報連携により、各接続機関において業務の効率化が図られる。また、今後、接続機関や情報連携対象事務が拡大することで、一層の業務効率化が期待される。</t>
    <rPh sb="0" eb="2">
      <t>ジョウホウ</t>
    </rPh>
    <rPh sb="2" eb="4">
      <t>テイキョウ</t>
    </rPh>
    <rPh sb="11" eb="12">
      <t>モチ</t>
    </rPh>
    <rPh sb="14" eb="16">
      <t>ジョウホウ</t>
    </rPh>
    <rPh sb="16" eb="18">
      <t>レンケイ</t>
    </rPh>
    <rPh sb="22" eb="23">
      <t>カク</t>
    </rPh>
    <rPh sb="23" eb="25">
      <t>セツゾク</t>
    </rPh>
    <rPh sb="25" eb="27">
      <t>キカン</t>
    </rPh>
    <rPh sb="31" eb="33">
      <t>ギョウム</t>
    </rPh>
    <rPh sb="34" eb="37">
      <t>コウリツカ</t>
    </rPh>
    <rPh sb="38" eb="39">
      <t>ハカ</t>
    </rPh>
    <rPh sb="46" eb="48">
      <t>コンゴ</t>
    </rPh>
    <rPh sb="49" eb="51">
      <t>セツゾク</t>
    </rPh>
    <rPh sb="51" eb="53">
      <t>キカン</t>
    </rPh>
    <rPh sb="54" eb="56">
      <t>ジョウホウ</t>
    </rPh>
    <rPh sb="56" eb="58">
      <t>レンケイ</t>
    </rPh>
    <rPh sb="58" eb="60">
      <t>タイショウ</t>
    </rPh>
    <rPh sb="60" eb="62">
      <t>ジム</t>
    </rPh>
    <rPh sb="63" eb="65">
      <t>カクダイ</t>
    </rPh>
    <rPh sb="71" eb="73">
      <t>イッソウ</t>
    </rPh>
    <rPh sb="74" eb="76">
      <t>ギョウム</t>
    </rPh>
    <rPh sb="76" eb="79">
      <t>コウリツカ</t>
    </rPh>
    <rPh sb="80" eb="82">
      <t>キタイ</t>
    </rPh>
    <phoneticPr fontId="6"/>
  </si>
  <si>
    <t>情報システムに係る仕様書の作成に当たり総務省CIO補佐官の助言を受ける等、コスト削減の工夫を行っている。</t>
    <rPh sb="0" eb="2">
      <t>ジョウホウ</t>
    </rPh>
    <rPh sb="7" eb="8">
      <t>カカ</t>
    </rPh>
    <rPh sb="9" eb="12">
      <t>シヨウショ</t>
    </rPh>
    <rPh sb="13" eb="15">
      <t>サクセイ</t>
    </rPh>
    <rPh sb="16" eb="17">
      <t>ア</t>
    </rPh>
    <rPh sb="19" eb="22">
      <t>ソウムショウ</t>
    </rPh>
    <rPh sb="25" eb="28">
      <t>ホサカン</t>
    </rPh>
    <rPh sb="29" eb="31">
      <t>ジョゲン</t>
    </rPh>
    <rPh sb="32" eb="33">
      <t>ウ</t>
    </rPh>
    <rPh sb="35" eb="36">
      <t>トウ</t>
    </rPh>
    <rPh sb="40" eb="42">
      <t>サクゲン</t>
    </rPh>
    <rPh sb="43" eb="45">
      <t>クフウ</t>
    </rPh>
    <rPh sb="46" eb="47">
      <t>オコナ</t>
    </rPh>
    <phoneticPr fontId="6"/>
  </si>
  <si>
    <t>情報提供ネットワークシステムを安定的に運用できている。</t>
    <rPh sb="0" eb="2">
      <t>ジョウホウ</t>
    </rPh>
    <rPh sb="2" eb="4">
      <t>テイキョウ</t>
    </rPh>
    <rPh sb="15" eb="18">
      <t>アンテイテキ</t>
    </rPh>
    <rPh sb="19" eb="21">
      <t>ウンヨウ</t>
    </rPh>
    <phoneticPr fontId="6"/>
  </si>
  <si>
    <t>情報提供ネットワークシステム（コアシステム）に係る運用回線の提供（2020年度～2021年度）</t>
    <phoneticPr fontId="6"/>
  </si>
  <si>
    <t>情報提供ネットワークシステムにおけるコアシステムと住民基本台帳ネットワークシステム間の通信回線等の提供（2020年度～2021年度）</t>
    <phoneticPr fontId="6"/>
  </si>
  <si>
    <t>情報提供ネットワークシステム（インターフェイスシステム集約ASP）に係る運用回線の提供（2020年度～2021年度）</t>
    <phoneticPr fontId="6"/>
  </si>
  <si>
    <t>業務委託先は情報システムの構築・運用に関する実績が豊富な事業者であり、再委託等を行う場合も、契約に基づいた適切な手続きにより、必要な技術を有する再委託先等を選定することとしている。</t>
    <rPh sb="0" eb="2">
      <t>ギョウム</t>
    </rPh>
    <rPh sb="2" eb="5">
      <t>イタクサキ</t>
    </rPh>
    <rPh sb="6" eb="8">
      <t>ジョウホウ</t>
    </rPh>
    <rPh sb="13" eb="15">
      <t>コウチク</t>
    </rPh>
    <rPh sb="16" eb="18">
      <t>ウンヨウ</t>
    </rPh>
    <rPh sb="19" eb="20">
      <t>カン</t>
    </rPh>
    <rPh sb="22" eb="24">
      <t>ジッセキ</t>
    </rPh>
    <rPh sb="25" eb="27">
      <t>ホウフ</t>
    </rPh>
    <rPh sb="28" eb="31">
      <t>ジギョウシャ</t>
    </rPh>
    <rPh sb="35" eb="38">
      <t>サイイタク</t>
    </rPh>
    <rPh sb="38" eb="39">
      <t>トウ</t>
    </rPh>
    <rPh sb="40" eb="41">
      <t>オコナ</t>
    </rPh>
    <rPh sb="42" eb="44">
      <t>バアイ</t>
    </rPh>
    <rPh sb="46" eb="48">
      <t>ケイヤク</t>
    </rPh>
    <rPh sb="49" eb="50">
      <t>モト</t>
    </rPh>
    <rPh sb="53" eb="55">
      <t>テキセツ</t>
    </rPh>
    <rPh sb="56" eb="58">
      <t>テツヅ</t>
    </rPh>
    <rPh sb="63" eb="65">
      <t>ヒツヨウ</t>
    </rPh>
    <rPh sb="66" eb="68">
      <t>ギジュツ</t>
    </rPh>
    <rPh sb="69" eb="70">
      <t>ユウ</t>
    </rPh>
    <rPh sb="72" eb="75">
      <t>サイイタク</t>
    </rPh>
    <rPh sb="75" eb="76">
      <t>サキ</t>
    </rPh>
    <rPh sb="76" eb="77">
      <t>トウ</t>
    </rPh>
    <rPh sb="78" eb="80">
      <t>センテイ</t>
    </rPh>
    <phoneticPr fontId="6"/>
  </si>
  <si>
    <t>事前に複数者に参考見積りを依頼していたが、入札において、他の見積り提出業者は入札しなかったため（請負体制の構築が不可能になった）。</t>
    <phoneticPr fontId="6"/>
  </si>
  <si>
    <t>事前に複数者に参考見積りを依頼していたが、入札において、他の見積り提出業者は入札しなかったため（請負体制の構築が不可能になった）。</t>
    <rPh sb="0" eb="2">
      <t>ジゼン</t>
    </rPh>
    <rPh sb="3" eb="5">
      <t>フクスウ</t>
    </rPh>
    <rPh sb="5" eb="6">
      <t>シャ</t>
    </rPh>
    <rPh sb="7" eb="9">
      <t>サンコウ</t>
    </rPh>
    <rPh sb="9" eb="11">
      <t>ミツ</t>
    </rPh>
    <rPh sb="13" eb="15">
      <t>イライ</t>
    </rPh>
    <rPh sb="21" eb="23">
      <t>ニュウサツ</t>
    </rPh>
    <rPh sb="28" eb="29">
      <t>タ</t>
    </rPh>
    <rPh sb="38" eb="40">
      <t>ニュウサツ</t>
    </rPh>
    <phoneticPr fontId="6"/>
  </si>
  <si>
    <t>マイナンバーを活用した情報連携の中核となるシステムである情報提供ネットワークシステムを円滑かつ安定的に運用するとともに、調査研究の実施などにより、当該システムの運用がより効率的なものとなるよう所要の検討を行う（次期システムに係る整備・検討を含む。）。</t>
    <rPh sb="114" eb="116">
      <t>セイビ</t>
    </rPh>
    <phoneticPr fontId="6"/>
  </si>
  <si>
    <t>情報連携の活用数を令和７年度までに年間２億件以上とすること</t>
    <rPh sb="0" eb="2">
      <t>ジョウホウ</t>
    </rPh>
    <rPh sb="2" eb="4">
      <t>レンケイ</t>
    </rPh>
    <rPh sb="5" eb="7">
      <t>カツヨウ</t>
    </rPh>
    <rPh sb="7" eb="8">
      <t>スウ</t>
    </rPh>
    <rPh sb="9" eb="11">
      <t>レイワ</t>
    </rPh>
    <rPh sb="12" eb="14">
      <t>ネンド</t>
    </rPh>
    <rPh sb="17" eb="19">
      <t>ネンカン</t>
    </rPh>
    <rPh sb="20" eb="21">
      <t>オク</t>
    </rPh>
    <rPh sb="21" eb="22">
      <t>ケン</t>
    </rPh>
    <rPh sb="22" eb="24">
      <t>イジョウ</t>
    </rPh>
    <phoneticPr fontId="6"/>
  </si>
  <si>
    <t>令和２年度においては、情報提供ネットワークシステムを用いた情報連携により、約14,011万件の情報が提供された。今後、接続機関や情報連携対象事務が拡大することで、情報提供件数が増加することが期待される。</t>
    <rPh sb="0" eb="2">
      <t>レイワ</t>
    </rPh>
    <rPh sb="3" eb="5">
      <t>ネンド</t>
    </rPh>
    <rPh sb="4" eb="5">
      <t>ガンネン</t>
    </rPh>
    <rPh sb="11" eb="13">
      <t>ジョウホウ</t>
    </rPh>
    <rPh sb="13" eb="15">
      <t>テイキョウ</t>
    </rPh>
    <rPh sb="26" eb="27">
      <t>モチ</t>
    </rPh>
    <rPh sb="29" eb="31">
      <t>ジョウホウ</t>
    </rPh>
    <rPh sb="31" eb="33">
      <t>レンケイ</t>
    </rPh>
    <rPh sb="37" eb="38">
      <t>ヤク</t>
    </rPh>
    <rPh sb="44" eb="45">
      <t>マン</t>
    </rPh>
    <rPh sb="45" eb="46">
      <t>ケン</t>
    </rPh>
    <rPh sb="47" eb="49">
      <t>ジョウホウ</t>
    </rPh>
    <rPh sb="50" eb="52">
      <t>テイキョウ</t>
    </rPh>
    <rPh sb="81" eb="83">
      <t>ジョウホウ</t>
    </rPh>
    <rPh sb="83" eb="85">
      <t>テイキョウ</t>
    </rPh>
    <rPh sb="85" eb="87">
      <t>ケンスウ</t>
    </rPh>
    <rPh sb="88" eb="90">
      <t>ゾウカ</t>
    </rPh>
    <rPh sb="95" eb="97">
      <t>キタイ</t>
    </rPh>
    <phoneticPr fontId="6"/>
  </si>
  <si>
    <t>令和２年度においては、情報提供ネットワークシステムを用いた情報連携により、約14,011万件の情報が提供された。</t>
    <rPh sb="0" eb="2">
      <t>レイワ</t>
    </rPh>
    <rPh sb="3" eb="5">
      <t>ネンド</t>
    </rPh>
    <rPh sb="4" eb="5">
      <t>ガンネン</t>
    </rPh>
    <rPh sb="11" eb="13">
      <t>ジョウホウ</t>
    </rPh>
    <rPh sb="13" eb="15">
      <t>テイキョウ</t>
    </rPh>
    <rPh sb="26" eb="27">
      <t>モチ</t>
    </rPh>
    <rPh sb="29" eb="31">
      <t>ジョウホウ</t>
    </rPh>
    <rPh sb="31" eb="33">
      <t>レンケイ</t>
    </rPh>
    <rPh sb="37" eb="38">
      <t>ヤク</t>
    </rPh>
    <rPh sb="44" eb="45">
      <t>マン</t>
    </rPh>
    <rPh sb="45" eb="46">
      <t>ケン</t>
    </rPh>
    <rPh sb="47" eb="49">
      <t>ジョウホウ</t>
    </rPh>
    <rPh sb="50" eb="52">
      <t>テイキョウ</t>
    </rPh>
    <phoneticPr fontId="6"/>
  </si>
  <si>
    <t>-</t>
    <phoneticPr fontId="6"/>
  </si>
  <si>
    <t>番号法において総務大臣が設置及び管理することとなっている情報提供ネットワークシステムの運用、情報連携の円滑かつ安定的な実施に向けた調査・研究等を実施するために真に必要なものに限定されている。</t>
    <rPh sb="70" eb="71">
      <t>トウ</t>
    </rPh>
    <rPh sb="72" eb="74">
      <t>ジッシ</t>
    </rPh>
    <phoneticPr fontId="6"/>
  </si>
  <si>
    <t>5,893/5,374</t>
    <phoneticPr fontId="6"/>
  </si>
  <si>
    <t>内閣参事官　吉田　宏平
内閣参事官　奥田　直彦</t>
    <phoneticPr fontId="6"/>
  </si>
  <si>
    <t>上記点検結果のとおり、本事業は、番号法で総務大臣が行うこととされている情報連携を行うために必要な事業であり、引き続き、総務省で実施していく必要がある。各調達についても、公平・公正かつ透明性の高い方法で実施されている。</t>
    <rPh sb="20" eb="22">
      <t>ソウム</t>
    </rPh>
    <rPh sb="22" eb="24">
      <t>ダイジン</t>
    </rPh>
    <rPh sb="25" eb="26">
      <t>オコナ</t>
    </rPh>
    <rPh sb="40" eb="41">
      <t>オコナ</t>
    </rPh>
    <rPh sb="45" eb="47">
      <t>ヒツヨウ</t>
    </rPh>
    <rPh sb="48" eb="50">
      <t>ジギョウ</t>
    </rPh>
    <rPh sb="54" eb="55">
      <t>ヒ</t>
    </rPh>
    <rPh sb="56" eb="57">
      <t>ツヅ</t>
    </rPh>
    <rPh sb="59" eb="62">
      <t>ソウムショウ</t>
    </rPh>
    <rPh sb="63" eb="65">
      <t>ジッシ</t>
    </rPh>
    <rPh sb="69" eb="71">
      <t>ヒツヨウ</t>
    </rPh>
    <rPh sb="75" eb="76">
      <t>カク</t>
    </rPh>
    <rPh sb="76" eb="78">
      <t>チョウタツ</t>
    </rPh>
    <rPh sb="84" eb="86">
      <t>コウヘイ</t>
    </rPh>
    <rPh sb="87" eb="89">
      <t>コウセイ</t>
    </rPh>
    <rPh sb="91" eb="94">
      <t>トウメイセイ</t>
    </rPh>
    <rPh sb="95" eb="96">
      <t>タカ</t>
    </rPh>
    <rPh sb="97" eb="99">
      <t>ホウホウ</t>
    </rPh>
    <rPh sb="100" eb="102">
      <t>ジッシ</t>
    </rPh>
    <phoneticPr fontId="5"/>
  </si>
  <si>
    <t>番号法に基づく情報連携を円滑かつ安定的に実施するために必要な事業について、引き続き、事業効率等を十分に検討した上で、適切な予算執行を行う。</t>
    <rPh sb="0" eb="2">
      <t>バンゴウ</t>
    </rPh>
    <rPh sb="2" eb="3">
      <t>ホウ</t>
    </rPh>
    <rPh sb="4" eb="5">
      <t>モト</t>
    </rPh>
    <rPh sb="7" eb="9">
      <t>ジョウホウ</t>
    </rPh>
    <rPh sb="9" eb="11">
      <t>レンケイ</t>
    </rPh>
    <rPh sb="12" eb="14">
      <t>エンカツ</t>
    </rPh>
    <rPh sb="16" eb="19">
      <t>アンテイテキ</t>
    </rPh>
    <rPh sb="20" eb="22">
      <t>ジッシ</t>
    </rPh>
    <rPh sb="27" eb="29">
      <t>ヒツヨウ</t>
    </rPh>
    <rPh sb="30" eb="32">
      <t>ジギョウ</t>
    </rPh>
    <rPh sb="37" eb="38">
      <t>ヒ</t>
    </rPh>
    <rPh sb="39" eb="40">
      <t>ツヅ</t>
    </rPh>
    <rPh sb="42" eb="44">
      <t>ジギョウ</t>
    </rPh>
    <rPh sb="44" eb="46">
      <t>コウリツ</t>
    </rPh>
    <rPh sb="46" eb="47">
      <t>トウ</t>
    </rPh>
    <rPh sb="48" eb="50">
      <t>ジュウブン</t>
    </rPh>
    <rPh sb="51" eb="53">
      <t>ケントウ</t>
    </rPh>
    <rPh sb="55" eb="56">
      <t>ウエ</t>
    </rPh>
    <rPh sb="58" eb="60">
      <t>テキセツ</t>
    </rPh>
    <rPh sb="61" eb="63">
      <t>ヨサン</t>
    </rPh>
    <rPh sb="63" eb="65">
      <t>シッコウ</t>
    </rPh>
    <rPh sb="66" eb="67">
      <t>オコナ</t>
    </rPh>
    <phoneticPr fontId="5"/>
  </si>
  <si>
    <t>支出先の選定に当たっては、複数社からの下見積もりを取得した上で、案件に応じて、総合評価方式による一般入札又は最低価格方式による一般競争入札を実施しており、公平・公正な選定を行っている。
一者応札については、参加が見込まれた事業者において、仕様書に記載されている要員の確保が困難であったという事情が生じたため、結果的に一者応札となったものである。
また、一部の調達について、品質を確保した上で既存システムとの互換性を維持するため、競争性のない随意契約としている。</t>
    <rPh sb="0" eb="3">
      <t>シシュツサキ</t>
    </rPh>
    <rPh sb="4" eb="6">
      <t>センテイ</t>
    </rPh>
    <rPh sb="7" eb="8">
      <t>ア</t>
    </rPh>
    <rPh sb="29" eb="30">
      <t>ウエ</t>
    </rPh>
    <rPh sb="32" eb="34">
      <t>アンケン</t>
    </rPh>
    <rPh sb="35" eb="36">
      <t>オウ</t>
    </rPh>
    <rPh sb="39" eb="41">
      <t>ソウゴウ</t>
    </rPh>
    <rPh sb="41" eb="43">
      <t>ヒョウカ</t>
    </rPh>
    <rPh sb="43" eb="45">
      <t>ホウシキ</t>
    </rPh>
    <rPh sb="48" eb="50">
      <t>イッパン</t>
    </rPh>
    <rPh sb="50" eb="52">
      <t>ニュウサツ</t>
    </rPh>
    <rPh sb="52" eb="53">
      <t>マタ</t>
    </rPh>
    <rPh sb="54" eb="56">
      <t>サイテイ</t>
    </rPh>
    <rPh sb="56" eb="58">
      <t>カカク</t>
    </rPh>
    <rPh sb="58" eb="60">
      <t>ホウシキ</t>
    </rPh>
    <rPh sb="63" eb="65">
      <t>イッパン</t>
    </rPh>
    <rPh sb="65" eb="67">
      <t>キョウソウ</t>
    </rPh>
    <rPh sb="67" eb="69">
      <t>ニュウサツ</t>
    </rPh>
    <rPh sb="70" eb="72">
      <t>ジッシ</t>
    </rPh>
    <rPh sb="77" eb="79">
      <t>コウヘイ</t>
    </rPh>
    <rPh sb="80" eb="82">
      <t>コウセイ</t>
    </rPh>
    <rPh sb="83" eb="85">
      <t>センテイ</t>
    </rPh>
    <rPh sb="86" eb="87">
      <t>オコナ</t>
    </rPh>
    <rPh sb="93" eb="94">
      <t>イッ</t>
    </rPh>
    <rPh sb="94" eb="95">
      <t>シャ</t>
    </rPh>
    <rPh sb="95" eb="97">
      <t>オウサツ</t>
    </rPh>
    <rPh sb="103" eb="105">
      <t>サンカ</t>
    </rPh>
    <rPh sb="106" eb="108">
      <t>ミコ</t>
    </rPh>
    <rPh sb="111" eb="114">
      <t>ジギョウシャ</t>
    </rPh>
    <rPh sb="145" eb="147">
      <t>ジジョウ</t>
    </rPh>
    <rPh sb="148" eb="149">
      <t>ショウ</t>
    </rPh>
    <rPh sb="154" eb="157">
      <t>ケッカテキ</t>
    </rPh>
    <rPh sb="158" eb="159">
      <t>イッ</t>
    </rPh>
    <rPh sb="159" eb="160">
      <t>モノ</t>
    </rPh>
    <rPh sb="160" eb="162">
      <t>オウサツ</t>
    </rPh>
    <phoneticPr fontId="6"/>
  </si>
  <si>
    <t>-</t>
    <phoneticPr fontId="6"/>
  </si>
  <si>
    <t>次年度予算計上省庁において、適切な執行に努めるとともに効率的に執行した実績を、引き続き概算要求に反映させること。</t>
    <phoneticPr fontId="6"/>
  </si>
  <si>
    <t>終了予定</t>
  </si>
  <si>
    <t>点検対象外</t>
    <rPh sb="0" eb="2">
      <t>テンケン</t>
    </rPh>
    <rPh sb="2" eb="4">
      <t>タイショウ</t>
    </rPh>
    <rPh sb="4" eb="5">
      <t>ガイ</t>
    </rPh>
    <phoneticPr fontId="6"/>
  </si>
  <si>
    <t>デジタル庁（R3.9～）において、引き続き、適切な執行に努める。</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</si>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</sst>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6">
    <xf numFmtId="0" fontId="0" fillId="0" borderId="0" xfId="0">
      <alignment vertical="center"/>
    </xf>
    <xf numFmtId="0" fontId="18" fillId="0" borderId="0" xfId="0" applyFont="1">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6" fillId="3" borderId="135" xfId="0" applyFont="1" applyFill="1" applyBorder="1" applyAlignment="1">
      <alignment horizontal="center" vertical="center" textRotation="255" wrapText="1"/>
    </xf>
    <xf numFmtId="0" fontId="16" fillId="3" borderId="134"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29" xfId="0" applyFont="1" applyFill="1" applyBorder="1" applyAlignment="1">
      <alignment horizontal="center" vertical="center" textRotation="255" wrapText="1"/>
    </xf>
    <xf numFmtId="180" fontId="0" fillId="5" borderId="11" xfId="0" applyNumberFormat="1" applyFont="1" applyFill="1" applyBorder="1" applyAlignment="1" applyProtection="1">
      <alignment horizontal="center" vertical="center" wrapText="1"/>
      <protection locked="0"/>
    </xf>
    <xf numFmtId="180"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0" borderId="11" xfId="0" applyNumberFormat="1" applyFont="1" applyFill="1" applyBorder="1" applyAlignment="1" applyProtection="1">
      <alignment horizontal="right" vertical="center" wrapText="1"/>
      <protection locked="0"/>
    </xf>
    <xf numFmtId="181" fontId="4" fillId="0" borderId="11"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2" fillId="3" borderId="1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7"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4" fillId="2" borderId="11" xfId="0" applyFont="1" applyFill="1" applyBorder="1" applyAlignment="1">
      <alignment vertical="center" wrapText="1"/>
    </xf>
    <xf numFmtId="181" fontId="0" fillId="5" borderId="11" xfId="0" applyNumberFormat="1" applyFont="1" applyFill="1" applyBorder="1" applyAlignment="1" applyProtection="1">
      <alignment horizontal="right" vertical="center" wrapText="1"/>
      <protection locked="0"/>
    </xf>
    <xf numFmtId="181" fontId="4" fillId="5"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43"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2" borderId="24"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39"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6"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0" fontId="16" fillId="3" borderId="133" xfId="0" applyFont="1" applyFill="1" applyBorder="1" applyAlignment="1">
      <alignment horizontal="center" vertical="center" textRotation="255" wrapText="1"/>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6" fontId="0" fillId="0" borderId="1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11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6"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3" borderId="86" xfId="0" applyFont="1" applyFill="1" applyBorder="1" applyAlignment="1">
      <alignment horizontal="center" vertical="center" wrapText="1"/>
    </xf>
    <xf numFmtId="0" fontId="14" fillId="3" borderId="1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81" fontId="0" fillId="0" borderId="24" xfId="0" applyNumberFormat="1" applyFont="1" applyFill="1" applyBorder="1" applyAlignment="1" applyProtection="1">
      <alignment horizontal="right" vertical="center" wrapText="1"/>
      <protection locked="0"/>
    </xf>
    <xf numFmtId="181" fontId="0" fillId="0" borderId="25" xfId="0" applyNumberFormat="1" applyFont="1" applyFill="1" applyBorder="1" applyAlignment="1" applyProtection="1">
      <alignment horizontal="right" vertical="center" wrapText="1"/>
      <protection locked="0"/>
    </xf>
    <xf numFmtId="181" fontId="0" fillId="0" borderId="26" xfId="0" applyNumberFormat="1" applyFont="1" applyFill="1" applyBorder="1" applyAlignment="1" applyProtection="1">
      <alignment horizontal="right"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25" xfId="0" applyNumberFormat="1" applyFont="1" applyFill="1" applyBorder="1" applyAlignment="1" applyProtection="1">
      <alignment horizontal="center" vertical="center" wrapText="1"/>
      <protection locked="0"/>
    </xf>
    <xf numFmtId="180"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177" fontId="20" fillId="0" borderId="7" xfId="0" applyNumberFormat="1"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0"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8" xfId="0" applyFont="1" applyFill="1" applyBorder="1" applyAlignment="1">
      <alignment horizontal="center"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176" fontId="0" fillId="5" borderId="34"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48">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175085</xdr:colOff>
      <xdr:row>92</xdr:row>
      <xdr:rowOff>352137</xdr:rowOff>
    </xdr:from>
    <xdr:to>
      <xdr:col>22</xdr:col>
      <xdr:colOff>5638</xdr:colOff>
      <xdr:row>93</xdr:row>
      <xdr:rowOff>335964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121485" y="42433587"/>
          <a:ext cx="935453" cy="3394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7</xdr:col>
      <xdr:colOff>152400</xdr:colOff>
      <xdr:row>93</xdr:row>
      <xdr:rowOff>171450</xdr:rowOff>
    </xdr:from>
    <xdr:to>
      <xdr:col>14</xdr:col>
      <xdr:colOff>112319</xdr:colOff>
      <xdr:row>94</xdr:row>
      <xdr:rowOff>273538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41450" y="43427650"/>
          <a:ext cx="1248969" cy="45768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twoCellAnchor>
  <xdr:twoCellAnchor>
    <xdr:from>
      <xdr:col>23</xdr:col>
      <xdr:colOff>169025</xdr:colOff>
      <xdr:row>93</xdr:row>
      <xdr:rowOff>195612</xdr:rowOff>
    </xdr:from>
    <xdr:to>
      <xdr:col>35</xdr:col>
      <xdr:colOff>101790</xdr:colOff>
      <xdr:row>94</xdr:row>
      <xdr:rowOff>308551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04475" y="43451812"/>
          <a:ext cx="2142565" cy="4685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a:effectLst/>
            </a:rPr>
            <a:t>総務省</a:t>
          </a:r>
          <a:endParaRPr lang="ja-JP" altLang="ja-JP">
            <a:effectLst/>
          </a:endParaRPr>
        </a:p>
      </xdr:txBody>
    </xdr:sp>
    <xdr:clientData/>
  </xdr:twoCellAnchor>
  <xdr:twoCellAnchor>
    <xdr:from>
      <xdr:col>14</xdr:col>
      <xdr:colOff>112319</xdr:colOff>
      <xdr:row>94</xdr:row>
      <xdr:rowOff>44694</xdr:rowOff>
    </xdr:from>
    <xdr:to>
      <xdr:col>23</xdr:col>
      <xdr:colOff>169025</xdr:colOff>
      <xdr:row>94</xdr:row>
      <xdr:rowOff>44694</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1" idx="3"/>
          <a:endCxn id="12" idx="1"/>
        </xdr:cNvCxnSpPr>
      </xdr:nvCxnSpPr>
      <xdr:spPr>
        <a:xfrm>
          <a:off x="2690419" y="42837344"/>
          <a:ext cx="17140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132522</xdr:colOff>
      <xdr:row>94</xdr:row>
      <xdr:rowOff>308551</xdr:rowOff>
    </xdr:from>
    <xdr:to>
      <xdr:col>29</xdr:col>
      <xdr:colOff>135408</xdr:colOff>
      <xdr:row>97</xdr:row>
      <xdr:rowOff>259521</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2" idx="2"/>
        </xdr:cNvCxnSpPr>
      </xdr:nvCxnSpPr>
      <xdr:spPr bwMode="auto">
        <a:xfrm flipH="1">
          <a:off x="5416826" y="47182594"/>
          <a:ext cx="2886" cy="100562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134245</xdr:colOff>
      <xdr:row>97</xdr:row>
      <xdr:rowOff>230600</xdr:rowOff>
    </xdr:from>
    <xdr:to>
      <xdr:col>38</xdr:col>
      <xdr:colOff>134246</xdr:colOff>
      <xdr:row>99</xdr:row>
      <xdr:rowOff>44874</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bwMode="auto">
        <a:xfrm flipH="1">
          <a:off x="7080760" y="48019161"/>
          <a:ext cx="1" cy="5166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72</xdr:colOff>
      <xdr:row>97</xdr:row>
      <xdr:rowOff>226773</xdr:rowOff>
    </xdr:from>
    <xdr:to>
      <xdr:col>47</xdr:col>
      <xdr:colOff>11160</xdr:colOff>
      <xdr:row>97</xdr:row>
      <xdr:rowOff>238959</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2010905" y="48015334"/>
          <a:ext cx="6591997" cy="121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96852</xdr:colOff>
      <xdr:row>104</xdr:row>
      <xdr:rowOff>227485</xdr:rowOff>
    </xdr:from>
    <xdr:to>
      <xdr:col>14</xdr:col>
      <xdr:colOff>118105</xdr:colOff>
      <xdr:row>107</xdr:row>
      <xdr:rowOff>260831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1376473" y="50498318"/>
          <a:ext cx="1300874" cy="10916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1050" strike="noStrike" baseline="0">
              <a:solidFill>
                <a:sysClr val="windowText" lastClr="000000"/>
              </a:solidFill>
            </a:rPr>
            <a:t>情報提供ネットワークシステムの運用、アプリケーション保守等</a:t>
          </a:r>
        </a:p>
      </xdr:txBody>
    </xdr:sp>
    <xdr:clientData/>
  </xdr:twoCellAnchor>
  <xdr:twoCellAnchor>
    <xdr:from>
      <xdr:col>35</xdr:col>
      <xdr:colOff>84391</xdr:colOff>
      <xdr:row>104</xdr:row>
      <xdr:rowOff>178629</xdr:rowOff>
    </xdr:from>
    <xdr:to>
      <xdr:col>42</xdr:col>
      <xdr:colOff>133351</xdr:colOff>
      <xdr:row>107</xdr:row>
      <xdr:rowOff>287619</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6482497" y="50449462"/>
          <a:ext cx="1328581" cy="116732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ctr">
            <a:lnSpc>
              <a:spcPts val="1200"/>
            </a:lnSpc>
          </a:pPr>
          <a:r>
            <a:rPr kumimoji="1" lang="ja-JP" altLang="en-US" sz="1050" strike="noStrike" baseline="0">
              <a:solidFill>
                <a:sysClr val="windowText" lastClr="000000"/>
              </a:solidFill>
            </a:rPr>
            <a:t>第二期情報提供ネットワークシステムの設計・開発等</a:t>
          </a:r>
        </a:p>
      </xdr:txBody>
    </xdr:sp>
    <xdr:clientData/>
  </xdr:twoCellAnchor>
  <xdr:twoCellAnchor>
    <xdr:from>
      <xdr:col>29</xdr:col>
      <xdr:colOff>131207</xdr:colOff>
      <xdr:row>97</xdr:row>
      <xdr:rowOff>229268</xdr:rowOff>
    </xdr:from>
    <xdr:to>
      <xdr:col>29</xdr:col>
      <xdr:colOff>131207</xdr:colOff>
      <xdr:row>99</xdr:row>
      <xdr:rowOff>30876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bwMode="auto">
        <a:xfrm>
          <a:off x="5432495" y="48017829"/>
          <a:ext cx="0" cy="503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68761</xdr:colOff>
      <xdr:row>99</xdr:row>
      <xdr:rowOff>98236</xdr:rowOff>
    </xdr:from>
    <xdr:to>
      <xdr:col>25</xdr:col>
      <xdr:colOff>143505</xdr:colOff>
      <xdr:row>100</xdr:row>
      <xdr:rowOff>351525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28003" y="48589145"/>
          <a:ext cx="2085578" cy="60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en-US" sz="1200">
              <a:latin typeface="+mj-ea"/>
              <a:ea typeface="+mj-ea"/>
            </a:rPr>
            <a:t>国庫債務負担行為等</a:t>
          </a:r>
          <a:r>
            <a:rPr kumimoji="1" lang="en-US" altLang="ja-JP" sz="1200">
              <a:latin typeface="+mj-ea"/>
              <a:ea typeface="+mj-ea"/>
            </a:rPr>
            <a:t>】</a:t>
          </a:r>
        </a:p>
        <a:p>
          <a:pPr algn="ctr"/>
          <a:r>
            <a:rPr kumimoji="1" lang="ja-JP" altLang="en-US" sz="1200">
              <a:latin typeface="+mj-ea"/>
              <a:ea typeface="+mj-ea"/>
            </a:rPr>
            <a:t>（随意契約）</a:t>
          </a:r>
        </a:p>
        <a:p>
          <a:pPr algn="ctr"/>
          <a:endParaRPr kumimoji="1" lang="en-US" altLang="ja-JP" sz="1200">
            <a:latin typeface="+mj-ea"/>
            <a:ea typeface="+mj-ea"/>
          </a:endParaRPr>
        </a:p>
      </xdr:txBody>
    </xdr:sp>
    <xdr:clientData/>
  </xdr:twoCellAnchor>
  <xdr:twoCellAnchor>
    <xdr:from>
      <xdr:col>35</xdr:col>
      <xdr:colOff>173984</xdr:colOff>
      <xdr:row>101</xdr:row>
      <xdr:rowOff>75472</xdr:rowOff>
    </xdr:from>
    <xdr:to>
      <xdr:col>42</xdr:col>
      <xdr:colOff>1341</xdr:colOff>
      <xdr:row>104</xdr:row>
      <xdr:rowOff>81609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6572090" y="49278351"/>
          <a:ext cx="1106978" cy="10740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kumimoji="1" lang="ja-JP" altLang="en-US" sz="1200">
              <a:latin typeface="+mn-ea"/>
              <a:ea typeface="+mn-ea"/>
            </a:rPr>
            <a:t>Ｄ</a:t>
          </a:r>
          <a:r>
            <a:rPr kumimoji="1" lang="en-US" altLang="ja-JP" sz="1200">
              <a:latin typeface="+mn-ea"/>
              <a:ea typeface="+mn-ea"/>
            </a:rPr>
            <a:t>. </a:t>
          </a:r>
          <a:r>
            <a:rPr kumimoji="1" lang="ja-JP" altLang="ja-JP" sz="1100">
              <a:solidFill>
                <a:schemeClr val="dk1"/>
              </a:solidFill>
              <a:effectLst/>
              <a:latin typeface="+mn-lt"/>
              <a:ea typeface="+mn-ea"/>
              <a:cs typeface="+mn-cs"/>
            </a:rPr>
            <a:t>民間業者</a:t>
          </a:r>
          <a:endParaRPr lang="ja-JP" altLang="ja-JP" sz="12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者）</a:t>
          </a:r>
          <a:endParaRPr lang="ja-JP" altLang="ja-JP" sz="1200">
            <a:effectLst/>
          </a:endParaRPr>
        </a:p>
        <a:p>
          <a:pPr algn="ctr"/>
          <a:r>
            <a:rPr kumimoji="1" lang="en-US" altLang="ja-JP" sz="1200">
              <a:solidFill>
                <a:sysClr val="windowText" lastClr="000000"/>
              </a:solidFill>
              <a:latin typeface="+mn-ea"/>
              <a:ea typeface="+mn-ea"/>
            </a:rPr>
            <a:t>6,116.4</a:t>
          </a:r>
          <a:r>
            <a:rPr kumimoji="1" lang="ja-JP" altLang="en-US" sz="1200">
              <a:solidFill>
                <a:sysClr val="windowText" lastClr="000000"/>
              </a:solidFill>
              <a:latin typeface="+mn-ea"/>
              <a:ea typeface="+mn-ea"/>
            </a:rPr>
            <a:t>百万円</a:t>
          </a:r>
        </a:p>
      </xdr:txBody>
    </xdr:sp>
    <xdr:clientData/>
  </xdr:twoCellAnchor>
  <xdr:twoCellAnchor>
    <xdr:from>
      <xdr:col>26</xdr:col>
      <xdr:colOff>41564</xdr:colOff>
      <xdr:row>101</xdr:row>
      <xdr:rowOff>69797</xdr:rowOff>
    </xdr:from>
    <xdr:to>
      <xdr:col>32</xdr:col>
      <xdr:colOff>121088</xdr:colOff>
      <xdr:row>104</xdr:row>
      <xdr:rowOff>112089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4794443" y="49272676"/>
          <a:ext cx="1176342" cy="111024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ja-JP" altLang="en-US" sz="1200">
              <a:latin typeface="+mn-ea"/>
              <a:ea typeface="+mn-ea"/>
            </a:rPr>
            <a:t>Ｃ</a:t>
          </a:r>
          <a:r>
            <a:rPr kumimoji="1" lang="en-US" altLang="ja-JP" sz="1200">
              <a:latin typeface="+mn-ea"/>
              <a:ea typeface="+mn-ea"/>
            </a:rPr>
            <a:t>. (</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エヌ・ティ・ティ・データ</a:t>
          </a:r>
          <a:endParaRPr kumimoji="1" lang="en-US" altLang="ja-JP" sz="1200">
            <a:latin typeface="+mn-ea"/>
            <a:ea typeface="+mn-ea"/>
          </a:endParaRPr>
        </a:p>
        <a:p>
          <a:pPr algn="ctr"/>
          <a:r>
            <a:rPr kumimoji="1" lang="en-US" altLang="ja-JP" sz="1200">
              <a:solidFill>
                <a:sysClr val="windowText" lastClr="000000"/>
              </a:solidFill>
              <a:latin typeface="+mn-ea"/>
              <a:ea typeface="+mn-ea"/>
            </a:rPr>
            <a:t>102.8</a:t>
          </a:r>
          <a:r>
            <a:rPr kumimoji="1" lang="ja-JP" altLang="en-US" sz="1200">
              <a:solidFill>
                <a:sysClr val="windowText" lastClr="000000"/>
              </a:solidFill>
              <a:latin typeface="+mn-ea"/>
              <a:ea typeface="+mn-ea"/>
            </a:rPr>
            <a:t>百万円</a:t>
          </a:r>
        </a:p>
      </xdr:txBody>
    </xdr:sp>
    <xdr:clientData/>
  </xdr:twoCellAnchor>
  <xdr:twoCellAnchor>
    <xdr:from>
      <xdr:col>17</xdr:col>
      <xdr:colOff>70</xdr:colOff>
      <xdr:row>101</xdr:row>
      <xdr:rowOff>76442</xdr:rowOff>
    </xdr:from>
    <xdr:to>
      <xdr:col>22</xdr:col>
      <xdr:colOff>179479</xdr:colOff>
      <xdr:row>104</xdr:row>
      <xdr:rowOff>71449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bwMode="auto">
        <a:xfrm>
          <a:off x="3107722" y="49279321"/>
          <a:ext cx="1093424" cy="106296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200">
              <a:solidFill>
                <a:schemeClr val="dk1"/>
              </a:solidFill>
              <a:effectLst/>
              <a:latin typeface="+mn-ea"/>
              <a:ea typeface="+mn-ea"/>
              <a:cs typeface="+mn-cs"/>
            </a:rPr>
            <a:t>Ｂ</a:t>
          </a:r>
          <a:r>
            <a:rPr kumimoji="1" lang="en-US" altLang="ja-JP" sz="1200">
              <a:latin typeface="+mn-ea"/>
              <a:ea typeface="+mn-ea"/>
            </a:rPr>
            <a:t>. </a:t>
          </a:r>
          <a:r>
            <a:rPr kumimoji="1" lang="ja-JP" altLang="en-US" sz="1200">
              <a:latin typeface="+mn-ea"/>
              <a:ea typeface="+mn-ea"/>
            </a:rPr>
            <a:t>民間業者</a:t>
          </a:r>
          <a:endParaRPr kumimoji="1" lang="en-US" altLang="ja-JP" sz="1200">
            <a:latin typeface="+mn-ea"/>
            <a:ea typeface="+mn-ea"/>
          </a:endParaRPr>
        </a:p>
        <a:p>
          <a:pPr algn="ctr"/>
          <a:r>
            <a:rPr kumimoji="1" lang="ja-JP" altLang="en-US" sz="1200">
              <a:solidFill>
                <a:sysClr val="windowText" lastClr="000000"/>
              </a:solidFill>
              <a:latin typeface="+mn-ea"/>
              <a:ea typeface="+mn-ea"/>
            </a:rPr>
            <a:t>（８者）</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2,831.7</a:t>
          </a:r>
          <a:r>
            <a:rPr kumimoji="1" lang="ja-JP" altLang="en-US" sz="1200">
              <a:solidFill>
                <a:sysClr val="windowText" lastClr="000000"/>
              </a:solidFill>
              <a:latin typeface="+mn-ea"/>
              <a:ea typeface="+mn-ea"/>
            </a:rPr>
            <a:t>百万円</a:t>
          </a:r>
        </a:p>
      </xdr:txBody>
    </xdr:sp>
    <xdr:clientData/>
  </xdr:twoCellAnchor>
  <xdr:twoCellAnchor>
    <xdr:from>
      <xdr:col>7</xdr:col>
      <xdr:colOff>179065</xdr:colOff>
      <xdr:row>101</xdr:row>
      <xdr:rowOff>46641</xdr:rowOff>
    </xdr:from>
    <xdr:to>
      <xdr:col>14</xdr:col>
      <xdr:colOff>379</xdr:colOff>
      <xdr:row>104</xdr:row>
      <xdr:rowOff>132587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bwMode="auto">
        <a:xfrm>
          <a:off x="1458686" y="49249520"/>
          <a:ext cx="1100935" cy="11539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ja-JP" altLang="en-US" sz="1200">
              <a:latin typeface="+mn-ea"/>
              <a:ea typeface="+mn-ea"/>
            </a:rPr>
            <a:t>Ａ民間業者</a:t>
          </a:r>
        </a:p>
        <a:p>
          <a:pPr algn="ctr"/>
          <a:r>
            <a:rPr kumimoji="1" lang="ja-JP" altLang="en-US" sz="1200">
              <a:latin typeface="+mn-ea"/>
              <a:ea typeface="+mn-ea"/>
            </a:rPr>
            <a:t>（５者）</a:t>
          </a:r>
        </a:p>
        <a:p>
          <a:pPr algn="ctr"/>
          <a:r>
            <a:rPr kumimoji="1" lang="en-US" altLang="ja-JP" sz="1200">
              <a:solidFill>
                <a:sysClr val="windowText" lastClr="000000"/>
              </a:solidFill>
              <a:latin typeface="+mn-ea"/>
              <a:ea typeface="+mn-ea"/>
            </a:rPr>
            <a:t>3,260</a:t>
          </a:r>
          <a:r>
            <a:rPr kumimoji="1" lang="ja-JP" altLang="en-US" sz="1200">
              <a:solidFill>
                <a:sysClr val="windowText" lastClr="000000"/>
              </a:solidFill>
              <a:latin typeface="+mn-ea"/>
              <a:ea typeface="+mn-ea"/>
            </a:rPr>
            <a:t>百万円</a:t>
          </a:r>
        </a:p>
      </xdr:txBody>
    </xdr:sp>
    <xdr:clientData/>
  </xdr:twoCellAnchor>
  <xdr:twoCellAnchor>
    <xdr:from>
      <xdr:col>20</xdr:col>
      <xdr:colOff>14320</xdr:colOff>
      <xdr:row>97</xdr:row>
      <xdr:rowOff>227296</xdr:rowOff>
    </xdr:from>
    <xdr:to>
      <xdr:col>20</xdr:col>
      <xdr:colOff>14320</xdr:colOff>
      <xdr:row>99</xdr:row>
      <xdr:rowOff>28904</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bwMode="auto">
        <a:xfrm>
          <a:off x="3670381" y="48015857"/>
          <a:ext cx="0" cy="503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6423</xdr:colOff>
      <xdr:row>97</xdr:row>
      <xdr:rowOff>219526</xdr:rowOff>
    </xdr:from>
    <xdr:to>
      <xdr:col>11</xdr:col>
      <xdr:colOff>6423</xdr:colOff>
      <xdr:row>99</xdr:row>
      <xdr:rowOff>21134</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bwMode="auto">
        <a:xfrm>
          <a:off x="2017256" y="48008087"/>
          <a:ext cx="0" cy="503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109214</xdr:colOff>
      <xdr:row>99</xdr:row>
      <xdr:rowOff>105373</xdr:rowOff>
    </xdr:from>
    <xdr:to>
      <xdr:col>16</xdr:col>
      <xdr:colOff>112253</xdr:colOff>
      <xdr:row>101</xdr:row>
      <xdr:rowOff>70240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23229" y="48596282"/>
          <a:ext cx="2013872" cy="676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en-US" sz="1200">
              <a:latin typeface="+mj-ea"/>
              <a:ea typeface="+mj-ea"/>
            </a:rPr>
            <a:t>国庫債務負担行為等</a:t>
          </a:r>
          <a:r>
            <a:rPr kumimoji="1" lang="en-US" altLang="ja-JP" sz="1200">
              <a:latin typeface="+mj-ea"/>
              <a:ea typeface="+mj-ea"/>
            </a:rPr>
            <a:t>】</a:t>
          </a:r>
        </a:p>
        <a:p>
          <a:pPr algn="ctr"/>
          <a:r>
            <a:rPr kumimoji="1" lang="ja-JP" altLang="en-US" sz="1200">
              <a:latin typeface="+mj-ea"/>
              <a:ea typeface="+mj-ea"/>
            </a:rPr>
            <a:t>（一般競争契約 総合評価）</a:t>
          </a:r>
        </a:p>
        <a:p>
          <a:pPr algn="ctr"/>
          <a:endParaRPr kumimoji="1" lang="ja-JP" altLang="en-US" sz="1200">
            <a:latin typeface="+mj-ea"/>
            <a:ea typeface="+mj-ea"/>
          </a:endParaRPr>
        </a:p>
      </xdr:txBody>
    </xdr:sp>
    <xdr:clientData/>
  </xdr:twoCellAnchor>
  <xdr:twoCellAnchor>
    <xdr:from>
      <xdr:col>16</xdr:col>
      <xdr:colOff>79285</xdr:colOff>
      <xdr:row>104</xdr:row>
      <xdr:rowOff>206130</xdr:rowOff>
    </xdr:from>
    <xdr:to>
      <xdr:col>23</xdr:col>
      <xdr:colOff>166687</xdr:colOff>
      <xdr:row>107</xdr:row>
      <xdr:rowOff>313849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3000285" y="41163630"/>
          <a:ext cx="1365340" cy="117134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1050" strike="noStrike" baseline="0">
              <a:solidFill>
                <a:sysClr val="windowText" lastClr="000000"/>
              </a:solidFill>
            </a:rPr>
            <a:t>情報提供ネットワークシステムに係る機器、データセンター等の借入及び保守</a:t>
          </a:r>
        </a:p>
      </xdr:txBody>
    </xdr:sp>
    <xdr:clientData/>
  </xdr:twoCellAnchor>
  <xdr:twoCellAnchor>
    <xdr:from>
      <xdr:col>25</xdr:col>
      <xdr:colOff>71437</xdr:colOff>
      <xdr:row>104</xdr:row>
      <xdr:rowOff>193369</xdr:rowOff>
    </xdr:from>
    <xdr:to>
      <xdr:col>33</xdr:col>
      <xdr:colOff>47625</xdr:colOff>
      <xdr:row>107</xdr:row>
      <xdr:rowOff>301625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4635500" y="41150869"/>
          <a:ext cx="1436688" cy="117188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ctr">
            <a:lnSpc>
              <a:spcPts val="1200"/>
            </a:lnSpc>
          </a:pPr>
          <a:r>
            <a:rPr kumimoji="1" lang="ja-JP" altLang="en-US" sz="1050" strike="noStrike" baseline="0">
              <a:solidFill>
                <a:sysClr val="windowText" lastClr="000000"/>
              </a:solidFill>
            </a:rPr>
            <a:t>情報提供ネットワークシステムにおけるデータ標準レイアウト関連様式作成支援環境に係る運用保守業務の請負</a:t>
          </a:r>
        </a:p>
      </xdr:txBody>
    </xdr:sp>
    <xdr:clientData/>
  </xdr:twoCellAnchor>
  <xdr:twoCellAnchor>
    <xdr:from>
      <xdr:col>47</xdr:col>
      <xdr:colOff>8592</xdr:colOff>
      <xdr:row>97</xdr:row>
      <xdr:rowOff>249650</xdr:rowOff>
    </xdr:from>
    <xdr:to>
      <xdr:col>47</xdr:col>
      <xdr:colOff>8593</xdr:colOff>
      <xdr:row>99</xdr:row>
      <xdr:rowOff>64309</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bwMode="auto">
        <a:xfrm flipH="1">
          <a:off x="8600334" y="48038211"/>
          <a:ext cx="1" cy="5170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171462</xdr:colOff>
      <xdr:row>104</xdr:row>
      <xdr:rowOff>173866</xdr:rowOff>
    </xdr:from>
    <xdr:to>
      <xdr:col>49</xdr:col>
      <xdr:colOff>404813</xdr:colOff>
      <xdr:row>107</xdr:row>
      <xdr:rowOff>282856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bwMode="auto">
        <a:xfrm>
          <a:off x="8021650" y="41131366"/>
          <a:ext cx="1328726" cy="117261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ctr">
            <a:lnSpc>
              <a:spcPts val="1200"/>
            </a:lnSpc>
          </a:pPr>
          <a:r>
            <a:rPr kumimoji="1" lang="ja-JP" altLang="en-US" sz="1050" strike="noStrike" baseline="0">
              <a:solidFill>
                <a:sysClr val="windowText" lastClr="000000"/>
              </a:solidFill>
            </a:rPr>
            <a:t>社会保障・税番号制度における情報提供ネットワークシステム等の更改に向けた調達仕様書作成等支援の請負</a:t>
          </a:r>
        </a:p>
      </xdr:txBody>
    </xdr:sp>
    <xdr:clientData/>
  </xdr:twoCellAnchor>
  <xdr:twoCellAnchor>
    <xdr:from>
      <xdr:col>42</xdr:col>
      <xdr:colOff>61474</xdr:colOff>
      <xdr:row>99</xdr:row>
      <xdr:rowOff>48340</xdr:rowOff>
    </xdr:from>
    <xdr:to>
      <xdr:col>51</xdr:col>
      <xdr:colOff>64880</xdr:colOff>
      <xdr:row>101</xdr:row>
      <xdr:rowOff>17423</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739201" y="48539249"/>
          <a:ext cx="1744846" cy="681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en-US" sz="1200">
              <a:latin typeface="+mj-ea"/>
              <a:ea typeface="+mj-ea"/>
            </a:rPr>
            <a:t>一般競争契約</a:t>
          </a:r>
          <a:r>
            <a:rPr kumimoji="1" lang="en-US" altLang="ja-JP" sz="1200">
              <a:latin typeface="+mj-ea"/>
              <a:ea typeface="+mj-ea"/>
            </a:rPr>
            <a:t>】</a:t>
          </a:r>
        </a:p>
        <a:p>
          <a:pPr algn="ctr"/>
          <a:r>
            <a:rPr kumimoji="1" lang="ja-JP" altLang="en-US" sz="1200">
              <a:latin typeface="+mj-ea"/>
              <a:ea typeface="+mj-ea"/>
            </a:rPr>
            <a:t>（最低価格）</a:t>
          </a:r>
        </a:p>
      </xdr:txBody>
    </xdr:sp>
    <xdr:clientData/>
  </xdr:twoCellAnchor>
  <xdr:twoCellAnchor>
    <xdr:from>
      <xdr:col>44</xdr:col>
      <xdr:colOff>111126</xdr:colOff>
      <xdr:row>101</xdr:row>
      <xdr:rowOff>94522</xdr:rowOff>
    </xdr:from>
    <xdr:to>
      <xdr:col>49</xdr:col>
      <xdr:colOff>301913</xdr:colOff>
      <xdr:row>104</xdr:row>
      <xdr:rowOff>100659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8143876" y="39980460"/>
          <a:ext cx="1103600" cy="107769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kumimoji="1" lang="ja-JP" altLang="en-US" sz="1100">
              <a:latin typeface="+mn-ea"/>
              <a:ea typeface="+mn-ea"/>
            </a:rPr>
            <a:t>Ｅ</a:t>
          </a:r>
          <a:r>
            <a:rPr kumimoji="1" lang="en-US" altLang="ja-JP" sz="1100">
              <a:latin typeface="+mn-ea"/>
              <a:ea typeface="+mn-ea"/>
            </a:rPr>
            <a:t>. </a:t>
          </a:r>
          <a:r>
            <a:rPr kumimoji="1" lang="ja-JP" altLang="en-US" sz="1100">
              <a:latin typeface="+mn-ea"/>
              <a:ea typeface="+mn-ea"/>
            </a:rPr>
            <a:t>（株）三菱</a:t>
          </a:r>
          <a:endParaRPr kumimoji="1" lang="en-US" altLang="ja-JP" sz="1100">
            <a:latin typeface="+mn-ea"/>
            <a:ea typeface="+mn-ea"/>
          </a:endParaRPr>
        </a:p>
        <a:p>
          <a:r>
            <a:rPr kumimoji="1" lang="ja-JP" altLang="en-US" sz="1100">
              <a:latin typeface="+mn-ea"/>
              <a:ea typeface="+mn-ea"/>
            </a:rPr>
            <a:t>　総合研究所</a:t>
          </a:r>
          <a:endParaRPr lang="ja-JP" altLang="ja-JP" sz="1100">
            <a:effectLst/>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p>
      </xdr:txBody>
    </xdr:sp>
    <xdr:clientData/>
  </xdr:twoCellAnchor>
  <xdr:twoCellAnchor>
    <xdr:from>
      <xdr:col>23</xdr:col>
      <xdr:colOff>125911</xdr:colOff>
      <xdr:row>99</xdr:row>
      <xdr:rowOff>85536</xdr:rowOff>
    </xdr:from>
    <xdr:to>
      <xdr:col>35</xdr:col>
      <xdr:colOff>17852</xdr:colOff>
      <xdr:row>100</xdr:row>
      <xdr:rowOff>338825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330381" y="48576445"/>
          <a:ext cx="2085577" cy="60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en-US" sz="1200">
              <a:latin typeface="+mj-ea"/>
              <a:ea typeface="+mj-ea"/>
            </a:rPr>
            <a:t>国庫債務負担行為等</a:t>
          </a:r>
          <a:r>
            <a:rPr kumimoji="1" lang="en-US" altLang="ja-JP" sz="1200">
              <a:latin typeface="+mj-ea"/>
              <a:ea typeface="+mj-ea"/>
            </a:rPr>
            <a:t>】</a:t>
          </a:r>
          <a:endParaRPr kumimoji="1" lang="ja-JP" altLang="en-US" sz="1200">
            <a:latin typeface="+mj-ea"/>
            <a:ea typeface="+mj-ea"/>
          </a:endParaRPr>
        </a:p>
        <a:p>
          <a:pPr algn="ctr"/>
          <a:r>
            <a:rPr kumimoji="1" lang="ja-JP" altLang="en-US" sz="1200">
              <a:latin typeface="+mj-ea"/>
              <a:ea typeface="+mj-ea"/>
            </a:rPr>
            <a:t>（一般競争契約 総合評価）</a:t>
          </a:r>
        </a:p>
        <a:p>
          <a:pPr algn="ctr"/>
          <a:endParaRPr kumimoji="1" lang="en-US" altLang="ja-JP" sz="1200">
            <a:latin typeface="+mj-ea"/>
            <a:ea typeface="+mj-ea"/>
          </a:endParaRPr>
        </a:p>
      </xdr:txBody>
    </xdr:sp>
    <xdr:clientData/>
  </xdr:twoCellAnchor>
  <xdr:twoCellAnchor>
    <xdr:from>
      <xdr:col>33</xdr:col>
      <xdr:colOff>35213</xdr:colOff>
      <xdr:row>99</xdr:row>
      <xdr:rowOff>86211</xdr:rowOff>
    </xdr:from>
    <xdr:to>
      <xdr:col>44</xdr:col>
      <xdr:colOff>38252</xdr:colOff>
      <xdr:row>101</xdr:row>
      <xdr:rowOff>51078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067713" y="48577120"/>
          <a:ext cx="2013872" cy="676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en-US" sz="1200">
              <a:latin typeface="+mj-ea"/>
              <a:ea typeface="+mj-ea"/>
            </a:rPr>
            <a:t>国庫債務負担行為等</a:t>
          </a:r>
          <a:r>
            <a:rPr kumimoji="1" lang="en-US" altLang="ja-JP" sz="1200">
              <a:latin typeface="+mj-ea"/>
              <a:ea typeface="+mj-ea"/>
            </a:rPr>
            <a:t>】</a:t>
          </a:r>
        </a:p>
        <a:p>
          <a:pPr algn="ctr"/>
          <a:r>
            <a:rPr kumimoji="1" lang="ja-JP" altLang="en-US" sz="1200">
              <a:latin typeface="+mj-ea"/>
              <a:ea typeface="+mj-ea"/>
            </a:rPr>
            <a:t>（一般競争契約 総合評価）</a:t>
          </a:r>
        </a:p>
        <a:p>
          <a:pPr algn="ctr"/>
          <a:endParaRPr kumimoji="1" lang="ja-JP" altLang="en-US" sz="1200">
            <a:latin typeface="+mj-ea"/>
            <a:ea typeface="+mj-ea"/>
          </a:endParaRPr>
        </a:p>
      </xdr:txBody>
    </xdr:sp>
    <xdr:clientData/>
  </xdr:twoCellAnchor>
  <xdr:twoCellAnchor>
    <xdr:from>
      <xdr:col>23</xdr:col>
      <xdr:colOff>158750</xdr:colOff>
      <xdr:row>94</xdr:row>
      <xdr:rowOff>333376</xdr:rowOff>
    </xdr:from>
    <xdr:to>
      <xdr:col>35</xdr:col>
      <xdr:colOff>139700</xdr:colOff>
      <xdr:row>97</xdr:row>
      <xdr:rowOff>134937</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282515" y="41194505"/>
          <a:ext cx="2132479" cy="868361"/>
          <a:chOff x="4394200" y="43205400"/>
          <a:chExt cx="2190750" cy="603250"/>
        </a:xfrm>
      </xdr:grpSpPr>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457700" y="43256200"/>
            <a:ext cx="2114938"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情報提供ネットワークシステムの</a:t>
            </a:r>
            <a:endParaRPr kumimoji="1" lang="en-US" altLang="ja-JP" sz="1100"/>
          </a:p>
          <a:p>
            <a:r>
              <a:rPr kumimoji="1" lang="ja-JP" altLang="en-US" sz="1100"/>
              <a:t>整備・運用にかかる経費</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394200" y="43205400"/>
            <a:ext cx="2190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7"/>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7"/>
      <c r="AQ1" s="7"/>
      <c r="AR1" s="7"/>
      <c r="AS1" s="7"/>
      <c r="AT1" s="7"/>
      <c r="AU1" s="7"/>
      <c r="AV1" s="7"/>
      <c r="AW1" s="2"/>
    </row>
    <row r="2" spans="1:50" ht="21.75"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61" t="s">
        <v>0</v>
      </c>
      <c r="Y2" s="51"/>
      <c r="Z2" s="38"/>
      <c r="AA2" s="38"/>
      <c r="AB2" s="38"/>
      <c r="AC2" s="38"/>
      <c r="AD2" s="642">
        <v>2021</v>
      </c>
      <c r="AE2" s="642"/>
      <c r="AF2" s="642"/>
      <c r="AG2" s="642"/>
      <c r="AH2" s="642"/>
      <c r="AI2" s="62" t="s">
        <v>269</v>
      </c>
      <c r="AJ2" s="642" t="s">
        <v>568</v>
      </c>
      <c r="AK2" s="642"/>
      <c r="AL2" s="642"/>
      <c r="AM2" s="642"/>
      <c r="AN2" s="62" t="s">
        <v>269</v>
      </c>
      <c r="AO2" s="642">
        <v>20</v>
      </c>
      <c r="AP2" s="642"/>
      <c r="AQ2" s="642"/>
      <c r="AR2" s="63" t="s">
        <v>567</v>
      </c>
      <c r="AS2" s="643">
        <v>10</v>
      </c>
      <c r="AT2" s="643"/>
      <c r="AU2" s="643"/>
      <c r="AV2" s="62" t="str">
        <f>IF(AW2="","","-")</f>
        <v/>
      </c>
      <c r="AW2" s="575"/>
      <c r="AX2" s="575"/>
    </row>
    <row r="3" spans="1:50" ht="21" customHeight="1" thickBot="1" x14ac:dyDescent="0.25">
      <c r="A3" s="520" t="s">
        <v>560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17" t="s">
        <v>59</v>
      </c>
      <c r="AJ3" s="522" t="s">
        <v>139</v>
      </c>
      <c r="AK3" s="522"/>
      <c r="AL3" s="522"/>
      <c r="AM3" s="522"/>
      <c r="AN3" s="522"/>
      <c r="AO3" s="522"/>
      <c r="AP3" s="522"/>
      <c r="AQ3" s="522"/>
      <c r="AR3" s="522"/>
      <c r="AS3" s="522"/>
      <c r="AT3" s="522"/>
      <c r="AU3" s="522"/>
      <c r="AV3" s="522"/>
      <c r="AW3" s="522"/>
      <c r="AX3" s="18" t="s">
        <v>60</v>
      </c>
    </row>
    <row r="4" spans="1:50" ht="24.75" customHeight="1" x14ac:dyDescent="0.2">
      <c r="A4" s="294" t="s">
        <v>25</v>
      </c>
      <c r="B4" s="295"/>
      <c r="C4" s="295"/>
      <c r="D4" s="295"/>
      <c r="E4" s="295"/>
      <c r="F4" s="295"/>
      <c r="G4" s="334" t="s">
        <v>569</v>
      </c>
      <c r="H4" s="335"/>
      <c r="I4" s="335"/>
      <c r="J4" s="335"/>
      <c r="K4" s="335"/>
      <c r="L4" s="335"/>
      <c r="M4" s="335"/>
      <c r="N4" s="335"/>
      <c r="O4" s="335"/>
      <c r="P4" s="335"/>
      <c r="Q4" s="335"/>
      <c r="R4" s="335"/>
      <c r="S4" s="335"/>
      <c r="T4" s="335"/>
      <c r="U4" s="335"/>
      <c r="V4" s="335"/>
      <c r="W4" s="335"/>
      <c r="X4" s="335"/>
      <c r="Y4" s="336" t="s">
        <v>1</v>
      </c>
      <c r="Z4" s="337"/>
      <c r="AA4" s="337"/>
      <c r="AB4" s="337"/>
      <c r="AC4" s="337"/>
      <c r="AD4" s="338"/>
      <c r="AE4" s="339" t="s">
        <v>570</v>
      </c>
      <c r="AF4" s="340"/>
      <c r="AG4" s="340"/>
      <c r="AH4" s="340"/>
      <c r="AI4" s="340"/>
      <c r="AJ4" s="340"/>
      <c r="AK4" s="340"/>
      <c r="AL4" s="340"/>
      <c r="AM4" s="340"/>
      <c r="AN4" s="340"/>
      <c r="AO4" s="340"/>
      <c r="AP4" s="341"/>
      <c r="AQ4" s="342" t="s">
        <v>2</v>
      </c>
      <c r="AR4" s="337"/>
      <c r="AS4" s="337"/>
      <c r="AT4" s="337"/>
      <c r="AU4" s="337"/>
      <c r="AV4" s="337"/>
      <c r="AW4" s="337"/>
      <c r="AX4" s="343"/>
    </row>
    <row r="5" spans="1:50" ht="30" customHeight="1" x14ac:dyDescent="0.2">
      <c r="A5" s="268" t="s">
        <v>62</v>
      </c>
      <c r="B5" s="269"/>
      <c r="C5" s="269"/>
      <c r="D5" s="269"/>
      <c r="E5" s="269"/>
      <c r="F5" s="270"/>
      <c r="G5" s="535" t="s">
        <v>371</v>
      </c>
      <c r="H5" s="536"/>
      <c r="I5" s="536"/>
      <c r="J5" s="536"/>
      <c r="K5" s="536"/>
      <c r="L5" s="536"/>
      <c r="M5" s="537" t="s">
        <v>61</v>
      </c>
      <c r="N5" s="538"/>
      <c r="O5" s="538"/>
      <c r="P5" s="538"/>
      <c r="Q5" s="538"/>
      <c r="R5" s="539"/>
      <c r="S5" s="576" t="s">
        <v>371</v>
      </c>
      <c r="T5" s="536"/>
      <c r="U5" s="536"/>
      <c r="V5" s="536"/>
      <c r="W5" s="536"/>
      <c r="X5" s="577"/>
      <c r="Y5" s="274" t="s">
        <v>3</v>
      </c>
      <c r="Z5" s="200"/>
      <c r="AA5" s="200"/>
      <c r="AB5" s="200"/>
      <c r="AC5" s="200"/>
      <c r="AD5" s="201"/>
      <c r="AE5" s="275" t="s">
        <v>571</v>
      </c>
      <c r="AF5" s="275"/>
      <c r="AG5" s="275"/>
      <c r="AH5" s="275"/>
      <c r="AI5" s="275"/>
      <c r="AJ5" s="275"/>
      <c r="AK5" s="275"/>
      <c r="AL5" s="275"/>
      <c r="AM5" s="275"/>
      <c r="AN5" s="275"/>
      <c r="AO5" s="275"/>
      <c r="AP5" s="276"/>
      <c r="AQ5" s="277" t="s">
        <v>653</v>
      </c>
      <c r="AR5" s="278"/>
      <c r="AS5" s="278"/>
      <c r="AT5" s="278"/>
      <c r="AU5" s="278"/>
      <c r="AV5" s="278"/>
      <c r="AW5" s="278"/>
      <c r="AX5" s="279"/>
    </row>
    <row r="6" spans="1:50" ht="39" customHeight="1" x14ac:dyDescent="0.2">
      <c r="A6" s="296" t="s">
        <v>4</v>
      </c>
      <c r="B6" s="297"/>
      <c r="C6" s="297"/>
      <c r="D6" s="297"/>
      <c r="E6" s="297"/>
      <c r="F6" s="297"/>
      <c r="G6" s="581" t="str">
        <f>入力規則等!F39</f>
        <v>一般会計</v>
      </c>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3"/>
    </row>
    <row r="7" spans="1:50" ht="49.5" customHeight="1" x14ac:dyDescent="0.2">
      <c r="A7" s="182" t="s">
        <v>22</v>
      </c>
      <c r="B7" s="183"/>
      <c r="C7" s="183"/>
      <c r="D7" s="183"/>
      <c r="E7" s="183"/>
      <c r="F7" s="184"/>
      <c r="G7" s="185" t="s">
        <v>573</v>
      </c>
      <c r="H7" s="186"/>
      <c r="I7" s="186"/>
      <c r="J7" s="186"/>
      <c r="K7" s="186"/>
      <c r="L7" s="186"/>
      <c r="M7" s="186"/>
      <c r="N7" s="186"/>
      <c r="O7" s="186"/>
      <c r="P7" s="186"/>
      <c r="Q7" s="186"/>
      <c r="R7" s="186"/>
      <c r="S7" s="186"/>
      <c r="T7" s="186"/>
      <c r="U7" s="186"/>
      <c r="V7" s="186"/>
      <c r="W7" s="186"/>
      <c r="X7" s="187"/>
      <c r="Y7" s="540" t="s">
        <v>261</v>
      </c>
      <c r="Z7" s="112"/>
      <c r="AA7" s="112"/>
      <c r="AB7" s="112"/>
      <c r="AC7" s="112"/>
      <c r="AD7" s="541"/>
      <c r="AE7" s="584" t="s">
        <v>574</v>
      </c>
      <c r="AF7" s="585"/>
      <c r="AG7" s="585"/>
      <c r="AH7" s="585"/>
      <c r="AI7" s="585"/>
      <c r="AJ7" s="585"/>
      <c r="AK7" s="585"/>
      <c r="AL7" s="585"/>
      <c r="AM7" s="585"/>
      <c r="AN7" s="585"/>
      <c r="AO7" s="585"/>
      <c r="AP7" s="585"/>
      <c r="AQ7" s="585"/>
      <c r="AR7" s="585"/>
      <c r="AS7" s="585"/>
      <c r="AT7" s="585"/>
      <c r="AU7" s="585"/>
      <c r="AV7" s="585"/>
      <c r="AW7" s="585"/>
      <c r="AX7" s="586"/>
    </row>
    <row r="8" spans="1:50" ht="53.25" customHeight="1" x14ac:dyDescent="0.2">
      <c r="A8" s="182" t="s">
        <v>188</v>
      </c>
      <c r="B8" s="183"/>
      <c r="C8" s="183"/>
      <c r="D8" s="183"/>
      <c r="E8" s="183"/>
      <c r="F8" s="184"/>
      <c r="G8" s="647" t="str">
        <f>入力規則等!A27</f>
        <v>ＩＴ戦略</v>
      </c>
      <c r="H8" s="309"/>
      <c r="I8" s="309"/>
      <c r="J8" s="309"/>
      <c r="K8" s="309"/>
      <c r="L8" s="309"/>
      <c r="M8" s="309"/>
      <c r="N8" s="309"/>
      <c r="O8" s="309"/>
      <c r="P8" s="309"/>
      <c r="Q8" s="309"/>
      <c r="R8" s="309"/>
      <c r="S8" s="309"/>
      <c r="T8" s="309"/>
      <c r="U8" s="309"/>
      <c r="V8" s="309"/>
      <c r="W8" s="309"/>
      <c r="X8" s="648"/>
      <c r="Y8" s="578" t="s">
        <v>189</v>
      </c>
      <c r="Z8" s="579"/>
      <c r="AA8" s="579"/>
      <c r="AB8" s="579"/>
      <c r="AC8" s="579"/>
      <c r="AD8" s="580"/>
      <c r="AE8" s="308"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310"/>
    </row>
    <row r="9" spans="1:50" ht="58.5" customHeight="1" x14ac:dyDescent="0.2">
      <c r="A9" s="477" t="s">
        <v>23</v>
      </c>
      <c r="B9" s="478"/>
      <c r="C9" s="478"/>
      <c r="D9" s="478"/>
      <c r="E9" s="478"/>
      <c r="F9" s="478"/>
      <c r="G9" s="479" t="s">
        <v>575</v>
      </c>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1"/>
    </row>
    <row r="10" spans="1:50" ht="80.25" customHeight="1" x14ac:dyDescent="0.2">
      <c r="A10" s="311" t="s">
        <v>29</v>
      </c>
      <c r="B10" s="312"/>
      <c r="C10" s="312"/>
      <c r="D10" s="312"/>
      <c r="E10" s="312"/>
      <c r="F10" s="312"/>
      <c r="G10" s="515" t="s">
        <v>646</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42" customHeight="1" x14ac:dyDescent="0.2">
      <c r="A11" s="311" t="s">
        <v>5</v>
      </c>
      <c r="B11" s="312"/>
      <c r="C11" s="312"/>
      <c r="D11" s="312"/>
      <c r="E11" s="312"/>
      <c r="F11" s="329"/>
      <c r="G11" s="271" t="str">
        <f>入力規則等!P10</f>
        <v>委託・請負</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row>
    <row r="12" spans="1:50" ht="21" customHeight="1" x14ac:dyDescent="0.2">
      <c r="A12" s="663" t="s">
        <v>24</v>
      </c>
      <c r="B12" s="664"/>
      <c r="C12" s="664"/>
      <c r="D12" s="664"/>
      <c r="E12" s="664"/>
      <c r="F12" s="665"/>
      <c r="G12" s="518"/>
      <c r="H12" s="519"/>
      <c r="I12" s="519"/>
      <c r="J12" s="519"/>
      <c r="K12" s="519"/>
      <c r="L12" s="519"/>
      <c r="M12" s="519"/>
      <c r="N12" s="519"/>
      <c r="O12" s="519"/>
      <c r="P12" s="298" t="s">
        <v>262</v>
      </c>
      <c r="Q12" s="147"/>
      <c r="R12" s="147"/>
      <c r="S12" s="147"/>
      <c r="T12" s="147"/>
      <c r="U12" s="147"/>
      <c r="V12" s="148"/>
      <c r="W12" s="298" t="s">
        <v>274</v>
      </c>
      <c r="X12" s="147"/>
      <c r="Y12" s="147"/>
      <c r="Z12" s="147"/>
      <c r="AA12" s="147"/>
      <c r="AB12" s="147"/>
      <c r="AC12" s="148"/>
      <c r="AD12" s="298" t="s">
        <v>558</v>
      </c>
      <c r="AE12" s="147"/>
      <c r="AF12" s="147"/>
      <c r="AG12" s="147"/>
      <c r="AH12" s="147"/>
      <c r="AI12" s="147"/>
      <c r="AJ12" s="148"/>
      <c r="AK12" s="298" t="s">
        <v>561</v>
      </c>
      <c r="AL12" s="147"/>
      <c r="AM12" s="147"/>
      <c r="AN12" s="147"/>
      <c r="AO12" s="147"/>
      <c r="AP12" s="147"/>
      <c r="AQ12" s="148"/>
      <c r="AR12" s="298" t="s">
        <v>562</v>
      </c>
      <c r="AS12" s="147"/>
      <c r="AT12" s="147"/>
      <c r="AU12" s="147"/>
      <c r="AV12" s="147"/>
      <c r="AW12" s="147"/>
      <c r="AX12" s="313"/>
    </row>
    <row r="13" spans="1:50" ht="21" customHeight="1" x14ac:dyDescent="0.2">
      <c r="A13" s="227"/>
      <c r="B13" s="228"/>
      <c r="C13" s="228"/>
      <c r="D13" s="228"/>
      <c r="E13" s="228"/>
      <c r="F13" s="229"/>
      <c r="G13" s="314" t="s">
        <v>6</v>
      </c>
      <c r="H13" s="315"/>
      <c r="I13" s="507" t="s">
        <v>7</v>
      </c>
      <c r="J13" s="508"/>
      <c r="K13" s="508"/>
      <c r="L13" s="508"/>
      <c r="M13" s="508"/>
      <c r="N13" s="508"/>
      <c r="O13" s="509"/>
      <c r="P13" s="299" t="s">
        <v>583</v>
      </c>
      <c r="Q13" s="300"/>
      <c r="R13" s="300"/>
      <c r="S13" s="300"/>
      <c r="T13" s="300"/>
      <c r="U13" s="300"/>
      <c r="V13" s="301"/>
      <c r="W13" s="299" t="s">
        <v>577</v>
      </c>
      <c r="X13" s="300"/>
      <c r="Y13" s="300"/>
      <c r="Z13" s="300"/>
      <c r="AA13" s="300"/>
      <c r="AB13" s="300"/>
      <c r="AC13" s="301"/>
      <c r="AD13" s="299" t="s">
        <v>577</v>
      </c>
      <c r="AE13" s="300"/>
      <c r="AF13" s="300"/>
      <c r="AG13" s="300"/>
      <c r="AH13" s="300"/>
      <c r="AI13" s="300"/>
      <c r="AJ13" s="301"/>
      <c r="AK13" s="299" t="s">
        <v>577</v>
      </c>
      <c r="AL13" s="300"/>
      <c r="AM13" s="300"/>
      <c r="AN13" s="300"/>
      <c r="AO13" s="300"/>
      <c r="AP13" s="300"/>
      <c r="AQ13" s="301"/>
      <c r="AR13" s="592" t="s">
        <v>577</v>
      </c>
      <c r="AS13" s="593"/>
      <c r="AT13" s="593"/>
      <c r="AU13" s="593"/>
      <c r="AV13" s="593"/>
      <c r="AW13" s="593"/>
      <c r="AX13" s="594"/>
    </row>
    <row r="14" spans="1:50" ht="21" customHeight="1" x14ac:dyDescent="0.2">
      <c r="A14" s="227"/>
      <c r="B14" s="228"/>
      <c r="C14" s="228"/>
      <c r="D14" s="228"/>
      <c r="E14" s="228"/>
      <c r="F14" s="229"/>
      <c r="G14" s="316"/>
      <c r="H14" s="317"/>
      <c r="I14" s="482" t="s">
        <v>8</v>
      </c>
      <c r="J14" s="505"/>
      <c r="K14" s="505"/>
      <c r="L14" s="505"/>
      <c r="M14" s="505"/>
      <c r="N14" s="505"/>
      <c r="O14" s="506"/>
      <c r="P14" s="299" t="s">
        <v>577</v>
      </c>
      <c r="Q14" s="300"/>
      <c r="R14" s="300"/>
      <c r="S14" s="300"/>
      <c r="T14" s="300"/>
      <c r="U14" s="300"/>
      <c r="V14" s="301"/>
      <c r="W14" s="299" t="s">
        <v>577</v>
      </c>
      <c r="X14" s="300"/>
      <c r="Y14" s="300"/>
      <c r="Z14" s="300"/>
      <c r="AA14" s="300"/>
      <c r="AB14" s="300"/>
      <c r="AC14" s="301"/>
      <c r="AD14" s="299" t="s">
        <v>577</v>
      </c>
      <c r="AE14" s="300"/>
      <c r="AF14" s="300"/>
      <c r="AG14" s="300"/>
      <c r="AH14" s="300"/>
      <c r="AI14" s="300"/>
      <c r="AJ14" s="301"/>
      <c r="AK14" s="299" t="s">
        <v>577</v>
      </c>
      <c r="AL14" s="300"/>
      <c r="AM14" s="300"/>
      <c r="AN14" s="300"/>
      <c r="AO14" s="300"/>
      <c r="AP14" s="300"/>
      <c r="AQ14" s="301"/>
      <c r="AR14" s="371"/>
      <c r="AS14" s="371"/>
      <c r="AT14" s="371"/>
      <c r="AU14" s="371"/>
      <c r="AV14" s="371"/>
      <c r="AW14" s="371"/>
      <c r="AX14" s="372"/>
    </row>
    <row r="15" spans="1:50" ht="21" customHeight="1" x14ac:dyDescent="0.2">
      <c r="A15" s="227"/>
      <c r="B15" s="228"/>
      <c r="C15" s="228"/>
      <c r="D15" s="228"/>
      <c r="E15" s="228"/>
      <c r="F15" s="229"/>
      <c r="G15" s="316"/>
      <c r="H15" s="317"/>
      <c r="I15" s="482" t="s">
        <v>50</v>
      </c>
      <c r="J15" s="483"/>
      <c r="K15" s="483"/>
      <c r="L15" s="483"/>
      <c r="M15" s="483"/>
      <c r="N15" s="483"/>
      <c r="O15" s="484"/>
      <c r="P15" s="299" t="s">
        <v>577</v>
      </c>
      <c r="Q15" s="300"/>
      <c r="R15" s="300"/>
      <c r="S15" s="300"/>
      <c r="T15" s="300"/>
      <c r="U15" s="300"/>
      <c r="V15" s="301"/>
      <c r="W15" s="299" t="s">
        <v>577</v>
      </c>
      <c r="X15" s="300"/>
      <c r="Y15" s="300"/>
      <c r="Z15" s="300"/>
      <c r="AA15" s="300"/>
      <c r="AB15" s="300"/>
      <c r="AC15" s="301"/>
      <c r="AD15" s="299" t="s">
        <v>577</v>
      </c>
      <c r="AE15" s="300"/>
      <c r="AF15" s="300"/>
      <c r="AG15" s="300"/>
      <c r="AH15" s="300"/>
      <c r="AI15" s="300"/>
      <c r="AJ15" s="301"/>
      <c r="AK15" s="299" t="s">
        <v>577</v>
      </c>
      <c r="AL15" s="300"/>
      <c r="AM15" s="300"/>
      <c r="AN15" s="300"/>
      <c r="AO15" s="300"/>
      <c r="AP15" s="300"/>
      <c r="AQ15" s="301"/>
      <c r="AR15" s="299"/>
      <c r="AS15" s="300"/>
      <c r="AT15" s="300"/>
      <c r="AU15" s="300"/>
      <c r="AV15" s="300"/>
      <c r="AW15" s="300"/>
      <c r="AX15" s="569"/>
    </row>
    <row r="16" spans="1:50" ht="21" customHeight="1" x14ac:dyDescent="0.2">
      <c r="A16" s="227"/>
      <c r="B16" s="228"/>
      <c r="C16" s="228"/>
      <c r="D16" s="228"/>
      <c r="E16" s="228"/>
      <c r="F16" s="229"/>
      <c r="G16" s="316"/>
      <c r="H16" s="317"/>
      <c r="I16" s="482" t="s">
        <v>51</v>
      </c>
      <c r="J16" s="483"/>
      <c r="K16" s="483"/>
      <c r="L16" s="483"/>
      <c r="M16" s="483"/>
      <c r="N16" s="483"/>
      <c r="O16" s="484"/>
      <c r="P16" s="299" t="s">
        <v>577</v>
      </c>
      <c r="Q16" s="300"/>
      <c r="R16" s="300"/>
      <c r="S16" s="300"/>
      <c r="T16" s="300"/>
      <c r="U16" s="300"/>
      <c r="V16" s="301"/>
      <c r="W16" s="299" t="s">
        <v>577</v>
      </c>
      <c r="X16" s="300"/>
      <c r="Y16" s="300"/>
      <c r="Z16" s="300"/>
      <c r="AA16" s="300"/>
      <c r="AB16" s="300"/>
      <c r="AC16" s="301"/>
      <c r="AD16" s="299" t="s">
        <v>577</v>
      </c>
      <c r="AE16" s="300"/>
      <c r="AF16" s="300"/>
      <c r="AG16" s="300"/>
      <c r="AH16" s="300"/>
      <c r="AI16" s="300"/>
      <c r="AJ16" s="301"/>
      <c r="AK16" s="299" t="s">
        <v>577</v>
      </c>
      <c r="AL16" s="300"/>
      <c r="AM16" s="300"/>
      <c r="AN16" s="300"/>
      <c r="AO16" s="300"/>
      <c r="AP16" s="300"/>
      <c r="AQ16" s="301"/>
      <c r="AR16" s="373"/>
      <c r="AS16" s="374"/>
      <c r="AT16" s="374"/>
      <c r="AU16" s="374"/>
      <c r="AV16" s="374"/>
      <c r="AW16" s="374"/>
      <c r="AX16" s="375"/>
    </row>
    <row r="17" spans="1:50" ht="24.75" customHeight="1" x14ac:dyDescent="0.2">
      <c r="A17" s="227"/>
      <c r="B17" s="228"/>
      <c r="C17" s="228"/>
      <c r="D17" s="228"/>
      <c r="E17" s="228"/>
      <c r="F17" s="229"/>
      <c r="G17" s="316"/>
      <c r="H17" s="317"/>
      <c r="I17" s="482" t="s">
        <v>49</v>
      </c>
      <c r="J17" s="505"/>
      <c r="K17" s="505"/>
      <c r="L17" s="505"/>
      <c r="M17" s="505"/>
      <c r="N17" s="505"/>
      <c r="O17" s="506"/>
      <c r="P17" s="299" t="s">
        <v>577</v>
      </c>
      <c r="Q17" s="300"/>
      <c r="R17" s="300"/>
      <c r="S17" s="300"/>
      <c r="T17" s="300"/>
      <c r="U17" s="300"/>
      <c r="V17" s="301"/>
      <c r="W17" s="299" t="s">
        <v>577</v>
      </c>
      <c r="X17" s="300"/>
      <c r="Y17" s="300"/>
      <c r="Z17" s="300"/>
      <c r="AA17" s="300"/>
      <c r="AB17" s="300"/>
      <c r="AC17" s="301"/>
      <c r="AD17" s="299">
        <v>12344</v>
      </c>
      <c r="AE17" s="300"/>
      <c r="AF17" s="300"/>
      <c r="AG17" s="300"/>
      <c r="AH17" s="300"/>
      <c r="AI17" s="300"/>
      <c r="AJ17" s="301"/>
      <c r="AK17" s="299">
        <v>3945</v>
      </c>
      <c r="AL17" s="300"/>
      <c r="AM17" s="300"/>
      <c r="AN17" s="300"/>
      <c r="AO17" s="300"/>
      <c r="AP17" s="300"/>
      <c r="AQ17" s="301"/>
      <c r="AR17" s="590"/>
      <c r="AS17" s="590"/>
      <c r="AT17" s="590"/>
      <c r="AU17" s="590"/>
      <c r="AV17" s="590"/>
      <c r="AW17" s="590"/>
      <c r="AX17" s="591"/>
    </row>
    <row r="18" spans="1:50" ht="24.75" customHeight="1" x14ac:dyDescent="0.2">
      <c r="A18" s="227"/>
      <c r="B18" s="228"/>
      <c r="C18" s="228"/>
      <c r="D18" s="228"/>
      <c r="E18" s="228"/>
      <c r="F18" s="229"/>
      <c r="G18" s="318"/>
      <c r="H18" s="319"/>
      <c r="I18" s="305" t="s">
        <v>20</v>
      </c>
      <c r="J18" s="306"/>
      <c r="K18" s="306"/>
      <c r="L18" s="306"/>
      <c r="M18" s="306"/>
      <c r="N18" s="306"/>
      <c r="O18" s="307"/>
      <c r="P18" s="531">
        <f>SUM(P13:V17)</f>
        <v>0</v>
      </c>
      <c r="Q18" s="532"/>
      <c r="R18" s="532"/>
      <c r="S18" s="532"/>
      <c r="T18" s="532"/>
      <c r="U18" s="532"/>
      <c r="V18" s="533"/>
      <c r="W18" s="531">
        <f>SUM(W13:AC17)</f>
        <v>0</v>
      </c>
      <c r="X18" s="532"/>
      <c r="Y18" s="532"/>
      <c r="Z18" s="532"/>
      <c r="AA18" s="532"/>
      <c r="AB18" s="532"/>
      <c r="AC18" s="533"/>
      <c r="AD18" s="531">
        <f>SUM(AD13:AJ17)</f>
        <v>12344</v>
      </c>
      <c r="AE18" s="532"/>
      <c r="AF18" s="532"/>
      <c r="AG18" s="532"/>
      <c r="AH18" s="532"/>
      <c r="AI18" s="532"/>
      <c r="AJ18" s="533"/>
      <c r="AK18" s="531">
        <f>SUM(AK13:AQ17)</f>
        <v>3945</v>
      </c>
      <c r="AL18" s="532"/>
      <c r="AM18" s="532"/>
      <c r="AN18" s="532"/>
      <c r="AO18" s="532"/>
      <c r="AP18" s="532"/>
      <c r="AQ18" s="533"/>
      <c r="AR18" s="531">
        <f>SUM(AR13:AX17)</f>
        <v>0</v>
      </c>
      <c r="AS18" s="532"/>
      <c r="AT18" s="532"/>
      <c r="AU18" s="532"/>
      <c r="AV18" s="532"/>
      <c r="AW18" s="532"/>
      <c r="AX18" s="534"/>
    </row>
    <row r="19" spans="1:50" ht="24.75" customHeight="1" x14ac:dyDescent="0.2">
      <c r="A19" s="227"/>
      <c r="B19" s="228"/>
      <c r="C19" s="228"/>
      <c r="D19" s="228"/>
      <c r="E19" s="228"/>
      <c r="F19" s="229"/>
      <c r="G19" s="529" t="s">
        <v>9</v>
      </c>
      <c r="H19" s="530"/>
      <c r="I19" s="530"/>
      <c r="J19" s="530"/>
      <c r="K19" s="530"/>
      <c r="L19" s="530"/>
      <c r="M19" s="530"/>
      <c r="N19" s="530"/>
      <c r="O19" s="530"/>
      <c r="P19" s="299" t="s">
        <v>577</v>
      </c>
      <c r="Q19" s="300"/>
      <c r="R19" s="300"/>
      <c r="S19" s="300"/>
      <c r="T19" s="300"/>
      <c r="U19" s="300"/>
      <c r="V19" s="301"/>
      <c r="W19" s="299" t="s">
        <v>577</v>
      </c>
      <c r="X19" s="300"/>
      <c r="Y19" s="300"/>
      <c r="Z19" s="300"/>
      <c r="AA19" s="300"/>
      <c r="AB19" s="300"/>
      <c r="AC19" s="301"/>
      <c r="AD19" s="299">
        <v>12344</v>
      </c>
      <c r="AE19" s="300"/>
      <c r="AF19" s="300"/>
      <c r="AG19" s="300"/>
      <c r="AH19" s="300"/>
      <c r="AI19" s="300"/>
      <c r="AJ19" s="301"/>
      <c r="AK19" s="116"/>
      <c r="AL19" s="116"/>
      <c r="AM19" s="116"/>
      <c r="AN19" s="116"/>
      <c r="AO19" s="116"/>
      <c r="AP19" s="116"/>
      <c r="AQ19" s="116"/>
      <c r="AR19" s="116"/>
      <c r="AS19" s="116"/>
      <c r="AT19" s="116"/>
      <c r="AU19" s="116"/>
      <c r="AV19" s="116"/>
      <c r="AW19" s="116"/>
      <c r="AX19" s="118"/>
    </row>
    <row r="20" spans="1:50" ht="24.75" customHeight="1" x14ac:dyDescent="0.2">
      <c r="A20" s="227"/>
      <c r="B20" s="228"/>
      <c r="C20" s="228"/>
      <c r="D20" s="228"/>
      <c r="E20" s="228"/>
      <c r="F20" s="229"/>
      <c r="G20" s="529" t="s">
        <v>10</v>
      </c>
      <c r="H20" s="530"/>
      <c r="I20" s="530"/>
      <c r="J20" s="530"/>
      <c r="K20" s="530"/>
      <c r="L20" s="530"/>
      <c r="M20" s="530"/>
      <c r="N20" s="530"/>
      <c r="O20" s="530"/>
      <c r="P20" s="141" t="str">
        <f>IF(P18=0, "-", SUM(P19)/P18)</f>
        <v>-</v>
      </c>
      <c r="Q20" s="141"/>
      <c r="R20" s="141"/>
      <c r="S20" s="141"/>
      <c r="T20" s="141"/>
      <c r="U20" s="141"/>
      <c r="V20" s="141"/>
      <c r="W20" s="141" t="str">
        <f t="shared" ref="W20" si="0">IF(W18=0, "-", SUM(W19)/W18)</f>
        <v>-</v>
      </c>
      <c r="X20" s="141"/>
      <c r="Y20" s="141"/>
      <c r="Z20" s="141"/>
      <c r="AA20" s="141"/>
      <c r="AB20" s="141"/>
      <c r="AC20" s="141"/>
      <c r="AD20" s="141">
        <f t="shared" ref="AD20" si="1">IF(AD18=0, "-", SUM(AD19)/AD18)</f>
        <v>1</v>
      </c>
      <c r="AE20" s="141"/>
      <c r="AF20" s="141"/>
      <c r="AG20" s="141"/>
      <c r="AH20" s="141"/>
      <c r="AI20" s="141"/>
      <c r="AJ20" s="141"/>
      <c r="AK20" s="116"/>
      <c r="AL20" s="116"/>
      <c r="AM20" s="116"/>
      <c r="AN20" s="116"/>
      <c r="AO20" s="116"/>
      <c r="AP20" s="116"/>
      <c r="AQ20" s="117"/>
      <c r="AR20" s="117"/>
      <c r="AS20" s="117"/>
      <c r="AT20" s="117"/>
      <c r="AU20" s="116"/>
      <c r="AV20" s="116"/>
      <c r="AW20" s="116"/>
      <c r="AX20" s="118"/>
    </row>
    <row r="21" spans="1:50" ht="25.5" customHeight="1" x14ac:dyDescent="0.2">
      <c r="A21" s="477"/>
      <c r="B21" s="478"/>
      <c r="C21" s="478"/>
      <c r="D21" s="478"/>
      <c r="E21" s="478"/>
      <c r="F21" s="666"/>
      <c r="G21" s="139" t="s">
        <v>236</v>
      </c>
      <c r="H21" s="140"/>
      <c r="I21" s="140"/>
      <c r="J21" s="140"/>
      <c r="K21" s="140"/>
      <c r="L21" s="140"/>
      <c r="M21" s="140"/>
      <c r="N21" s="140"/>
      <c r="O21" s="140"/>
      <c r="P21" s="141" t="e">
        <f>IF(P19=0, "-", SUM(P19)/SUM(P13,P14))</f>
        <v>#DIV/0!</v>
      </c>
      <c r="Q21" s="141"/>
      <c r="R21" s="141"/>
      <c r="S21" s="141"/>
      <c r="T21" s="141"/>
      <c r="U21" s="141"/>
      <c r="V21" s="141"/>
      <c r="W21" s="141" t="e">
        <f t="shared" ref="W21" si="2">IF(W19=0, "-", SUM(W19)/SUM(W13,W14))</f>
        <v>#DIV/0!</v>
      </c>
      <c r="X21" s="141"/>
      <c r="Y21" s="141"/>
      <c r="Z21" s="141"/>
      <c r="AA21" s="141"/>
      <c r="AB21" s="141"/>
      <c r="AC21" s="141"/>
      <c r="AD21" s="141" t="e">
        <f t="shared" ref="AD21" si="3">IF(AD19=0, "-", SUM(AD19)/SUM(AD13,AD14))</f>
        <v>#DIV/0!</v>
      </c>
      <c r="AE21" s="141"/>
      <c r="AF21" s="141"/>
      <c r="AG21" s="141"/>
      <c r="AH21" s="141"/>
      <c r="AI21" s="141"/>
      <c r="AJ21" s="141"/>
      <c r="AK21" s="116"/>
      <c r="AL21" s="116"/>
      <c r="AM21" s="116"/>
      <c r="AN21" s="116"/>
      <c r="AO21" s="116"/>
      <c r="AP21" s="116"/>
      <c r="AQ21" s="117"/>
      <c r="AR21" s="117"/>
      <c r="AS21" s="117"/>
      <c r="AT21" s="117"/>
      <c r="AU21" s="116"/>
      <c r="AV21" s="116"/>
      <c r="AW21" s="116"/>
      <c r="AX21" s="118"/>
    </row>
    <row r="22" spans="1:50" ht="18.75" customHeight="1" x14ac:dyDescent="0.2">
      <c r="A22" s="671" t="s">
        <v>565</v>
      </c>
      <c r="B22" s="672"/>
      <c r="C22" s="672"/>
      <c r="D22" s="672"/>
      <c r="E22" s="672"/>
      <c r="F22" s="673"/>
      <c r="G22" s="667" t="s">
        <v>228</v>
      </c>
      <c r="H22" s="650"/>
      <c r="I22" s="650"/>
      <c r="J22" s="650"/>
      <c r="K22" s="650"/>
      <c r="L22" s="650"/>
      <c r="M22" s="650"/>
      <c r="N22" s="650"/>
      <c r="O22" s="651"/>
      <c r="P22" s="649" t="s">
        <v>563</v>
      </c>
      <c r="Q22" s="650"/>
      <c r="R22" s="650"/>
      <c r="S22" s="650"/>
      <c r="T22" s="650"/>
      <c r="U22" s="650"/>
      <c r="V22" s="651"/>
      <c r="W22" s="649" t="s">
        <v>564</v>
      </c>
      <c r="X22" s="650"/>
      <c r="Y22" s="650"/>
      <c r="Z22" s="650"/>
      <c r="AA22" s="650"/>
      <c r="AB22" s="650"/>
      <c r="AC22" s="651"/>
      <c r="AD22" s="649" t="s">
        <v>227</v>
      </c>
      <c r="AE22" s="650"/>
      <c r="AF22" s="650"/>
      <c r="AG22" s="650"/>
      <c r="AH22" s="650"/>
      <c r="AI22" s="650"/>
      <c r="AJ22" s="650"/>
      <c r="AK22" s="650"/>
      <c r="AL22" s="650"/>
      <c r="AM22" s="650"/>
      <c r="AN22" s="650"/>
      <c r="AO22" s="650"/>
      <c r="AP22" s="650"/>
      <c r="AQ22" s="650"/>
      <c r="AR22" s="650"/>
      <c r="AS22" s="650"/>
      <c r="AT22" s="650"/>
      <c r="AU22" s="650"/>
      <c r="AV22" s="650"/>
      <c r="AW22" s="650"/>
      <c r="AX22" s="680"/>
    </row>
    <row r="23" spans="1:50" ht="25.5" customHeight="1" x14ac:dyDescent="0.2">
      <c r="A23" s="674"/>
      <c r="B23" s="675"/>
      <c r="C23" s="675"/>
      <c r="D23" s="675"/>
      <c r="E23" s="675"/>
      <c r="F23" s="676"/>
      <c r="G23" s="668" t="s">
        <v>577</v>
      </c>
      <c r="H23" s="669"/>
      <c r="I23" s="669"/>
      <c r="J23" s="669"/>
      <c r="K23" s="669"/>
      <c r="L23" s="669"/>
      <c r="M23" s="669"/>
      <c r="N23" s="669"/>
      <c r="O23" s="670"/>
      <c r="P23" s="299" t="s">
        <v>577</v>
      </c>
      <c r="Q23" s="300"/>
      <c r="R23" s="300"/>
      <c r="S23" s="300"/>
      <c r="T23" s="300"/>
      <c r="U23" s="300"/>
      <c r="V23" s="301"/>
      <c r="W23" s="299" t="s">
        <v>577</v>
      </c>
      <c r="X23" s="300"/>
      <c r="Y23" s="300"/>
      <c r="Z23" s="300"/>
      <c r="AA23" s="300"/>
      <c r="AB23" s="300"/>
      <c r="AC23" s="301"/>
      <c r="AD23" s="681"/>
      <c r="AE23" s="682"/>
      <c r="AF23" s="682"/>
      <c r="AG23" s="682"/>
      <c r="AH23" s="682"/>
      <c r="AI23" s="682"/>
      <c r="AJ23" s="682"/>
      <c r="AK23" s="682"/>
      <c r="AL23" s="682"/>
      <c r="AM23" s="682"/>
      <c r="AN23" s="682"/>
      <c r="AO23" s="682"/>
      <c r="AP23" s="682"/>
      <c r="AQ23" s="682"/>
      <c r="AR23" s="682"/>
      <c r="AS23" s="682"/>
      <c r="AT23" s="682"/>
      <c r="AU23" s="682"/>
      <c r="AV23" s="682"/>
      <c r="AW23" s="682"/>
      <c r="AX23" s="683"/>
    </row>
    <row r="24" spans="1:50" ht="25.5" customHeight="1" thickBot="1" x14ac:dyDescent="0.25">
      <c r="A24" s="677"/>
      <c r="B24" s="678"/>
      <c r="C24" s="678"/>
      <c r="D24" s="678"/>
      <c r="E24" s="678"/>
      <c r="F24" s="679"/>
      <c r="G24" s="652" t="s">
        <v>229</v>
      </c>
      <c r="H24" s="653"/>
      <c r="I24" s="653"/>
      <c r="J24" s="653"/>
      <c r="K24" s="653"/>
      <c r="L24" s="653"/>
      <c r="M24" s="653"/>
      <c r="N24" s="653"/>
      <c r="O24" s="654"/>
      <c r="P24" s="644" t="str">
        <f>AK13</f>
        <v>-</v>
      </c>
      <c r="Q24" s="645"/>
      <c r="R24" s="645"/>
      <c r="S24" s="645"/>
      <c r="T24" s="645"/>
      <c r="U24" s="645"/>
      <c r="V24" s="646"/>
      <c r="W24" s="644" t="str">
        <f>AR13</f>
        <v>-</v>
      </c>
      <c r="X24" s="645"/>
      <c r="Y24" s="645"/>
      <c r="Z24" s="645"/>
      <c r="AA24" s="645"/>
      <c r="AB24" s="645"/>
      <c r="AC24" s="646"/>
      <c r="AD24" s="684"/>
      <c r="AE24" s="684"/>
      <c r="AF24" s="684"/>
      <c r="AG24" s="684"/>
      <c r="AH24" s="684"/>
      <c r="AI24" s="684"/>
      <c r="AJ24" s="684"/>
      <c r="AK24" s="684"/>
      <c r="AL24" s="684"/>
      <c r="AM24" s="684"/>
      <c r="AN24" s="684"/>
      <c r="AO24" s="684"/>
      <c r="AP24" s="684"/>
      <c r="AQ24" s="684"/>
      <c r="AR24" s="684"/>
      <c r="AS24" s="684"/>
      <c r="AT24" s="684"/>
      <c r="AU24" s="684"/>
      <c r="AV24" s="684"/>
      <c r="AW24" s="684"/>
      <c r="AX24" s="685"/>
    </row>
    <row r="25" spans="1:50" ht="18.75" customHeight="1" x14ac:dyDescent="0.2">
      <c r="A25" s="379" t="s">
        <v>233</v>
      </c>
      <c r="B25" s="380"/>
      <c r="C25" s="380"/>
      <c r="D25" s="380"/>
      <c r="E25" s="380"/>
      <c r="F25" s="381"/>
      <c r="G25" s="513" t="s">
        <v>138</v>
      </c>
      <c r="H25" s="494"/>
      <c r="I25" s="494"/>
      <c r="J25" s="494"/>
      <c r="K25" s="494"/>
      <c r="L25" s="494"/>
      <c r="M25" s="494"/>
      <c r="N25" s="494"/>
      <c r="O25" s="495"/>
      <c r="P25" s="493" t="s">
        <v>57</v>
      </c>
      <c r="Q25" s="494"/>
      <c r="R25" s="494"/>
      <c r="S25" s="494"/>
      <c r="T25" s="494"/>
      <c r="U25" s="494"/>
      <c r="V25" s="494"/>
      <c r="W25" s="494"/>
      <c r="X25" s="495"/>
      <c r="Y25" s="485"/>
      <c r="Z25" s="486"/>
      <c r="AA25" s="487"/>
      <c r="AB25" s="499" t="s">
        <v>11</v>
      </c>
      <c r="AC25" s="500"/>
      <c r="AD25" s="501"/>
      <c r="AE25" s="499" t="s">
        <v>262</v>
      </c>
      <c r="AF25" s="500"/>
      <c r="AG25" s="500"/>
      <c r="AH25" s="501"/>
      <c r="AI25" s="587" t="s">
        <v>274</v>
      </c>
      <c r="AJ25" s="587"/>
      <c r="AK25" s="587"/>
      <c r="AL25" s="499"/>
      <c r="AM25" s="587" t="s">
        <v>371</v>
      </c>
      <c r="AN25" s="587"/>
      <c r="AO25" s="587"/>
      <c r="AP25" s="499"/>
      <c r="AQ25" s="510" t="s">
        <v>170</v>
      </c>
      <c r="AR25" s="511"/>
      <c r="AS25" s="511"/>
      <c r="AT25" s="512"/>
      <c r="AU25" s="494" t="s">
        <v>129</v>
      </c>
      <c r="AV25" s="494"/>
      <c r="AW25" s="494"/>
      <c r="AX25" s="589"/>
    </row>
    <row r="26" spans="1:50" ht="18.75" customHeight="1" x14ac:dyDescent="0.2">
      <c r="A26" s="382"/>
      <c r="B26" s="383"/>
      <c r="C26" s="383"/>
      <c r="D26" s="383"/>
      <c r="E26" s="383"/>
      <c r="F26" s="384"/>
      <c r="G26" s="514"/>
      <c r="H26" s="497"/>
      <c r="I26" s="497"/>
      <c r="J26" s="497"/>
      <c r="K26" s="497"/>
      <c r="L26" s="497"/>
      <c r="M26" s="497"/>
      <c r="N26" s="497"/>
      <c r="O26" s="498"/>
      <c r="P26" s="496"/>
      <c r="Q26" s="497"/>
      <c r="R26" s="497"/>
      <c r="S26" s="497"/>
      <c r="T26" s="497"/>
      <c r="U26" s="497"/>
      <c r="V26" s="497"/>
      <c r="W26" s="497"/>
      <c r="X26" s="498"/>
      <c r="Y26" s="488"/>
      <c r="Z26" s="489"/>
      <c r="AA26" s="490"/>
      <c r="AB26" s="502"/>
      <c r="AC26" s="503"/>
      <c r="AD26" s="504"/>
      <c r="AE26" s="502"/>
      <c r="AF26" s="503"/>
      <c r="AG26" s="503"/>
      <c r="AH26" s="504"/>
      <c r="AI26" s="588"/>
      <c r="AJ26" s="588"/>
      <c r="AK26" s="588"/>
      <c r="AL26" s="502"/>
      <c r="AM26" s="588"/>
      <c r="AN26" s="588"/>
      <c r="AO26" s="588"/>
      <c r="AP26" s="502"/>
      <c r="AQ26" s="572" t="s">
        <v>269</v>
      </c>
      <c r="AR26" s="399"/>
      <c r="AS26" s="400" t="s">
        <v>171</v>
      </c>
      <c r="AT26" s="566"/>
      <c r="AU26" s="568">
        <v>7</v>
      </c>
      <c r="AV26" s="568"/>
      <c r="AW26" s="497" t="s">
        <v>165</v>
      </c>
      <c r="AX26" s="567"/>
    </row>
    <row r="27" spans="1:50" ht="23.25" customHeight="1" x14ac:dyDescent="0.2">
      <c r="A27" s="385"/>
      <c r="B27" s="383"/>
      <c r="C27" s="383"/>
      <c r="D27" s="383"/>
      <c r="E27" s="383"/>
      <c r="F27" s="384"/>
      <c r="G27" s="320" t="s">
        <v>647</v>
      </c>
      <c r="H27" s="321"/>
      <c r="I27" s="321"/>
      <c r="J27" s="321"/>
      <c r="K27" s="321"/>
      <c r="L27" s="321"/>
      <c r="M27" s="321"/>
      <c r="N27" s="321"/>
      <c r="O27" s="322"/>
      <c r="P27" s="263" t="s">
        <v>576</v>
      </c>
      <c r="Q27" s="263"/>
      <c r="R27" s="263"/>
      <c r="S27" s="263"/>
      <c r="T27" s="263"/>
      <c r="U27" s="263"/>
      <c r="V27" s="263"/>
      <c r="W27" s="263"/>
      <c r="X27" s="355"/>
      <c r="Y27" s="125" t="s">
        <v>12</v>
      </c>
      <c r="Z27" s="491"/>
      <c r="AA27" s="492"/>
      <c r="AB27" s="142" t="s">
        <v>578</v>
      </c>
      <c r="AC27" s="142"/>
      <c r="AD27" s="142"/>
      <c r="AE27" s="68" t="s">
        <v>577</v>
      </c>
      <c r="AF27" s="69"/>
      <c r="AG27" s="69"/>
      <c r="AH27" s="69"/>
      <c r="AI27" s="68" t="s">
        <v>577</v>
      </c>
      <c r="AJ27" s="69"/>
      <c r="AK27" s="69"/>
      <c r="AL27" s="69"/>
      <c r="AM27" s="68">
        <v>14011</v>
      </c>
      <c r="AN27" s="69"/>
      <c r="AO27" s="69"/>
      <c r="AP27" s="69"/>
      <c r="AQ27" s="570" t="s">
        <v>577</v>
      </c>
      <c r="AR27" s="397"/>
      <c r="AS27" s="397"/>
      <c r="AT27" s="571"/>
      <c r="AU27" s="69" t="s">
        <v>577</v>
      </c>
      <c r="AV27" s="69"/>
      <c r="AW27" s="69"/>
      <c r="AX27" s="70"/>
    </row>
    <row r="28" spans="1:50" ht="23.25" customHeight="1" x14ac:dyDescent="0.2">
      <c r="A28" s="386"/>
      <c r="B28" s="387"/>
      <c r="C28" s="387"/>
      <c r="D28" s="387"/>
      <c r="E28" s="387"/>
      <c r="F28" s="388"/>
      <c r="G28" s="323"/>
      <c r="H28" s="324"/>
      <c r="I28" s="324"/>
      <c r="J28" s="324"/>
      <c r="K28" s="324"/>
      <c r="L28" s="324"/>
      <c r="M28" s="324"/>
      <c r="N28" s="324"/>
      <c r="O28" s="325"/>
      <c r="P28" s="266"/>
      <c r="Q28" s="266"/>
      <c r="R28" s="266"/>
      <c r="S28" s="266"/>
      <c r="T28" s="266"/>
      <c r="U28" s="266"/>
      <c r="V28" s="266"/>
      <c r="W28" s="266"/>
      <c r="X28" s="376"/>
      <c r="Y28" s="298" t="s">
        <v>53</v>
      </c>
      <c r="Z28" s="147"/>
      <c r="AA28" s="148"/>
      <c r="AB28" s="389" t="s">
        <v>578</v>
      </c>
      <c r="AC28" s="389"/>
      <c r="AD28" s="389"/>
      <c r="AE28" s="68" t="s">
        <v>577</v>
      </c>
      <c r="AF28" s="69"/>
      <c r="AG28" s="69"/>
      <c r="AH28" s="69"/>
      <c r="AI28" s="68" t="s">
        <v>577</v>
      </c>
      <c r="AJ28" s="69"/>
      <c r="AK28" s="69"/>
      <c r="AL28" s="69"/>
      <c r="AM28" s="68" t="s">
        <v>577</v>
      </c>
      <c r="AN28" s="69"/>
      <c r="AO28" s="69"/>
      <c r="AP28" s="69"/>
      <c r="AQ28" s="570" t="s">
        <v>577</v>
      </c>
      <c r="AR28" s="397"/>
      <c r="AS28" s="397"/>
      <c r="AT28" s="571"/>
      <c r="AU28" s="69">
        <v>20000</v>
      </c>
      <c r="AV28" s="69"/>
      <c r="AW28" s="69"/>
      <c r="AX28" s="70"/>
    </row>
    <row r="29" spans="1:50" ht="23.25" customHeight="1" x14ac:dyDescent="0.2">
      <c r="A29" s="385"/>
      <c r="B29" s="383"/>
      <c r="C29" s="383"/>
      <c r="D29" s="383"/>
      <c r="E29" s="383"/>
      <c r="F29" s="384"/>
      <c r="G29" s="326"/>
      <c r="H29" s="327"/>
      <c r="I29" s="327"/>
      <c r="J29" s="327"/>
      <c r="K29" s="327"/>
      <c r="L29" s="327"/>
      <c r="M29" s="327"/>
      <c r="N29" s="327"/>
      <c r="O29" s="328"/>
      <c r="P29" s="224"/>
      <c r="Q29" s="224"/>
      <c r="R29" s="224"/>
      <c r="S29" s="224"/>
      <c r="T29" s="224"/>
      <c r="U29" s="224"/>
      <c r="V29" s="224"/>
      <c r="W29" s="224"/>
      <c r="X29" s="356"/>
      <c r="Y29" s="298" t="s">
        <v>13</v>
      </c>
      <c r="Z29" s="147"/>
      <c r="AA29" s="148"/>
      <c r="AB29" s="347" t="s">
        <v>166</v>
      </c>
      <c r="AC29" s="347"/>
      <c r="AD29" s="347"/>
      <c r="AE29" s="68" t="s">
        <v>577</v>
      </c>
      <c r="AF29" s="69"/>
      <c r="AG29" s="69"/>
      <c r="AH29" s="69"/>
      <c r="AI29" s="68" t="s">
        <v>577</v>
      </c>
      <c r="AJ29" s="69"/>
      <c r="AK29" s="69"/>
      <c r="AL29" s="69"/>
      <c r="AM29" s="68" t="s">
        <v>577</v>
      </c>
      <c r="AN29" s="69"/>
      <c r="AO29" s="69"/>
      <c r="AP29" s="69"/>
      <c r="AQ29" s="570" t="s">
        <v>577</v>
      </c>
      <c r="AR29" s="397"/>
      <c r="AS29" s="397"/>
      <c r="AT29" s="571"/>
      <c r="AU29" s="69" t="s">
        <v>577</v>
      </c>
      <c r="AV29" s="69"/>
      <c r="AW29" s="69"/>
      <c r="AX29" s="70"/>
    </row>
    <row r="30" spans="1:50" ht="23.25" customHeight="1" x14ac:dyDescent="0.2">
      <c r="A30" s="202" t="s">
        <v>253</v>
      </c>
      <c r="B30" s="203"/>
      <c r="C30" s="203"/>
      <c r="D30" s="203"/>
      <c r="E30" s="203"/>
      <c r="F30" s="204"/>
      <c r="G30" s="119" t="s">
        <v>269</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1"/>
    </row>
    <row r="31" spans="1:50" ht="23.25" customHeight="1" thickBot="1" x14ac:dyDescent="0.25">
      <c r="A31" s="205"/>
      <c r="B31" s="206"/>
      <c r="C31" s="206"/>
      <c r="D31" s="206"/>
      <c r="E31" s="206"/>
      <c r="F31" s="207"/>
      <c r="G31" s="122"/>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4"/>
    </row>
    <row r="32" spans="1:50" ht="31.5" customHeight="1" x14ac:dyDescent="0.2">
      <c r="A32" s="188" t="s">
        <v>234</v>
      </c>
      <c r="B32" s="189"/>
      <c r="C32" s="189"/>
      <c r="D32" s="189"/>
      <c r="E32" s="189"/>
      <c r="F32" s="190"/>
      <c r="G32" s="197" t="s">
        <v>58</v>
      </c>
      <c r="H32" s="197"/>
      <c r="I32" s="197"/>
      <c r="J32" s="197"/>
      <c r="K32" s="197"/>
      <c r="L32" s="197"/>
      <c r="M32" s="197"/>
      <c r="N32" s="197"/>
      <c r="O32" s="197"/>
      <c r="P32" s="197"/>
      <c r="Q32" s="197"/>
      <c r="R32" s="197"/>
      <c r="S32" s="197"/>
      <c r="T32" s="197"/>
      <c r="U32" s="197"/>
      <c r="V32" s="197"/>
      <c r="W32" s="197"/>
      <c r="X32" s="198"/>
      <c r="Y32" s="485"/>
      <c r="Z32" s="486"/>
      <c r="AA32" s="487"/>
      <c r="AB32" s="131" t="s">
        <v>11</v>
      </c>
      <c r="AC32" s="131"/>
      <c r="AD32" s="131"/>
      <c r="AE32" s="153" t="s">
        <v>262</v>
      </c>
      <c r="AF32" s="154"/>
      <c r="AG32" s="154"/>
      <c r="AH32" s="155"/>
      <c r="AI32" s="153" t="s">
        <v>274</v>
      </c>
      <c r="AJ32" s="154"/>
      <c r="AK32" s="154"/>
      <c r="AL32" s="155"/>
      <c r="AM32" s="153" t="s">
        <v>371</v>
      </c>
      <c r="AN32" s="154"/>
      <c r="AO32" s="154"/>
      <c r="AP32" s="155"/>
      <c r="AQ32" s="143" t="s">
        <v>279</v>
      </c>
      <c r="AR32" s="144"/>
      <c r="AS32" s="144"/>
      <c r="AT32" s="145"/>
      <c r="AU32" s="143" t="s">
        <v>403</v>
      </c>
      <c r="AV32" s="144"/>
      <c r="AW32" s="144"/>
      <c r="AX32" s="146"/>
    </row>
    <row r="33" spans="1:51" ht="23.25" customHeight="1" x14ac:dyDescent="0.2">
      <c r="A33" s="191"/>
      <c r="B33" s="192"/>
      <c r="C33" s="192"/>
      <c r="D33" s="192"/>
      <c r="E33" s="192"/>
      <c r="F33" s="193"/>
      <c r="G33" s="263" t="s">
        <v>579</v>
      </c>
      <c r="H33" s="263"/>
      <c r="I33" s="263"/>
      <c r="J33" s="263"/>
      <c r="K33" s="263"/>
      <c r="L33" s="263"/>
      <c r="M33" s="263"/>
      <c r="N33" s="263"/>
      <c r="O33" s="263"/>
      <c r="P33" s="263"/>
      <c r="Q33" s="263"/>
      <c r="R33" s="263"/>
      <c r="S33" s="263"/>
      <c r="T33" s="263"/>
      <c r="U33" s="263"/>
      <c r="V33" s="263"/>
      <c r="W33" s="263"/>
      <c r="X33" s="355"/>
      <c r="Y33" s="199" t="s">
        <v>54</v>
      </c>
      <c r="Z33" s="200"/>
      <c r="AA33" s="201"/>
      <c r="AB33" s="142" t="s">
        <v>14</v>
      </c>
      <c r="AC33" s="142"/>
      <c r="AD33" s="142"/>
      <c r="AE33" s="67" t="s">
        <v>577</v>
      </c>
      <c r="AF33" s="67"/>
      <c r="AG33" s="67"/>
      <c r="AH33" s="67"/>
      <c r="AI33" s="67" t="s">
        <v>577</v>
      </c>
      <c r="AJ33" s="67"/>
      <c r="AK33" s="67"/>
      <c r="AL33" s="67"/>
      <c r="AM33" s="67">
        <v>100</v>
      </c>
      <c r="AN33" s="67"/>
      <c r="AO33" s="67"/>
      <c r="AP33" s="67"/>
      <c r="AQ33" s="67" t="s">
        <v>577</v>
      </c>
      <c r="AR33" s="67"/>
      <c r="AS33" s="67"/>
      <c r="AT33" s="67"/>
      <c r="AU33" s="68" t="s">
        <v>577</v>
      </c>
      <c r="AV33" s="69"/>
      <c r="AW33" s="69"/>
      <c r="AX33" s="70"/>
    </row>
    <row r="34" spans="1:51" ht="23.25" customHeight="1" x14ac:dyDescent="0.2">
      <c r="A34" s="194"/>
      <c r="B34" s="195"/>
      <c r="C34" s="195"/>
      <c r="D34" s="195"/>
      <c r="E34" s="195"/>
      <c r="F34" s="196"/>
      <c r="G34" s="224"/>
      <c r="H34" s="224"/>
      <c r="I34" s="224"/>
      <c r="J34" s="224"/>
      <c r="K34" s="224"/>
      <c r="L34" s="224"/>
      <c r="M34" s="224"/>
      <c r="N34" s="224"/>
      <c r="O34" s="224"/>
      <c r="P34" s="224"/>
      <c r="Q34" s="224"/>
      <c r="R34" s="224"/>
      <c r="S34" s="224"/>
      <c r="T34" s="224"/>
      <c r="U34" s="224"/>
      <c r="V34" s="224"/>
      <c r="W34" s="224"/>
      <c r="X34" s="356"/>
      <c r="Y34" s="149" t="s">
        <v>55</v>
      </c>
      <c r="Z34" s="126"/>
      <c r="AA34" s="127"/>
      <c r="AB34" s="142" t="s">
        <v>14</v>
      </c>
      <c r="AC34" s="142"/>
      <c r="AD34" s="142"/>
      <c r="AE34" s="67" t="s">
        <v>577</v>
      </c>
      <c r="AF34" s="67"/>
      <c r="AG34" s="67"/>
      <c r="AH34" s="67"/>
      <c r="AI34" s="67" t="s">
        <v>577</v>
      </c>
      <c r="AJ34" s="67"/>
      <c r="AK34" s="67"/>
      <c r="AL34" s="67"/>
      <c r="AM34" s="67">
        <v>99.9</v>
      </c>
      <c r="AN34" s="67"/>
      <c r="AO34" s="67"/>
      <c r="AP34" s="67"/>
      <c r="AQ34" s="67">
        <v>99.9</v>
      </c>
      <c r="AR34" s="67"/>
      <c r="AS34" s="67"/>
      <c r="AT34" s="67"/>
      <c r="AU34" s="71" t="s">
        <v>577</v>
      </c>
      <c r="AV34" s="72"/>
      <c r="AW34" s="72"/>
      <c r="AX34" s="73"/>
    </row>
    <row r="35" spans="1:51" ht="23.25" customHeight="1" x14ac:dyDescent="0.2">
      <c r="A35" s="105" t="s">
        <v>15</v>
      </c>
      <c r="B35" s="106"/>
      <c r="C35" s="106"/>
      <c r="D35" s="106"/>
      <c r="E35" s="106"/>
      <c r="F35" s="107"/>
      <c r="G35" s="147" t="s">
        <v>16</v>
      </c>
      <c r="H35" s="147"/>
      <c r="I35" s="147"/>
      <c r="J35" s="147"/>
      <c r="K35" s="147"/>
      <c r="L35" s="147"/>
      <c r="M35" s="147"/>
      <c r="N35" s="147"/>
      <c r="O35" s="147"/>
      <c r="P35" s="147"/>
      <c r="Q35" s="147"/>
      <c r="R35" s="147"/>
      <c r="S35" s="147"/>
      <c r="T35" s="147"/>
      <c r="U35" s="147"/>
      <c r="V35" s="147"/>
      <c r="W35" s="147"/>
      <c r="X35" s="148"/>
      <c r="Y35" s="360"/>
      <c r="Z35" s="361"/>
      <c r="AA35" s="362"/>
      <c r="AB35" s="298" t="s">
        <v>11</v>
      </c>
      <c r="AC35" s="147"/>
      <c r="AD35" s="148"/>
      <c r="AE35" s="100" t="s">
        <v>262</v>
      </c>
      <c r="AF35" s="100"/>
      <c r="AG35" s="100"/>
      <c r="AH35" s="100"/>
      <c r="AI35" s="100" t="s">
        <v>274</v>
      </c>
      <c r="AJ35" s="100"/>
      <c r="AK35" s="100"/>
      <c r="AL35" s="100"/>
      <c r="AM35" s="100" t="s">
        <v>371</v>
      </c>
      <c r="AN35" s="100"/>
      <c r="AO35" s="100"/>
      <c r="AP35" s="100"/>
      <c r="AQ35" s="352" t="s">
        <v>404</v>
      </c>
      <c r="AR35" s="353"/>
      <c r="AS35" s="353"/>
      <c r="AT35" s="353"/>
      <c r="AU35" s="353"/>
      <c r="AV35" s="353"/>
      <c r="AW35" s="353"/>
      <c r="AX35" s="354"/>
    </row>
    <row r="36" spans="1:51" ht="23.25" customHeight="1" x14ac:dyDescent="0.2">
      <c r="A36" s="108"/>
      <c r="B36" s="109"/>
      <c r="C36" s="109"/>
      <c r="D36" s="109"/>
      <c r="E36" s="109"/>
      <c r="F36" s="110"/>
      <c r="G36" s="363" t="s">
        <v>580</v>
      </c>
      <c r="H36" s="363"/>
      <c r="I36" s="363"/>
      <c r="J36" s="363"/>
      <c r="K36" s="363"/>
      <c r="L36" s="363"/>
      <c r="M36" s="363"/>
      <c r="N36" s="363"/>
      <c r="O36" s="363"/>
      <c r="P36" s="363"/>
      <c r="Q36" s="363"/>
      <c r="R36" s="363"/>
      <c r="S36" s="363"/>
      <c r="T36" s="363"/>
      <c r="U36" s="363"/>
      <c r="V36" s="363"/>
      <c r="W36" s="363"/>
      <c r="X36" s="363"/>
      <c r="Y36" s="365" t="s">
        <v>15</v>
      </c>
      <c r="Z36" s="366"/>
      <c r="AA36" s="367"/>
      <c r="AB36" s="357" t="s">
        <v>581</v>
      </c>
      <c r="AC36" s="358"/>
      <c r="AD36" s="359"/>
      <c r="AE36" s="67" t="s">
        <v>577</v>
      </c>
      <c r="AF36" s="67"/>
      <c r="AG36" s="67"/>
      <c r="AH36" s="67"/>
      <c r="AI36" s="67" t="s">
        <v>577</v>
      </c>
      <c r="AJ36" s="67"/>
      <c r="AK36" s="67"/>
      <c r="AL36" s="67"/>
      <c r="AM36" s="67" t="s">
        <v>587</v>
      </c>
      <c r="AN36" s="67"/>
      <c r="AO36" s="67"/>
      <c r="AP36" s="67"/>
      <c r="AQ36" s="68">
        <v>1.1000000000000001</v>
      </c>
      <c r="AR36" s="69"/>
      <c r="AS36" s="69"/>
      <c r="AT36" s="69"/>
      <c r="AU36" s="69"/>
      <c r="AV36" s="69"/>
      <c r="AW36" s="69"/>
      <c r="AX36" s="70"/>
    </row>
    <row r="37" spans="1:51" ht="46.5" customHeight="1" thickBot="1" x14ac:dyDescent="0.25">
      <c r="A37" s="111"/>
      <c r="B37" s="112"/>
      <c r="C37" s="112"/>
      <c r="D37" s="112"/>
      <c r="E37" s="112"/>
      <c r="F37" s="113"/>
      <c r="G37" s="364"/>
      <c r="H37" s="364"/>
      <c r="I37" s="364"/>
      <c r="J37" s="364"/>
      <c r="K37" s="364"/>
      <c r="L37" s="364"/>
      <c r="M37" s="364"/>
      <c r="N37" s="364"/>
      <c r="O37" s="364"/>
      <c r="P37" s="364"/>
      <c r="Q37" s="364"/>
      <c r="R37" s="364"/>
      <c r="S37" s="364"/>
      <c r="T37" s="364"/>
      <c r="U37" s="364"/>
      <c r="V37" s="364"/>
      <c r="W37" s="364"/>
      <c r="X37" s="364"/>
      <c r="Y37" s="125" t="s">
        <v>48</v>
      </c>
      <c r="Z37" s="126"/>
      <c r="AA37" s="127"/>
      <c r="AB37" s="128" t="s">
        <v>582</v>
      </c>
      <c r="AC37" s="129"/>
      <c r="AD37" s="130"/>
      <c r="AE37" s="350" t="s">
        <v>577</v>
      </c>
      <c r="AF37" s="350"/>
      <c r="AG37" s="350"/>
      <c r="AH37" s="350"/>
      <c r="AI37" s="350" t="s">
        <v>577</v>
      </c>
      <c r="AJ37" s="350"/>
      <c r="AK37" s="350"/>
      <c r="AL37" s="350"/>
      <c r="AM37" s="350" t="s">
        <v>587</v>
      </c>
      <c r="AN37" s="350"/>
      <c r="AO37" s="350"/>
      <c r="AP37" s="350"/>
      <c r="AQ37" s="350" t="s">
        <v>652</v>
      </c>
      <c r="AR37" s="350"/>
      <c r="AS37" s="350"/>
      <c r="AT37" s="350"/>
      <c r="AU37" s="350"/>
      <c r="AV37" s="350"/>
      <c r="AW37" s="350"/>
      <c r="AX37" s="351"/>
    </row>
    <row r="38" spans="1:51" ht="45" customHeight="1" x14ac:dyDescent="0.2">
      <c r="A38" s="78" t="s">
        <v>268</v>
      </c>
      <c r="B38" s="75"/>
      <c r="C38" s="74" t="s">
        <v>172</v>
      </c>
      <c r="D38" s="75"/>
      <c r="E38" s="542" t="s">
        <v>197</v>
      </c>
      <c r="F38" s="543"/>
      <c r="G38" s="390" t="s">
        <v>584</v>
      </c>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c r="AY38">
        <f>COUNTA($G$38)</f>
        <v>1</v>
      </c>
    </row>
    <row r="39" spans="1:51" ht="45" customHeight="1" x14ac:dyDescent="0.2">
      <c r="A39" s="79"/>
      <c r="B39" s="77"/>
      <c r="C39" s="76"/>
      <c r="D39" s="77"/>
      <c r="E39" s="573" t="s">
        <v>196</v>
      </c>
      <c r="F39" s="574"/>
      <c r="G39" s="403" t="s">
        <v>585</v>
      </c>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49"/>
      <c r="AX39" s="550"/>
      <c r="AY39">
        <f>$AY$38</f>
        <v>1</v>
      </c>
    </row>
    <row r="40" spans="1:51" ht="18.75" customHeight="1" x14ac:dyDescent="0.2">
      <c r="A40" s="79"/>
      <c r="B40" s="77"/>
      <c r="C40" s="76"/>
      <c r="D40" s="77"/>
      <c r="E40" s="76"/>
      <c r="F40" s="393"/>
      <c r="G40" s="596" t="s">
        <v>181</v>
      </c>
      <c r="H40" s="597"/>
      <c r="I40" s="597"/>
      <c r="J40" s="597"/>
      <c r="K40" s="597"/>
      <c r="L40" s="597"/>
      <c r="M40" s="597"/>
      <c r="N40" s="597"/>
      <c r="O40" s="597"/>
      <c r="P40" s="597"/>
      <c r="Q40" s="597"/>
      <c r="R40" s="597"/>
      <c r="S40" s="597"/>
      <c r="T40" s="597"/>
      <c r="U40" s="597"/>
      <c r="V40" s="597"/>
      <c r="W40" s="597"/>
      <c r="X40" s="598"/>
      <c r="Y40" s="600"/>
      <c r="Z40" s="601"/>
      <c r="AA40" s="602"/>
      <c r="AB40" s="606" t="s">
        <v>11</v>
      </c>
      <c r="AC40" s="597"/>
      <c r="AD40" s="598"/>
      <c r="AE40" s="608" t="s">
        <v>262</v>
      </c>
      <c r="AF40" s="609"/>
      <c r="AG40" s="609"/>
      <c r="AH40" s="610"/>
      <c r="AI40" s="608" t="s">
        <v>274</v>
      </c>
      <c r="AJ40" s="609"/>
      <c r="AK40" s="609"/>
      <c r="AL40" s="610"/>
      <c r="AM40" s="608" t="s">
        <v>558</v>
      </c>
      <c r="AN40" s="609"/>
      <c r="AO40" s="609"/>
      <c r="AP40" s="610"/>
      <c r="AQ40" s="606" t="s">
        <v>170</v>
      </c>
      <c r="AR40" s="597"/>
      <c r="AS40" s="597"/>
      <c r="AT40" s="598"/>
      <c r="AU40" s="624" t="s">
        <v>183</v>
      </c>
      <c r="AV40" s="624"/>
      <c r="AW40" s="624"/>
      <c r="AX40" s="625"/>
      <c r="AY40">
        <f>COUNTA($G$42)</f>
        <v>1</v>
      </c>
    </row>
    <row r="41" spans="1:51" ht="18.75" customHeight="1" x14ac:dyDescent="0.2">
      <c r="A41" s="79"/>
      <c r="B41" s="77"/>
      <c r="C41" s="76"/>
      <c r="D41" s="77"/>
      <c r="E41" s="76"/>
      <c r="F41" s="393"/>
      <c r="G41" s="599"/>
      <c r="H41" s="400"/>
      <c r="I41" s="400"/>
      <c r="J41" s="400"/>
      <c r="K41" s="400"/>
      <c r="L41" s="400"/>
      <c r="M41" s="400"/>
      <c r="N41" s="400"/>
      <c r="O41" s="400"/>
      <c r="P41" s="400"/>
      <c r="Q41" s="400"/>
      <c r="R41" s="400"/>
      <c r="S41" s="400"/>
      <c r="T41" s="400"/>
      <c r="U41" s="400"/>
      <c r="V41" s="400"/>
      <c r="W41" s="400"/>
      <c r="X41" s="566"/>
      <c r="Y41" s="603"/>
      <c r="Z41" s="604"/>
      <c r="AA41" s="605"/>
      <c r="AB41" s="607"/>
      <c r="AC41" s="400"/>
      <c r="AD41" s="566"/>
      <c r="AE41" s="607"/>
      <c r="AF41" s="400"/>
      <c r="AG41" s="400"/>
      <c r="AH41" s="566"/>
      <c r="AI41" s="607"/>
      <c r="AJ41" s="400"/>
      <c r="AK41" s="400"/>
      <c r="AL41" s="566"/>
      <c r="AM41" s="607"/>
      <c r="AN41" s="400"/>
      <c r="AO41" s="400"/>
      <c r="AP41" s="566"/>
      <c r="AQ41" s="615" t="s">
        <v>583</v>
      </c>
      <c r="AR41" s="568"/>
      <c r="AS41" s="400" t="s">
        <v>171</v>
      </c>
      <c r="AT41" s="566"/>
      <c r="AU41" s="399" t="s">
        <v>583</v>
      </c>
      <c r="AV41" s="399"/>
      <c r="AW41" s="400" t="s">
        <v>165</v>
      </c>
      <c r="AX41" s="401"/>
      <c r="AY41">
        <f>$AY$40</f>
        <v>1</v>
      </c>
    </row>
    <row r="42" spans="1:51" ht="39.75" customHeight="1" x14ac:dyDescent="0.2">
      <c r="A42" s="79"/>
      <c r="B42" s="77"/>
      <c r="C42" s="76"/>
      <c r="D42" s="77"/>
      <c r="E42" s="76"/>
      <c r="F42" s="393"/>
      <c r="G42" s="402" t="s">
        <v>583</v>
      </c>
      <c r="H42" s="263"/>
      <c r="I42" s="263"/>
      <c r="J42" s="263"/>
      <c r="K42" s="263"/>
      <c r="L42" s="263"/>
      <c r="M42" s="263"/>
      <c r="N42" s="263"/>
      <c r="O42" s="263"/>
      <c r="P42" s="263"/>
      <c r="Q42" s="263"/>
      <c r="R42" s="263"/>
      <c r="S42" s="263"/>
      <c r="T42" s="263"/>
      <c r="U42" s="263"/>
      <c r="V42" s="263"/>
      <c r="W42" s="263"/>
      <c r="X42" s="355"/>
      <c r="Y42" s="621" t="s">
        <v>182</v>
      </c>
      <c r="Z42" s="622"/>
      <c r="AA42" s="623"/>
      <c r="AB42" s="394" t="s">
        <v>583</v>
      </c>
      <c r="AC42" s="395"/>
      <c r="AD42" s="395"/>
      <c r="AE42" s="396" t="s">
        <v>583</v>
      </c>
      <c r="AF42" s="397"/>
      <c r="AG42" s="397"/>
      <c r="AH42" s="397"/>
      <c r="AI42" s="396" t="s">
        <v>577</v>
      </c>
      <c r="AJ42" s="397"/>
      <c r="AK42" s="397"/>
      <c r="AL42" s="397"/>
      <c r="AM42" s="396" t="s">
        <v>577</v>
      </c>
      <c r="AN42" s="397"/>
      <c r="AO42" s="397"/>
      <c r="AP42" s="397"/>
      <c r="AQ42" s="396" t="s">
        <v>577</v>
      </c>
      <c r="AR42" s="397"/>
      <c r="AS42" s="397"/>
      <c r="AT42" s="397"/>
      <c r="AU42" s="396" t="s">
        <v>583</v>
      </c>
      <c r="AV42" s="397"/>
      <c r="AW42" s="397"/>
      <c r="AX42" s="595"/>
      <c r="AY42">
        <f t="shared" ref="AY42:AY43" si="4">$AY$40</f>
        <v>1</v>
      </c>
    </row>
    <row r="43" spans="1:51" ht="39.75" customHeight="1" x14ac:dyDescent="0.2">
      <c r="A43" s="79"/>
      <c r="B43" s="77"/>
      <c r="C43" s="76"/>
      <c r="D43" s="77"/>
      <c r="E43" s="76"/>
      <c r="F43" s="393"/>
      <c r="G43" s="403"/>
      <c r="H43" s="224"/>
      <c r="I43" s="224"/>
      <c r="J43" s="224"/>
      <c r="K43" s="224"/>
      <c r="L43" s="224"/>
      <c r="M43" s="224"/>
      <c r="N43" s="224"/>
      <c r="O43" s="224"/>
      <c r="P43" s="224"/>
      <c r="Q43" s="224"/>
      <c r="R43" s="224"/>
      <c r="S43" s="224"/>
      <c r="T43" s="224"/>
      <c r="U43" s="224"/>
      <c r="V43" s="224"/>
      <c r="W43" s="224"/>
      <c r="X43" s="356"/>
      <c r="Y43" s="616" t="s">
        <v>53</v>
      </c>
      <c r="Z43" s="617"/>
      <c r="AA43" s="618"/>
      <c r="AB43" s="619" t="s">
        <v>583</v>
      </c>
      <c r="AC43" s="620"/>
      <c r="AD43" s="620"/>
      <c r="AE43" s="396" t="s">
        <v>577</v>
      </c>
      <c r="AF43" s="397"/>
      <c r="AG43" s="397"/>
      <c r="AH43" s="397"/>
      <c r="AI43" s="396" t="s">
        <v>577</v>
      </c>
      <c r="AJ43" s="397"/>
      <c r="AK43" s="397"/>
      <c r="AL43" s="397"/>
      <c r="AM43" s="396" t="s">
        <v>577</v>
      </c>
      <c r="AN43" s="397"/>
      <c r="AO43" s="397"/>
      <c r="AP43" s="397"/>
      <c r="AQ43" s="396" t="s">
        <v>577</v>
      </c>
      <c r="AR43" s="397"/>
      <c r="AS43" s="397"/>
      <c r="AT43" s="397"/>
      <c r="AU43" s="396" t="s">
        <v>583</v>
      </c>
      <c r="AV43" s="397"/>
      <c r="AW43" s="397"/>
      <c r="AX43" s="595"/>
      <c r="AY43">
        <f t="shared" si="4"/>
        <v>1</v>
      </c>
    </row>
    <row r="44" spans="1:51" ht="23.25" customHeight="1" x14ac:dyDescent="0.2">
      <c r="A44" s="79"/>
      <c r="B44" s="77"/>
      <c r="C44" s="76"/>
      <c r="D44" s="77"/>
      <c r="E44" s="551" t="s">
        <v>199</v>
      </c>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3"/>
      <c r="AY44">
        <f>COUNTA($E$45)</f>
        <v>1</v>
      </c>
    </row>
    <row r="45" spans="1:51" ht="24.75" customHeight="1" x14ac:dyDescent="0.2">
      <c r="A45" s="79"/>
      <c r="B45" s="77"/>
      <c r="C45" s="76"/>
      <c r="D45" s="77"/>
      <c r="E45" s="262" t="s">
        <v>586</v>
      </c>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4"/>
      <c r="AY45">
        <f>$AY$44</f>
        <v>1</v>
      </c>
    </row>
    <row r="46" spans="1:51" ht="24.75" customHeight="1" x14ac:dyDescent="0.2">
      <c r="A46" s="79"/>
      <c r="B46" s="77"/>
      <c r="C46" s="76"/>
      <c r="D46" s="77"/>
      <c r="E46" s="265"/>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7"/>
      <c r="AY46">
        <f>$AY$44</f>
        <v>1</v>
      </c>
    </row>
    <row r="47" spans="1:51" ht="34.5" customHeight="1" x14ac:dyDescent="0.2">
      <c r="A47" s="79"/>
      <c r="B47" s="77"/>
      <c r="C47" s="76"/>
      <c r="D47" s="77"/>
      <c r="E47" s="573" t="s">
        <v>266</v>
      </c>
      <c r="F47" s="574"/>
      <c r="G47" s="626" t="s">
        <v>184</v>
      </c>
      <c r="H47" s="552"/>
      <c r="I47" s="552"/>
      <c r="J47" s="627" t="s">
        <v>577</v>
      </c>
      <c r="K47" s="628"/>
      <c r="L47" s="628"/>
      <c r="M47" s="628"/>
      <c r="N47" s="628"/>
      <c r="O47" s="628"/>
      <c r="P47" s="628"/>
      <c r="Q47" s="628"/>
      <c r="R47" s="628"/>
      <c r="S47" s="628"/>
      <c r="T47" s="629"/>
      <c r="U47" s="630"/>
      <c r="V47" s="630"/>
      <c r="W47" s="630"/>
      <c r="X47" s="630"/>
      <c r="Y47" s="630"/>
      <c r="Z47" s="630"/>
      <c r="AA47" s="630"/>
      <c r="AB47" s="630"/>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c r="AY47" s="58" t="str">
        <f>IF(SUBSTITUTE($J$47,"-","")="","0","1")</f>
        <v>0</v>
      </c>
    </row>
    <row r="48" spans="1:51" ht="18.75" customHeight="1" x14ac:dyDescent="0.2">
      <c r="A48" s="79"/>
      <c r="B48" s="77"/>
      <c r="C48" s="76"/>
      <c r="D48" s="77"/>
      <c r="E48" s="632" t="s">
        <v>176</v>
      </c>
      <c r="F48" s="633"/>
      <c r="G48" s="634" t="s">
        <v>173</v>
      </c>
      <c r="H48" s="609"/>
      <c r="I48" s="609"/>
      <c r="J48" s="609"/>
      <c r="K48" s="609"/>
      <c r="L48" s="609"/>
      <c r="M48" s="609"/>
      <c r="N48" s="609"/>
      <c r="O48" s="609"/>
      <c r="P48" s="609"/>
      <c r="Q48" s="609"/>
      <c r="R48" s="609"/>
      <c r="S48" s="609"/>
      <c r="T48" s="609"/>
      <c r="U48" s="609"/>
      <c r="V48" s="609"/>
      <c r="W48" s="609"/>
      <c r="X48" s="610"/>
      <c r="Y48" s="603"/>
      <c r="Z48" s="604"/>
      <c r="AA48" s="605"/>
      <c r="AB48" s="608" t="s">
        <v>11</v>
      </c>
      <c r="AC48" s="609"/>
      <c r="AD48" s="610"/>
      <c r="AE48" s="635" t="s">
        <v>175</v>
      </c>
      <c r="AF48" s="636"/>
      <c r="AG48" s="636"/>
      <c r="AH48" s="637"/>
      <c r="AI48" s="638" t="s">
        <v>405</v>
      </c>
      <c r="AJ48" s="638"/>
      <c r="AK48" s="638"/>
      <c r="AL48" s="608"/>
      <c r="AM48" s="638" t="s">
        <v>406</v>
      </c>
      <c r="AN48" s="638"/>
      <c r="AO48" s="638"/>
      <c r="AP48" s="608"/>
      <c r="AQ48" s="608" t="s">
        <v>170</v>
      </c>
      <c r="AR48" s="609"/>
      <c r="AS48" s="609"/>
      <c r="AT48" s="610"/>
      <c r="AU48" s="613" t="s">
        <v>129</v>
      </c>
      <c r="AV48" s="613"/>
      <c r="AW48" s="613"/>
      <c r="AX48" s="614"/>
      <c r="AY48">
        <f>COUNTA($G$50)</f>
        <v>1</v>
      </c>
    </row>
    <row r="49" spans="1:51" ht="18.75" customHeight="1" x14ac:dyDescent="0.2">
      <c r="A49" s="79"/>
      <c r="B49" s="77"/>
      <c r="C49" s="76"/>
      <c r="D49" s="77"/>
      <c r="E49" s="632"/>
      <c r="F49" s="633"/>
      <c r="G49" s="599"/>
      <c r="H49" s="400"/>
      <c r="I49" s="400"/>
      <c r="J49" s="400"/>
      <c r="K49" s="400"/>
      <c r="L49" s="400"/>
      <c r="M49" s="400"/>
      <c r="N49" s="400"/>
      <c r="O49" s="400"/>
      <c r="P49" s="400"/>
      <c r="Q49" s="400"/>
      <c r="R49" s="400"/>
      <c r="S49" s="400"/>
      <c r="T49" s="400"/>
      <c r="U49" s="400"/>
      <c r="V49" s="400"/>
      <c r="W49" s="400"/>
      <c r="X49" s="566"/>
      <c r="Y49" s="603"/>
      <c r="Z49" s="604"/>
      <c r="AA49" s="605"/>
      <c r="AB49" s="607"/>
      <c r="AC49" s="400"/>
      <c r="AD49" s="566"/>
      <c r="AE49" s="399" t="s">
        <v>650</v>
      </c>
      <c r="AF49" s="399"/>
      <c r="AG49" s="400" t="s">
        <v>171</v>
      </c>
      <c r="AH49" s="566"/>
      <c r="AI49" s="639"/>
      <c r="AJ49" s="639"/>
      <c r="AK49" s="639"/>
      <c r="AL49" s="607"/>
      <c r="AM49" s="639"/>
      <c r="AN49" s="639"/>
      <c r="AO49" s="639"/>
      <c r="AP49" s="607"/>
      <c r="AQ49" s="572" t="s">
        <v>650</v>
      </c>
      <c r="AR49" s="399"/>
      <c r="AS49" s="400" t="s">
        <v>171</v>
      </c>
      <c r="AT49" s="566"/>
      <c r="AU49" s="399" t="s">
        <v>650</v>
      </c>
      <c r="AV49" s="399"/>
      <c r="AW49" s="400" t="s">
        <v>165</v>
      </c>
      <c r="AX49" s="401"/>
      <c r="AY49">
        <f>$AY$48</f>
        <v>1</v>
      </c>
    </row>
    <row r="50" spans="1:51" ht="23.25" customHeight="1" x14ac:dyDescent="0.2">
      <c r="A50" s="79"/>
      <c r="B50" s="77"/>
      <c r="C50" s="76"/>
      <c r="D50" s="77"/>
      <c r="E50" s="632"/>
      <c r="F50" s="633"/>
      <c r="G50" s="402" t="s">
        <v>650</v>
      </c>
      <c r="H50" s="263"/>
      <c r="I50" s="263"/>
      <c r="J50" s="263"/>
      <c r="K50" s="263"/>
      <c r="L50" s="263"/>
      <c r="M50" s="263"/>
      <c r="N50" s="263"/>
      <c r="O50" s="263"/>
      <c r="P50" s="263"/>
      <c r="Q50" s="263"/>
      <c r="R50" s="263"/>
      <c r="S50" s="263"/>
      <c r="T50" s="263"/>
      <c r="U50" s="263"/>
      <c r="V50" s="263"/>
      <c r="W50" s="263"/>
      <c r="X50" s="355"/>
      <c r="Y50" s="621" t="s">
        <v>12</v>
      </c>
      <c r="Z50" s="622"/>
      <c r="AA50" s="623"/>
      <c r="AB50" s="620" t="s">
        <v>650</v>
      </c>
      <c r="AC50" s="620"/>
      <c r="AD50" s="620"/>
      <c r="AE50" s="570" t="s">
        <v>650</v>
      </c>
      <c r="AF50" s="397"/>
      <c r="AG50" s="397"/>
      <c r="AH50" s="397"/>
      <c r="AI50" s="570" t="s">
        <v>577</v>
      </c>
      <c r="AJ50" s="397"/>
      <c r="AK50" s="397"/>
      <c r="AL50" s="397"/>
      <c r="AM50" s="570" t="s">
        <v>577</v>
      </c>
      <c r="AN50" s="397"/>
      <c r="AO50" s="397"/>
      <c r="AP50" s="571"/>
      <c r="AQ50" s="570" t="s">
        <v>577</v>
      </c>
      <c r="AR50" s="397"/>
      <c r="AS50" s="397"/>
      <c r="AT50" s="571"/>
      <c r="AU50" s="397" t="s">
        <v>650</v>
      </c>
      <c r="AV50" s="397"/>
      <c r="AW50" s="397"/>
      <c r="AX50" s="595"/>
      <c r="AY50">
        <f t="shared" ref="AY50:AY52" si="5">$AY$48</f>
        <v>1</v>
      </c>
    </row>
    <row r="51" spans="1:51" ht="23.25" customHeight="1" x14ac:dyDescent="0.2">
      <c r="A51" s="79"/>
      <c r="B51" s="77"/>
      <c r="C51" s="76"/>
      <c r="D51" s="77"/>
      <c r="E51" s="632"/>
      <c r="F51" s="633"/>
      <c r="G51" s="640"/>
      <c r="H51" s="266"/>
      <c r="I51" s="266"/>
      <c r="J51" s="266"/>
      <c r="K51" s="266"/>
      <c r="L51" s="266"/>
      <c r="M51" s="266"/>
      <c r="N51" s="266"/>
      <c r="O51" s="266"/>
      <c r="P51" s="266"/>
      <c r="Q51" s="266"/>
      <c r="R51" s="266"/>
      <c r="S51" s="266"/>
      <c r="T51" s="266"/>
      <c r="U51" s="266"/>
      <c r="V51" s="266"/>
      <c r="W51" s="266"/>
      <c r="X51" s="376"/>
      <c r="Y51" s="616" t="s">
        <v>53</v>
      </c>
      <c r="Z51" s="617"/>
      <c r="AA51" s="618"/>
      <c r="AB51" s="395" t="s">
        <v>650</v>
      </c>
      <c r="AC51" s="395"/>
      <c r="AD51" s="395"/>
      <c r="AE51" s="570" t="s">
        <v>577</v>
      </c>
      <c r="AF51" s="397"/>
      <c r="AG51" s="397"/>
      <c r="AH51" s="571"/>
      <c r="AI51" s="570" t="s">
        <v>577</v>
      </c>
      <c r="AJ51" s="397"/>
      <c r="AK51" s="397"/>
      <c r="AL51" s="397"/>
      <c r="AM51" s="570" t="s">
        <v>577</v>
      </c>
      <c r="AN51" s="397"/>
      <c r="AO51" s="397"/>
      <c r="AP51" s="571"/>
      <c r="AQ51" s="570" t="s">
        <v>577</v>
      </c>
      <c r="AR51" s="397"/>
      <c r="AS51" s="397"/>
      <c r="AT51" s="571"/>
      <c r="AU51" s="397" t="s">
        <v>650</v>
      </c>
      <c r="AV51" s="397"/>
      <c r="AW51" s="397"/>
      <c r="AX51" s="595"/>
      <c r="AY51">
        <f t="shared" si="5"/>
        <v>1</v>
      </c>
    </row>
    <row r="52" spans="1:51" ht="23.25" customHeight="1" x14ac:dyDescent="0.2">
      <c r="A52" s="79"/>
      <c r="B52" s="77"/>
      <c r="C52" s="76"/>
      <c r="D52" s="77"/>
      <c r="E52" s="632"/>
      <c r="F52" s="633"/>
      <c r="G52" s="403"/>
      <c r="H52" s="224"/>
      <c r="I52" s="224"/>
      <c r="J52" s="224"/>
      <c r="K52" s="224"/>
      <c r="L52" s="224"/>
      <c r="M52" s="224"/>
      <c r="N52" s="224"/>
      <c r="O52" s="224"/>
      <c r="P52" s="224"/>
      <c r="Q52" s="224"/>
      <c r="R52" s="224"/>
      <c r="S52" s="224"/>
      <c r="T52" s="224"/>
      <c r="U52" s="224"/>
      <c r="V52" s="224"/>
      <c r="W52" s="224"/>
      <c r="X52" s="356"/>
      <c r="Y52" s="616" t="s">
        <v>13</v>
      </c>
      <c r="Z52" s="617"/>
      <c r="AA52" s="618"/>
      <c r="AB52" s="641" t="s">
        <v>166</v>
      </c>
      <c r="AC52" s="641"/>
      <c r="AD52" s="641"/>
      <c r="AE52" s="570" t="s">
        <v>577</v>
      </c>
      <c r="AF52" s="397"/>
      <c r="AG52" s="397"/>
      <c r="AH52" s="571"/>
      <c r="AI52" s="570" t="s">
        <v>577</v>
      </c>
      <c r="AJ52" s="397"/>
      <c r="AK52" s="397"/>
      <c r="AL52" s="397"/>
      <c r="AM52" s="570" t="s">
        <v>577</v>
      </c>
      <c r="AN52" s="397"/>
      <c r="AO52" s="397"/>
      <c r="AP52" s="571"/>
      <c r="AQ52" s="570" t="s">
        <v>577</v>
      </c>
      <c r="AR52" s="397"/>
      <c r="AS52" s="397"/>
      <c r="AT52" s="571"/>
      <c r="AU52" s="397" t="s">
        <v>650</v>
      </c>
      <c r="AV52" s="397"/>
      <c r="AW52" s="397"/>
      <c r="AX52" s="595"/>
      <c r="AY52">
        <f t="shared" si="5"/>
        <v>1</v>
      </c>
    </row>
    <row r="53" spans="1:51" ht="18.75" customHeight="1" x14ac:dyDescent="0.2">
      <c r="A53" s="79"/>
      <c r="B53" s="77"/>
      <c r="C53" s="76"/>
      <c r="D53" s="77"/>
      <c r="E53" s="632" t="s">
        <v>177</v>
      </c>
      <c r="F53" s="633"/>
      <c r="G53" s="634" t="s">
        <v>174</v>
      </c>
      <c r="H53" s="609"/>
      <c r="I53" s="609"/>
      <c r="J53" s="609"/>
      <c r="K53" s="609"/>
      <c r="L53" s="609"/>
      <c r="M53" s="609"/>
      <c r="N53" s="609"/>
      <c r="O53" s="609"/>
      <c r="P53" s="609"/>
      <c r="Q53" s="609"/>
      <c r="R53" s="609"/>
      <c r="S53" s="609"/>
      <c r="T53" s="609"/>
      <c r="U53" s="609"/>
      <c r="V53" s="609"/>
      <c r="W53" s="609"/>
      <c r="X53" s="610"/>
      <c r="Y53" s="603"/>
      <c r="Z53" s="604"/>
      <c r="AA53" s="605"/>
      <c r="AB53" s="608" t="s">
        <v>11</v>
      </c>
      <c r="AC53" s="609"/>
      <c r="AD53" s="610"/>
      <c r="AE53" s="635" t="s">
        <v>175</v>
      </c>
      <c r="AF53" s="636"/>
      <c r="AG53" s="636"/>
      <c r="AH53" s="637"/>
      <c r="AI53" s="638" t="s">
        <v>405</v>
      </c>
      <c r="AJ53" s="638"/>
      <c r="AK53" s="638"/>
      <c r="AL53" s="608"/>
      <c r="AM53" s="638" t="s">
        <v>406</v>
      </c>
      <c r="AN53" s="638"/>
      <c r="AO53" s="638"/>
      <c r="AP53" s="608"/>
      <c r="AQ53" s="608" t="s">
        <v>170</v>
      </c>
      <c r="AR53" s="609"/>
      <c r="AS53" s="609"/>
      <c r="AT53" s="610"/>
      <c r="AU53" s="613" t="s">
        <v>129</v>
      </c>
      <c r="AV53" s="613"/>
      <c r="AW53" s="613"/>
      <c r="AX53" s="614"/>
      <c r="AY53">
        <f>COUNTA($G$55)</f>
        <v>1</v>
      </c>
    </row>
    <row r="54" spans="1:51" ht="18.75" customHeight="1" x14ac:dyDescent="0.2">
      <c r="A54" s="79"/>
      <c r="B54" s="77"/>
      <c r="C54" s="76"/>
      <c r="D54" s="77"/>
      <c r="E54" s="632"/>
      <c r="F54" s="633"/>
      <c r="G54" s="599"/>
      <c r="H54" s="400"/>
      <c r="I54" s="400"/>
      <c r="J54" s="400"/>
      <c r="K54" s="400"/>
      <c r="L54" s="400"/>
      <c r="M54" s="400"/>
      <c r="N54" s="400"/>
      <c r="O54" s="400"/>
      <c r="P54" s="400"/>
      <c r="Q54" s="400"/>
      <c r="R54" s="400"/>
      <c r="S54" s="400"/>
      <c r="T54" s="400"/>
      <c r="U54" s="400"/>
      <c r="V54" s="400"/>
      <c r="W54" s="400"/>
      <c r="X54" s="566"/>
      <c r="Y54" s="603"/>
      <c r="Z54" s="604"/>
      <c r="AA54" s="605"/>
      <c r="AB54" s="607"/>
      <c r="AC54" s="400"/>
      <c r="AD54" s="566"/>
      <c r="AE54" s="399" t="s">
        <v>650</v>
      </c>
      <c r="AF54" s="399"/>
      <c r="AG54" s="400" t="s">
        <v>171</v>
      </c>
      <c r="AH54" s="566"/>
      <c r="AI54" s="639"/>
      <c r="AJ54" s="639"/>
      <c r="AK54" s="639"/>
      <c r="AL54" s="607"/>
      <c r="AM54" s="639"/>
      <c r="AN54" s="639"/>
      <c r="AO54" s="639"/>
      <c r="AP54" s="607"/>
      <c r="AQ54" s="572" t="s">
        <v>650</v>
      </c>
      <c r="AR54" s="399"/>
      <c r="AS54" s="400" t="s">
        <v>171</v>
      </c>
      <c r="AT54" s="566"/>
      <c r="AU54" s="399" t="s">
        <v>650</v>
      </c>
      <c r="AV54" s="399"/>
      <c r="AW54" s="400" t="s">
        <v>165</v>
      </c>
      <c r="AX54" s="401"/>
      <c r="AY54">
        <f>$AY$53</f>
        <v>1</v>
      </c>
    </row>
    <row r="55" spans="1:51" ht="23.25" customHeight="1" x14ac:dyDescent="0.2">
      <c r="A55" s="79"/>
      <c r="B55" s="77"/>
      <c r="C55" s="76"/>
      <c r="D55" s="77"/>
      <c r="E55" s="632"/>
      <c r="F55" s="633"/>
      <c r="G55" s="402" t="s">
        <v>650</v>
      </c>
      <c r="H55" s="263"/>
      <c r="I55" s="263"/>
      <c r="J55" s="263"/>
      <c r="K55" s="263"/>
      <c r="L55" s="263"/>
      <c r="M55" s="263"/>
      <c r="N55" s="263"/>
      <c r="O55" s="263"/>
      <c r="P55" s="263"/>
      <c r="Q55" s="263"/>
      <c r="R55" s="263"/>
      <c r="S55" s="263"/>
      <c r="T55" s="263"/>
      <c r="U55" s="263"/>
      <c r="V55" s="263"/>
      <c r="W55" s="263"/>
      <c r="X55" s="355"/>
      <c r="Y55" s="621" t="s">
        <v>12</v>
      </c>
      <c r="Z55" s="622"/>
      <c r="AA55" s="623"/>
      <c r="AB55" s="620" t="s">
        <v>650</v>
      </c>
      <c r="AC55" s="620"/>
      <c r="AD55" s="620"/>
      <c r="AE55" s="570" t="s">
        <v>650</v>
      </c>
      <c r="AF55" s="397"/>
      <c r="AG55" s="397"/>
      <c r="AH55" s="397"/>
      <c r="AI55" s="570" t="s">
        <v>577</v>
      </c>
      <c r="AJ55" s="397"/>
      <c r="AK55" s="397"/>
      <c r="AL55" s="397"/>
      <c r="AM55" s="570" t="s">
        <v>577</v>
      </c>
      <c r="AN55" s="397"/>
      <c r="AO55" s="397"/>
      <c r="AP55" s="571"/>
      <c r="AQ55" s="570" t="s">
        <v>577</v>
      </c>
      <c r="AR55" s="397"/>
      <c r="AS55" s="397"/>
      <c r="AT55" s="571"/>
      <c r="AU55" s="397" t="s">
        <v>577</v>
      </c>
      <c r="AV55" s="397"/>
      <c r="AW55" s="397"/>
      <c r="AX55" s="595"/>
      <c r="AY55">
        <f t="shared" ref="AY55:AY57" si="6">$AY$53</f>
        <v>1</v>
      </c>
    </row>
    <row r="56" spans="1:51" ht="23.25" customHeight="1" x14ac:dyDescent="0.2">
      <c r="A56" s="79"/>
      <c r="B56" s="77"/>
      <c r="C56" s="76"/>
      <c r="D56" s="77"/>
      <c r="E56" s="632"/>
      <c r="F56" s="633"/>
      <c r="G56" s="640"/>
      <c r="H56" s="266"/>
      <c r="I56" s="266"/>
      <c r="J56" s="266"/>
      <c r="K56" s="266"/>
      <c r="L56" s="266"/>
      <c r="M56" s="266"/>
      <c r="N56" s="266"/>
      <c r="O56" s="266"/>
      <c r="P56" s="266"/>
      <c r="Q56" s="266"/>
      <c r="R56" s="266"/>
      <c r="S56" s="266"/>
      <c r="T56" s="266"/>
      <c r="U56" s="266"/>
      <c r="V56" s="266"/>
      <c r="W56" s="266"/>
      <c r="X56" s="376"/>
      <c r="Y56" s="616" t="s">
        <v>53</v>
      </c>
      <c r="Z56" s="617"/>
      <c r="AA56" s="618"/>
      <c r="AB56" s="395" t="s">
        <v>650</v>
      </c>
      <c r="AC56" s="395"/>
      <c r="AD56" s="395"/>
      <c r="AE56" s="570" t="s">
        <v>650</v>
      </c>
      <c r="AF56" s="397"/>
      <c r="AG56" s="397"/>
      <c r="AH56" s="571"/>
      <c r="AI56" s="570" t="s">
        <v>577</v>
      </c>
      <c r="AJ56" s="397"/>
      <c r="AK56" s="397"/>
      <c r="AL56" s="397"/>
      <c r="AM56" s="570" t="s">
        <v>577</v>
      </c>
      <c r="AN56" s="397"/>
      <c r="AO56" s="397"/>
      <c r="AP56" s="571"/>
      <c r="AQ56" s="570" t="s">
        <v>577</v>
      </c>
      <c r="AR56" s="397"/>
      <c r="AS56" s="397"/>
      <c r="AT56" s="571"/>
      <c r="AU56" s="397" t="s">
        <v>577</v>
      </c>
      <c r="AV56" s="397"/>
      <c r="AW56" s="397"/>
      <c r="AX56" s="595"/>
      <c r="AY56">
        <f t="shared" si="6"/>
        <v>1</v>
      </c>
    </row>
    <row r="57" spans="1:51" ht="23.25" customHeight="1" x14ac:dyDescent="0.2">
      <c r="A57" s="79"/>
      <c r="B57" s="77"/>
      <c r="C57" s="76"/>
      <c r="D57" s="77"/>
      <c r="E57" s="632"/>
      <c r="F57" s="633"/>
      <c r="G57" s="403"/>
      <c r="H57" s="224"/>
      <c r="I57" s="224"/>
      <c r="J57" s="224"/>
      <c r="K57" s="224"/>
      <c r="L57" s="224"/>
      <c r="M57" s="224"/>
      <c r="N57" s="224"/>
      <c r="O57" s="224"/>
      <c r="P57" s="224"/>
      <c r="Q57" s="224"/>
      <c r="R57" s="224"/>
      <c r="S57" s="224"/>
      <c r="T57" s="224"/>
      <c r="U57" s="224"/>
      <c r="V57" s="224"/>
      <c r="W57" s="224"/>
      <c r="X57" s="356"/>
      <c r="Y57" s="616" t="s">
        <v>13</v>
      </c>
      <c r="Z57" s="617"/>
      <c r="AA57" s="618"/>
      <c r="AB57" s="641" t="s">
        <v>14</v>
      </c>
      <c r="AC57" s="641"/>
      <c r="AD57" s="641"/>
      <c r="AE57" s="570" t="s">
        <v>650</v>
      </c>
      <c r="AF57" s="397"/>
      <c r="AG57" s="397"/>
      <c r="AH57" s="571"/>
      <c r="AI57" s="570" t="s">
        <v>577</v>
      </c>
      <c r="AJ57" s="397"/>
      <c r="AK57" s="397"/>
      <c r="AL57" s="397"/>
      <c r="AM57" s="570" t="s">
        <v>577</v>
      </c>
      <c r="AN57" s="397"/>
      <c r="AO57" s="397"/>
      <c r="AP57" s="571"/>
      <c r="AQ57" s="570" t="s">
        <v>577</v>
      </c>
      <c r="AR57" s="397"/>
      <c r="AS57" s="397"/>
      <c r="AT57" s="571"/>
      <c r="AU57" s="397" t="s">
        <v>577</v>
      </c>
      <c r="AV57" s="397"/>
      <c r="AW57" s="397"/>
      <c r="AX57" s="595"/>
      <c r="AY57">
        <f t="shared" si="6"/>
        <v>1</v>
      </c>
    </row>
    <row r="58" spans="1:51" ht="23.85" customHeight="1" x14ac:dyDescent="0.2">
      <c r="A58" s="79"/>
      <c r="B58" s="77"/>
      <c r="C58" s="76"/>
      <c r="D58" s="77"/>
      <c r="E58" s="551" t="s">
        <v>270</v>
      </c>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3"/>
      <c r="AY58">
        <f>COUNTA($E$59)</f>
        <v>1</v>
      </c>
    </row>
    <row r="59" spans="1:51" ht="24.75" customHeight="1" x14ac:dyDescent="0.2">
      <c r="A59" s="79"/>
      <c r="B59" s="77"/>
      <c r="C59" s="76"/>
      <c r="D59" s="77"/>
      <c r="E59" s="262" t="s">
        <v>650</v>
      </c>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4"/>
      <c r="AY59">
        <f>$AY$58</f>
        <v>1</v>
      </c>
    </row>
    <row r="60" spans="1:51" ht="24.75" customHeight="1" thickBot="1" x14ac:dyDescent="0.25">
      <c r="A60" s="80"/>
      <c r="B60" s="81"/>
      <c r="C60" s="398"/>
      <c r="D60" s="81"/>
      <c r="E60" s="655"/>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7"/>
      <c r="AY60">
        <f>$AY$58</f>
        <v>1</v>
      </c>
    </row>
    <row r="61" spans="1:51" ht="27" customHeight="1" x14ac:dyDescent="0.2">
      <c r="A61" s="546" t="s">
        <v>46</v>
      </c>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7"/>
      <c r="AQ61" s="547"/>
      <c r="AR61" s="547"/>
      <c r="AS61" s="547"/>
      <c r="AT61" s="547"/>
      <c r="AU61" s="547"/>
      <c r="AV61" s="547"/>
      <c r="AW61" s="547"/>
      <c r="AX61" s="548"/>
    </row>
    <row r="62" spans="1:51" ht="27" customHeight="1" x14ac:dyDescent="0.2">
      <c r="A62" s="3"/>
      <c r="B62" s="4"/>
      <c r="C62" s="151" t="s">
        <v>31</v>
      </c>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2"/>
      <c r="AD62" s="150" t="s">
        <v>35</v>
      </c>
      <c r="AE62" s="150"/>
      <c r="AF62" s="150"/>
      <c r="AG62" s="411" t="s">
        <v>30</v>
      </c>
      <c r="AH62" s="150"/>
      <c r="AI62" s="150"/>
      <c r="AJ62" s="150"/>
      <c r="AK62" s="150"/>
      <c r="AL62" s="150"/>
      <c r="AM62" s="150"/>
      <c r="AN62" s="150"/>
      <c r="AO62" s="150"/>
      <c r="AP62" s="150"/>
      <c r="AQ62" s="150"/>
      <c r="AR62" s="150"/>
      <c r="AS62" s="150"/>
      <c r="AT62" s="150"/>
      <c r="AU62" s="150"/>
      <c r="AV62" s="150"/>
      <c r="AW62" s="150"/>
      <c r="AX62" s="412"/>
    </row>
    <row r="63" spans="1:51" ht="73.5" customHeight="1" x14ac:dyDescent="0.2">
      <c r="A63" s="523" t="s">
        <v>134</v>
      </c>
      <c r="B63" s="524"/>
      <c r="C63" s="302" t="s">
        <v>135</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4"/>
      <c r="AD63" s="137" t="s">
        <v>572</v>
      </c>
      <c r="AE63" s="138"/>
      <c r="AF63" s="138"/>
      <c r="AG63" s="331" t="s">
        <v>589</v>
      </c>
      <c r="AH63" s="332"/>
      <c r="AI63" s="332"/>
      <c r="AJ63" s="332"/>
      <c r="AK63" s="332"/>
      <c r="AL63" s="332"/>
      <c r="AM63" s="332"/>
      <c r="AN63" s="332"/>
      <c r="AO63" s="332"/>
      <c r="AP63" s="332"/>
      <c r="AQ63" s="332"/>
      <c r="AR63" s="332"/>
      <c r="AS63" s="332"/>
      <c r="AT63" s="332"/>
      <c r="AU63" s="332"/>
      <c r="AV63" s="332"/>
      <c r="AW63" s="332"/>
      <c r="AX63" s="333"/>
    </row>
    <row r="64" spans="1:51" ht="48.9" customHeight="1" x14ac:dyDescent="0.2">
      <c r="A64" s="525"/>
      <c r="B64" s="526"/>
      <c r="C64" s="377" t="s">
        <v>36</v>
      </c>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166"/>
      <c r="AD64" s="132" t="s">
        <v>572</v>
      </c>
      <c r="AE64" s="133"/>
      <c r="AF64" s="133"/>
      <c r="AG64" s="134" t="s">
        <v>590</v>
      </c>
      <c r="AH64" s="135"/>
      <c r="AI64" s="135"/>
      <c r="AJ64" s="135"/>
      <c r="AK64" s="135"/>
      <c r="AL64" s="135"/>
      <c r="AM64" s="135"/>
      <c r="AN64" s="135"/>
      <c r="AO64" s="135"/>
      <c r="AP64" s="135"/>
      <c r="AQ64" s="135"/>
      <c r="AR64" s="135"/>
      <c r="AS64" s="135"/>
      <c r="AT64" s="135"/>
      <c r="AU64" s="135"/>
      <c r="AV64" s="135"/>
      <c r="AW64" s="135"/>
      <c r="AX64" s="136"/>
    </row>
    <row r="65" spans="1:50" ht="70.2" customHeight="1" x14ac:dyDescent="0.2">
      <c r="A65" s="527"/>
      <c r="B65" s="528"/>
      <c r="C65" s="404" t="s">
        <v>136</v>
      </c>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6"/>
      <c r="AD65" s="438" t="s">
        <v>572</v>
      </c>
      <c r="AE65" s="439"/>
      <c r="AF65" s="439"/>
      <c r="AG65" s="265" t="s">
        <v>591</v>
      </c>
      <c r="AH65" s="266"/>
      <c r="AI65" s="266"/>
      <c r="AJ65" s="266"/>
      <c r="AK65" s="266"/>
      <c r="AL65" s="266"/>
      <c r="AM65" s="266"/>
      <c r="AN65" s="266"/>
      <c r="AO65" s="266"/>
      <c r="AP65" s="266"/>
      <c r="AQ65" s="266"/>
      <c r="AR65" s="266"/>
      <c r="AS65" s="266"/>
      <c r="AT65" s="266"/>
      <c r="AU65" s="266"/>
      <c r="AV65" s="266"/>
      <c r="AW65" s="266"/>
      <c r="AX65" s="267"/>
    </row>
    <row r="66" spans="1:50" ht="46.5" customHeight="1" x14ac:dyDescent="0.2">
      <c r="A66" s="244" t="s">
        <v>38</v>
      </c>
      <c r="B66" s="245"/>
      <c r="C66" s="407" t="s">
        <v>40</v>
      </c>
      <c r="D66" s="408"/>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10"/>
      <c r="AD66" s="257" t="s">
        <v>572</v>
      </c>
      <c r="AE66" s="258"/>
      <c r="AF66" s="258"/>
      <c r="AG66" s="262" t="s">
        <v>656</v>
      </c>
      <c r="AH66" s="263"/>
      <c r="AI66" s="263"/>
      <c r="AJ66" s="263"/>
      <c r="AK66" s="263"/>
      <c r="AL66" s="263"/>
      <c r="AM66" s="263"/>
      <c r="AN66" s="263"/>
      <c r="AO66" s="263"/>
      <c r="AP66" s="263"/>
      <c r="AQ66" s="263"/>
      <c r="AR66" s="263"/>
      <c r="AS66" s="263"/>
      <c r="AT66" s="263"/>
      <c r="AU66" s="263"/>
      <c r="AV66" s="263"/>
      <c r="AW66" s="263"/>
      <c r="AX66" s="264"/>
    </row>
    <row r="67" spans="1:50" ht="63.75" customHeight="1" x14ac:dyDescent="0.2">
      <c r="A67" s="246"/>
      <c r="B67" s="247"/>
      <c r="C67" s="419"/>
      <c r="D67" s="420"/>
      <c r="E67" s="285" t="s">
        <v>254</v>
      </c>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7"/>
      <c r="AD67" s="132" t="s">
        <v>635</v>
      </c>
      <c r="AE67" s="133"/>
      <c r="AF67" s="330"/>
      <c r="AG67" s="265"/>
      <c r="AH67" s="266"/>
      <c r="AI67" s="266"/>
      <c r="AJ67" s="266"/>
      <c r="AK67" s="266"/>
      <c r="AL67" s="266"/>
      <c r="AM67" s="266"/>
      <c r="AN67" s="266"/>
      <c r="AO67" s="266"/>
      <c r="AP67" s="266"/>
      <c r="AQ67" s="266"/>
      <c r="AR67" s="266"/>
      <c r="AS67" s="266"/>
      <c r="AT67" s="266"/>
      <c r="AU67" s="266"/>
      <c r="AV67" s="266"/>
      <c r="AW67" s="266"/>
      <c r="AX67" s="267"/>
    </row>
    <row r="68" spans="1:50" ht="63.75" customHeight="1" x14ac:dyDescent="0.2">
      <c r="A68" s="246"/>
      <c r="B68" s="247"/>
      <c r="C68" s="421"/>
      <c r="D68" s="422"/>
      <c r="E68" s="288" t="s">
        <v>218</v>
      </c>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90"/>
      <c r="AD68" s="611" t="s">
        <v>635</v>
      </c>
      <c r="AE68" s="612"/>
      <c r="AF68" s="612"/>
      <c r="AG68" s="265"/>
      <c r="AH68" s="266"/>
      <c r="AI68" s="266"/>
      <c r="AJ68" s="266"/>
      <c r="AK68" s="266"/>
      <c r="AL68" s="266"/>
      <c r="AM68" s="266"/>
      <c r="AN68" s="266"/>
      <c r="AO68" s="266"/>
      <c r="AP68" s="266"/>
      <c r="AQ68" s="266"/>
      <c r="AR68" s="266"/>
      <c r="AS68" s="266"/>
      <c r="AT68" s="266"/>
      <c r="AU68" s="266"/>
      <c r="AV68" s="266"/>
      <c r="AW68" s="266"/>
      <c r="AX68" s="267"/>
    </row>
    <row r="69" spans="1:50" ht="26.25" customHeight="1" x14ac:dyDescent="0.2">
      <c r="A69" s="246"/>
      <c r="B69" s="248"/>
      <c r="C69" s="450" t="s">
        <v>41</v>
      </c>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214" t="s">
        <v>636</v>
      </c>
      <c r="AE69" s="215"/>
      <c r="AF69" s="215"/>
      <c r="AG69" s="344" t="s">
        <v>269</v>
      </c>
      <c r="AH69" s="345"/>
      <c r="AI69" s="345"/>
      <c r="AJ69" s="345"/>
      <c r="AK69" s="345"/>
      <c r="AL69" s="345"/>
      <c r="AM69" s="345"/>
      <c r="AN69" s="345"/>
      <c r="AO69" s="345"/>
      <c r="AP69" s="345"/>
      <c r="AQ69" s="345"/>
      <c r="AR69" s="345"/>
      <c r="AS69" s="345"/>
      <c r="AT69" s="345"/>
      <c r="AU69" s="345"/>
      <c r="AV69" s="345"/>
      <c r="AW69" s="345"/>
      <c r="AX69" s="346"/>
    </row>
    <row r="70" spans="1:50" ht="67.5" customHeight="1" x14ac:dyDescent="0.2">
      <c r="A70" s="246"/>
      <c r="B70" s="248"/>
      <c r="C70" s="165" t="s">
        <v>137</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32" t="s">
        <v>572</v>
      </c>
      <c r="AE70" s="133"/>
      <c r="AF70" s="133"/>
      <c r="AG70" s="134" t="s">
        <v>637</v>
      </c>
      <c r="AH70" s="135"/>
      <c r="AI70" s="135"/>
      <c r="AJ70" s="135"/>
      <c r="AK70" s="135"/>
      <c r="AL70" s="135"/>
      <c r="AM70" s="135"/>
      <c r="AN70" s="135"/>
      <c r="AO70" s="135"/>
      <c r="AP70" s="135"/>
      <c r="AQ70" s="135"/>
      <c r="AR70" s="135"/>
      <c r="AS70" s="135"/>
      <c r="AT70" s="135"/>
      <c r="AU70" s="135"/>
      <c r="AV70" s="135"/>
      <c r="AW70" s="135"/>
      <c r="AX70" s="136"/>
    </row>
    <row r="71" spans="1:50" ht="61.5" customHeight="1" x14ac:dyDescent="0.2">
      <c r="A71" s="246"/>
      <c r="B71" s="248"/>
      <c r="C71" s="165" t="s">
        <v>37</v>
      </c>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32" t="s">
        <v>572</v>
      </c>
      <c r="AE71" s="133"/>
      <c r="AF71" s="133"/>
      <c r="AG71" s="134" t="s">
        <v>643</v>
      </c>
      <c r="AH71" s="135"/>
      <c r="AI71" s="135"/>
      <c r="AJ71" s="135"/>
      <c r="AK71" s="135"/>
      <c r="AL71" s="135"/>
      <c r="AM71" s="135"/>
      <c r="AN71" s="135"/>
      <c r="AO71" s="135"/>
      <c r="AP71" s="135"/>
      <c r="AQ71" s="135"/>
      <c r="AR71" s="135"/>
      <c r="AS71" s="135"/>
      <c r="AT71" s="135"/>
      <c r="AU71" s="135"/>
      <c r="AV71" s="135"/>
      <c r="AW71" s="135"/>
      <c r="AX71" s="136"/>
    </row>
    <row r="72" spans="1:50" ht="79.5" customHeight="1" x14ac:dyDescent="0.2">
      <c r="A72" s="246"/>
      <c r="B72" s="248"/>
      <c r="C72" s="165" t="s">
        <v>42</v>
      </c>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226"/>
      <c r="AD72" s="132" t="s">
        <v>572</v>
      </c>
      <c r="AE72" s="133"/>
      <c r="AF72" s="133"/>
      <c r="AG72" s="134" t="s">
        <v>651</v>
      </c>
      <c r="AH72" s="135"/>
      <c r="AI72" s="135"/>
      <c r="AJ72" s="135"/>
      <c r="AK72" s="135"/>
      <c r="AL72" s="135"/>
      <c r="AM72" s="135"/>
      <c r="AN72" s="135"/>
      <c r="AO72" s="135"/>
      <c r="AP72" s="135"/>
      <c r="AQ72" s="135"/>
      <c r="AR72" s="135"/>
      <c r="AS72" s="135"/>
      <c r="AT72" s="135"/>
      <c r="AU72" s="135"/>
      <c r="AV72" s="135"/>
      <c r="AW72" s="135"/>
      <c r="AX72" s="136"/>
    </row>
    <row r="73" spans="1:50" ht="26.25" customHeight="1" x14ac:dyDescent="0.2">
      <c r="A73" s="246"/>
      <c r="B73" s="248"/>
      <c r="C73" s="165" t="s">
        <v>231</v>
      </c>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226"/>
      <c r="AD73" s="438" t="s">
        <v>636</v>
      </c>
      <c r="AE73" s="439"/>
      <c r="AF73" s="439"/>
      <c r="AG73" s="447" t="s">
        <v>269</v>
      </c>
      <c r="AH73" s="448"/>
      <c r="AI73" s="448"/>
      <c r="AJ73" s="448"/>
      <c r="AK73" s="448"/>
      <c r="AL73" s="448"/>
      <c r="AM73" s="448"/>
      <c r="AN73" s="448"/>
      <c r="AO73" s="448"/>
      <c r="AP73" s="448"/>
      <c r="AQ73" s="448"/>
      <c r="AR73" s="448"/>
      <c r="AS73" s="448"/>
      <c r="AT73" s="448"/>
      <c r="AU73" s="448"/>
      <c r="AV73" s="448"/>
      <c r="AW73" s="448"/>
      <c r="AX73" s="449"/>
    </row>
    <row r="74" spans="1:50" ht="26.25" customHeight="1" x14ac:dyDescent="0.2">
      <c r="A74" s="246"/>
      <c r="B74" s="248"/>
      <c r="C74" s="440" t="s">
        <v>232</v>
      </c>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2"/>
      <c r="AD74" s="132" t="s">
        <v>636</v>
      </c>
      <c r="AE74" s="133"/>
      <c r="AF74" s="330"/>
      <c r="AG74" s="134" t="s">
        <v>269</v>
      </c>
      <c r="AH74" s="135"/>
      <c r="AI74" s="135"/>
      <c r="AJ74" s="135"/>
      <c r="AK74" s="135"/>
      <c r="AL74" s="135"/>
      <c r="AM74" s="135"/>
      <c r="AN74" s="135"/>
      <c r="AO74" s="135"/>
      <c r="AP74" s="135"/>
      <c r="AQ74" s="135"/>
      <c r="AR74" s="135"/>
      <c r="AS74" s="135"/>
      <c r="AT74" s="135"/>
      <c r="AU74" s="135"/>
      <c r="AV74" s="135"/>
      <c r="AW74" s="135"/>
      <c r="AX74" s="136"/>
    </row>
    <row r="75" spans="1:50" ht="46.5" customHeight="1" x14ac:dyDescent="0.2">
      <c r="A75" s="249"/>
      <c r="B75" s="250"/>
      <c r="C75" s="251" t="s">
        <v>222</v>
      </c>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3"/>
      <c r="AD75" s="444" t="s">
        <v>572</v>
      </c>
      <c r="AE75" s="445"/>
      <c r="AF75" s="446"/>
      <c r="AG75" s="291" t="s">
        <v>638</v>
      </c>
      <c r="AH75" s="292"/>
      <c r="AI75" s="292"/>
      <c r="AJ75" s="292"/>
      <c r="AK75" s="292"/>
      <c r="AL75" s="292"/>
      <c r="AM75" s="292"/>
      <c r="AN75" s="292"/>
      <c r="AO75" s="292"/>
      <c r="AP75" s="292"/>
      <c r="AQ75" s="292"/>
      <c r="AR75" s="292"/>
      <c r="AS75" s="292"/>
      <c r="AT75" s="292"/>
      <c r="AU75" s="292"/>
      <c r="AV75" s="292"/>
      <c r="AW75" s="292"/>
      <c r="AX75" s="293"/>
    </row>
    <row r="76" spans="1:50" ht="27" customHeight="1" x14ac:dyDescent="0.2">
      <c r="A76" s="244" t="s">
        <v>39</v>
      </c>
      <c r="B76" s="284"/>
      <c r="C76" s="368" t="s">
        <v>223</v>
      </c>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70"/>
      <c r="AD76" s="214" t="s">
        <v>572</v>
      </c>
      <c r="AE76" s="215"/>
      <c r="AF76" s="216"/>
      <c r="AG76" s="344" t="s">
        <v>639</v>
      </c>
      <c r="AH76" s="345"/>
      <c r="AI76" s="345"/>
      <c r="AJ76" s="345"/>
      <c r="AK76" s="345"/>
      <c r="AL76" s="345"/>
      <c r="AM76" s="345"/>
      <c r="AN76" s="345"/>
      <c r="AO76" s="345"/>
      <c r="AP76" s="345"/>
      <c r="AQ76" s="345"/>
      <c r="AR76" s="345"/>
      <c r="AS76" s="345"/>
      <c r="AT76" s="345"/>
      <c r="AU76" s="345"/>
      <c r="AV76" s="345"/>
      <c r="AW76" s="345"/>
      <c r="AX76" s="346"/>
    </row>
    <row r="77" spans="1:50" ht="35.25" customHeight="1" x14ac:dyDescent="0.2">
      <c r="A77" s="246"/>
      <c r="B77" s="248"/>
      <c r="C77" s="233" t="s">
        <v>44</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5"/>
      <c r="AD77" s="348" t="s">
        <v>636</v>
      </c>
      <c r="AE77" s="349"/>
      <c r="AF77" s="349"/>
      <c r="AG77" s="134" t="s">
        <v>269</v>
      </c>
      <c r="AH77" s="135"/>
      <c r="AI77" s="135"/>
      <c r="AJ77" s="135"/>
      <c r="AK77" s="135"/>
      <c r="AL77" s="135"/>
      <c r="AM77" s="135"/>
      <c r="AN77" s="135"/>
      <c r="AO77" s="135"/>
      <c r="AP77" s="135"/>
      <c r="AQ77" s="135"/>
      <c r="AR77" s="135"/>
      <c r="AS77" s="135"/>
      <c r="AT77" s="135"/>
      <c r="AU77" s="135"/>
      <c r="AV77" s="135"/>
      <c r="AW77" s="135"/>
      <c r="AX77" s="136"/>
    </row>
    <row r="78" spans="1:50" ht="62.4" customHeight="1" x14ac:dyDescent="0.2">
      <c r="A78" s="246"/>
      <c r="B78" s="248"/>
      <c r="C78" s="165" t="s">
        <v>178</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32" t="s">
        <v>572</v>
      </c>
      <c r="AE78" s="133"/>
      <c r="AF78" s="133"/>
      <c r="AG78" s="134" t="s">
        <v>648</v>
      </c>
      <c r="AH78" s="135"/>
      <c r="AI78" s="135"/>
      <c r="AJ78" s="135"/>
      <c r="AK78" s="135"/>
      <c r="AL78" s="135"/>
      <c r="AM78" s="135"/>
      <c r="AN78" s="135"/>
      <c r="AO78" s="135"/>
      <c r="AP78" s="135"/>
      <c r="AQ78" s="135"/>
      <c r="AR78" s="135"/>
      <c r="AS78" s="135"/>
      <c r="AT78" s="135"/>
      <c r="AU78" s="135"/>
      <c r="AV78" s="135"/>
      <c r="AW78" s="135"/>
      <c r="AX78" s="136"/>
    </row>
    <row r="79" spans="1:50" ht="57.9" customHeight="1" x14ac:dyDescent="0.2">
      <c r="A79" s="249"/>
      <c r="B79" s="250"/>
      <c r="C79" s="165" t="s">
        <v>43</v>
      </c>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32" t="s">
        <v>572</v>
      </c>
      <c r="AE79" s="133"/>
      <c r="AF79" s="133"/>
      <c r="AG79" s="223" t="s">
        <v>649</v>
      </c>
      <c r="AH79" s="224"/>
      <c r="AI79" s="224"/>
      <c r="AJ79" s="224"/>
      <c r="AK79" s="224"/>
      <c r="AL79" s="224"/>
      <c r="AM79" s="224"/>
      <c r="AN79" s="224"/>
      <c r="AO79" s="224"/>
      <c r="AP79" s="224"/>
      <c r="AQ79" s="224"/>
      <c r="AR79" s="224"/>
      <c r="AS79" s="224"/>
      <c r="AT79" s="224"/>
      <c r="AU79" s="224"/>
      <c r="AV79" s="224"/>
      <c r="AW79" s="224"/>
      <c r="AX79" s="225"/>
    </row>
    <row r="80" spans="1:50" ht="67.5" customHeight="1" x14ac:dyDescent="0.2">
      <c r="A80" s="244" t="s">
        <v>47</v>
      </c>
      <c r="B80" s="427"/>
      <c r="C80" s="452" t="s">
        <v>52</v>
      </c>
      <c r="D80" s="544"/>
      <c r="E80" s="544"/>
      <c r="F80" s="545"/>
      <c r="G80" s="282" t="s">
        <v>654</v>
      </c>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row>
    <row r="81" spans="1:52" ht="67.5" customHeight="1" thickBot="1" x14ac:dyDescent="0.25">
      <c r="A81" s="428"/>
      <c r="B81" s="429"/>
      <c r="C81" s="465" t="s">
        <v>56</v>
      </c>
      <c r="D81" s="466"/>
      <c r="E81" s="466"/>
      <c r="F81" s="467"/>
      <c r="G81" s="280" t="s">
        <v>655</v>
      </c>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row>
    <row r="82" spans="1:52" ht="24" customHeight="1" x14ac:dyDescent="0.2">
      <c r="A82" s="462" t="s">
        <v>32</v>
      </c>
      <c r="B82" s="463"/>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2" ht="67.5" customHeight="1" thickBot="1" x14ac:dyDescent="0.25">
      <c r="A83" s="238" t="s">
        <v>660</v>
      </c>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40"/>
    </row>
    <row r="84" spans="1:52" ht="24.75" customHeight="1" x14ac:dyDescent="0.2">
      <c r="A84" s="431" t="s">
        <v>33</v>
      </c>
      <c r="B84" s="432"/>
      <c r="C84" s="432"/>
      <c r="D84" s="432"/>
      <c r="E84" s="432"/>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3"/>
    </row>
    <row r="85" spans="1:52" ht="67.5" customHeight="1" thickBot="1" x14ac:dyDescent="0.25">
      <c r="A85" s="424" t="s">
        <v>659</v>
      </c>
      <c r="B85" s="425"/>
      <c r="C85" s="425"/>
      <c r="D85" s="425"/>
      <c r="E85" s="426"/>
      <c r="F85" s="437" t="s">
        <v>658</v>
      </c>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40"/>
    </row>
    <row r="86" spans="1:52" ht="24.75" customHeight="1" x14ac:dyDescent="0.2">
      <c r="A86" s="431" t="s">
        <v>45</v>
      </c>
      <c r="B86" s="432"/>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3"/>
    </row>
    <row r="87" spans="1:52" ht="66" customHeight="1" thickBot="1" x14ac:dyDescent="0.25">
      <c r="A87" s="424" t="s">
        <v>255</v>
      </c>
      <c r="B87" s="425"/>
      <c r="C87" s="425"/>
      <c r="D87" s="425"/>
      <c r="E87" s="426"/>
      <c r="F87" s="241" t="s">
        <v>661</v>
      </c>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3"/>
    </row>
    <row r="88" spans="1:52" ht="24.75" customHeight="1" x14ac:dyDescent="0.2">
      <c r="A88" s="434" t="s">
        <v>34</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6"/>
    </row>
    <row r="89" spans="1:52" ht="67.5" customHeight="1" thickBot="1" x14ac:dyDescent="0.25">
      <c r="A89" s="416" t="s">
        <v>657</v>
      </c>
      <c r="B89" s="417"/>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2" ht="24.75" customHeight="1" x14ac:dyDescent="0.2">
      <c r="A90" s="254" t="s">
        <v>235</v>
      </c>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6"/>
      <c r="AZ90" s="6"/>
    </row>
    <row r="91" spans="1:52" ht="24.75" customHeight="1" x14ac:dyDescent="0.2">
      <c r="A91" s="99" t="s">
        <v>371</v>
      </c>
      <c r="B91" s="99"/>
      <c r="C91" s="99"/>
      <c r="D91" s="99"/>
      <c r="E91" s="660" t="s">
        <v>588</v>
      </c>
      <c r="F91" s="661"/>
      <c r="G91" s="661"/>
      <c r="H91" s="64" t="str">
        <f>IF(E91="","","-")</f>
        <v>-</v>
      </c>
      <c r="I91" s="661" t="s">
        <v>275</v>
      </c>
      <c r="J91" s="661"/>
      <c r="K91" s="64" t="str">
        <f>IF(I91="","","-")</f>
        <v>-</v>
      </c>
      <c r="L91" s="662">
        <v>7</v>
      </c>
      <c r="M91" s="662"/>
      <c r="N91" s="64" t="str">
        <f>IF(O91="","","-")</f>
        <v/>
      </c>
      <c r="O91" s="658"/>
      <c r="P91" s="659"/>
      <c r="Q91" s="660"/>
      <c r="R91" s="661"/>
      <c r="S91" s="661"/>
      <c r="T91" s="64" t="str">
        <f>IF(Q91="","","-")</f>
        <v/>
      </c>
      <c r="U91" s="661"/>
      <c r="V91" s="661"/>
      <c r="W91" s="64" t="str">
        <f>IF(U91="","","-")</f>
        <v/>
      </c>
      <c r="X91" s="662"/>
      <c r="Y91" s="662"/>
      <c r="Z91" s="64" t="str">
        <f>IF(AA91="","","-")</f>
        <v/>
      </c>
      <c r="AA91" s="658"/>
      <c r="AB91" s="659"/>
      <c r="AC91" s="660"/>
      <c r="AD91" s="661"/>
      <c r="AE91" s="661"/>
      <c r="AF91" s="64" t="str">
        <f>IF(AC91="","","-")</f>
        <v/>
      </c>
      <c r="AG91" s="661"/>
      <c r="AH91" s="661"/>
      <c r="AI91" s="64" t="str">
        <f>IF(AG91="","","-")</f>
        <v/>
      </c>
      <c r="AJ91" s="662"/>
      <c r="AK91" s="662"/>
      <c r="AL91" s="64" t="str">
        <f>IF(AM91="","","-")</f>
        <v/>
      </c>
      <c r="AM91" s="658"/>
      <c r="AN91" s="659"/>
      <c r="AO91" s="660"/>
      <c r="AP91" s="661"/>
      <c r="AQ91" s="64" t="str">
        <f>IF(AO91="","","-")</f>
        <v/>
      </c>
      <c r="AR91" s="661"/>
      <c r="AS91" s="661"/>
      <c r="AT91" s="64" t="str">
        <f>IF(AR91="","","-")</f>
        <v/>
      </c>
      <c r="AU91" s="662"/>
      <c r="AV91" s="662"/>
      <c r="AW91" s="64" t="str">
        <f>IF(AX91="","","-")</f>
        <v/>
      </c>
      <c r="AX91" s="66"/>
    </row>
    <row r="92" spans="1:52" ht="28.35" customHeight="1" x14ac:dyDescent="0.2">
      <c r="A92" s="227" t="s">
        <v>256</v>
      </c>
      <c r="B92" s="228"/>
      <c r="C92" s="228"/>
      <c r="D92" s="228"/>
      <c r="E92" s="228"/>
      <c r="F92" s="229"/>
      <c r="G92" s="50" t="s">
        <v>566</v>
      </c>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2" ht="28.35" customHeight="1" x14ac:dyDescent="0.2">
      <c r="A93" s="227"/>
      <c r="B93" s="228"/>
      <c r="C93" s="228"/>
      <c r="D93" s="228"/>
      <c r="E93" s="228"/>
      <c r="F93" s="229"/>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2" ht="28.35" customHeight="1" x14ac:dyDescent="0.2">
      <c r="A94" s="227"/>
      <c r="B94" s="228"/>
      <c r="C94" s="228"/>
      <c r="D94" s="228"/>
      <c r="E94" s="228"/>
      <c r="F94" s="229"/>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2" ht="28.35" customHeight="1" x14ac:dyDescent="0.2">
      <c r="A95" s="227"/>
      <c r="B95" s="228"/>
      <c r="C95" s="228"/>
      <c r="D95" s="228"/>
      <c r="E95" s="228"/>
      <c r="F95" s="229"/>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2" ht="27.75" customHeight="1" x14ac:dyDescent="0.2">
      <c r="A96" s="227"/>
      <c r="B96" s="228"/>
      <c r="C96" s="228"/>
      <c r="D96" s="228"/>
      <c r="E96" s="228"/>
      <c r="F96" s="229"/>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28.35" customHeight="1" x14ac:dyDescent="0.2">
      <c r="A97" s="227"/>
      <c r="B97" s="228"/>
      <c r="C97" s="228"/>
      <c r="D97" s="228"/>
      <c r="E97" s="228"/>
      <c r="F97" s="229"/>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2">
      <c r="A98" s="227"/>
      <c r="B98" s="228"/>
      <c r="C98" s="228"/>
      <c r="D98" s="228"/>
      <c r="E98" s="228"/>
      <c r="F98" s="229"/>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7.75" customHeight="1" x14ac:dyDescent="0.2">
      <c r="A99" s="227"/>
      <c r="B99" s="228"/>
      <c r="C99" s="228"/>
      <c r="D99" s="228"/>
      <c r="E99" s="228"/>
      <c r="F99" s="229"/>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8.35" customHeight="1" x14ac:dyDescent="0.2">
      <c r="A100" s="227"/>
      <c r="B100" s="228"/>
      <c r="C100" s="228"/>
      <c r="D100" s="228"/>
      <c r="E100" s="228"/>
      <c r="F100" s="229"/>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2">
      <c r="A101" s="227"/>
      <c r="B101" s="228"/>
      <c r="C101" s="228"/>
      <c r="D101" s="228"/>
      <c r="E101" s="228"/>
      <c r="F101" s="229"/>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8.35" customHeight="1" x14ac:dyDescent="0.2">
      <c r="A102" s="227"/>
      <c r="B102" s="228"/>
      <c r="C102" s="228"/>
      <c r="D102" s="228"/>
      <c r="E102" s="228"/>
      <c r="F102" s="229"/>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8.35" customHeight="1" x14ac:dyDescent="0.2">
      <c r="A103" s="227"/>
      <c r="B103" s="228"/>
      <c r="C103" s="228"/>
      <c r="D103" s="228"/>
      <c r="E103" s="228"/>
      <c r="F103" s="229"/>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8.35" customHeight="1" x14ac:dyDescent="0.2">
      <c r="A104" s="227"/>
      <c r="B104" s="228"/>
      <c r="C104" s="228"/>
      <c r="D104" s="228"/>
      <c r="E104" s="228"/>
      <c r="F104" s="229"/>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7.75" customHeight="1" x14ac:dyDescent="0.2">
      <c r="A105" s="227"/>
      <c r="B105" s="228"/>
      <c r="C105" s="228"/>
      <c r="D105" s="228"/>
      <c r="E105" s="228"/>
      <c r="F105" s="229"/>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2">
      <c r="A106" s="227"/>
      <c r="B106" s="228"/>
      <c r="C106" s="228"/>
      <c r="D106" s="228"/>
      <c r="E106" s="228"/>
      <c r="F106" s="229"/>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8.35" customHeight="1" x14ac:dyDescent="0.2">
      <c r="A107" s="227"/>
      <c r="B107" s="228"/>
      <c r="C107" s="228"/>
      <c r="D107" s="228"/>
      <c r="E107" s="228"/>
      <c r="F107" s="229"/>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28.35" customHeight="1" x14ac:dyDescent="0.2">
      <c r="A108" s="227"/>
      <c r="B108" s="228"/>
      <c r="C108" s="228"/>
      <c r="D108" s="228"/>
      <c r="E108" s="228"/>
      <c r="F108" s="229"/>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4.75" customHeight="1" thickBot="1" x14ac:dyDescent="0.25">
      <c r="A109" s="230"/>
      <c r="B109" s="231"/>
      <c r="C109" s="231"/>
      <c r="D109" s="231"/>
      <c r="E109" s="231"/>
      <c r="F109" s="232"/>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4.75" customHeight="1" x14ac:dyDescent="0.2">
      <c r="A110" s="471" t="s">
        <v>258</v>
      </c>
      <c r="B110" s="472"/>
      <c r="C110" s="472"/>
      <c r="D110" s="472"/>
      <c r="E110" s="472"/>
      <c r="F110" s="473"/>
      <c r="G110" s="173" t="s">
        <v>622</v>
      </c>
      <c r="H110" s="174"/>
      <c r="I110" s="174"/>
      <c r="J110" s="174"/>
      <c r="K110" s="174"/>
      <c r="L110" s="174"/>
      <c r="M110" s="174"/>
      <c r="N110" s="174"/>
      <c r="O110" s="174"/>
      <c r="P110" s="174"/>
      <c r="Q110" s="174"/>
      <c r="R110" s="174"/>
      <c r="S110" s="174"/>
      <c r="T110" s="174"/>
      <c r="U110" s="174"/>
      <c r="V110" s="174"/>
      <c r="W110" s="174"/>
      <c r="X110" s="174"/>
      <c r="Y110" s="174"/>
      <c r="Z110" s="174"/>
      <c r="AA110" s="174"/>
      <c r="AB110" s="175"/>
      <c r="AC110" s="173" t="s">
        <v>624</v>
      </c>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6"/>
    </row>
    <row r="111" spans="1:50" ht="24.75" customHeight="1" x14ac:dyDescent="0.2">
      <c r="A111" s="474"/>
      <c r="B111" s="475"/>
      <c r="C111" s="475"/>
      <c r="D111" s="475"/>
      <c r="E111" s="475"/>
      <c r="F111" s="476"/>
      <c r="G111" s="452" t="s">
        <v>17</v>
      </c>
      <c r="H111" s="453"/>
      <c r="I111" s="453"/>
      <c r="J111" s="453"/>
      <c r="K111" s="453"/>
      <c r="L111" s="454" t="s">
        <v>18</v>
      </c>
      <c r="M111" s="453"/>
      <c r="N111" s="453"/>
      <c r="O111" s="453"/>
      <c r="P111" s="453"/>
      <c r="Q111" s="453"/>
      <c r="R111" s="453"/>
      <c r="S111" s="453"/>
      <c r="T111" s="453"/>
      <c r="U111" s="453"/>
      <c r="V111" s="453"/>
      <c r="W111" s="453"/>
      <c r="X111" s="455"/>
      <c r="Y111" s="211" t="s">
        <v>19</v>
      </c>
      <c r="Z111" s="212"/>
      <c r="AA111" s="212"/>
      <c r="AB111" s="423"/>
      <c r="AC111" s="452" t="s">
        <v>17</v>
      </c>
      <c r="AD111" s="453"/>
      <c r="AE111" s="453"/>
      <c r="AF111" s="453"/>
      <c r="AG111" s="453"/>
      <c r="AH111" s="454" t="s">
        <v>18</v>
      </c>
      <c r="AI111" s="453"/>
      <c r="AJ111" s="453"/>
      <c r="AK111" s="453"/>
      <c r="AL111" s="453"/>
      <c r="AM111" s="453"/>
      <c r="AN111" s="453"/>
      <c r="AO111" s="453"/>
      <c r="AP111" s="453"/>
      <c r="AQ111" s="453"/>
      <c r="AR111" s="453"/>
      <c r="AS111" s="453"/>
      <c r="AT111" s="455"/>
      <c r="AU111" s="211" t="s">
        <v>19</v>
      </c>
      <c r="AV111" s="212"/>
      <c r="AW111" s="212"/>
      <c r="AX111" s="213"/>
    </row>
    <row r="112" spans="1:50" ht="36.75" customHeight="1" x14ac:dyDescent="0.2">
      <c r="A112" s="474"/>
      <c r="B112" s="475"/>
      <c r="C112" s="475"/>
      <c r="D112" s="475"/>
      <c r="E112" s="475"/>
      <c r="F112" s="476"/>
      <c r="G112" s="459" t="s">
        <v>592</v>
      </c>
      <c r="H112" s="460"/>
      <c r="I112" s="460"/>
      <c r="J112" s="460"/>
      <c r="K112" s="461"/>
      <c r="L112" s="456" t="s">
        <v>606</v>
      </c>
      <c r="M112" s="457"/>
      <c r="N112" s="457"/>
      <c r="O112" s="457"/>
      <c r="P112" s="457"/>
      <c r="Q112" s="457"/>
      <c r="R112" s="457"/>
      <c r="S112" s="457"/>
      <c r="T112" s="457"/>
      <c r="U112" s="457"/>
      <c r="V112" s="457"/>
      <c r="W112" s="457"/>
      <c r="X112" s="458"/>
      <c r="Y112" s="208">
        <v>1250.5</v>
      </c>
      <c r="Z112" s="209"/>
      <c r="AA112" s="209"/>
      <c r="AB112" s="430"/>
      <c r="AC112" s="459" t="s">
        <v>592</v>
      </c>
      <c r="AD112" s="460"/>
      <c r="AE112" s="460"/>
      <c r="AF112" s="460"/>
      <c r="AG112" s="461"/>
      <c r="AH112" s="456" t="s">
        <v>610</v>
      </c>
      <c r="AI112" s="457"/>
      <c r="AJ112" s="457"/>
      <c r="AK112" s="457"/>
      <c r="AL112" s="457"/>
      <c r="AM112" s="457"/>
      <c r="AN112" s="457"/>
      <c r="AO112" s="457"/>
      <c r="AP112" s="457"/>
      <c r="AQ112" s="457"/>
      <c r="AR112" s="457"/>
      <c r="AS112" s="457"/>
      <c r="AT112" s="458"/>
      <c r="AU112" s="208">
        <v>1621.8</v>
      </c>
      <c r="AV112" s="209"/>
      <c r="AW112" s="209"/>
      <c r="AX112" s="210"/>
    </row>
    <row r="113" spans="1:51" ht="24.6" customHeight="1" x14ac:dyDescent="0.2">
      <c r="A113" s="474"/>
      <c r="B113" s="475"/>
      <c r="C113" s="475"/>
      <c r="D113" s="475"/>
      <c r="E113" s="475"/>
      <c r="F113" s="476"/>
      <c r="G113" s="217" t="s">
        <v>623</v>
      </c>
      <c r="H113" s="236"/>
      <c r="I113" s="236"/>
      <c r="J113" s="236"/>
      <c r="K113" s="237"/>
      <c r="L113" s="220" t="s">
        <v>607</v>
      </c>
      <c r="M113" s="413"/>
      <c r="N113" s="413"/>
      <c r="O113" s="413"/>
      <c r="P113" s="413"/>
      <c r="Q113" s="413"/>
      <c r="R113" s="413"/>
      <c r="S113" s="413"/>
      <c r="T113" s="413"/>
      <c r="U113" s="413"/>
      <c r="V113" s="413"/>
      <c r="W113" s="413"/>
      <c r="X113" s="414"/>
      <c r="Y113" s="259">
        <v>120</v>
      </c>
      <c r="Z113" s="260"/>
      <c r="AA113" s="260"/>
      <c r="AB113" s="415"/>
      <c r="AC113" s="217" t="s">
        <v>623</v>
      </c>
      <c r="AD113" s="218"/>
      <c r="AE113" s="218"/>
      <c r="AF113" s="218"/>
      <c r="AG113" s="219"/>
      <c r="AH113" s="220" t="s">
        <v>612</v>
      </c>
      <c r="AI113" s="221"/>
      <c r="AJ113" s="221"/>
      <c r="AK113" s="221"/>
      <c r="AL113" s="221"/>
      <c r="AM113" s="221"/>
      <c r="AN113" s="221"/>
      <c r="AO113" s="221"/>
      <c r="AP113" s="221"/>
      <c r="AQ113" s="221"/>
      <c r="AR113" s="221"/>
      <c r="AS113" s="221"/>
      <c r="AT113" s="222"/>
      <c r="AU113" s="259">
        <v>853.1</v>
      </c>
      <c r="AV113" s="260"/>
      <c r="AW113" s="260"/>
      <c r="AX113" s="261"/>
    </row>
    <row r="114" spans="1:51" ht="36.75" customHeight="1" x14ac:dyDescent="0.2">
      <c r="A114" s="474"/>
      <c r="B114" s="475"/>
      <c r="C114" s="475"/>
      <c r="D114" s="475"/>
      <c r="E114" s="475"/>
      <c r="F114" s="476"/>
      <c r="G114" s="217"/>
      <c r="H114" s="236"/>
      <c r="I114" s="236"/>
      <c r="J114" s="236"/>
      <c r="K114" s="237"/>
      <c r="L114" s="220"/>
      <c r="M114" s="413"/>
      <c r="N114" s="413"/>
      <c r="O114" s="413"/>
      <c r="P114" s="413"/>
      <c r="Q114" s="413"/>
      <c r="R114" s="413"/>
      <c r="S114" s="413"/>
      <c r="T114" s="413"/>
      <c r="U114" s="413"/>
      <c r="V114" s="413"/>
      <c r="W114" s="413"/>
      <c r="X114" s="414"/>
      <c r="Y114" s="259"/>
      <c r="Z114" s="260"/>
      <c r="AA114" s="260"/>
      <c r="AB114" s="415"/>
      <c r="AC114" s="217" t="s">
        <v>623</v>
      </c>
      <c r="AD114" s="218"/>
      <c r="AE114" s="218"/>
      <c r="AF114" s="218"/>
      <c r="AG114" s="219"/>
      <c r="AH114" s="220" t="s">
        <v>613</v>
      </c>
      <c r="AI114" s="221"/>
      <c r="AJ114" s="221"/>
      <c r="AK114" s="221"/>
      <c r="AL114" s="221"/>
      <c r="AM114" s="221"/>
      <c r="AN114" s="221"/>
      <c r="AO114" s="221"/>
      <c r="AP114" s="221"/>
      <c r="AQ114" s="221"/>
      <c r="AR114" s="221"/>
      <c r="AS114" s="221"/>
      <c r="AT114" s="222"/>
      <c r="AU114" s="259">
        <v>168.5</v>
      </c>
      <c r="AV114" s="260"/>
      <c r="AW114" s="260"/>
      <c r="AX114" s="261"/>
    </row>
    <row r="115" spans="1:51" ht="36.75" customHeight="1" x14ac:dyDescent="0.2">
      <c r="A115" s="474"/>
      <c r="B115" s="475"/>
      <c r="C115" s="475"/>
      <c r="D115" s="475"/>
      <c r="E115" s="475"/>
      <c r="F115" s="476"/>
      <c r="G115" s="217"/>
      <c r="H115" s="236"/>
      <c r="I115" s="236"/>
      <c r="J115" s="236"/>
      <c r="K115" s="237"/>
      <c r="L115" s="220"/>
      <c r="M115" s="413"/>
      <c r="N115" s="413"/>
      <c r="O115" s="413"/>
      <c r="P115" s="413"/>
      <c r="Q115" s="413"/>
      <c r="R115" s="413"/>
      <c r="S115" s="413"/>
      <c r="T115" s="413"/>
      <c r="U115" s="413"/>
      <c r="V115" s="413"/>
      <c r="W115" s="413"/>
      <c r="X115" s="414"/>
      <c r="Y115" s="259"/>
      <c r="Z115" s="260"/>
      <c r="AA115" s="260"/>
      <c r="AB115" s="415"/>
      <c r="AC115" s="217" t="s">
        <v>623</v>
      </c>
      <c r="AD115" s="218"/>
      <c r="AE115" s="218"/>
      <c r="AF115" s="218"/>
      <c r="AG115" s="219"/>
      <c r="AH115" s="220" t="s">
        <v>614</v>
      </c>
      <c r="AI115" s="221"/>
      <c r="AJ115" s="221"/>
      <c r="AK115" s="221"/>
      <c r="AL115" s="221"/>
      <c r="AM115" s="221"/>
      <c r="AN115" s="221"/>
      <c r="AO115" s="221"/>
      <c r="AP115" s="221"/>
      <c r="AQ115" s="221"/>
      <c r="AR115" s="221"/>
      <c r="AS115" s="221"/>
      <c r="AT115" s="222"/>
      <c r="AU115" s="259">
        <v>18.7</v>
      </c>
      <c r="AV115" s="260"/>
      <c r="AW115" s="260"/>
      <c r="AX115" s="261"/>
    </row>
    <row r="116" spans="1:51" ht="36.75" customHeight="1" x14ac:dyDescent="0.2">
      <c r="A116" s="474"/>
      <c r="B116" s="475"/>
      <c r="C116" s="475"/>
      <c r="D116" s="475"/>
      <c r="E116" s="475"/>
      <c r="F116" s="476"/>
      <c r="G116" s="217"/>
      <c r="H116" s="236"/>
      <c r="I116" s="236"/>
      <c r="J116" s="236"/>
      <c r="K116" s="237"/>
      <c r="L116" s="220"/>
      <c r="M116" s="413"/>
      <c r="N116" s="413"/>
      <c r="O116" s="413"/>
      <c r="P116" s="413"/>
      <c r="Q116" s="413"/>
      <c r="R116" s="413"/>
      <c r="S116" s="413"/>
      <c r="T116" s="413"/>
      <c r="U116" s="413"/>
      <c r="V116" s="413"/>
      <c r="W116" s="413"/>
      <c r="X116" s="414"/>
      <c r="Y116" s="259"/>
      <c r="Z116" s="260"/>
      <c r="AA116" s="260"/>
      <c r="AB116" s="415"/>
      <c r="AC116" s="217" t="s">
        <v>623</v>
      </c>
      <c r="AD116" s="218"/>
      <c r="AE116" s="218"/>
      <c r="AF116" s="218"/>
      <c r="AG116" s="219"/>
      <c r="AH116" s="220" t="s">
        <v>615</v>
      </c>
      <c r="AI116" s="221"/>
      <c r="AJ116" s="221"/>
      <c r="AK116" s="221"/>
      <c r="AL116" s="221"/>
      <c r="AM116" s="221"/>
      <c r="AN116" s="221"/>
      <c r="AO116" s="221"/>
      <c r="AP116" s="221"/>
      <c r="AQ116" s="221"/>
      <c r="AR116" s="221"/>
      <c r="AS116" s="221"/>
      <c r="AT116" s="222"/>
      <c r="AU116" s="259">
        <v>16.399999999999999</v>
      </c>
      <c r="AV116" s="260"/>
      <c r="AW116" s="260"/>
      <c r="AX116" s="261"/>
    </row>
    <row r="117" spans="1:51" ht="24.75" customHeight="1" x14ac:dyDescent="0.2">
      <c r="A117" s="474"/>
      <c r="B117" s="475"/>
      <c r="C117" s="475"/>
      <c r="D117" s="475"/>
      <c r="E117" s="475"/>
      <c r="F117" s="476"/>
      <c r="G117" s="217"/>
      <c r="H117" s="236"/>
      <c r="I117" s="236"/>
      <c r="J117" s="236"/>
      <c r="K117" s="237"/>
      <c r="L117" s="220"/>
      <c r="M117" s="413"/>
      <c r="N117" s="413"/>
      <c r="O117" s="413"/>
      <c r="P117" s="413"/>
      <c r="Q117" s="413"/>
      <c r="R117" s="413"/>
      <c r="S117" s="413"/>
      <c r="T117" s="413"/>
      <c r="U117" s="413"/>
      <c r="V117" s="413"/>
      <c r="W117" s="413"/>
      <c r="X117" s="414"/>
      <c r="Y117" s="259"/>
      <c r="Z117" s="260"/>
      <c r="AA117" s="260"/>
      <c r="AB117" s="415"/>
      <c r="AC117" s="217" t="s">
        <v>623</v>
      </c>
      <c r="AD117" s="218"/>
      <c r="AE117" s="218"/>
      <c r="AF117" s="218"/>
      <c r="AG117" s="219"/>
      <c r="AH117" s="220" t="s">
        <v>616</v>
      </c>
      <c r="AI117" s="221"/>
      <c r="AJ117" s="221"/>
      <c r="AK117" s="221"/>
      <c r="AL117" s="221"/>
      <c r="AM117" s="221"/>
      <c r="AN117" s="221"/>
      <c r="AO117" s="221"/>
      <c r="AP117" s="221"/>
      <c r="AQ117" s="221"/>
      <c r="AR117" s="221"/>
      <c r="AS117" s="221"/>
      <c r="AT117" s="222"/>
      <c r="AU117" s="259">
        <v>10.9</v>
      </c>
      <c r="AV117" s="260"/>
      <c r="AW117" s="260"/>
      <c r="AX117" s="261"/>
    </row>
    <row r="118" spans="1:51" ht="24.75" customHeight="1" thickBot="1" x14ac:dyDescent="0.25">
      <c r="A118" s="474"/>
      <c r="B118" s="475"/>
      <c r="C118" s="475"/>
      <c r="D118" s="475"/>
      <c r="E118" s="475"/>
      <c r="F118" s="476"/>
      <c r="G118" s="177" t="s">
        <v>20</v>
      </c>
      <c r="H118" s="178"/>
      <c r="I118" s="178"/>
      <c r="J118" s="178"/>
      <c r="K118" s="178"/>
      <c r="L118" s="179"/>
      <c r="M118" s="180"/>
      <c r="N118" s="180"/>
      <c r="O118" s="180"/>
      <c r="P118" s="180"/>
      <c r="Q118" s="180"/>
      <c r="R118" s="180"/>
      <c r="S118" s="180"/>
      <c r="T118" s="180"/>
      <c r="U118" s="180"/>
      <c r="V118" s="180"/>
      <c r="W118" s="180"/>
      <c r="X118" s="181"/>
      <c r="Y118" s="170">
        <f>SUM(Y112:AB117)</f>
        <v>1370.5</v>
      </c>
      <c r="Z118" s="171"/>
      <c r="AA118" s="171"/>
      <c r="AB118" s="172"/>
      <c r="AC118" s="177" t="s">
        <v>20</v>
      </c>
      <c r="AD118" s="178"/>
      <c r="AE118" s="178"/>
      <c r="AF118" s="178"/>
      <c r="AG118" s="178"/>
      <c r="AH118" s="179"/>
      <c r="AI118" s="180"/>
      <c r="AJ118" s="180"/>
      <c r="AK118" s="180"/>
      <c r="AL118" s="180"/>
      <c r="AM118" s="180"/>
      <c r="AN118" s="180"/>
      <c r="AO118" s="180"/>
      <c r="AP118" s="180"/>
      <c r="AQ118" s="180"/>
      <c r="AR118" s="180"/>
      <c r="AS118" s="180"/>
      <c r="AT118" s="181"/>
      <c r="AU118" s="170">
        <f>SUM(AU112:AX117)</f>
        <v>2689.4</v>
      </c>
      <c r="AV118" s="171"/>
      <c r="AW118" s="171"/>
      <c r="AX118" s="443"/>
    </row>
    <row r="119" spans="1:51" ht="24.75" customHeight="1" x14ac:dyDescent="0.2">
      <c r="A119" s="474"/>
      <c r="B119" s="475"/>
      <c r="C119" s="475"/>
      <c r="D119" s="475"/>
      <c r="E119" s="475"/>
      <c r="F119" s="476"/>
      <c r="G119" s="173" t="s">
        <v>597</v>
      </c>
      <c r="H119" s="174"/>
      <c r="I119" s="174"/>
      <c r="J119" s="174"/>
      <c r="K119" s="174"/>
      <c r="L119" s="174"/>
      <c r="M119" s="174"/>
      <c r="N119" s="174"/>
      <c r="O119" s="174"/>
      <c r="P119" s="174"/>
      <c r="Q119" s="174"/>
      <c r="R119" s="174"/>
      <c r="S119" s="174"/>
      <c r="T119" s="174"/>
      <c r="U119" s="174"/>
      <c r="V119" s="174"/>
      <c r="W119" s="174"/>
      <c r="X119" s="174"/>
      <c r="Y119" s="174"/>
      <c r="Z119" s="174"/>
      <c r="AA119" s="174"/>
      <c r="AB119" s="175"/>
      <c r="AC119" s="173" t="s">
        <v>598</v>
      </c>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6"/>
      <c r="AY119">
        <f>COUNTA($G$121,$AC$121)</f>
        <v>2</v>
      </c>
    </row>
    <row r="120" spans="1:51" ht="24.75" customHeight="1" x14ac:dyDescent="0.2">
      <c r="A120" s="474"/>
      <c r="B120" s="475"/>
      <c r="C120" s="475"/>
      <c r="D120" s="475"/>
      <c r="E120" s="475"/>
      <c r="F120" s="476"/>
      <c r="G120" s="452" t="s">
        <v>17</v>
      </c>
      <c r="H120" s="453"/>
      <c r="I120" s="453"/>
      <c r="J120" s="453"/>
      <c r="K120" s="453"/>
      <c r="L120" s="454" t="s">
        <v>18</v>
      </c>
      <c r="M120" s="453"/>
      <c r="N120" s="453"/>
      <c r="O120" s="453"/>
      <c r="P120" s="453"/>
      <c r="Q120" s="453"/>
      <c r="R120" s="453"/>
      <c r="S120" s="453"/>
      <c r="T120" s="453"/>
      <c r="U120" s="453"/>
      <c r="V120" s="453"/>
      <c r="W120" s="453"/>
      <c r="X120" s="455"/>
      <c r="Y120" s="211" t="s">
        <v>19</v>
      </c>
      <c r="Z120" s="212"/>
      <c r="AA120" s="212"/>
      <c r="AB120" s="423"/>
      <c r="AC120" s="452" t="s">
        <v>17</v>
      </c>
      <c r="AD120" s="453"/>
      <c r="AE120" s="453"/>
      <c r="AF120" s="453"/>
      <c r="AG120" s="453"/>
      <c r="AH120" s="454" t="s">
        <v>18</v>
      </c>
      <c r="AI120" s="453"/>
      <c r="AJ120" s="453"/>
      <c r="AK120" s="453"/>
      <c r="AL120" s="453"/>
      <c r="AM120" s="453"/>
      <c r="AN120" s="453"/>
      <c r="AO120" s="453"/>
      <c r="AP120" s="453"/>
      <c r="AQ120" s="453"/>
      <c r="AR120" s="453"/>
      <c r="AS120" s="453"/>
      <c r="AT120" s="455"/>
      <c r="AU120" s="211" t="s">
        <v>19</v>
      </c>
      <c r="AV120" s="212"/>
      <c r="AW120" s="212"/>
      <c r="AX120" s="213"/>
      <c r="AY120">
        <f>$AY$119</f>
        <v>2</v>
      </c>
    </row>
    <row r="121" spans="1:51" ht="36.75" customHeight="1" x14ac:dyDescent="0.2">
      <c r="A121" s="474"/>
      <c r="B121" s="475"/>
      <c r="C121" s="475"/>
      <c r="D121" s="475"/>
      <c r="E121" s="475"/>
      <c r="F121" s="476"/>
      <c r="G121" s="459" t="s">
        <v>592</v>
      </c>
      <c r="H121" s="460"/>
      <c r="I121" s="460"/>
      <c r="J121" s="460"/>
      <c r="K121" s="461"/>
      <c r="L121" s="456" t="s">
        <v>593</v>
      </c>
      <c r="M121" s="457"/>
      <c r="N121" s="457"/>
      <c r="O121" s="457"/>
      <c r="P121" s="457"/>
      <c r="Q121" s="457"/>
      <c r="R121" s="457"/>
      <c r="S121" s="457"/>
      <c r="T121" s="457"/>
      <c r="U121" s="457"/>
      <c r="V121" s="457"/>
      <c r="W121" s="457"/>
      <c r="X121" s="458"/>
      <c r="Y121" s="208">
        <v>102.8</v>
      </c>
      <c r="Z121" s="209"/>
      <c r="AA121" s="209"/>
      <c r="AB121" s="430"/>
      <c r="AC121" s="459" t="s">
        <v>592</v>
      </c>
      <c r="AD121" s="460"/>
      <c r="AE121" s="460"/>
      <c r="AF121" s="460"/>
      <c r="AG121" s="461"/>
      <c r="AH121" s="456" t="s">
        <v>595</v>
      </c>
      <c r="AI121" s="457"/>
      <c r="AJ121" s="457"/>
      <c r="AK121" s="457"/>
      <c r="AL121" s="457"/>
      <c r="AM121" s="457"/>
      <c r="AN121" s="457"/>
      <c r="AO121" s="457"/>
      <c r="AP121" s="457"/>
      <c r="AQ121" s="457"/>
      <c r="AR121" s="457"/>
      <c r="AS121" s="457"/>
      <c r="AT121" s="458"/>
      <c r="AU121" s="208">
        <v>4391.6000000000004</v>
      </c>
      <c r="AV121" s="209"/>
      <c r="AW121" s="209"/>
      <c r="AX121" s="210"/>
      <c r="AY121">
        <f>$AY$119</f>
        <v>2</v>
      </c>
    </row>
    <row r="122" spans="1:51" ht="24.75" customHeight="1" thickBot="1" x14ac:dyDescent="0.25">
      <c r="A122" s="474"/>
      <c r="B122" s="475"/>
      <c r="C122" s="475"/>
      <c r="D122" s="475"/>
      <c r="E122" s="475"/>
      <c r="F122" s="476"/>
      <c r="G122" s="177" t="s">
        <v>20</v>
      </c>
      <c r="H122" s="178"/>
      <c r="I122" s="178"/>
      <c r="J122" s="178"/>
      <c r="K122" s="178"/>
      <c r="L122" s="179"/>
      <c r="M122" s="180"/>
      <c r="N122" s="180"/>
      <c r="O122" s="180"/>
      <c r="P122" s="180"/>
      <c r="Q122" s="180"/>
      <c r="R122" s="180"/>
      <c r="S122" s="180"/>
      <c r="T122" s="180"/>
      <c r="U122" s="180"/>
      <c r="V122" s="180"/>
      <c r="W122" s="180"/>
      <c r="X122" s="181"/>
      <c r="Y122" s="170">
        <f>SUM(Y121:AB121)</f>
        <v>102.8</v>
      </c>
      <c r="Z122" s="171"/>
      <c r="AA122" s="171"/>
      <c r="AB122" s="172"/>
      <c r="AC122" s="177" t="s">
        <v>20</v>
      </c>
      <c r="AD122" s="178"/>
      <c r="AE122" s="178"/>
      <c r="AF122" s="178"/>
      <c r="AG122" s="178"/>
      <c r="AH122" s="179"/>
      <c r="AI122" s="180"/>
      <c r="AJ122" s="180"/>
      <c r="AK122" s="180"/>
      <c r="AL122" s="180"/>
      <c r="AM122" s="180"/>
      <c r="AN122" s="180"/>
      <c r="AO122" s="180"/>
      <c r="AP122" s="180"/>
      <c r="AQ122" s="180"/>
      <c r="AR122" s="180"/>
      <c r="AS122" s="180"/>
      <c r="AT122" s="181"/>
      <c r="AU122" s="170">
        <f>SUM(AU121:AX121)</f>
        <v>4391.6000000000004</v>
      </c>
      <c r="AV122" s="171"/>
      <c r="AW122" s="171"/>
      <c r="AX122" s="443"/>
      <c r="AY122">
        <f>$AY$119</f>
        <v>2</v>
      </c>
    </row>
    <row r="123" spans="1:51" ht="24.75" customHeight="1" x14ac:dyDescent="0.2">
      <c r="A123" s="474"/>
      <c r="B123" s="475"/>
      <c r="C123" s="475"/>
      <c r="D123" s="475"/>
      <c r="E123" s="475"/>
      <c r="F123" s="476"/>
      <c r="G123" s="173" t="s">
        <v>599</v>
      </c>
      <c r="H123" s="174"/>
      <c r="I123" s="174"/>
      <c r="J123" s="174"/>
      <c r="K123" s="174"/>
      <c r="L123" s="174"/>
      <c r="M123" s="174"/>
      <c r="N123" s="174"/>
      <c r="O123" s="174"/>
      <c r="P123" s="174"/>
      <c r="Q123" s="174"/>
      <c r="R123" s="174"/>
      <c r="S123" s="174"/>
      <c r="T123" s="174"/>
      <c r="U123" s="174"/>
      <c r="V123" s="174"/>
      <c r="W123" s="174"/>
      <c r="X123" s="174"/>
      <c r="Y123" s="174"/>
      <c r="Z123" s="174"/>
      <c r="AA123" s="174"/>
      <c r="AB123" s="175"/>
      <c r="AC123" s="173" t="s">
        <v>220</v>
      </c>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6"/>
      <c r="AY123">
        <f>COUNTA($G$125,$AC$125)</f>
        <v>1</v>
      </c>
    </row>
    <row r="124" spans="1:51" ht="24.75" customHeight="1" x14ac:dyDescent="0.2">
      <c r="A124" s="474"/>
      <c r="B124" s="475"/>
      <c r="C124" s="475"/>
      <c r="D124" s="475"/>
      <c r="E124" s="475"/>
      <c r="F124" s="476"/>
      <c r="G124" s="452" t="s">
        <v>17</v>
      </c>
      <c r="H124" s="453"/>
      <c r="I124" s="453"/>
      <c r="J124" s="453"/>
      <c r="K124" s="453"/>
      <c r="L124" s="454" t="s">
        <v>18</v>
      </c>
      <c r="M124" s="453"/>
      <c r="N124" s="453"/>
      <c r="O124" s="453"/>
      <c r="P124" s="453"/>
      <c r="Q124" s="453"/>
      <c r="R124" s="453"/>
      <c r="S124" s="453"/>
      <c r="T124" s="453"/>
      <c r="U124" s="453"/>
      <c r="V124" s="453"/>
      <c r="W124" s="453"/>
      <c r="X124" s="455"/>
      <c r="Y124" s="211" t="s">
        <v>19</v>
      </c>
      <c r="Z124" s="212"/>
      <c r="AA124" s="212"/>
      <c r="AB124" s="423"/>
      <c r="AC124" s="452" t="s">
        <v>17</v>
      </c>
      <c r="AD124" s="453"/>
      <c r="AE124" s="453"/>
      <c r="AF124" s="453"/>
      <c r="AG124" s="453"/>
      <c r="AH124" s="454" t="s">
        <v>18</v>
      </c>
      <c r="AI124" s="453"/>
      <c r="AJ124" s="453"/>
      <c r="AK124" s="453"/>
      <c r="AL124" s="453"/>
      <c r="AM124" s="453"/>
      <c r="AN124" s="453"/>
      <c r="AO124" s="453"/>
      <c r="AP124" s="453"/>
      <c r="AQ124" s="453"/>
      <c r="AR124" s="453"/>
      <c r="AS124" s="453"/>
      <c r="AT124" s="455"/>
      <c r="AU124" s="211" t="s">
        <v>19</v>
      </c>
      <c r="AV124" s="212"/>
      <c r="AW124" s="212"/>
      <c r="AX124" s="213"/>
      <c r="AY124">
        <f>$AY$123</f>
        <v>1</v>
      </c>
    </row>
    <row r="125" spans="1:51" ht="36.75" customHeight="1" x14ac:dyDescent="0.2">
      <c r="A125" s="474"/>
      <c r="B125" s="475"/>
      <c r="C125" s="475"/>
      <c r="D125" s="475"/>
      <c r="E125" s="475"/>
      <c r="F125" s="476"/>
      <c r="G125" s="459" t="s">
        <v>592</v>
      </c>
      <c r="H125" s="460"/>
      <c r="I125" s="460"/>
      <c r="J125" s="460"/>
      <c r="K125" s="461"/>
      <c r="L125" s="456" t="s">
        <v>596</v>
      </c>
      <c r="M125" s="457"/>
      <c r="N125" s="457"/>
      <c r="O125" s="457"/>
      <c r="P125" s="457"/>
      <c r="Q125" s="457"/>
      <c r="R125" s="457"/>
      <c r="S125" s="457"/>
      <c r="T125" s="457"/>
      <c r="U125" s="457"/>
      <c r="V125" s="457"/>
      <c r="W125" s="457"/>
      <c r="X125" s="458"/>
      <c r="Y125" s="208">
        <v>33</v>
      </c>
      <c r="Z125" s="209"/>
      <c r="AA125" s="209"/>
      <c r="AB125" s="430"/>
      <c r="AC125" s="459"/>
      <c r="AD125" s="460"/>
      <c r="AE125" s="460"/>
      <c r="AF125" s="460"/>
      <c r="AG125" s="461"/>
      <c r="AH125" s="456"/>
      <c r="AI125" s="457"/>
      <c r="AJ125" s="457"/>
      <c r="AK125" s="457"/>
      <c r="AL125" s="457"/>
      <c r="AM125" s="457"/>
      <c r="AN125" s="457"/>
      <c r="AO125" s="457"/>
      <c r="AP125" s="457"/>
      <c r="AQ125" s="457"/>
      <c r="AR125" s="457"/>
      <c r="AS125" s="457"/>
      <c r="AT125" s="458"/>
      <c r="AU125" s="208"/>
      <c r="AV125" s="209"/>
      <c r="AW125" s="209"/>
      <c r="AX125" s="210"/>
      <c r="AY125">
        <f>$AY$123</f>
        <v>1</v>
      </c>
    </row>
    <row r="126" spans="1:51" ht="24.75" customHeight="1" x14ac:dyDescent="0.2">
      <c r="A126" s="474"/>
      <c r="B126" s="475"/>
      <c r="C126" s="475"/>
      <c r="D126" s="475"/>
      <c r="E126" s="475"/>
      <c r="F126" s="476"/>
      <c r="G126" s="177" t="s">
        <v>20</v>
      </c>
      <c r="H126" s="178"/>
      <c r="I126" s="178"/>
      <c r="J126" s="178"/>
      <c r="K126" s="178"/>
      <c r="L126" s="179"/>
      <c r="M126" s="180"/>
      <c r="N126" s="180"/>
      <c r="O126" s="180"/>
      <c r="P126" s="180"/>
      <c r="Q126" s="180"/>
      <c r="R126" s="180"/>
      <c r="S126" s="180"/>
      <c r="T126" s="180"/>
      <c r="U126" s="180"/>
      <c r="V126" s="180"/>
      <c r="W126" s="180"/>
      <c r="X126" s="181"/>
      <c r="Y126" s="170">
        <f>SUM(Y125:AB125)</f>
        <v>33</v>
      </c>
      <c r="Z126" s="171"/>
      <c r="AA126" s="171"/>
      <c r="AB126" s="172"/>
      <c r="AC126" s="177" t="s">
        <v>20</v>
      </c>
      <c r="AD126" s="178"/>
      <c r="AE126" s="178"/>
      <c r="AF126" s="178"/>
      <c r="AG126" s="178"/>
      <c r="AH126" s="179"/>
      <c r="AI126" s="180"/>
      <c r="AJ126" s="180"/>
      <c r="AK126" s="180"/>
      <c r="AL126" s="180"/>
      <c r="AM126" s="180"/>
      <c r="AN126" s="180"/>
      <c r="AO126" s="180"/>
      <c r="AP126" s="180"/>
      <c r="AQ126" s="180"/>
      <c r="AR126" s="180"/>
      <c r="AS126" s="180"/>
      <c r="AT126" s="181"/>
      <c r="AU126" s="170">
        <f>SUM(AU125:AX125)</f>
        <v>0</v>
      </c>
      <c r="AV126" s="171"/>
      <c r="AW126" s="171"/>
      <c r="AX126" s="443"/>
      <c r="AY126">
        <f>$AY$123</f>
        <v>1</v>
      </c>
    </row>
    <row r="127" spans="1:51" ht="14.4" x14ac:dyDescent="0.2">
      <c r="A127" s="38" t="s">
        <v>662</v>
      </c>
      <c r="B127" s="1" t="s">
        <v>28</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row>
    <row r="128" spans="1:51" ht="24.75" customHeight="1" x14ac:dyDescent="0.2">
      <c r="A128" s="5"/>
      <c r="B128" s="35" t="s">
        <v>239</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row>
    <row r="129" spans="1:51" ht="59.25" customHeight="1" x14ac:dyDescent="0.2">
      <c r="A129" s="97"/>
      <c r="B129" s="97"/>
      <c r="C129" s="97" t="s">
        <v>26</v>
      </c>
      <c r="D129" s="97"/>
      <c r="E129" s="97"/>
      <c r="F129" s="97"/>
      <c r="G129" s="97"/>
      <c r="H129" s="97"/>
      <c r="I129" s="97"/>
      <c r="J129" s="98" t="s">
        <v>200</v>
      </c>
      <c r="K129" s="99"/>
      <c r="L129" s="99"/>
      <c r="M129" s="99"/>
      <c r="N129" s="99"/>
      <c r="O129" s="99"/>
      <c r="P129" s="100" t="s">
        <v>179</v>
      </c>
      <c r="Q129" s="100"/>
      <c r="R129" s="100"/>
      <c r="S129" s="100"/>
      <c r="T129" s="100"/>
      <c r="U129" s="100"/>
      <c r="V129" s="100"/>
      <c r="W129" s="100"/>
      <c r="X129" s="100"/>
      <c r="Y129" s="101" t="s">
        <v>198</v>
      </c>
      <c r="Z129" s="102"/>
      <c r="AA129" s="102"/>
      <c r="AB129" s="102"/>
      <c r="AC129" s="98" t="s">
        <v>230</v>
      </c>
      <c r="AD129" s="98"/>
      <c r="AE129" s="98"/>
      <c r="AF129" s="98"/>
      <c r="AG129" s="98"/>
      <c r="AH129" s="101" t="s">
        <v>244</v>
      </c>
      <c r="AI129" s="97"/>
      <c r="AJ129" s="97"/>
      <c r="AK129" s="97"/>
      <c r="AL129" s="97" t="s">
        <v>21</v>
      </c>
      <c r="AM129" s="97"/>
      <c r="AN129" s="97"/>
      <c r="AO129" s="103"/>
      <c r="AP129" s="104" t="s">
        <v>201</v>
      </c>
      <c r="AQ129" s="104"/>
      <c r="AR129" s="104"/>
      <c r="AS129" s="104"/>
      <c r="AT129" s="104"/>
      <c r="AU129" s="104"/>
      <c r="AV129" s="104"/>
      <c r="AW129" s="104"/>
      <c r="AX129" s="104"/>
    </row>
    <row r="130" spans="1:51" ht="76.5" customHeight="1" x14ac:dyDescent="0.2">
      <c r="A130" s="156">
        <v>1</v>
      </c>
      <c r="B130" s="156">
        <v>1</v>
      </c>
      <c r="C130" s="167" t="s">
        <v>603</v>
      </c>
      <c r="D130" s="168"/>
      <c r="E130" s="168"/>
      <c r="F130" s="168"/>
      <c r="G130" s="168"/>
      <c r="H130" s="168"/>
      <c r="I130" s="169"/>
      <c r="J130" s="557">
        <v>9010601021385</v>
      </c>
      <c r="K130" s="558"/>
      <c r="L130" s="558"/>
      <c r="M130" s="558"/>
      <c r="N130" s="558"/>
      <c r="O130" s="559"/>
      <c r="P130" s="563" t="s">
        <v>606</v>
      </c>
      <c r="Q130" s="564"/>
      <c r="R130" s="564"/>
      <c r="S130" s="564"/>
      <c r="T130" s="564"/>
      <c r="U130" s="564"/>
      <c r="V130" s="564"/>
      <c r="W130" s="564"/>
      <c r="X130" s="565"/>
      <c r="Y130" s="86">
        <v>1250.5</v>
      </c>
      <c r="Z130" s="87"/>
      <c r="AA130" s="87"/>
      <c r="AB130" s="88"/>
      <c r="AC130" s="468" t="s">
        <v>246</v>
      </c>
      <c r="AD130" s="469"/>
      <c r="AE130" s="469"/>
      <c r="AF130" s="469"/>
      <c r="AG130" s="470"/>
      <c r="AH130" s="554">
        <v>1</v>
      </c>
      <c r="AI130" s="555"/>
      <c r="AJ130" s="555"/>
      <c r="AK130" s="556"/>
      <c r="AL130" s="93">
        <v>99.7</v>
      </c>
      <c r="AM130" s="94"/>
      <c r="AN130" s="94"/>
      <c r="AO130" s="95"/>
      <c r="AP130" s="560" t="s">
        <v>644</v>
      </c>
      <c r="AQ130" s="561"/>
      <c r="AR130" s="561"/>
      <c r="AS130" s="561"/>
      <c r="AT130" s="561"/>
      <c r="AU130" s="561"/>
      <c r="AV130" s="561"/>
      <c r="AW130" s="561"/>
      <c r="AX130" s="562"/>
    </row>
    <row r="131" spans="1:51" ht="46.5" customHeight="1" x14ac:dyDescent="0.2">
      <c r="A131" s="156">
        <v>2</v>
      </c>
      <c r="B131" s="156">
        <v>1</v>
      </c>
      <c r="C131" s="114" t="s">
        <v>603</v>
      </c>
      <c r="D131" s="115"/>
      <c r="E131" s="115"/>
      <c r="F131" s="115"/>
      <c r="G131" s="115"/>
      <c r="H131" s="115"/>
      <c r="I131" s="115"/>
      <c r="J131" s="82">
        <v>9010601021385</v>
      </c>
      <c r="K131" s="83"/>
      <c r="L131" s="83"/>
      <c r="M131" s="83"/>
      <c r="N131" s="83"/>
      <c r="O131" s="83"/>
      <c r="P131" s="84" t="s">
        <v>607</v>
      </c>
      <c r="Q131" s="85"/>
      <c r="R131" s="85"/>
      <c r="S131" s="85"/>
      <c r="T131" s="85"/>
      <c r="U131" s="85"/>
      <c r="V131" s="85"/>
      <c r="W131" s="85"/>
      <c r="X131" s="85"/>
      <c r="Y131" s="86">
        <v>120</v>
      </c>
      <c r="Z131" s="87"/>
      <c r="AA131" s="87"/>
      <c r="AB131" s="88"/>
      <c r="AC131" s="89" t="s">
        <v>246</v>
      </c>
      <c r="AD131" s="90"/>
      <c r="AE131" s="90"/>
      <c r="AF131" s="90"/>
      <c r="AG131" s="90"/>
      <c r="AH131" s="91">
        <v>1</v>
      </c>
      <c r="AI131" s="92"/>
      <c r="AJ131" s="92"/>
      <c r="AK131" s="92"/>
      <c r="AL131" s="93">
        <v>99.1</v>
      </c>
      <c r="AM131" s="94"/>
      <c r="AN131" s="94"/>
      <c r="AO131" s="95"/>
      <c r="AP131" s="96" t="s">
        <v>269</v>
      </c>
      <c r="AQ131" s="96"/>
      <c r="AR131" s="96"/>
      <c r="AS131" s="96"/>
      <c r="AT131" s="96"/>
      <c r="AU131" s="96"/>
      <c r="AV131" s="96"/>
      <c r="AW131" s="96"/>
      <c r="AX131" s="96"/>
      <c r="AY131">
        <f>COUNTA($C$131)</f>
        <v>1</v>
      </c>
    </row>
    <row r="132" spans="1:51" ht="70.5" customHeight="1" x14ac:dyDescent="0.2">
      <c r="A132" s="156">
        <v>3</v>
      </c>
      <c r="B132" s="156">
        <v>1</v>
      </c>
      <c r="C132" s="114" t="s">
        <v>600</v>
      </c>
      <c r="D132" s="115"/>
      <c r="E132" s="115"/>
      <c r="F132" s="115"/>
      <c r="G132" s="115"/>
      <c r="H132" s="115"/>
      <c r="I132" s="115"/>
      <c r="J132" s="82">
        <v>7010001064648</v>
      </c>
      <c r="K132" s="83"/>
      <c r="L132" s="83"/>
      <c r="M132" s="83"/>
      <c r="N132" s="83"/>
      <c r="O132" s="83"/>
      <c r="P132" s="84" t="s">
        <v>601</v>
      </c>
      <c r="Q132" s="85"/>
      <c r="R132" s="85"/>
      <c r="S132" s="85"/>
      <c r="T132" s="85"/>
      <c r="U132" s="85"/>
      <c r="V132" s="85"/>
      <c r="W132" s="85"/>
      <c r="X132" s="85"/>
      <c r="Y132" s="86">
        <v>1212.8</v>
      </c>
      <c r="Z132" s="87"/>
      <c r="AA132" s="87"/>
      <c r="AB132" s="88"/>
      <c r="AC132" s="89" t="s">
        <v>246</v>
      </c>
      <c r="AD132" s="90"/>
      <c r="AE132" s="90"/>
      <c r="AF132" s="90"/>
      <c r="AG132" s="90"/>
      <c r="AH132" s="91">
        <v>1</v>
      </c>
      <c r="AI132" s="92"/>
      <c r="AJ132" s="92"/>
      <c r="AK132" s="92"/>
      <c r="AL132" s="93">
        <v>100</v>
      </c>
      <c r="AM132" s="94"/>
      <c r="AN132" s="94"/>
      <c r="AO132" s="95"/>
      <c r="AP132" s="96" t="s">
        <v>644</v>
      </c>
      <c r="AQ132" s="96"/>
      <c r="AR132" s="96"/>
      <c r="AS132" s="96"/>
      <c r="AT132" s="96"/>
      <c r="AU132" s="96"/>
      <c r="AV132" s="96"/>
      <c r="AW132" s="96"/>
      <c r="AX132" s="96"/>
      <c r="AY132">
        <f>COUNTA($C$132)</f>
        <v>1</v>
      </c>
    </row>
    <row r="133" spans="1:51" ht="57.9" customHeight="1" x14ac:dyDescent="0.2">
      <c r="A133" s="156">
        <v>4</v>
      </c>
      <c r="B133" s="156">
        <v>1</v>
      </c>
      <c r="C133" s="114" t="s">
        <v>604</v>
      </c>
      <c r="D133" s="115"/>
      <c r="E133" s="115"/>
      <c r="F133" s="115"/>
      <c r="G133" s="115"/>
      <c r="H133" s="115"/>
      <c r="I133" s="115"/>
      <c r="J133" s="82">
        <v>7010401022916</v>
      </c>
      <c r="K133" s="83"/>
      <c r="L133" s="83"/>
      <c r="M133" s="83"/>
      <c r="N133" s="83"/>
      <c r="O133" s="83"/>
      <c r="P133" s="84" t="s">
        <v>608</v>
      </c>
      <c r="Q133" s="85"/>
      <c r="R133" s="85"/>
      <c r="S133" s="85"/>
      <c r="T133" s="85"/>
      <c r="U133" s="85"/>
      <c r="V133" s="85"/>
      <c r="W133" s="85"/>
      <c r="X133" s="85"/>
      <c r="Y133" s="86">
        <v>198.9</v>
      </c>
      <c r="Z133" s="87"/>
      <c r="AA133" s="87"/>
      <c r="AB133" s="88"/>
      <c r="AC133" s="89" t="s">
        <v>246</v>
      </c>
      <c r="AD133" s="90"/>
      <c r="AE133" s="90"/>
      <c r="AF133" s="90"/>
      <c r="AG133" s="90"/>
      <c r="AH133" s="91">
        <v>1</v>
      </c>
      <c r="AI133" s="92"/>
      <c r="AJ133" s="92"/>
      <c r="AK133" s="92"/>
      <c r="AL133" s="93">
        <v>98.3</v>
      </c>
      <c r="AM133" s="94"/>
      <c r="AN133" s="94"/>
      <c r="AO133" s="95"/>
      <c r="AP133" s="96" t="s">
        <v>602</v>
      </c>
      <c r="AQ133" s="96"/>
      <c r="AR133" s="96"/>
      <c r="AS133" s="96"/>
      <c r="AT133" s="96"/>
      <c r="AU133" s="96"/>
      <c r="AV133" s="96"/>
      <c r="AW133" s="96"/>
      <c r="AX133" s="96"/>
      <c r="AY133">
        <f>COUNTA($C$133)</f>
        <v>1</v>
      </c>
    </row>
    <row r="134" spans="1:51" ht="46.5" customHeight="1" x14ac:dyDescent="0.2">
      <c r="A134" s="156">
        <v>5</v>
      </c>
      <c r="B134" s="156">
        <v>1</v>
      </c>
      <c r="C134" s="114" t="s">
        <v>605</v>
      </c>
      <c r="D134" s="115"/>
      <c r="E134" s="115"/>
      <c r="F134" s="115"/>
      <c r="G134" s="115"/>
      <c r="H134" s="115"/>
      <c r="I134" s="115"/>
      <c r="J134" s="82">
        <v>5010601042204</v>
      </c>
      <c r="K134" s="83"/>
      <c r="L134" s="83"/>
      <c r="M134" s="83"/>
      <c r="N134" s="83"/>
      <c r="O134" s="83"/>
      <c r="P134" s="84" t="s">
        <v>609</v>
      </c>
      <c r="Q134" s="85"/>
      <c r="R134" s="85"/>
      <c r="S134" s="85"/>
      <c r="T134" s="85"/>
      <c r="U134" s="85"/>
      <c r="V134" s="85"/>
      <c r="W134" s="85"/>
      <c r="X134" s="85"/>
      <c r="Y134" s="86">
        <v>477.8</v>
      </c>
      <c r="Z134" s="87"/>
      <c r="AA134" s="87"/>
      <c r="AB134" s="88"/>
      <c r="AC134" s="89" t="s">
        <v>246</v>
      </c>
      <c r="AD134" s="90"/>
      <c r="AE134" s="90"/>
      <c r="AF134" s="90"/>
      <c r="AG134" s="90"/>
      <c r="AH134" s="91">
        <v>1</v>
      </c>
      <c r="AI134" s="92"/>
      <c r="AJ134" s="92"/>
      <c r="AK134" s="92"/>
      <c r="AL134" s="93">
        <v>97</v>
      </c>
      <c r="AM134" s="94"/>
      <c r="AN134" s="94"/>
      <c r="AO134" s="95"/>
      <c r="AP134" s="96" t="s">
        <v>602</v>
      </c>
      <c r="AQ134" s="96"/>
      <c r="AR134" s="96"/>
      <c r="AS134" s="96"/>
      <c r="AT134" s="96"/>
      <c r="AU134" s="96"/>
      <c r="AV134" s="96"/>
      <c r="AW134" s="96"/>
      <c r="AX134" s="96"/>
      <c r="AY134">
        <f>COUNTA($C$134)</f>
        <v>1</v>
      </c>
    </row>
    <row r="135" spans="1:51" ht="24.75" customHeight="1" x14ac:dyDescent="0.2">
      <c r="A135" s="39"/>
      <c r="B135" s="39"/>
      <c r="C135" s="39"/>
      <c r="D135" s="39"/>
      <c r="E135" s="39"/>
      <c r="F135" s="39"/>
      <c r="G135" s="39"/>
      <c r="H135" s="39"/>
      <c r="I135" s="39"/>
      <c r="J135" s="40"/>
      <c r="K135" s="40"/>
      <c r="L135" s="40"/>
      <c r="M135" s="40"/>
      <c r="N135" s="40"/>
      <c r="O135" s="40"/>
      <c r="P135" s="41"/>
      <c r="Q135" s="41"/>
      <c r="R135" s="41"/>
      <c r="S135" s="41"/>
      <c r="T135" s="41"/>
      <c r="U135" s="41"/>
      <c r="V135" s="41"/>
      <c r="W135" s="41"/>
      <c r="X135" s="41"/>
      <c r="Y135" s="42"/>
      <c r="Z135" s="42"/>
      <c r="AA135" s="42"/>
      <c r="AB135" s="42"/>
      <c r="AC135" s="42"/>
      <c r="AD135" s="42"/>
      <c r="AE135" s="42"/>
      <c r="AF135" s="42"/>
      <c r="AG135" s="42"/>
      <c r="AH135" s="42"/>
      <c r="AI135" s="42"/>
      <c r="AJ135" s="42"/>
      <c r="AK135" s="42"/>
      <c r="AL135" s="42"/>
      <c r="AM135" s="42"/>
      <c r="AN135" s="42"/>
      <c r="AO135" s="42"/>
      <c r="AP135" s="41"/>
      <c r="AQ135" s="41"/>
      <c r="AR135" s="41"/>
      <c r="AS135" s="41"/>
      <c r="AT135" s="41"/>
      <c r="AU135" s="41"/>
      <c r="AV135" s="41"/>
      <c r="AW135" s="41"/>
      <c r="AX135" s="41"/>
      <c r="AY135">
        <f>COUNTA($C$138)</f>
        <v>1</v>
      </c>
    </row>
    <row r="136" spans="1:51" ht="24.75" customHeight="1" x14ac:dyDescent="0.2">
      <c r="A136" s="39"/>
      <c r="B136" s="43" t="s">
        <v>167</v>
      </c>
      <c r="C136" s="39"/>
      <c r="D136" s="39"/>
      <c r="E136" s="39"/>
      <c r="F136" s="39"/>
      <c r="G136" s="39"/>
      <c r="H136" s="39"/>
      <c r="I136" s="39"/>
      <c r="J136" s="39"/>
      <c r="K136" s="39"/>
      <c r="L136" s="39"/>
      <c r="M136" s="39"/>
      <c r="N136" s="39"/>
      <c r="O136" s="39"/>
      <c r="P136" s="44"/>
      <c r="Q136" s="44"/>
      <c r="R136" s="44"/>
      <c r="S136" s="44"/>
      <c r="T136" s="44"/>
      <c r="U136" s="44"/>
      <c r="V136" s="44"/>
      <c r="W136" s="44"/>
      <c r="X136" s="44"/>
      <c r="Y136" s="45"/>
      <c r="Z136" s="45"/>
      <c r="AA136" s="45"/>
      <c r="AB136" s="45"/>
      <c r="AC136" s="45"/>
      <c r="AD136" s="45"/>
      <c r="AE136" s="45"/>
      <c r="AF136" s="45"/>
      <c r="AG136" s="45"/>
      <c r="AH136" s="45"/>
      <c r="AI136" s="45"/>
      <c r="AJ136" s="45"/>
      <c r="AK136" s="45"/>
      <c r="AL136" s="45"/>
      <c r="AM136" s="45"/>
      <c r="AN136" s="45"/>
      <c r="AO136" s="45"/>
      <c r="AP136" s="44"/>
      <c r="AQ136" s="44"/>
      <c r="AR136" s="44"/>
      <c r="AS136" s="44"/>
      <c r="AT136" s="44"/>
      <c r="AU136" s="44"/>
      <c r="AV136" s="44"/>
      <c r="AW136" s="44"/>
      <c r="AX136" s="44"/>
      <c r="AY136">
        <f>$AY$135</f>
        <v>1</v>
      </c>
    </row>
    <row r="137" spans="1:51" ht="59.25" customHeight="1" x14ac:dyDescent="0.2">
      <c r="A137" s="97"/>
      <c r="B137" s="97"/>
      <c r="C137" s="97" t="s">
        <v>26</v>
      </c>
      <c r="D137" s="97"/>
      <c r="E137" s="97"/>
      <c r="F137" s="97"/>
      <c r="G137" s="97"/>
      <c r="H137" s="97"/>
      <c r="I137" s="97"/>
      <c r="J137" s="98" t="s">
        <v>200</v>
      </c>
      <c r="K137" s="99"/>
      <c r="L137" s="99"/>
      <c r="M137" s="99"/>
      <c r="N137" s="99"/>
      <c r="O137" s="99"/>
      <c r="P137" s="100" t="s">
        <v>179</v>
      </c>
      <c r="Q137" s="100"/>
      <c r="R137" s="100"/>
      <c r="S137" s="100"/>
      <c r="T137" s="100"/>
      <c r="U137" s="100"/>
      <c r="V137" s="100"/>
      <c r="W137" s="100"/>
      <c r="X137" s="100"/>
      <c r="Y137" s="101" t="s">
        <v>198</v>
      </c>
      <c r="Z137" s="102"/>
      <c r="AA137" s="102"/>
      <c r="AB137" s="102"/>
      <c r="AC137" s="98" t="s">
        <v>230</v>
      </c>
      <c r="AD137" s="98"/>
      <c r="AE137" s="98"/>
      <c r="AF137" s="98"/>
      <c r="AG137" s="98"/>
      <c r="AH137" s="101" t="s">
        <v>244</v>
      </c>
      <c r="AI137" s="97"/>
      <c r="AJ137" s="97"/>
      <c r="AK137" s="97"/>
      <c r="AL137" s="97" t="s">
        <v>21</v>
      </c>
      <c r="AM137" s="97"/>
      <c r="AN137" s="97"/>
      <c r="AO137" s="103"/>
      <c r="AP137" s="104" t="s">
        <v>201</v>
      </c>
      <c r="AQ137" s="104"/>
      <c r="AR137" s="104"/>
      <c r="AS137" s="104"/>
      <c r="AT137" s="104"/>
      <c r="AU137" s="104"/>
      <c r="AV137" s="104"/>
      <c r="AW137" s="104"/>
      <c r="AX137" s="104"/>
      <c r="AY137">
        <f t="shared" ref="AY137:AY138" si="7">$AY$135</f>
        <v>1</v>
      </c>
    </row>
    <row r="138" spans="1:51" ht="75.900000000000006" customHeight="1" x14ac:dyDescent="0.2">
      <c r="A138" s="156">
        <v>1</v>
      </c>
      <c r="B138" s="156">
        <v>1</v>
      </c>
      <c r="C138" s="114" t="s">
        <v>600</v>
      </c>
      <c r="D138" s="115"/>
      <c r="E138" s="115"/>
      <c r="F138" s="115"/>
      <c r="G138" s="115"/>
      <c r="H138" s="115"/>
      <c r="I138" s="115"/>
      <c r="J138" s="82">
        <v>7010001064648</v>
      </c>
      <c r="K138" s="83"/>
      <c r="L138" s="83"/>
      <c r="M138" s="83"/>
      <c r="N138" s="83"/>
      <c r="O138" s="83"/>
      <c r="P138" s="84" t="s">
        <v>610</v>
      </c>
      <c r="Q138" s="85"/>
      <c r="R138" s="85"/>
      <c r="S138" s="85"/>
      <c r="T138" s="85"/>
      <c r="U138" s="85"/>
      <c r="V138" s="85"/>
      <c r="W138" s="85"/>
      <c r="X138" s="85"/>
      <c r="Y138" s="86">
        <v>1621.8</v>
      </c>
      <c r="Z138" s="87"/>
      <c r="AA138" s="87"/>
      <c r="AB138" s="88"/>
      <c r="AC138" s="89" t="s">
        <v>252</v>
      </c>
      <c r="AD138" s="90"/>
      <c r="AE138" s="90"/>
      <c r="AF138" s="90"/>
      <c r="AG138" s="90"/>
      <c r="AH138" s="91" t="s">
        <v>602</v>
      </c>
      <c r="AI138" s="92"/>
      <c r="AJ138" s="92"/>
      <c r="AK138" s="92"/>
      <c r="AL138" s="93" t="s">
        <v>602</v>
      </c>
      <c r="AM138" s="94"/>
      <c r="AN138" s="94"/>
      <c r="AO138" s="95"/>
      <c r="AP138" s="96" t="s">
        <v>611</v>
      </c>
      <c r="AQ138" s="96"/>
      <c r="AR138" s="96"/>
      <c r="AS138" s="96"/>
      <c r="AT138" s="96"/>
      <c r="AU138" s="96"/>
      <c r="AV138" s="96"/>
      <c r="AW138" s="96"/>
      <c r="AX138" s="96"/>
      <c r="AY138">
        <f t="shared" si="7"/>
        <v>1</v>
      </c>
    </row>
    <row r="139" spans="1:51" ht="53.1" customHeight="1" x14ac:dyDescent="0.2">
      <c r="A139" s="156">
        <v>2</v>
      </c>
      <c r="B139" s="156">
        <v>1</v>
      </c>
      <c r="C139" s="114" t="s">
        <v>600</v>
      </c>
      <c r="D139" s="115"/>
      <c r="E139" s="115"/>
      <c r="F139" s="115"/>
      <c r="G139" s="115"/>
      <c r="H139" s="115"/>
      <c r="I139" s="115"/>
      <c r="J139" s="82">
        <v>7010001064648</v>
      </c>
      <c r="K139" s="83"/>
      <c r="L139" s="83"/>
      <c r="M139" s="83"/>
      <c r="N139" s="83"/>
      <c r="O139" s="83"/>
      <c r="P139" s="84" t="s">
        <v>612</v>
      </c>
      <c r="Q139" s="85"/>
      <c r="R139" s="85"/>
      <c r="S139" s="85"/>
      <c r="T139" s="85"/>
      <c r="U139" s="85"/>
      <c r="V139" s="85"/>
      <c r="W139" s="85"/>
      <c r="X139" s="85"/>
      <c r="Y139" s="86">
        <v>853.1</v>
      </c>
      <c r="Z139" s="87"/>
      <c r="AA139" s="87"/>
      <c r="AB139" s="88"/>
      <c r="AC139" s="89" t="s">
        <v>252</v>
      </c>
      <c r="AD139" s="90"/>
      <c r="AE139" s="90"/>
      <c r="AF139" s="90"/>
      <c r="AG139" s="90"/>
      <c r="AH139" s="91" t="s">
        <v>602</v>
      </c>
      <c r="AI139" s="92"/>
      <c r="AJ139" s="92"/>
      <c r="AK139" s="92"/>
      <c r="AL139" s="93" t="s">
        <v>602</v>
      </c>
      <c r="AM139" s="94"/>
      <c r="AN139" s="94"/>
      <c r="AO139" s="95"/>
      <c r="AP139" s="96" t="s">
        <v>602</v>
      </c>
      <c r="AQ139" s="96"/>
      <c r="AR139" s="96"/>
      <c r="AS139" s="96"/>
      <c r="AT139" s="96"/>
      <c r="AU139" s="96"/>
      <c r="AV139" s="96"/>
      <c r="AW139" s="96"/>
      <c r="AX139" s="96"/>
      <c r="AY139">
        <f>COUNTA($C$139)</f>
        <v>1</v>
      </c>
    </row>
    <row r="140" spans="1:51" ht="62.1" customHeight="1" x14ac:dyDescent="0.2">
      <c r="A140" s="156">
        <v>3</v>
      </c>
      <c r="B140" s="156">
        <v>1</v>
      </c>
      <c r="C140" s="114" t="s">
        <v>600</v>
      </c>
      <c r="D140" s="115"/>
      <c r="E140" s="115"/>
      <c r="F140" s="115"/>
      <c r="G140" s="115"/>
      <c r="H140" s="115"/>
      <c r="I140" s="115"/>
      <c r="J140" s="82">
        <v>7010001064648</v>
      </c>
      <c r="K140" s="83"/>
      <c r="L140" s="83"/>
      <c r="M140" s="83"/>
      <c r="N140" s="83"/>
      <c r="O140" s="83"/>
      <c r="P140" s="84" t="s">
        <v>613</v>
      </c>
      <c r="Q140" s="85"/>
      <c r="R140" s="85"/>
      <c r="S140" s="85"/>
      <c r="T140" s="85"/>
      <c r="U140" s="85"/>
      <c r="V140" s="85"/>
      <c r="W140" s="85"/>
      <c r="X140" s="85"/>
      <c r="Y140" s="86">
        <v>168.5</v>
      </c>
      <c r="Z140" s="87"/>
      <c r="AA140" s="87"/>
      <c r="AB140" s="88"/>
      <c r="AC140" s="89" t="s">
        <v>252</v>
      </c>
      <c r="AD140" s="90"/>
      <c r="AE140" s="90"/>
      <c r="AF140" s="90"/>
      <c r="AG140" s="90"/>
      <c r="AH140" s="91" t="s">
        <v>602</v>
      </c>
      <c r="AI140" s="92"/>
      <c r="AJ140" s="92"/>
      <c r="AK140" s="92"/>
      <c r="AL140" s="93" t="s">
        <v>602</v>
      </c>
      <c r="AM140" s="94"/>
      <c r="AN140" s="94"/>
      <c r="AO140" s="95"/>
      <c r="AP140" s="96" t="s">
        <v>602</v>
      </c>
      <c r="AQ140" s="96"/>
      <c r="AR140" s="96"/>
      <c r="AS140" s="96"/>
      <c r="AT140" s="96"/>
      <c r="AU140" s="96"/>
      <c r="AV140" s="96"/>
      <c r="AW140" s="96"/>
      <c r="AX140" s="96"/>
      <c r="AY140">
        <f>COUNTA($C$140)</f>
        <v>1</v>
      </c>
    </row>
    <row r="141" spans="1:51" ht="62.1" customHeight="1" x14ac:dyDescent="0.2">
      <c r="A141" s="156">
        <v>4</v>
      </c>
      <c r="B141" s="156">
        <v>1</v>
      </c>
      <c r="C141" s="114" t="s">
        <v>600</v>
      </c>
      <c r="D141" s="115"/>
      <c r="E141" s="115"/>
      <c r="F141" s="115"/>
      <c r="G141" s="115"/>
      <c r="H141" s="115"/>
      <c r="I141" s="115"/>
      <c r="J141" s="82">
        <v>7010001064648</v>
      </c>
      <c r="K141" s="83"/>
      <c r="L141" s="83"/>
      <c r="M141" s="83"/>
      <c r="N141" s="83"/>
      <c r="O141" s="83"/>
      <c r="P141" s="84" t="s">
        <v>614</v>
      </c>
      <c r="Q141" s="85"/>
      <c r="R141" s="85"/>
      <c r="S141" s="85"/>
      <c r="T141" s="85"/>
      <c r="U141" s="85"/>
      <c r="V141" s="85"/>
      <c r="W141" s="85"/>
      <c r="X141" s="85"/>
      <c r="Y141" s="86">
        <v>18.7</v>
      </c>
      <c r="Z141" s="87"/>
      <c r="AA141" s="87"/>
      <c r="AB141" s="88"/>
      <c r="AC141" s="89" t="s">
        <v>252</v>
      </c>
      <c r="AD141" s="90"/>
      <c r="AE141" s="90"/>
      <c r="AF141" s="90"/>
      <c r="AG141" s="90"/>
      <c r="AH141" s="91" t="s">
        <v>602</v>
      </c>
      <c r="AI141" s="92"/>
      <c r="AJ141" s="92"/>
      <c r="AK141" s="92"/>
      <c r="AL141" s="93" t="s">
        <v>602</v>
      </c>
      <c r="AM141" s="94"/>
      <c r="AN141" s="94"/>
      <c r="AO141" s="95"/>
      <c r="AP141" s="96" t="s">
        <v>602</v>
      </c>
      <c r="AQ141" s="96"/>
      <c r="AR141" s="96"/>
      <c r="AS141" s="96"/>
      <c r="AT141" s="96"/>
      <c r="AU141" s="96"/>
      <c r="AV141" s="96"/>
      <c r="AW141" s="96"/>
      <c r="AX141" s="96"/>
      <c r="AY141">
        <f>COUNTA($C$141)</f>
        <v>1</v>
      </c>
    </row>
    <row r="142" spans="1:51" ht="73.5" customHeight="1" x14ac:dyDescent="0.2">
      <c r="A142" s="156">
        <v>5</v>
      </c>
      <c r="B142" s="156">
        <v>1</v>
      </c>
      <c r="C142" s="114" t="s">
        <v>600</v>
      </c>
      <c r="D142" s="115"/>
      <c r="E142" s="115"/>
      <c r="F142" s="115"/>
      <c r="G142" s="115"/>
      <c r="H142" s="115"/>
      <c r="I142" s="115"/>
      <c r="J142" s="82">
        <v>7010001064648</v>
      </c>
      <c r="K142" s="83"/>
      <c r="L142" s="83"/>
      <c r="M142" s="83"/>
      <c r="N142" s="83"/>
      <c r="O142" s="83"/>
      <c r="P142" s="84" t="s">
        <v>615</v>
      </c>
      <c r="Q142" s="85"/>
      <c r="R142" s="85"/>
      <c r="S142" s="85"/>
      <c r="T142" s="85"/>
      <c r="U142" s="85"/>
      <c r="V142" s="85"/>
      <c r="W142" s="85"/>
      <c r="X142" s="85"/>
      <c r="Y142" s="86">
        <v>16.399999999999999</v>
      </c>
      <c r="Z142" s="87"/>
      <c r="AA142" s="87"/>
      <c r="AB142" s="88"/>
      <c r="AC142" s="89" t="s">
        <v>252</v>
      </c>
      <c r="AD142" s="90"/>
      <c r="AE142" s="90"/>
      <c r="AF142" s="90"/>
      <c r="AG142" s="90"/>
      <c r="AH142" s="91" t="s">
        <v>602</v>
      </c>
      <c r="AI142" s="92"/>
      <c r="AJ142" s="92"/>
      <c r="AK142" s="92"/>
      <c r="AL142" s="93" t="s">
        <v>602</v>
      </c>
      <c r="AM142" s="94"/>
      <c r="AN142" s="94"/>
      <c r="AO142" s="95"/>
      <c r="AP142" s="96" t="s">
        <v>602</v>
      </c>
      <c r="AQ142" s="96"/>
      <c r="AR142" s="96"/>
      <c r="AS142" s="96"/>
      <c r="AT142" s="96"/>
      <c r="AU142" s="96"/>
      <c r="AV142" s="96"/>
      <c r="AW142" s="96"/>
      <c r="AX142" s="96"/>
      <c r="AY142">
        <f>COUNTA($C$142)</f>
        <v>1</v>
      </c>
    </row>
    <row r="143" spans="1:51" ht="53.1" customHeight="1" x14ac:dyDescent="0.2">
      <c r="A143" s="156">
        <v>6</v>
      </c>
      <c r="B143" s="156">
        <v>1</v>
      </c>
      <c r="C143" s="114" t="s">
        <v>600</v>
      </c>
      <c r="D143" s="115"/>
      <c r="E143" s="115"/>
      <c r="F143" s="115"/>
      <c r="G143" s="115"/>
      <c r="H143" s="115"/>
      <c r="I143" s="115"/>
      <c r="J143" s="82">
        <v>7010001064648</v>
      </c>
      <c r="K143" s="83"/>
      <c r="L143" s="83"/>
      <c r="M143" s="83"/>
      <c r="N143" s="83"/>
      <c r="O143" s="83"/>
      <c r="P143" s="84" t="s">
        <v>616</v>
      </c>
      <c r="Q143" s="85"/>
      <c r="R143" s="85"/>
      <c r="S143" s="85"/>
      <c r="T143" s="85"/>
      <c r="U143" s="85"/>
      <c r="V143" s="85"/>
      <c r="W143" s="85"/>
      <c r="X143" s="85"/>
      <c r="Y143" s="86">
        <v>10.9</v>
      </c>
      <c r="Z143" s="87"/>
      <c r="AA143" s="87"/>
      <c r="AB143" s="88"/>
      <c r="AC143" s="89" t="s">
        <v>252</v>
      </c>
      <c r="AD143" s="90"/>
      <c r="AE143" s="90"/>
      <c r="AF143" s="90"/>
      <c r="AG143" s="90"/>
      <c r="AH143" s="91" t="s">
        <v>602</v>
      </c>
      <c r="AI143" s="92"/>
      <c r="AJ143" s="92"/>
      <c r="AK143" s="92"/>
      <c r="AL143" s="93" t="s">
        <v>602</v>
      </c>
      <c r="AM143" s="94"/>
      <c r="AN143" s="94"/>
      <c r="AO143" s="95"/>
      <c r="AP143" s="96" t="s">
        <v>602</v>
      </c>
      <c r="AQ143" s="96"/>
      <c r="AR143" s="96"/>
      <c r="AS143" s="96"/>
      <c r="AT143" s="96"/>
      <c r="AU143" s="96"/>
      <c r="AV143" s="96"/>
      <c r="AW143" s="96"/>
      <c r="AX143" s="96"/>
      <c r="AY143">
        <f>COUNTA($C$143)</f>
        <v>1</v>
      </c>
    </row>
    <row r="144" spans="1:51" ht="53.1" customHeight="1" x14ac:dyDescent="0.2">
      <c r="A144" s="156">
        <v>7</v>
      </c>
      <c r="B144" s="156">
        <v>1</v>
      </c>
      <c r="C144" s="114" t="s">
        <v>619</v>
      </c>
      <c r="D144" s="115"/>
      <c r="E144" s="115"/>
      <c r="F144" s="115"/>
      <c r="G144" s="115"/>
      <c r="H144" s="115"/>
      <c r="I144" s="115"/>
      <c r="J144" s="82">
        <v>7010001008844</v>
      </c>
      <c r="K144" s="83"/>
      <c r="L144" s="83"/>
      <c r="M144" s="83"/>
      <c r="N144" s="83"/>
      <c r="O144" s="83"/>
      <c r="P144" s="84" t="s">
        <v>617</v>
      </c>
      <c r="Q144" s="85"/>
      <c r="R144" s="85"/>
      <c r="S144" s="85"/>
      <c r="T144" s="85"/>
      <c r="U144" s="85"/>
      <c r="V144" s="85"/>
      <c r="W144" s="85"/>
      <c r="X144" s="85"/>
      <c r="Y144" s="86">
        <v>140.9</v>
      </c>
      <c r="Z144" s="87"/>
      <c r="AA144" s="87"/>
      <c r="AB144" s="88"/>
      <c r="AC144" s="89" t="s">
        <v>252</v>
      </c>
      <c r="AD144" s="90"/>
      <c r="AE144" s="90"/>
      <c r="AF144" s="90"/>
      <c r="AG144" s="90"/>
      <c r="AH144" s="91" t="s">
        <v>602</v>
      </c>
      <c r="AI144" s="92"/>
      <c r="AJ144" s="92"/>
      <c r="AK144" s="92"/>
      <c r="AL144" s="93" t="s">
        <v>602</v>
      </c>
      <c r="AM144" s="94"/>
      <c r="AN144" s="94"/>
      <c r="AO144" s="95"/>
      <c r="AP144" s="96" t="s">
        <v>602</v>
      </c>
      <c r="AQ144" s="96"/>
      <c r="AR144" s="96"/>
      <c r="AS144" s="96"/>
      <c r="AT144" s="96"/>
      <c r="AU144" s="96"/>
      <c r="AV144" s="96"/>
      <c r="AW144" s="96"/>
      <c r="AX144" s="96"/>
      <c r="AY144">
        <f>COUNTA($C$144)</f>
        <v>1</v>
      </c>
    </row>
    <row r="145" spans="1:51" ht="53.1" customHeight="1" x14ac:dyDescent="0.2">
      <c r="A145" s="156">
        <v>8</v>
      </c>
      <c r="B145" s="156">
        <v>1</v>
      </c>
      <c r="C145" s="114" t="s">
        <v>620</v>
      </c>
      <c r="D145" s="115"/>
      <c r="E145" s="115"/>
      <c r="F145" s="115"/>
      <c r="G145" s="115"/>
      <c r="H145" s="115"/>
      <c r="I145" s="115"/>
      <c r="J145" s="82">
        <v>6010701025710</v>
      </c>
      <c r="K145" s="83"/>
      <c r="L145" s="83"/>
      <c r="M145" s="83"/>
      <c r="N145" s="83"/>
      <c r="O145" s="83"/>
      <c r="P145" s="84" t="s">
        <v>618</v>
      </c>
      <c r="Q145" s="85"/>
      <c r="R145" s="85"/>
      <c r="S145" s="85"/>
      <c r="T145" s="85"/>
      <c r="U145" s="85"/>
      <c r="V145" s="85"/>
      <c r="W145" s="85"/>
      <c r="X145" s="85"/>
      <c r="Y145" s="86">
        <v>1.4</v>
      </c>
      <c r="Z145" s="87"/>
      <c r="AA145" s="87"/>
      <c r="AB145" s="88"/>
      <c r="AC145" s="89" t="s">
        <v>252</v>
      </c>
      <c r="AD145" s="90"/>
      <c r="AE145" s="90"/>
      <c r="AF145" s="90"/>
      <c r="AG145" s="90"/>
      <c r="AH145" s="91" t="s">
        <v>602</v>
      </c>
      <c r="AI145" s="92"/>
      <c r="AJ145" s="92"/>
      <c r="AK145" s="92"/>
      <c r="AL145" s="93" t="s">
        <v>602</v>
      </c>
      <c r="AM145" s="94"/>
      <c r="AN145" s="94"/>
      <c r="AO145" s="95"/>
      <c r="AP145" s="96" t="s">
        <v>602</v>
      </c>
      <c r="AQ145" s="96"/>
      <c r="AR145" s="96"/>
      <c r="AS145" s="96"/>
      <c r="AT145" s="96"/>
      <c r="AU145" s="96"/>
      <c r="AV145" s="96"/>
      <c r="AW145" s="96"/>
      <c r="AX145" s="96"/>
      <c r="AY145">
        <f>COUNTA($C$145)</f>
        <v>1</v>
      </c>
    </row>
    <row r="146" spans="1:51" ht="24.75" customHeight="1" x14ac:dyDescent="0.2">
      <c r="A146" s="39"/>
      <c r="B146" s="43" t="s">
        <v>221</v>
      </c>
      <c r="C146" s="39"/>
      <c r="D146" s="39"/>
      <c r="E146" s="39"/>
      <c r="F146" s="39"/>
      <c r="G146" s="39"/>
      <c r="H146" s="39"/>
      <c r="I146" s="39"/>
      <c r="J146" s="39"/>
      <c r="K146" s="39"/>
      <c r="L146" s="39"/>
      <c r="M146" s="39"/>
      <c r="N146" s="39"/>
      <c r="O146" s="39"/>
      <c r="P146" s="44"/>
      <c r="Q146" s="44"/>
      <c r="R146" s="44"/>
      <c r="S146" s="44"/>
      <c r="T146" s="44"/>
      <c r="U146" s="44"/>
      <c r="V146" s="44"/>
      <c r="W146" s="44"/>
      <c r="X146" s="44"/>
      <c r="Y146" s="45"/>
      <c r="Z146" s="45"/>
      <c r="AA146" s="45"/>
      <c r="AB146" s="45"/>
      <c r="AC146" s="45"/>
      <c r="AD146" s="45"/>
      <c r="AE146" s="45"/>
      <c r="AF146" s="45"/>
      <c r="AG146" s="45"/>
      <c r="AH146" s="45"/>
      <c r="AI146" s="45"/>
      <c r="AJ146" s="45"/>
      <c r="AK146" s="45"/>
      <c r="AL146" s="45"/>
      <c r="AM146" s="45"/>
      <c r="AN146" s="45"/>
      <c r="AO146" s="45"/>
      <c r="AP146" s="44"/>
      <c r="AQ146" s="44"/>
      <c r="AR146" s="44"/>
      <c r="AS146" s="44"/>
      <c r="AT146" s="44"/>
      <c r="AU146" s="44"/>
      <c r="AV146" s="44"/>
      <c r="AW146" s="44"/>
      <c r="AX146" s="44"/>
      <c r="AY146" t="e">
        <f>#REF!</f>
        <v>#REF!</v>
      </c>
    </row>
    <row r="147" spans="1:51" ht="59.25" customHeight="1" x14ac:dyDescent="0.2">
      <c r="A147" s="97"/>
      <c r="B147" s="97"/>
      <c r="C147" s="97" t="s">
        <v>26</v>
      </c>
      <c r="D147" s="97"/>
      <c r="E147" s="97"/>
      <c r="F147" s="97"/>
      <c r="G147" s="97"/>
      <c r="H147" s="97"/>
      <c r="I147" s="97"/>
      <c r="J147" s="98" t="s">
        <v>200</v>
      </c>
      <c r="K147" s="99"/>
      <c r="L147" s="99"/>
      <c r="M147" s="99"/>
      <c r="N147" s="99"/>
      <c r="O147" s="99"/>
      <c r="P147" s="100" t="s">
        <v>179</v>
      </c>
      <c r="Q147" s="100"/>
      <c r="R147" s="100"/>
      <c r="S147" s="100"/>
      <c r="T147" s="100"/>
      <c r="U147" s="100"/>
      <c r="V147" s="100"/>
      <c r="W147" s="100"/>
      <c r="X147" s="100"/>
      <c r="Y147" s="101" t="s">
        <v>198</v>
      </c>
      <c r="Z147" s="102"/>
      <c r="AA147" s="102"/>
      <c r="AB147" s="102"/>
      <c r="AC147" s="98" t="s">
        <v>230</v>
      </c>
      <c r="AD147" s="98"/>
      <c r="AE147" s="98"/>
      <c r="AF147" s="98"/>
      <c r="AG147" s="98"/>
      <c r="AH147" s="101" t="s">
        <v>244</v>
      </c>
      <c r="AI147" s="97"/>
      <c r="AJ147" s="97"/>
      <c r="AK147" s="97"/>
      <c r="AL147" s="97" t="s">
        <v>21</v>
      </c>
      <c r="AM147" s="97"/>
      <c r="AN147" s="97"/>
      <c r="AO147" s="103"/>
      <c r="AP147" s="104" t="s">
        <v>201</v>
      </c>
      <c r="AQ147" s="104"/>
      <c r="AR147" s="104"/>
      <c r="AS147" s="104"/>
      <c r="AT147" s="104"/>
      <c r="AU147" s="104"/>
      <c r="AV147" s="104"/>
      <c r="AW147" s="104"/>
      <c r="AX147" s="104"/>
      <c r="AY147" t="e">
        <f>#REF!</f>
        <v>#REF!</v>
      </c>
    </row>
    <row r="148" spans="1:51" ht="78.599999999999994" customHeight="1" x14ac:dyDescent="0.2">
      <c r="A148" s="156">
        <v>1</v>
      </c>
      <c r="B148" s="156">
        <v>1</v>
      </c>
      <c r="C148" s="114" t="s">
        <v>621</v>
      </c>
      <c r="D148" s="115"/>
      <c r="E148" s="115"/>
      <c r="F148" s="115"/>
      <c r="G148" s="115"/>
      <c r="H148" s="115"/>
      <c r="I148" s="115"/>
      <c r="J148" s="82">
        <v>9010601021385</v>
      </c>
      <c r="K148" s="83"/>
      <c r="L148" s="83"/>
      <c r="M148" s="83"/>
      <c r="N148" s="83"/>
      <c r="O148" s="83"/>
      <c r="P148" s="84" t="s">
        <v>593</v>
      </c>
      <c r="Q148" s="85"/>
      <c r="R148" s="85"/>
      <c r="S148" s="85"/>
      <c r="T148" s="85"/>
      <c r="U148" s="85"/>
      <c r="V148" s="85"/>
      <c r="W148" s="85"/>
      <c r="X148" s="85"/>
      <c r="Y148" s="86">
        <v>102.8</v>
      </c>
      <c r="Z148" s="87"/>
      <c r="AA148" s="87"/>
      <c r="AB148" s="88"/>
      <c r="AC148" s="89" t="s">
        <v>246</v>
      </c>
      <c r="AD148" s="90"/>
      <c r="AE148" s="90"/>
      <c r="AF148" s="90"/>
      <c r="AG148" s="90"/>
      <c r="AH148" s="91">
        <v>1</v>
      </c>
      <c r="AI148" s="92"/>
      <c r="AJ148" s="92"/>
      <c r="AK148" s="92"/>
      <c r="AL148" s="93">
        <v>99.1</v>
      </c>
      <c r="AM148" s="94"/>
      <c r="AN148" s="94"/>
      <c r="AO148" s="95"/>
      <c r="AP148" s="96"/>
      <c r="AQ148" s="96"/>
      <c r="AR148" s="96"/>
      <c r="AS148" s="96"/>
      <c r="AT148" s="96"/>
      <c r="AU148" s="96"/>
      <c r="AV148" s="96"/>
      <c r="AW148" s="96"/>
      <c r="AX148" s="96"/>
      <c r="AY148" t="e">
        <f>#REF!</f>
        <v>#REF!</v>
      </c>
    </row>
    <row r="149" spans="1:51" x14ac:dyDescent="0.2">
      <c r="A149" s="39"/>
      <c r="B149" s="43" t="s">
        <v>168</v>
      </c>
      <c r="C149" s="39"/>
      <c r="D149" s="39"/>
      <c r="E149" s="39"/>
      <c r="F149" s="39"/>
      <c r="G149" s="39"/>
      <c r="H149" s="39"/>
      <c r="I149" s="39"/>
      <c r="J149" s="39"/>
      <c r="K149" s="39"/>
      <c r="L149" s="39"/>
      <c r="M149" s="39"/>
      <c r="N149" s="39"/>
      <c r="O149" s="39"/>
      <c r="P149" s="44"/>
      <c r="Q149" s="44"/>
      <c r="R149" s="44"/>
      <c r="S149" s="44"/>
      <c r="T149" s="44"/>
      <c r="U149" s="44"/>
      <c r="V149" s="44"/>
      <c r="W149" s="44"/>
      <c r="X149" s="44"/>
      <c r="Y149" s="45"/>
      <c r="Z149" s="45"/>
      <c r="AA149" s="45"/>
      <c r="AB149" s="45"/>
      <c r="AC149" s="45"/>
      <c r="AD149" s="45"/>
      <c r="AE149" s="45"/>
      <c r="AF149" s="45"/>
      <c r="AG149" s="45"/>
      <c r="AH149" s="45"/>
      <c r="AI149" s="45"/>
      <c r="AJ149" s="45"/>
      <c r="AK149" s="45"/>
      <c r="AL149" s="45"/>
      <c r="AM149" s="45"/>
      <c r="AN149" s="45"/>
      <c r="AO149" s="45"/>
      <c r="AP149" s="44"/>
      <c r="AQ149" s="44"/>
      <c r="AR149" s="44"/>
      <c r="AS149" s="44"/>
      <c r="AT149" s="44"/>
      <c r="AU149" s="44"/>
      <c r="AV149" s="44"/>
      <c r="AW149" s="44"/>
      <c r="AX149" s="44"/>
      <c r="AY149" t="e">
        <f>#REF!</f>
        <v>#REF!</v>
      </c>
    </row>
    <row r="150" spans="1:51" ht="59.25" customHeight="1" x14ac:dyDescent="0.2">
      <c r="A150" s="97"/>
      <c r="B150" s="97"/>
      <c r="C150" s="97" t="s">
        <v>26</v>
      </c>
      <c r="D150" s="97"/>
      <c r="E150" s="97"/>
      <c r="F150" s="97"/>
      <c r="G150" s="97"/>
      <c r="H150" s="97"/>
      <c r="I150" s="97"/>
      <c r="J150" s="98" t="s">
        <v>200</v>
      </c>
      <c r="K150" s="99"/>
      <c r="L150" s="99"/>
      <c r="M150" s="99"/>
      <c r="N150" s="99"/>
      <c r="O150" s="99"/>
      <c r="P150" s="100" t="s">
        <v>179</v>
      </c>
      <c r="Q150" s="100"/>
      <c r="R150" s="100"/>
      <c r="S150" s="100"/>
      <c r="T150" s="100"/>
      <c r="U150" s="100"/>
      <c r="V150" s="100"/>
      <c r="W150" s="100"/>
      <c r="X150" s="100"/>
      <c r="Y150" s="101" t="s">
        <v>198</v>
      </c>
      <c r="Z150" s="102"/>
      <c r="AA150" s="102"/>
      <c r="AB150" s="102"/>
      <c r="AC150" s="98" t="s">
        <v>230</v>
      </c>
      <c r="AD150" s="98"/>
      <c r="AE150" s="98"/>
      <c r="AF150" s="98"/>
      <c r="AG150" s="98"/>
      <c r="AH150" s="101" t="s">
        <v>244</v>
      </c>
      <c r="AI150" s="97"/>
      <c r="AJ150" s="97"/>
      <c r="AK150" s="97"/>
      <c r="AL150" s="97" t="s">
        <v>21</v>
      </c>
      <c r="AM150" s="97"/>
      <c r="AN150" s="97"/>
      <c r="AO150" s="103"/>
      <c r="AP150" s="104" t="s">
        <v>201</v>
      </c>
      <c r="AQ150" s="104"/>
      <c r="AR150" s="104"/>
      <c r="AS150" s="104"/>
      <c r="AT150" s="104"/>
      <c r="AU150" s="104"/>
      <c r="AV150" s="104"/>
      <c r="AW150" s="104"/>
      <c r="AX150" s="104"/>
      <c r="AY150" t="e">
        <f>#REF!</f>
        <v>#REF!</v>
      </c>
    </row>
    <row r="151" spans="1:51" ht="77.099999999999994" customHeight="1" x14ac:dyDescent="0.2">
      <c r="A151" s="156">
        <v>1</v>
      </c>
      <c r="B151" s="156">
        <v>1</v>
      </c>
      <c r="C151" s="114" t="s">
        <v>603</v>
      </c>
      <c r="D151" s="115"/>
      <c r="E151" s="115"/>
      <c r="F151" s="115"/>
      <c r="G151" s="115"/>
      <c r="H151" s="115"/>
      <c r="I151" s="115"/>
      <c r="J151" s="82">
        <v>9010601021385</v>
      </c>
      <c r="K151" s="83"/>
      <c r="L151" s="83"/>
      <c r="M151" s="83"/>
      <c r="N151" s="83"/>
      <c r="O151" s="83"/>
      <c r="P151" s="84" t="s">
        <v>595</v>
      </c>
      <c r="Q151" s="85"/>
      <c r="R151" s="85"/>
      <c r="S151" s="85"/>
      <c r="T151" s="85"/>
      <c r="U151" s="85"/>
      <c r="V151" s="85"/>
      <c r="W151" s="85"/>
      <c r="X151" s="85"/>
      <c r="Y151" s="86">
        <v>4391.6000000000004</v>
      </c>
      <c r="Z151" s="87"/>
      <c r="AA151" s="87"/>
      <c r="AB151" s="88"/>
      <c r="AC151" s="89" t="s">
        <v>246</v>
      </c>
      <c r="AD151" s="90"/>
      <c r="AE151" s="90"/>
      <c r="AF151" s="90"/>
      <c r="AG151" s="90"/>
      <c r="AH151" s="91">
        <v>1</v>
      </c>
      <c r="AI151" s="92"/>
      <c r="AJ151" s="92"/>
      <c r="AK151" s="92"/>
      <c r="AL151" s="93">
        <v>99.3</v>
      </c>
      <c r="AM151" s="94"/>
      <c r="AN151" s="94"/>
      <c r="AO151" s="95"/>
      <c r="AP151" s="96" t="s">
        <v>644</v>
      </c>
      <c r="AQ151" s="96"/>
      <c r="AR151" s="96"/>
      <c r="AS151" s="96"/>
      <c r="AT151" s="96"/>
      <c r="AU151" s="96"/>
      <c r="AV151" s="96"/>
      <c r="AW151" s="96"/>
      <c r="AX151" s="96"/>
      <c r="AY151" t="e">
        <f>#REF!</f>
        <v>#REF!</v>
      </c>
    </row>
    <row r="152" spans="1:51" ht="73.5" customHeight="1" x14ac:dyDescent="0.2">
      <c r="A152" s="156">
        <v>2</v>
      </c>
      <c r="B152" s="156">
        <v>1</v>
      </c>
      <c r="C152" s="114" t="s">
        <v>600</v>
      </c>
      <c r="D152" s="115"/>
      <c r="E152" s="115"/>
      <c r="F152" s="115"/>
      <c r="G152" s="115"/>
      <c r="H152" s="115"/>
      <c r="I152" s="115"/>
      <c r="J152" s="82">
        <v>7010001064648</v>
      </c>
      <c r="K152" s="83"/>
      <c r="L152" s="83"/>
      <c r="M152" s="83"/>
      <c r="N152" s="83"/>
      <c r="O152" s="83"/>
      <c r="P152" s="84" t="s">
        <v>594</v>
      </c>
      <c r="Q152" s="85"/>
      <c r="R152" s="85"/>
      <c r="S152" s="85"/>
      <c r="T152" s="85"/>
      <c r="U152" s="85"/>
      <c r="V152" s="85"/>
      <c r="W152" s="85"/>
      <c r="X152" s="85"/>
      <c r="Y152" s="86">
        <v>1724.8</v>
      </c>
      <c r="Z152" s="87"/>
      <c r="AA152" s="87"/>
      <c r="AB152" s="88"/>
      <c r="AC152" s="89" t="s">
        <v>246</v>
      </c>
      <c r="AD152" s="90"/>
      <c r="AE152" s="90"/>
      <c r="AF152" s="90"/>
      <c r="AG152" s="90"/>
      <c r="AH152" s="91">
        <v>1</v>
      </c>
      <c r="AI152" s="92"/>
      <c r="AJ152" s="92"/>
      <c r="AK152" s="92"/>
      <c r="AL152" s="93">
        <v>99.7</v>
      </c>
      <c r="AM152" s="94"/>
      <c r="AN152" s="94"/>
      <c r="AO152" s="95"/>
      <c r="AP152" s="96" t="s">
        <v>644</v>
      </c>
      <c r="AQ152" s="96"/>
      <c r="AR152" s="96"/>
      <c r="AS152" s="96"/>
      <c r="AT152" s="96"/>
      <c r="AU152" s="96"/>
      <c r="AV152" s="96"/>
      <c r="AW152" s="96"/>
      <c r="AX152" s="96"/>
      <c r="AY152">
        <f>COUNTA($C$152)</f>
        <v>1</v>
      </c>
    </row>
    <row r="153" spans="1:51" x14ac:dyDescent="0.2">
      <c r="A153" s="39"/>
      <c r="B153" s="43" t="s">
        <v>169</v>
      </c>
      <c r="C153" s="39"/>
      <c r="D153" s="39"/>
      <c r="E153" s="39"/>
      <c r="F153" s="39"/>
      <c r="G153" s="39"/>
      <c r="H153" s="39"/>
      <c r="I153" s="39"/>
      <c r="J153" s="39"/>
      <c r="K153" s="39"/>
      <c r="L153" s="39"/>
      <c r="M153" s="39"/>
      <c r="N153" s="39"/>
      <c r="O153" s="39"/>
      <c r="P153" s="44"/>
      <c r="Q153" s="44"/>
      <c r="R153" s="44"/>
      <c r="S153" s="44"/>
      <c r="T153" s="44"/>
      <c r="U153" s="44"/>
      <c r="V153" s="44"/>
      <c r="W153" s="44"/>
      <c r="X153" s="44"/>
      <c r="Y153" s="45"/>
      <c r="Z153" s="45"/>
      <c r="AA153" s="45"/>
      <c r="AB153" s="45"/>
      <c r="AC153" s="45"/>
      <c r="AD153" s="45"/>
      <c r="AE153" s="45"/>
      <c r="AF153" s="45"/>
      <c r="AG153" s="45"/>
      <c r="AH153" s="45"/>
      <c r="AI153" s="45"/>
      <c r="AJ153" s="45"/>
      <c r="AK153" s="45"/>
      <c r="AL153" s="45"/>
      <c r="AM153" s="45"/>
      <c r="AN153" s="45"/>
      <c r="AO153" s="45"/>
      <c r="AP153" s="44"/>
      <c r="AQ153" s="44"/>
      <c r="AR153" s="44"/>
      <c r="AS153" s="44"/>
      <c r="AT153" s="44"/>
      <c r="AU153" s="44"/>
      <c r="AV153" s="44"/>
      <c r="AW153" s="44"/>
      <c r="AX153" s="44"/>
      <c r="AY153" t="e">
        <f>#REF!</f>
        <v>#REF!</v>
      </c>
    </row>
    <row r="154" spans="1:51" ht="59.25" customHeight="1" x14ac:dyDescent="0.2">
      <c r="A154" s="97"/>
      <c r="B154" s="97"/>
      <c r="C154" s="97" t="s">
        <v>26</v>
      </c>
      <c r="D154" s="97"/>
      <c r="E154" s="97"/>
      <c r="F154" s="97"/>
      <c r="G154" s="97"/>
      <c r="H154" s="97"/>
      <c r="I154" s="97"/>
      <c r="J154" s="98" t="s">
        <v>200</v>
      </c>
      <c r="K154" s="99"/>
      <c r="L154" s="99"/>
      <c r="M154" s="99"/>
      <c r="N154" s="99"/>
      <c r="O154" s="99"/>
      <c r="P154" s="100" t="s">
        <v>179</v>
      </c>
      <c r="Q154" s="100"/>
      <c r="R154" s="100"/>
      <c r="S154" s="100"/>
      <c r="T154" s="100"/>
      <c r="U154" s="100"/>
      <c r="V154" s="100"/>
      <c r="W154" s="100"/>
      <c r="X154" s="100"/>
      <c r="Y154" s="101" t="s">
        <v>198</v>
      </c>
      <c r="Z154" s="102"/>
      <c r="AA154" s="102"/>
      <c r="AB154" s="102"/>
      <c r="AC154" s="98" t="s">
        <v>230</v>
      </c>
      <c r="AD154" s="98"/>
      <c r="AE154" s="98"/>
      <c r="AF154" s="98"/>
      <c r="AG154" s="98"/>
      <c r="AH154" s="101" t="s">
        <v>244</v>
      </c>
      <c r="AI154" s="97"/>
      <c r="AJ154" s="97"/>
      <c r="AK154" s="97"/>
      <c r="AL154" s="97" t="s">
        <v>21</v>
      </c>
      <c r="AM154" s="97"/>
      <c r="AN154" s="97"/>
      <c r="AO154" s="103"/>
      <c r="AP154" s="104" t="s">
        <v>201</v>
      </c>
      <c r="AQ154" s="104"/>
      <c r="AR154" s="104"/>
      <c r="AS154" s="104"/>
      <c r="AT154" s="104"/>
      <c r="AU154" s="104"/>
      <c r="AV154" s="104"/>
      <c r="AW154" s="104"/>
      <c r="AX154" s="104"/>
      <c r="AY154" t="e">
        <f>#REF!</f>
        <v>#REF!</v>
      </c>
    </row>
    <row r="155" spans="1:51" ht="77.099999999999994" customHeight="1" x14ac:dyDescent="0.2">
      <c r="A155" s="156">
        <v>1</v>
      </c>
      <c r="B155" s="156">
        <v>1</v>
      </c>
      <c r="C155" s="114" t="s">
        <v>626</v>
      </c>
      <c r="D155" s="115"/>
      <c r="E155" s="115"/>
      <c r="F155" s="115"/>
      <c r="G155" s="115"/>
      <c r="H155" s="115"/>
      <c r="I155" s="115"/>
      <c r="J155" s="82">
        <v>6010001030403</v>
      </c>
      <c r="K155" s="83"/>
      <c r="L155" s="83"/>
      <c r="M155" s="83"/>
      <c r="N155" s="83"/>
      <c r="O155" s="83"/>
      <c r="P155" s="84" t="s">
        <v>625</v>
      </c>
      <c r="Q155" s="85"/>
      <c r="R155" s="85"/>
      <c r="S155" s="85"/>
      <c r="T155" s="85"/>
      <c r="U155" s="85"/>
      <c r="V155" s="85"/>
      <c r="W155" s="85"/>
      <c r="X155" s="85"/>
      <c r="Y155" s="86">
        <v>33</v>
      </c>
      <c r="Z155" s="87"/>
      <c r="AA155" s="87"/>
      <c r="AB155" s="88"/>
      <c r="AC155" s="89" t="s">
        <v>245</v>
      </c>
      <c r="AD155" s="90"/>
      <c r="AE155" s="90"/>
      <c r="AF155" s="90"/>
      <c r="AG155" s="90"/>
      <c r="AH155" s="91">
        <v>1</v>
      </c>
      <c r="AI155" s="92"/>
      <c r="AJ155" s="92"/>
      <c r="AK155" s="92"/>
      <c r="AL155" s="93">
        <v>99</v>
      </c>
      <c r="AM155" s="94"/>
      <c r="AN155" s="94"/>
      <c r="AO155" s="95"/>
      <c r="AP155" s="96" t="s">
        <v>602</v>
      </c>
      <c r="AQ155" s="96"/>
      <c r="AR155" s="96"/>
      <c r="AS155" s="96"/>
      <c r="AT155" s="96"/>
      <c r="AU155" s="96"/>
      <c r="AV155" s="96"/>
      <c r="AW155" s="96"/>
      <c r="AX155" s="96"/>
      <c r="AY155" t="e">
        <f>#REF!</f>
        <v>#REF!</v>
      </c>
    </row>
    <row r="156" spans="1:51" ht="24.75" customHeight="1" x14ac:dyDescent="0.2">
      <c r="A156" s="40"/>
      <c r="B156" s="46" t="s">
        <v>219</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1" ht="58.5" customHeight="1" x14ac:dyDescent="0.2">
      <c r="A157" s="156"/>
      <c r="B157" s="156"/>
      <c r="C157" s="98" t="s">
        <v>195</v>
      </c>
      <c r="D157" s="162"/>
      <c r="E157" s="98" t="s">
        <v>194</v>
      </c>
      <c r="F157" s="162"/>
      <c r="G157" s="162"/>
      <c r="H157" s="162"/>
      <c r="I157" s="162"/>
      <c r="J157" s="98" t="s">
        <v>200</v>
      </c>
      <c r="K157" s="98"/>
      <c r="L157" s="98"/>
      <c r="M157" s="98"/>
      <c r="N157" s="98"/>
      <c r="O157" s="98"/>
      <c r="P157" s="101" t="s">
        <v>27</v>
      </c>
      <c r="Q157" s="101"/>
      <c r="R157" s="101"/>
      <c r="S157" s="101"/>
      <c r="T157" s="101"/>
      <c r="U157" s="101"/>
      <c r="V157" s="101"/>
      <c r="W157" s="101"/>
      <c r="X157" s="101"/>
      <c r="Y157" s="98" t="s">
        <v>202</v>
      </c>
      <c r="Z157" s="162"/>
      <c r="AA157" s="162"/>
      <c r="AB157" s="162"/>
      <c r="AC157" s="98" t="s">
        <v>180</v>
      </c>
      <c r="AD157" s="98"/>
      <c r="AE157" s="98"/>
      <c r="AF157" s="98"/>
      <c r="AG157" s="98"/>
      <c r="AH157" s="101" t="s">
        <v>190</v>
      </c>
      <c r="AI157" s="102"/>
      <c r="AJ157" s="102"/>
      <c r="AK157" s="102"/>
      <c r="AL157" s="102" t="s">
        <v>21</v>
      </c>
      <c r="AM157" s="102"/>
      <c r="AN157" s="102"/>
      <c r="AO157" s="163"/>
      <c r="AP157" s="164" t="s">
        <v>225</v>
      </c>
      <c r="AQ157" s="164"/>
      <c r="AR157" s="164"/>
      <c r="AS157" s="164"/>
      <c r="AT157" s="164"/>
      <c r="AU157" s="164"/>
      <c r="AV157" s="164"/>
      <c r="AW157" s="164"/>
      <c r="AX157" s="164"/>
    </row>
    <row r="158" spans="1:51" ht="80.400000000000006" customHeight="1" x14ac:dyDescent="0.2">
      <c r="A158" s="156">
        <v>1</v>
      </c>
      <c r="B158" s="156">
        <v>1</v>
      </c>
      <c r="C158" s="159" t="s">
        <v>632</v>
      </c>
      <c r="D158" s="159"/>
      <c r="E158" s="160" t="s">
        <v>600</v>
      </c>
      <c r="F158" s="161"/>
      <c r="G158" s="161"/>
      <c r="H158" s="161"/>
      <c r="I158" s="161"/>
      <c r="J158" s="82">
        <v>7010001064648</v>
      </c>
      <c r="K158" s="83"/>
      <c r="L158" s="83"/>
      <c r="M158" s="83"/>
      <c r="N158" s="83"/>
      <c r="O158" s="83"/>
      <c r="P158" s="84" t="s">
        <v>627</v>
      </c>
      <c r="Q158" s="85"/>
      <c r="R158" s="85"/>
      <c r="S158" s="85"/>
      <c r="T158" s="85"/>
      <c r="U158" s="85"/>
      <c r="V158" s="85"/>
      <c r="W158" s="85"/>
      <c r="X158" s="85"/>
      <c r="Y158" s="86">
        <v>12540</v>
      </c>
      <c r="Z158" s="87"/>
      <c r="AA158" s="87"/>
      <c r="AB158" s="88"/>
      <c r="AC158" s="89" t="s">
        <v>246</v>
      </c>
      <c r="AD158" s="90"/>
      <c r="AE158" s="90"/>
      <c r="AF158" s="90"/>
      <c r="AG158" s="90"/>
      <c r="AH158" s="157">
        <v>1</v>
      </c>
      <c r="AI158" s="158"/>
      <c r="AJ158" s="158"/>
      <c r="AK158" s="158"/>
      <c r="AL158" s="93">
        <v>99.7</v>
      </c>
      <c r="AM158" s="94"/>
      <c r="AN158" s="94"/>
      <c r="AO158" s="95"/>
      <c r="AP158" s="96" t="s">
        <v>644</v>
      </c>
      <c r="AQ158" s="96"/>
      <c r="AR158" s="96"/>
      <c r="AS158" s="96"/>
      <c r="AT158" s="96"/>
      <c r="AU158" s="96"/>
      <c r="AV158" s="96"/>
      <c r="AW158" s="96"/>
      <c r="AX158" s="96"/>
    </row>
    <row r="159" spans="1:51" ht="75" customHeight="1" x14ac:dyDescent="0.2">
      <c r="A159" s="156">
        <v>2</v>
      </c>
      <c r="B159" s="156">
        <v>1</v>
      </c>
      <c r="C159" s="159" t="s">
        <v>633</v>
      </c>
      <c r="D159" s="159"/>
      <c r="E159" s="160" t="s">
        <v>600</v>
      </c>
      <c r="F159" s="161"/>
      <c r="G159" s="161"/>
      <c r="H159" s="161"/>
      <c r="I159" s="161"/>
      <c r="J159" s="82">
        <v>7010001064648</v>
      </c>
      <c r="K159" s="83"/>
      <c r="L159" s="83"/>
      <c r="M159" s="83"/>
      <c r="N159" s="83"/>
      <c r="O159" s="83"/>
      <c r="P159" s="84" t="s">
        <v>628</v>
      </c>
      <c r="Q159" s="85"/>
      <c r="R159" s="85"/>
      <c r="S159" s="85"/>
      <c r="T159" s="85"/>
      <c r="U159" s="85"/>
      <c r="V159" s="85"/>
      <c r="W159" s="85"/>
      <c r="X159" s="85"/>
      <c r="Y159" s="86">
        <v>4004.5</v>
      </c>
      <c r="Z159" s="87"/>
      <c r="AA159" s="87"/>
      <c r="AB159" s="88"/>
      <c r="AC159" s="89" t="s">
        <v>252</v>
      </c>
      <c r="AD159" s="90"/>
      <c r="AE159" s="90"/>
      <c r="AF159" s="90"/>
      <c r="AG159" s="90"/>
      <c r="AH159" s="157" t="s">
        <v>269</v>
      </c>
      <c r="AI159" s="158"/>
      <c r="AJ159" s="158"/>
      <c r="AK159" s="158"/>
      <c r="AL159" s="93" t="s">
        <v>269</v>
      </c>
      <c r="AM159" s="94"/>
      <c r="AN159" s="94"/>
      <c r="AO159" s="95"/>
      <c r="AP159" s="96" t="s">
        <v>611</v>
      </c>
      <c r="AQ159" s="96"/>
      <c r="AR159" s="96"/>
      <c r="AS159" s="96"/>
      <c r="AT159" s="96"/>
      <c r="AU159" s="96"/>
      <c r="AV159" s="96"/>
      <c r="AW159" s="96"/>
      <c r="AX159" s="96"/>
      <c r="AY159">
        <f>COUNTA($E$159)</f>
        <v>1</v>
      </c>
    </row>
    <row r="160" spans="1:51" ht="85.5" customHeight="1" x14ac:dyDescent="0.2">
      <c r="A160" s="156">
        <v>3</v>
      </c>
      <c r="B160" s="156">
        <v>1</v>
      </c>
      <c r="C160" s="159" t="s">
        <v>634</v>
      </c>
      <c r="D160" s="159"/>
      <c r="E160" s="160" t="s">
        <v>600</v>
      </c>
      <c r="F160" s="161"/>
      <c r="G160" s="161"/>
      <c r="H160" s="161"/>
      <c r="I160" s="161"/>
      <c r="J160" s="82">
        <v>7010001064648</v>
      </c>
      <c r="K160" s="83"/>
      <c r="L160" s="83"/>
      <c r="M160" s="83"/>
      <c r="N160" s="83"/>
      <c r="O160" s="83"/>
      <c r="P160" s="84" t="s">
        <v>629</v>
      </c>
      <c r="Q160" s="85"/>
      <c r="R160" s="85"/>
      <c r="S160" s="85"/>
      <c r="T160" s="85"/>
      <c r="U160" s="85"/>
      <c r="V160" s="85"/>
      <c r="W160" s="85"/>
      <c r="X160" s="85"/>
      <c r="Y160" s="86">
        <v>2376</v>
      </c>
      <c r="Z160" s="87"/>
      <c r="AA160" s="87"/>
      <c r="AB160" s="88"/>
      <c r="AC160" s="89" t="s">
        <v>246</v>
      </c>
      <c r="AD160" s="90"/>
      <c r="AE160" s="90"/>
      <c r="AF160" s="90"/>
      <c r="AG160" s="90"/>
      <c r="AH160" s="157">
        <v>1</v>
      </c>
      <c r="AI160" s="158"/>
      <c r="AJ160" s="158"/>
      <c r="AK160" s="158"/>
      <c r="AL160" s="93">
        <v>100</v>
      </c>
      <c r="AM160" s="94"/>
      <c r="AN160" s="94"/>
      <c r="AO160" s="95"/>
      <c r="AP160" s="96" t="s">
        <v>645</v>
      </c>
      <c r="AQ160" s="96"/>
      <c r="AR160" s="96"/>
      <c r="AS160" s="96"/>
      <c r="AT160" s="96"/>
      <c r="AU160" s="96"/>
      <c r="AV160" s="96"/>
      <c r="AW160" s="96"/>
      <c r="AX160" s="96"/>
      <c r="AY160">
        <f>COUNTA($E$160)</f>
        <v>1</v>
      </c>
    </row>
    <row r="161" spans="1:51" ht="62.1" customHeight="1" x14ac:dyDescent="0.2">
      <c r="A161" s="156">
        <v>4</v>
      </c>
      <c r="B161" s="156">
        <v>1</v>
      </c>
      <c r="C161" s="159" t="s">
        <v>633</v>
      </c>
      <c r="D161" s="159"/>
      <c r="E161" s="160" t="s">
        <v>600</v>
      </c>
      <c r="F161" s="161"/>
      <c r="G161" s="161"/>
      <c r="H161" s="161"/>
      <c r="I161" s="161"/>
      <c r="J161" s="82">
        <v>7010001064648</v>
      </c>
      <c r="K161" s="83"/>
      <c r="L161" s="83"/>
      <c r="M161" s="83"/>
      <c r="N161" s="83"/>
      <c r="O161" s="83"/>
      <c r="P161" s="84" t="s">
        <v>630</v>
      </c>
      <c r="Q161" s="85"/>
      <c r="R161" s="85"/>
      <c r="S161" s="85"/>
      <c r="T161" s="85"/>
      <c r="U161" s="85"/>
      <c r="V161" s="85"/>
      <c r="W161" s="85"/>
      <c r="X161" s="85"/>
      <c r="Y161" s="86">
        <v>1557.6</v>
      </c>
      <c r="Z161" s="87"/>
      <c r="AA161" s="87"/>
      <c r="AB161" s="88"/>
      <c r="AC161" s="89" t="s">
        <v>252</v>
      </c>
      <c r="AD161" s="90"/>
      <c r="AE161" s="90"/>
      <c r="AF161" s="90"/>
      <c r="AG161" s="90"/>
      <c r="AH161" s="157" t="s">
        <v>269</v>
      </c>
      <c r="AI161" s="158"/>
      <c r="AJ161" s="158"/>
      <c r="AK161" s="158"/>
      <c r="AL161" s="93" t="s">
        <v>269</v>
      </c>
      <c r="AM161" s="94"/>
      <c r="AN161" s="94"/>
      <c r="AO161" s="95"/>
      <c r="AP161" s="96" t="s">
        <v>611</v>
      </c>
      <c r="AQ161" s="96"/>
      <c r="AR161" s="96"/>
      <c r="AS161" s="96"/>
      <c r="AT161" s="96"/>
      <c r="AU161" s="96"/>
      <c r="AV161" s="96"/>
      <c r="AW161" s="96"/>
      <c r="AX161" s="96"/>
      <c r="AY161">
        <f>COUNTA($E$161)</f>
        <v>1</v>
      </c>
    </row>
    <row r="162" spans="1:51" ht="81.599999999999994" customHeight="1" x14ac:dyDescent="0.2">
      <c r="A162" s="156">
        <v>5</v>
      </c>
      <c r="B162" s="156">
        <v>1</v>
      </c>
      <c r="C162" s="159" t="s">
        <v>633</v>
      </c>
      <c r="D162" s="159"/>
      <c r="E162" s="160" t="s">
        <v>600</v>
      </c>
      <c r="F162" s="161"/>
      <c r="G162" s="161"/>
      <c r="H162" s="161"/>
      <c r="I162" s="161"/>
      <c r="J162" s="82">
        <v>7010001064648</v>
      </c>
      <c r="K162" s="83"/>
      <c r="L162" s="83"/>
      <c r="M162" s="83"/>
      <c r="N162" s="83"/>
      <c r="O162" s="83"/>
      <c r="P162" s="84" t="s">
        <v>631</v>
      </c>
      <c r="Q162" s="85"/>
      <c r="R162" s="85"/>
      <c r="S162" s="85"/>
      <c r="T162" s="85"/>
      <c r="U162" s="85"/>
      <c r="V162" s="85"/>
      <c r="W162" s="85"/>
      <c r="X162" s="85"/>
      <c r="Y162" s="86">
        <v>449.3</v>
      </c>
      <c r="Z162" s="87"/>
      <c r="AA162" s="87"/>
      <c r="AB162" s="88"/>
      <c r="AC162" s="89" t="s">
        <v>252</v>
      </c>
      <c r="AD162" s="90"/>
      <c r="AE162" s="90"/>
      <c r="AF162" s="90"/>
      <c r="AG162" s="90"/>
      <c r="AH162" s="157" t="s">
        <v>269</v>
      </c>
      <c r="AI162" s="158"/>
      <c r="AJ162" s="158"/>
      <c r="AK162" s="158"/>
      <c r="AL162" s="93" t="s">
        <v>269</v>
      </c>
      <c r="AM162" s="94"/>
      <c r="AN162" s="94"/>
      <c r="AO162" s="95"/>
      <c r="AP162" s="96" t="s">
        <v>269</v>
      </c>
      <c r="AQ162" s="96"/>
      <c r="AR162" s="96"/>
      <c r="AS162" s="96"/>
      <c r="AT162" s="96"/>
      <c r="AU162" s="96"/>
      <c r="AV162" s="96"/>
      <c r="AW162" s="96"/>
      <c r="AX162" s="96"/>
      <c r="AY162">
        <f>COUNTA($E$162)</f>
        <v>1</v>
      </c>
    </row>
    <row r="163" spans="1:51" ht="72.599999999999994" customHeight="1" x14ac:dyDescent="0.2">
      <c r="A163" s="156">
        <v>6</v>
      </c>
      <c r="B163" s="156">
        <v>1</v>
      </c>
      <c r="C163" s="159" t="s">
        <v>633</v>
      </c>
      <c r="D163" s="159"/>
      <c r="E163" s="160" t="s">
        <v>600</v>
      </c>
      <c r="F163" s="161"/>
      <c r="G163" s="161"/>
      <c r="H163" s="161"/>
      <c r="I163" s="161"/>
      <c r="J163" s="82">
        <v>7010001064648</v>
      </c>
      <c r="K163" s="83"/>
      <c r="L163" s="83"/>
      <c r="M163" s="83"/>
      <c r="N163" s="83"/>
      <c r="O163" s="83"/>
      <c r="P163" s="84" t="s">
        <v>640</v>
      </c>
      <c r="Q163" s="85"/>
      <c r="R163" s="85"/>
      <c r="S163" s="85"/>
      <c r="T163" s="85"/>
      <c r="U163" s="85"/>
      <c r="V163" s="85"/>
      <c r="W163" s="85"/>
      <c r="X163" s="85"/>
      <c r="Y163" s="86">
        <v>37.299999999999997</v>
      </c>
      <c r="Z163" s="87"/>
      <c r="AA163" s="87"/>
      <c r="AB163" s="88"/>
      <c r="AC163" s="89" t="s">
        <v>252</v>
      </c>
      <c r="AD163" s="90"/>
      <c r="AE163" s="90"/>
      <c r="AF163" s="90"/>
      <c r="AG163" s="90"/>
      <c r="AH163" s="157" t="s">
        <v>269</v>
      </c>
      <c r="AI163" s="158"/>
      <c r="AJ163" s="158"/>
      <c r="AK163" s="158"/>
      <c r="AL163" s="93" t="s">
        <v>269</v>
      </c>
      <c r="AM163" s="94"/>
      <c r="AN163" s="94"/>
      <c r="AO163" s="95"/>
      <c r="AP163" s="96" t="s">
        <v>269</v>
      </c>
      <c r="AQ163" s="96"/>
      <c r="AR163" s="96"/>
      <c r="AS163" s="96"/>
      <c r="AT163" s="96"/>
      <c r="AU163" s="96"/>
      <c r="AV163" s="96"/>
      <c r="AW163" s="96"/>
      <c r="AX163" s="96"/>
      <c r="AY163">
        <f>COUNTA($E$163)</f>
        <v>1</v>
      </c>
    </row>
    <row r="164" spans="1:51" ht="87.9" customHeight="1" x14ac:dyDescent="0.2">
      <c r="A164" s="156">
        <v>7</v>
      </c>
      <c r="B164" s="156">
        <v>1</v>
      </c>
      <c r="C164" s="159" t="s">
        <v>633</v>
      </c>
      <c r="D164" s="159"/>
      <c r="E164" s="160" t="s">
        <v>600</v>
      </c>
      <c r="F164" s="161"/>
      <c r="G164" s="161"/>
      <c r="H164" s="161"/>
      <c r="I164" s="161"/>
      <c r="J164" s="82">
        <v>7010001064648</v>
      </c>
      <c r="K164" s="83"/>
      <c r="L164" s="83"/>
      <c r="M164" s="83"/>
      <c r="N164" s="83"/>
      <c r="O164" s="83"/>
      <c r="P164" s="84" t="s">
        <v>641</v>
      </c>
      <c r="Q164" s="85"/>
      <c r="R164" s="85"/>
      <c r="S164" s="85"/>
      <c r="T164" s="85"/>
      <c r="U164" s="85"/>
      <c r="V164" s="85"/>
      <c r="W164" s="85"/>
      <c r="X164" s="85"/>
      <c r="Y164" s="86">
        <v>32.9</v>
      </c>
      <c r="Z164" s="87"/>
      <c r="AA164" s="87"/>
      <c r="AB164" s="88"/>
      <c r="AC164" s="89" t="s">
        <v>252</v>
      </c>
      <c r="AD164" s="90"/>
      <c r="AE164" s="90"/>
      <c r="AF164" s="90"/>
      <c r="AG164" s="90"/>
      <c r="AH164" s="157" t="s">
        <v>269</v>
      </c>
      <c r="AI164" s="158"/>
      <c r="AJ164" s="158"/>
      <c r="AK164" s="158"/>
      <c r="AL164" s="93" t="s">
        <v>269</v>
      </c>
      <c r="AM164" s="94"/>
      <c r="AN164" s="94"/>
      <c r="AO164" s="95"/>
      <c r="AP164" s="96" t="s">
        <v>269</v>
      </c>
      <c r="AQ164" s="96"/>
      <c r="AR164" s="96"/>
      <c r="AS164" s="96"/>
      <c r="AT164" s="96"/>
      <c r="AU164" s="96"/>
      <c r="AV164" s="96"/>
      <c r="AW164" s="96"/>
      <c r="AX164" s="96"/>
      <c r="AY164">
        <f>COUNTA($E$164)</f>
        <v>1</v>
      </c>
    </row>
    <row r="165" spans="1:51" ht="72.599999999999994" customHeight="1" x14ac:dyDescent="0.2">
      <c r="A165" s="156">
        <v>8</v>
      </c>
      <c r="B165" s="156">
        <v>1</v>
      </c>
      <c r="C165" s="159" t="s">
        <v>633</v>
      </c>
      <c r="D165" s="159"/>
      <c r="E165" s="160" t="s">
        <v>600</v>
      </c>
      <c r="F165" s="161"/>
      <c r="G165" s="161"/>
      <c r="H165" s="161"/>
      <c r="I165" s="161"/>
      <c r="J165" s="82">
        <v>7010001064648</v>
      </c>
      <c r="K165" s="83"/>
      <c r="L165" s="83"/>
      <c r="M165" s="83"/>
      <c r="N165" s="83"/>
      <c r="O165" s="83"/>
      <c r="P165" s="84" t="s">
        <v>642</v>
      </c>
      <c r="Q165" s="85"/>
      <c r="R165" s="85"/>
      <c r="S165" s="85"/>
      <c r="T165" s="85"/>
      <c r="U165" s="85"/>
      <c r="V165" s="85"/>
      <c r="W165" s="85"/>
      <c r="X165" s="85"/>
      <c r="Y165" s="86">
        <v>21.7</v>
      </c>
      <c r="Z165" s="87"/>
      <c r="AA165" s="87"/>
      <c r="AB165" s="88"/>
      <c r="AC165" s="89" t="s">
        <v>252</v>
      </c>
      <c r="AD165" s="90"/>
      <c r="AE165" s="90"/>
      <c r="AF165" s="90"/>
      <c r="AG165" s="90"/>
      <c r="AH165" s="157" t="s">
        <v>269</v>
      </c>
      <c r="AI165" s="158"/>
      <c r="AJ165" s="158"/>
      <c r="AK165" s="158"/>
      <c r="AL165" s="93" t="s">
        <v>269</v>
      </c>
      <c r="AM165" s="94"/>
      <c r="AN165" s="94"/>
      <c r="AO165" s="95"/>
      <c r="AP165" s="96" t="s">
        <v>269</v>
      </c>
      <c r="AQ165" s="96"/>
      <c r="AR165" s="96"/>
      <c r="AS165" s="96"/>
      <c r="AT165" s="96"/>
      <c r="AU165" s="96"/>
      <c r="AV165" s="96"/>
      <c r="AW165" s="96"/>
      <c r="AX165" s="96"/>
      <c r="AY165">
        <f>COUNTA($E$165)</f>
        <v>1</v>
      </c>
    </row>
    <row r="166" spans="1:51" ht="75.599999999999994" customHeight="1" x14ac:dyDescent="0.2">
      <c r="A166" s="156">
        <v>9</v>
      </c>
      <c r="B166" s="156">
        <v>1</v>
      </c>
      <c r="C166" s="159" t="s">
        <v>632</v>
      </c>
      <c r="D166" s="159"/>
      <c r="E166" s="160" t="s">
        <v>603</v>
      </c>
      <c r="F166" s="161"/>
      <c r="G166" s="161"/>
      <c r="H166" s="161"/>
      <c r="I166" s="161"/>
      <c r="J166" s="82">
        <v>9010601021385</v>
      </c>
      <c r="K166" s="83"/>
      <c r="L166" s="83"/>
      <c r="M166" s="83"/>
      <c r="N166" s="83"/>
      <c r="O166" s="83"/>
      <c r="P166" s="84" t="s">
        <v>595</v>
      </c>
      <c r="Q166" s="85"/>
      <c r="R166" s="85"/>
      <c r="S166" s="85"/>
      <c r="T166" s="85"/>
      <c r="U166" s="85"/>
      <c r="V166" s="85"/>
      <c r="W166" s="85"/>
      <c r="X166" s="85"/>
      <c r="Y166" s="86">
        <v>8783.2999999999993</v>
      </c>
      <c r="Z166" s="87"/>
      <c r="AA166" s="87"/>
      <c r="AB166" s="88"/>
      <c r="AC166" s="89" t="s">
        <v>246</v>
      </c>
      <c r="AD166" s="90"/>
      <c r="AE166" s="90"/>
      <c r="AF166" s="90"/>
      <c r="AG166" s="90"/>
      <c r="AH166" s="157">
        <v>1</v>
      </c>
      <c r="AI166" s="158"/>
      <c r="AJ166" s="158"/>
      <c r="AK166" s="158"/>
      <c r="AL166" s="93">
        <v>99.3</v>
      </c>
      <c r="AM166" s="94"/>
      <c r="AN166" s="94"/>
      <c r="AO166" s="95"/>
      <c r="AP166" s="96" t="s">
        <v>644</v>
      </c>
      <c r="AQ166" s="96"/>
      <c r="AR166" s="96"/>
      <c r="AS166" s="96"/>
      <c r="AT166" s="96"/>
      <c r="AU166" s="96"/>
      <c r="AV166" s="96"/>
      <c r="AW166" s="96"/>
      <c r="AX166" s="96"/>
      <c r="AY166">
        <f>COUNTA($E$166)</f>
        <v>1</v>
      </c>
    </row>
    <row r="167" spans="1:51" ht="75.599999999999994" customHeight="1" x14ac:dyDescent="0.2">
      <c r="A167" s="156">
        <v>10</v>
      </c>
      <c r="B167" s="156">
        <v>1</v>
      </c>
      <c r="C167" s="159" t="s">
        <v>634</v>
      </c>
      <c r="D167" s="159"/>
      <c r="E167" s="160" t="s">
        <v>603</v>
      </c>
      <c r="F167" s="161"/>
      <c r="G167" s="161"/>
      <c r="H167" s="161"/>
      <c r="I167" s="161"/>
      <c r="J167" s="82">
        <v>9010601021385</v>
      </c>
      <c r="K167" s="83"/>
      <c r="L167" s="83"/>
      <c r="M167" s="83"/>
      <c r="N167" s="83"/>
      <c r="O167" s="83"/>
      <c r="P167" s="84" t="s">
        <v>606</v>
      </c>
      <c r="Q167" s="85"/>
      <c r="R167" s="85"/>
      <c r="S167" s="85"/>
      <c r="T167" s="85"/>
      <c r="U167" s="85"/>
      <c r="V167" s="85"/>
      <c r="W167" s="85"/>
      <c r="X167" s="85"/>
      <c r="Y167" s="86">
        <v>2369.1</v>
      </c>
      <c r="Z167" s="87"/>
      <c r="AA167" s="87"/>
      <c r="AB167" s="88"/>
      <c r="AC167" s="89" t="s">
        <v>246</v>
      </c>
      <c r="AD167" s="90"/>
      <c r="AE167" s="90"/>
      <c r="AF167" s="90"/>
      <c r="AG167" s="90"/>
      <c r="AH167" s="157">
        <v>1</v>
      </c>
      <c r="AI167" s="158"/>
      <c r="AJ167" s="158"/>
      <c r="AK167" s="158"/>
      <c r="AL167" s="93">
        <v>99.7</v>
      </c>
      <c r="AM167" s="94"/>
      <c r="AN167" s="94"/>
      <c r="AO167" s="95"/>
      <c r="AP167" s="96" t="s">
        <v>644</v>
      </c>
      <c r="AQ167" s="96"/>
      <c r="AR167" s="96"/>
      <c r="AS167" s="96"/>
      <c r="AT167" s="96"/>
      <c r="AU167" s="96"/>
      <c r="AV167" s="96"/>
      <c r="AW167" s="96"/>
      <c r="AX167" s="96"/>
      <c r="AY167">
        <f>COUNTA($E$167)</f>
        <v>1</v>
      </c>
    </row>
  </sheetData>
  <sheetProtection formatRows="0"/>
  <dataConsolidate/>
  <mergeCells count="799">
    <mergeCell ref="A12:F21"/>
    <mergeCell ref="G22:O22"/>
    <mergeCell ref="G23:O23"/>
    <mergeCell ref="A22:F24"/>
    <mergeCell ref="AD22:AX22"/>
    <mergeCell ref="AD23:AX24"/>
    <mergeCell ref="W22:AC22"/>
    <mergeCell ref="W23:AC23"/>
    <mergeCell ref="AG91:AH91"/>
    <mergeCell ref="AJ91:AK91"/>
    <mergeCell ref="A91:D91"/>
    <mergeCell ref="E91:G91"/>
    <mergeCell ref="I91:J91"/>
    <mergeCell ref="L91:M91"/>
    <mergeCell ref="Q91:S91"/>
    <mergeCell ref="U91:V91"/>
    <mergeCell ref="X91:Y91"/>
    <mergeCell ref="AC91:AE91"/>
    <mergeCell ref="E58:AX58"/>
    <mergeCell ref="E59:AX60"/>
    <mergeCell ref="E53:F57"/>
    <mergeCell ref="G53:X54"/>
    <mergeCell ref="Y53:AA54"/>
    <mergeCell ref="AB53:AD54"/>
    <mergeCell ref="AE53:AH53"/>
    <mergeCell ref="AI53:AL54"/>
    <mergeCell ref="O91:P91"/>
    <mergeCell ref="AA91:AB91"/>
    <mergeCell ref="AM91:AN91"/>
    <mergeCell ref="AO91:AP91"/>
    <mergeCell ref="AR91:AS91"/>
    <mergeCell ref="AU91:AV91"/>
    <mergeCell ref="AO2:AQ2"/>
    <mergeCell ref="AS2:AU2"/>
    <mergeCell ref="P24:V24"/>
    <mergeCell ref="W24:AC24"/>
    <mergeCell ref="AD2:AH2"/>
    <mergeCell ref="AJ2:AM2"/>
    <mergeCell ref="G8:X8"/>
    <mergeCell ref="P22:V22"/>
    <mergeCell ref="P23:V23"/>
    <mergeCell ref="G24:O24"/>
    <mergeCell ref="AM53:AP54"/>
    <mergeCell ref="AQ53:AT53"/>
    <mergeCell ref="AU53:AX53"/>
    <mergeCell ref="AE54:AF54"/>
    <mergeCell ref="AG54:AH54"/>
    <mergeCell ref="AQ54:AR54"/>
    <mergeCell ref="AS54:AT54"/>
    <mergeCell ref="AU54:AV54"/>
    <mergeCell ref="AW54:AX54"/>
    <mergeCell ref="G55:X57"/>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AU49:AV49"/>
    <mergeCell ref="AW49:AX49"/>
    <mergeCell ref="G50:X52"/>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E48:F52"/>
    <mergeCell ref="G48:X49"/>
    <mergeCell ref="Y48:AA49"/>
    <mergeCell ref="AB48:AD49"/>
    <mergeCell ref="AE48:AH48"/>
    <mergeCell ref="AI48:AL49"/>
    <mergeCell ref="AM48:AP49"/>
    <mergeCell ref="AQ48:AT48"/>
    <mergeCell ref="AQ49:AR49"/>
    <mergeCell ref="AS49:AT49"/>
    <mergeCell ref="Y42:AA42"/>
    <mergeCell ref="AI40:AL41"/>
    <mergeCell ref="AM40:AP41"/>
    <mergeCell ref="AQ40:AT40"/>
    <mergeCell ref="AU40:AX40"/>
    <mergeCell ref="AM43:AP43"/>
    <mergeCell ref="E47:F47"/>
    <mergeCell ref="G47:I47"/>
    <mergeCell ref="J47:T47"/>
    <mergeCell ref="U47:AX47"/>
    <mergeCell ref="Y129:AB129"/>
    <mergeCell ref="AQ43:AT43"/>
    <mergeCell ref="AU43:AX43"/>
    <mergeCell ref="G40:X41"/>
    <mergeCell ref="Y40:AA41"/>
    <mergeCell ref="AB40:AD41"/>
    <mergeCell ref="AE40:AH41"/>
    <mergeCell ref="AD68:AF68"/>
    <mergeCell ref="AD65:AF65"/>
    <mergeCell ref="AC112:AG112"/>
    <mergeCell ref="L112:X112"/>
    <mergeCell ref="AC111:AG111"/>
    <mergeCell ref="G118:K118"/>
    <mergeCell ref="L118:X118"/>
    <mergeCell ref="Y118:AB118"/>
    <mergeCell ref="AC118:AG118"/>
    <mergeCell ref="AU48:AX48"/>
    <mergeCell ref="AE49:AF49"/>
    <mergeCell ref="AG49:AH49"/>
    <mergeCell ref="AQ41:AR41"/>
    <mergeCell ref="AS41:AT41"/>
    <mergeCell ref="AU42:AX42"/>
    <mergeCell ref="Y43:AA43"/>
    <mergeCell ref="AB43:AD43"/>
    <mergeCell ref="G121:K121"/>
    <mergeCell ref="L121:X121"/>
    <mergeCell ref="Y121:AB121"/>
    <mergeCell ref="AC121:AG121"/>
    <mergeCell ref="AH121:AT121"/>
    <mergeCell ref="Y120:AB120"/>
    <mergeCell ref="AC120:AG120"/>
    <mergeCell ref="AH120:AT120"/>
    <mergeCell ref="AU120:AX120"/>
    <mergeCell ref="AW2:AX2"/>
    <mergeCell ref="AU27:AX27"/>
    <mergeCell ref="AU28:AX28"/>
    <mergeCell ref="S5:X5"/>
    <mergeCell ref="Y8:AD8"/>
    <mergeCell ref="P16:V16"/>
    <mergeCell ref="AD13:AJ13"/>
    <mergeCell ref="G6:AX6"/>
    <mergeCell ref="AE7:AX7"/>
    <mergeCell ref="AE25:AH26"/>
    <mergeCell ref="AI25:AL26"/>
    <mergeCell ref="AM25:AP26"/>
    <mergeCell ref="AU25:AX25"/>
    <mergeCell ref="AI28:AL28"/>
    <mergeCell ref="AI27:AL27"/>
    <mergeCell ref="AM27:AP27"/>
    <mergeCell ref="AM28:AP28"/>
    <mergeCell ref="AQ28:AT28"/>
    <mergeCell ref="AQ27:AT27"/>
    <mergeCell ref="AD17:AJ17"/>
    <mergeCell ref="AK17:AQ17"/>
    <mergeCell ref="AR17:AX17"/>
    <mergeCell ref="AK13:AQ13"/>
    <mergeCell ref="AR13:AX13"/>
    <mergeCell ref="AP150:AX150"/>
    <mergeCell ref="A147:B147"/>
    <mergeCell ref="A148:B148"/>
    <mergeCell ref="AE28:AH28"/>
    <mergeCell ref="AS26:AT26"/>
    <mergeCell ref="AW26:AX26"/>
    <mergeCell ref="AU26:AV26"/>
    <mergeCell ref="AK20:AQ20"/>
    <mergeCell ref="AD15:AJ15"/>
    <mergeCell ref="AR15:AX15"/>
    <mergeCell ref="AE29:AH29"/>
    <mergeCell ref="AI29:AL29"/>
    <mergeCell ref="AM29:AP29"/>
    <mergeCell ref="AQ29:AT29"/>
    <mergeCell ref="Y29:AA29"/>
    <mergeCell ref="AE27:AH27"/>
    <mergeCell ref="AQ26:AR26"/>
    <mergeCell ref="AQ36:AX36"/>
    <mergeCell ref="AE35:AH35"/>
    <mergeCell ref="AM37:AP37"/>
    <mergeCell ref="C129:I129"/>
    <mergeCell ref="P129:X129"/>
    <mergeCell ref="AU126:AX126"/>
    <mergeCell ref="E39:F39"/>
    <mergeCell ref="AP148:AX148"/>
    <mergeCell ref="A143:B143"/>
    <mergeCell ref="A144:B144"/>
    <mergeCell ref="AP147:AX147"/>
    <mergeCell ref="AU29:AX29"/>
    <mergeCell ref="A155:B155"/>
    <mergeCell ref="A154:B154"/>
    <mergeCell ref="A150:B150"/>
    <mergeCell ref="A151:B151"/>
    <mergeCell ref="A152:B152"/>
    <mergeCell ref="C152:I152"/>
    <mergeCell ref="J152:O152"/>
    <mergeCell ref="P152:X152"/>
    <mergeCell ref="Y152:AB152"/>
    <mergeCell ref="AC152:AG152"/>
    <mergeCell ref="AH152:AK152"/>
    <mergeCell ref="AL152:AO152"/>
    <mergeCell ref="AP152:AX152"/>
    <mergeCell ref="C150:I150"/>
    <mergeCell ref="J150:O150"/>
    <mergeCell ref="P150:X150"/>
    <mergeCell ref="Y150:AB150"/>
    <mergeCell ref="AC150:AG150"/>
    <mergeCell ref="AH150:AK150"/>
    <mergeCell ref="C141:I141"/>
    <mergeCell ref="J141:O141"/>
    <mergeCell ref="P141:X141"/>
    <mergeCell ref="Y141:AB141"/>
    <mergeCell ref="AC141:AG141"/>
    <mergeCell ref="AH141:AK141"/>
    <mergeCell ref="AL141:AO141"/>
    <mergeCell ref="C148:I148"/>
    <mergeCell ref="J148:O148"/>
    <mergeCell ref="P148:X148"/>
    <mergeCell ref="Y148:AB148"/>
    <mergeCell ref="AC148:AG148"/>
    <mergeCell ref="AH148:AK148"/>
    <mergeCell ref="AL148:AO148"/>
    <mergeCell ref="P143:X143"/>
    <mergeCell ref="Y143:AB143"/>
    <mergeCell ref="AC143:AG143"/>
    <mergeCell ref="J144:O144"/>
    <mergeCell ref="AP141:AX141"/>
    <mergeCell ref="A145:B145"/>
    <mergeCell ref="C145:I145"/>
    <mergeCell ref="J145:O145"/>
    <mergeCell ref="P145:X145"/>
    <mergeCell ref="Y145:AB145"/>
    <mergeCell ref="AC145:AG145"/>
    <mergeCell ref="AH145:AK145"/>
    <mergeCell ref="AL145:AO145"/>
    <mergeCell ref="AP145:AX145"/>
    <mergeCell ref="C142:I142"/>
    <mergeCell ref="J142:O142"/>
    <mergeCell ref="P142:X142"/>
    <mergeCell ref="Y142:AB142"/>
    <mergeCell ref="AC142:AG142"/>
    <mergeCell ref="AH142:AK142"/>
    <mergeCell ref="AL142:AO142"/>
    <mergeCell ref="AP142:AX142"/>
    <mergeCell ref="AH143:AK143"/>
    <mergeCell ref="AL143:AO143"/>
    <mergeCell ref="AP143:AX143"/>
    <mergeCell ref="AP144:AX144"/>
    <mergeCell ref="A141:B141"/>
    <mergeCell ref="A142:B142"/>
    <mergeCell ref="A140:B140"/>
    <mergeCell ref="A137:B137"/>
    <mergeCell ref="A138:B138"/>
    <mergeCell ref="C137:I137"/>
    <mergeCell ref="J137:O137"/>
    <mergeCell ref="P137:X137"/>
    <mergeCell ref="Y137:AB137"/>
    <mergeCell ref="AC137:AG137"/>
    <mergeCell ref="AH137:AK137"/>
    <mergeCell ref="AC139:AG139"/>
    <mergeCell ref="AH139:AK139"/>
    <mergeCell ref="A139:B139"/>
    <mergeCell ref="AL137:AO137"/>
    <mergeCell ref="AP137:AX137"/>
    <mergeCell ref="C138:I138"/>
    <mergeCell ref="J138:O138"/>
    <mergeCell ref="P138:X138"/>
    <mergeCell ref="Y138:AB138"/>
    <mergeCell ref="AC138:AG138"/>
    <mergeCell ref="AH138:AK138"/>
    <mergeCell ref="AP138:AX138"/>
    <mergeCell ref="AL138:AO138"/>
    <mergeCell ref="AL139:AO139"/>
    <mergeCell ref="AP139:AX139"/>
    <mergeCell ref="C140:I140"/>
    <mergeCell ref="J140:O140"/>
    <mergeCell ref="P140:X140"/>
    <mergeCell ref="Y140:AB140"/>
    <mergeCell ref="AC140:AG140"/>
    <mergeCell ref="AH140:AK140"/>
    <mergeCell ref="AL140:AO140"/>
    <mergeCell ref="AP140:AX140"/>
    <mergeCell ref="C139:I139"/>
    <mergeCell ref="J139:O139"/>
    <mergeCell ref="P139:X139"/>
    <mergeCell ref="Y139:AB139"/>
    <mergeCell ref="AP131:AX131"/>
    <mergeCell ref="AP133:AX133"/>
    <mergeCell ref="P130:X130"/>
    <mergeCell ref="P131:X131"/>
    <mergeCell ref="P132:X132"/>
    <mergeCell ref="P133:X133"/>
    <mergeCell ref="P134:X134"/>
    <mergeCell ref="AC131:AG131"/>
    <mergeCell ref="AC132:AG132"/>
    <mergeCell ref="AC133:AG133"/>
    <mergeCell ref="AL133:AO133"/>
    <mergeCell ref="E44:AX44"/>
    <mergeCell ref="A131:B131"/>
    <mergeCell ref="A132:B132"/>
    <mergeCell ref="AH130:AK130"/>
    <mergeCell ref="AL130:AO130"/>
    <mergeCell ref="J129:O129"/>
    <mergeCell ref="J131:O131"/>
    <mergeCell ref="J130:O130"/>
    <mergeCell ref="Y130:AB130"/>
    <mergeCell ref="L124:X124"/>
    <mergeCell ref="Y124:AB124"/>
    <mergeCell ref="AC124:AG124"/>
    <mergeCell ref="AH124:AT124"/>
    <mergeCell ref="G125:K125"/>
    <mergeCell ref="L125:X125"/>
    <mergeCell ref="Y125:AB125"/>
    <mergeCell ref="AC125:AG125"/>
    <mergeCell ref="AH125:AT125"/>
    <mergeCell ref="Y131:AB131"/>
    <mergeCell ref="Y132:AB132"/>
    <mergeCell ref="AH132:AK132"/>
    <mergeCell ref="AL132:AO132"/>
    <mergeCell ref="AP129:AX129"/>
    <mergeCell ref="AP130:AX130"/>
    <mergeCell ref="E38:F38"/>
    <mergeCell ref="A130:B130"/>
    <mergeCell ref="A129:B129"/>
    <mergeCell ref="AH126:AT126"/>
    <mergeCell ref="AE34:AH34"/>
    <mergeCell ref="AI34:AL34"/>
    <mergeCell ref="AM34:AP34"/>
    <mergeCell ref="AC126:AG126"/>
    <mergeCell ref="AU122:AX122"/>
    <mergeCell ref="G119:AB119"/>
    <mergeCell ref="AC119:AX119"/>
    <mergeCell ref="G120:K120"/>
    <mergeCell ref="L120:X120"/>
    <mergeCell ref="Y117:AB117"/>
    <mergeCell ref="AC117:AG117"/>
    <mergeCell ref="AH117:AT117"/>
    <mergeCell ref="C80:F80"/>
    <mergeCell ref="A61:AX61"/>
    <mergeCell ref="G39:AX39"/>
    <mergeCell ref="AE37:AH37"/>
    <mergeCell ref="AE36:AH36"/>
    <mergeCell ref="AI36:AL36"/>
    <mergeCell ref="AU124:AX124"/>
    <mergeCell ref="AU125:AX125"/>
    <mergeCell ref="I16:O16"/>
    <mergeCell ref="A3:AH3"/>
    <mergeCell ref="AJ3:AW3"/>
    <mergeCell ref="AG69:AX69"/>
    <mergeCell ref="A63:B6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G5:L5"/>
    <mergeCell ref="M5:R5"/>
    <mergeCell ref="Y32:AA32"/>
    <mergeCell ref="W12:AC12"/>
    <mergeCell ref="Y7:AD7"/>
    <mergeCell ref="E45:AX46"/>
    <mergeCell ref="L126:X126"/>
    <mergeCell ref="A9:F9"/>
    <mergeCell ref="G9:AX9"/>
    <mergeCell ref="I15:O15"/>
    <mergeCell ref="P15:V15"/>
    <mergeCell ref="W15:AC15"/>
    <mergeCell ref="Y25:AA26"/>
    <mergeCell ref="Y27:AA27"/>
    <mergeCell ref="Y28:AA28"/>
    <mergeCell ref="P25:X26"/>
    <mergeCell ref="AB25:AD26"/>
    <mergeCell ref="AB27:AD27"/>
    <mergeCell ref="P19:V19"/>
    <mergeCell ref="AR20:AX20"/>
    <mergeCell ref="I14:O14"/>
    <mergeCell ref="I17:O17"/>
    <mergeCell ref="I13:O13"/>
    <mergeCell ref="AQ25:AT25"/>
    <mergeCell ref="G25:O26"/>
    <mergeCell ref="AD20:AJ20"/>
    <mergeCell ref="G10:AX10"/>
    <mergeCell ref="P13:V13"/>
    <mergeCell ref="G12:O12"/>
    <mergeCell ref="P14:V14"/>
    <mergeCell ref="AU117:AX117"/>
    <mergeCell ref="A134:B134"/>
    <mergeCell ref="AH134:AK134"/>
    <mergeCell ref="AL134:AO134"/>
    <mergeCell ref="A133:B133"/>
    <mergeCell ref="AH131:AK131"/>
    <mergeCell ref="AL131:AO131"/>
    <mergeCell ref="G124:K124"/>
    <mergeCell ref="J132:O132"/>
    <mergeCell ref="J133:O133"/>
    <mergeCell ref="J134:O134"/>
    <mergeCell ref="AH129:AK129"/>
    <mergeCell ref="AL129:AO129"/>
    <mergeCell ref="AC129:AG129"/>
    <mergeCell ref="AC130:AG130"/>
    <mergeCell ref="A110:F126"/>
    <mergeCell ref="AH114:AT114"/>
    <mergeCell ref="G117:K117"/>
    <mergeCell ref="G116:K116"/>
    <mergeCell ref="L116:X116"/>
    <mergeCell ref="Y116:AB116"/>
    <mergeCell ref="AC116:AG116"/>
    <mergeCell ref="AH116:AT116"/>
    <mergeCell ref="G126:K126"/>
    <mergeCell ref="C72:AC72"/>
    <mergeCell ref="AD75:AF75"/>
    <mergeCell ref="AG73:AX73"/>
    <mergeCell ref="C69:AC69"/>
    <mergeCell ref="G111:K111"/>
    <mergeCell ref="L111:X111"/>
    <mergeCell ref="Y115:AB115"/>
    <mergeCell ref="G115:K115"/>
    <mergeCell ref="L115:X115"/>
    <mergeCell ref="G113:K113"/>
    <mergeCell ref="L113:X113"/>
    <mergeCell ref="AH112:AT112"/>
    <mergeCell ref="Y113:AB113"/>
    <mergeCell ref="AC113:AG113"/>
    <mergeCell ref="AH111:AT111"/>
    <mergeCell ref="G112:K112"/>
    <mergeCell ref="A87:E87"/>
    <mergeCell ref="A82:AX82"/>
    <mergeCell ref="C81:F81"/>
    <mergeCell ref="AD74:AF74"/>
    <mergeCell ref="C65:AC65"/>
    <mergeCell ref="C66:AC66"/>
    <mergeCell ref="AG62:AX62"/>
    <mergeCell ref="L114:X114"/>
    <mergeCell ref="Y114:AB114"/>
    <mergeCell ref="AC114:AG114"/>
    <mergeCell ref="AU114:AX114"/>
    <mergeCell ref="AU113:AX113"/>
    <mergeCell ref="A89:AX89"/>
    <mergeCell ref="AC110:AX110"/>
    <mergeCell ref="C67:D68"/>
    <mergeCell ref="Y111:AB111"/>
    <mergeCell ref="A85:E85"/>
    <mergeCell ref="A80:B81"/>
    <mergeCell ref="Y112:AB112"/>
    <mergeCell ref="AH113:AT113"/>
    <mergeCell ref="A86:AX86"/>
    <mergeCell ref="A88:AX88"/>
    <mergeCell ref="F85:AX85"/>
    <mergeCell ref="A84:AX84"/>
    <mergeCell ref="AD73:AF73"/>
    <mergeCell ref="AD64:AF64"/>
    <mergeCell ref="AG72:AX72"/>
    <mergeCell ref="C74:AC74"/>
    <mergeCell ref="AD14:AJ14"/>
    <mergeCell ref="AK14:AQ14"/>
    <mergeCell ref="P17:V17"/>
    <mergeCell ref="W17:AC17"/>
    <mergeCell ref="AD16:AJ16"/>
    <mergeCell ref="AR16:AX16"/>
    <mergeCell ref="AK16:AQ16"/>
    <mergeCell ref="P27:X29"/>
    <mergeCell ref="C64:AC64"/>
    <mergeCell ref="A25:F29"/>
    <mergeCell ref="AB28:AD28"/>
    <mergeCell ref="G38:AX38"/>
    <mergeCell ref="E40:F43"/>
    <mergeCell ref="AB42:AD42"/>
    <mergeCell ref="AE42:AH42"/>
    <mergeCell ref="AI42:AL42"/>
    <mergeCell ref="AM42:AP42"/>
    <mergeCell ref="AQ42:AT42"/>
    <mergeCell ref="C47:D60"/>
    <mergeCell ref="AE43:AH43"/>
    <mergeCell ref="AI43:AL43"/>
    <mergeCell ref="AU41:AV41"/>
    <mergeCell ref="AW41:AX41"/>
    <mergeCell ref="G42:X43"/>
    <mergeCell ref="AQ4:AX4"/>
    <mergeCell ref="AG76:AX76"/>
    <mergeCell ref="AB29:AD29"/>
    <mergeCell ref="AD77:AF77"/>
    <mergeCell ref="AB34:AD34"/>
    <mergeCell ref="AI37:AL37"/>
    <mergeCell ref="AQ37:AX37"/>
    <mergeCell ref="AQ35:AX35"/>
    <mergeCell ref="G33:X34"/>
    <mergeCell ref="AM36:AP36"/>
    <mergeCell ref="AM35:AP35"/>
    <mergeCell ref="AB36:AD36"/>
    <mergeCell ref="AI35:AL35"/>
    <mergeCell ref="AE33:AH33"/>
    <mergeCell ref="AI33:AL33"/>
    <mergeCell ref="AM33:AP33"/>
    <mergeCell ref="Y35:AA35"/>
    <mergeCell ref="AB35:AD35"/>
    <mergeCell ref="G36:X37"/>
    <mergeCell ref="Y36:AA36"/>
    <mergeCell ref="C76:AC76"/>
    <mergeCell ref="AR14:AX14"/>
    <mergeCell ref="AK15:AQ15"/>
    <mergeCell ref="AD69:AF69"/>
    <mergeCell ref="A4:F4"/>
    <mergeCell ref="A6:F6"/>
    <mergeCell ref="AK12:AQ12"/>
    <mergeCell ref="W14:AC14"/>
    <mergeCell ref="AG70:AX70"/>
    <mergeCell ref="C63:AC63"/>
    <mergeCell ref="I18:O18"/>
    <mergeCell ref="AD12:AJ12"/>
    <mergeCell ref="AE8:AX8"/>
    <mergeCell ref="W16:AC16"/>
    <mergeCell ref="A10:F10"/>
    <mergeCell ref="AR12:AX12"/>
    <mergeCell ref="G13:H18"/>
    <mergeCell ref="W13:AC13"/>
    <mergeCell ref="G27:O29"/>
    <mergeCell ref="A11:F11"/>
    <mergeCell ref="AD67:AF67"/>
    <mergeCell ref="P12:V12"/>
    <mergeCell ref="AG63:AX63"/>
    <mergeCell ref="AG64:AX64"/>
    <mergeCell ref="AG65:AX65"/>
    <mergeCell ref="G4:X4"/>
    <mergeCell ref="Y4:AD4"/>
    <mergeCell ref="AE4:AP4"/>
    <mergeCell ref="A66:B75"/>
    <mergeCell ref="C75:AC75"/>
    <mergeCell ref="A90:AX90"/>
    <mergeCell ref="AD66:AF66"/>
    <mergeCell ref="AD79:AF79"/>
    <mergeCell ref="AU115:AX115"/>
    <mergeCell ref="AG66:AX68"/>
    <mergeCell ref="AD70:AF70"/>
    <mergeCell ref="A5:F5"/>
    <mergeCell ref="C70:AC70"/>
    <mergeCell ref="G11:AX11"/>
    <mergeCell ref="Y5:AD5"/>
    <mergeCell ref="AE5:AP5"/>
    <mergeCell ref="AQ5:AX5"/>
    <mergeCell ref="G81:AX81"/>
    <mergeCell ref="G80:AX80"/>
    <mergeCell ref="A76:B79"/>
    <mergeCell ref="AG78:AX78"/>
    <mergeCell ref="AD71:AF71"/>
    <mergeCell ref="C79:AC79"/>
    <mergeCell ref="E67:AC67"/>
    <mergeCell ref="E68:AC68"/>
    <mergeCell ref="AG75:AX75"/>
    <mergeCell ref="AG74:AX74"/>
    <mergeCell ref="A7:F7"/>
    <mergeCell ref="G7:X7"/>
    <mergeCell ref="A8:F8"/>
    <mergeCell ref="A32:F34"/>
    <mergeCell ref="G32:X32"/>
    <mergeCell ref="Y33:AA33"/>
    <mergeCell ref="A30:F31"/>
    <mergeCell ref="AU121:AX121"/>
    <mergeCell ref="C71:AC71"/>
    <mergeCell ref="AU111:AX111"/>
    <mergeCell ref="AD76:AF76"/>
    <mergeCell ref="G110:AB110"/>
    <mergeCell ref="AC115:AG115"/>
    <mergeCell ref="AH115:AT115"/>
    <mergeCell ref="AG79:AX79"/>
    <mergeCell ref="C73:AC73"/>
    <mergeCell ref="A92:F109"/>
    <mergeCell ref="C77:AC77"/>
    <mergeCell ref="AG77:AX77"/>
    <mergeCell ref="AD78:AF78"/>
    <mergeCell ref="G114:K114"/>
    <mergeCell ref="AU112:AX112"/>
    <mergeCell ref="A83:AX83"/>
    <mergeCell ref="F87:AX87"/>
    <mergeCell ref="C78:AC78"/>
    <mergeCell ref="C130:I130"/>
    <mergeCell ref="C131:I131"/>
    <mergeCell ref="C132:I132"/>
    <mergeCell ref="C133:I133"/>
    <mergeCell ref="C134:I134"/>
    <mergeCell ref="Y126:AB126"/>
    <mergeCell ref="G123:AB123"/>
    <mergeCell ref="AC123:AX123"/>
    <mergeCell ref="G122:K122"/>
    <mergeCell ref="L122:X122"/>
    <mergeCell ref="Y122:AB122"/>
    <mergeCell ref="AC122:AG122"/>
    <mergeCell ref="AH122:AT122"/>
    <mergeCell ref="AC134:AG134"/>
    <mergeCell ref="Y134:AB134"/>
    <mergeCell ref="AP134:AX134"/>
    <mergeCell ref="AH133:AK133"/>
    <mergeCell ref="Y133:AB133"/>
    <mergeCell ref="AP132:AX132"/>
    <mergeCell ref="AH118:AT118"/>
    <mergeCell ref="AU118:AX118"/>
    <mergeCell ref="AU116:AX116"/>
    <mergeCell ref="L117:X117"/>
    <mergeCell ref="E158:I158"/>
    <mergeCell ref="C158:D158"/>
    <mergeCell ref="P144:X144"/>
    <mergeCell ref="Y144:AB144"/>
    <mergeCell ref="AC144:AG144"/>
    <mergeCell ref="AH144:AK144"/>
    <mergeCell ref="AL144:AO144"/>
    <mergeCell ref="C147:I147"/>
    <mergeCell ref="J147:O147"/>
    <mergeCell ref="P147:X147"/>
    <mergeCell ref="Y147:AB147"/>
    <mergeCell ref="AC147:AG147"/>
    <mergeCell ref="AH147:AK147"/>
    <mergeCell ref="AL147:AO147"/>
    <mergeCell ref="C151:I151"/>
    <mergeCell ref="J151:O151"/>
    <mergeCell ref="P151:X151"/>
    <mergeCell ref="Y151:AB151"/>
    <mergeCell ref="AC151:AG151"/>
    <mergeCell ref="AH151:AK151"/>
    <mergeCell ref="AL151:AO151"/>
    <mergeCell ref="C155:I155"/>
    <mergeCell ref="C144:I144"/>
    <mergeCell ref="AL150:AO150"/>
    <mergeCell ref="AP160:AX160"/>
    <mergeCell ref="A159:B159"/>
    <mergeCell ref="J159:O159"/>
    <mergeCell ref="P159:X159"/>
    <mergeCell ref="Y159:AB159"/>
    <mergeCell ref="AC159:AG159"/>
    <mergeCell ref="A157:B157"/>
    <mergeCell ref="J157:O157"/>
    <mergeCell ref="P157:X157"/>
    <mergeCell ref="Y157:AB157"/>
    <mergeCell ref="AC157:AG157"/>
    <mergeCell ref="AH157:AK157"/>
    <mergeCell ref="AL157:AO157"/>
    <mergeCell ref="AP157:AX157"/>
    <mergeCell ref="A158:B158"/>
    <mergeCell ref="J158:O158"/>
    <mergeCell ref="P158:X158"/>
    <mergeCell ref="Y158:AB158"/>
    <mergeCell ref="AC158:AG158"/>
    <mergeCell ref="AH158:AK158"/>
    <mergeCell ref="AL158:AO158"/>
    <mergeCell ref="AP158:AX158"/>
    <mergeCell ref="E157:I157"/>
    <mergeCell ref="C157:D157"/>
    <mergeCell ref="A161:B161"/>
    <mergeCell ref="J161:O161"/>
    <mergeCell ref="P161:X161"/>
    <mergeCell ref="Y161:AB161"/>
    <mergeCell ref="AC161:AG161"/>
    <mergeCell ref="AH161:AK161"/>
    <mergeCell ref="AL161:AO161"/>
    <mergeCell ref="AP161:AX161"/>
    <mergeCell ref="C159:D159"/>
    <mergeCell ref="E159:I159"/>
    <mergeCell ref="C160:D160"/>
    <mergeCell ref="E160:I160"/>
    <mergeCell ref="C161:D161"/>
    <mergeCell ref="E161:I161"/>
    <mergeCell ref="AP159:AX159"/>
    <mergeCell ref="AH159:AK159"/>
    <mergeCell ref="AL159:AO159"/>
    <mergeCell ref="A160:B160"/>
    <mergeCell ref="J160:O160"/>
    <mergeCell ref="P160:X160"/>
    <mergeCell ref="Y160:AB160"/>
    <mergeCell ref="AC160:AG160"/>
    <mergeCell ref="AH160:AK160"/>
    <mergeCell ref="AL160:AO160"/>
    <mergeCell ref="A163:B163"/>
    <mergeCell ref="J163:O163"/>
    <mergeCell ref="P163:X163"/>
    <mergeCell ref="Y163:AB163"/>
    <mergeCell ref="AC163:AG163"/>
    <mergeCell ref="AH163:AK163"/>
    <mergeCell ref="AL163:AO163"/>
    <mergeCell ref="AP163:AX163"/>
    <mergeCell ref="A164:B164"/>
    <mergeCell ref="J164:O164"/>
    <mergeCell ref="P164:X164"/>
    <mergeCell ref="Y164:AB164"/>
    <mergeCell ref="AC164:AG164"/>
    <mergeCell ref="AH164:AK164"/>
    <mergeCell ref="AL164:AO164"/>
    <mergeCell ref="AP164:AX164"/>
    <mergeCell ref="Y165:AB165"/>
    <mergeCell ref="AC165:AG165"/>
    <mergeCell ref="AH165:AK165"/>
    <mergeCell ref="AL165:AO165"/>
    <mergeCell ref="AP165:AX165"/>
    <mergeCell ref="C165:D165"/>
    <mergeCell ref="E165:I165"/>
    <mergeCell ref="A162:B162"/>
    <mergeCell ref="J162:O162"/>
    <mergeCell ref="P162:X162"/>
    <mergeCell ref="Y162:AB162"/>
    <mergeCell ref="AC162:AG162"/>
    <mergeCell ref="AH162:AK162"/>
    <mergeCell ref="AL162:AO162"/>
    <mergeCell ref="AP162:AX162"/>
    <mergeCell ref="C162:D162"/>
    <mergeCell ref="E162:I162"/>
    <mergeCell ref="C163:D163"/>
    <mergeCell ref="E163:I163"/>
    <mergeCell ref="C164:D164"/>
    <mergeCell ref="E164:I164"/>
    <mergeCell ref="A165:B165"/>
    <mergeCell ref="J165:O165"/>
    <mergeCell ref="P165:X165"/>
    <mergeCell ref="A166:B166"/>
    <mergeCell ref="J166:O166"/>
    <mergeCell ref="P166:X166"/>
    <mergeCell ref="Y166:AB166"/>
    <mergeCell ref="AC166:AG166"/>
    <mergeCell ref="AH166:AK166"/>
    <mergeCell ref="AL166:AO166"/>
    <mergeCell ref="AP166:AX166"/>
    <mergeCell ref="A167:B167"/>
    <mergeCell ref="J167:O167"/>
    <mergeCell ref="P167:X167"/>
    <mergeCell ref="Y167:AB167"/>
    <mergeCell ref="AC167:AG167"/>
    <mergeCell ref="AH167:AK167"/>
    <mergeCell ref="AL167:AO167"/>
    <mergeCell ref="AP167:AX167"/>
    <mergeCell ref="C166:D166"/>
    <mergeCell ref="E166:I166"/>
    <mergeCell ref="C167:D167"/>
    <mergeCell ref="E167:I167"/>
    <mergeCell ref="AK21:AQ21"/>
    <mergeCell ref="AR21:AX21"/>
    <mergeCell ref="G30:AX31"/>
    <mergeCell ref="Y37:AA37"/>
    <mergeCell ref="AB37:AD37"/>
    <mergeCell ref="AB32:AD32"/>
    <mergeCell ref="AD72:AF72"/>
    <mergeCell ref="AG71:AX71"/>
    <mergeCell ref="AD63:AF63"/>
    <mergeCell ref="G21:O21"/>
    <mergeCell ref="P21:V21"/>
    <mergeCell ref="W21:AC21"/>
    <mergeCell ref="AD21:AJ21"/>
    <mergeCell ref="AB33:AD33"/>
    <mergeCell ref="AQ32:AT32"/>
    <mergeCell ref="AU32:AX32"/>
    <mergeCell ref="AQ33:AT33"/>
    <mergeCell ref="G35:X35"/>
    <mergeCell ref="Y34:AA34"/>
    <mergeCell ref="AD62:AF62"/>
    <mergeCell ref="C62:AC62"/>
    <mergeCell ref="AE32:AH32"/>
    <mergeCell ref="AI32:AL32"/>
    <mergeCell ref="AM32:AP32"/>
    <mergeCell ref="AQ34:AT34"/>
    <mergeCell ref="AU33:AX33"/>
    <mergeCell ref="AU34:AX34"/>
    <mergeCell ref="C38:D46"/>
    <mergeCell ref="A38:B60"/>
    <mergeCell ref="J155:O155"/>
    <mergeCell ref="P155:X155"/>
    <mergeCell ref="Y155:AB155"/>
    <mergeCell ref="AC155:AG155"/>
    <mergeCell ref="AH155:AK155"/>
    <mergeCell ref="AL155:AO155"/>
    <mergeCell ref="AP155:AX155"/>
    <mergeCell ref="AP151:AX151"/>
    <mergeCell ref="C154:I154"/>
    <mergeCell ref="J154:O154"/>
    <mergeCell ref="P154:X154"/>
    <mergeCell ref="Y154:AB154"/>
    <mergeCell ref="AC154:AG154"/>
    <mergeCell ref="AH154:AK154"/>
    <mergeCell ref="AL154:AO154"/>
    <mergeCell ref="AP154:AX154"/>
    <mergeCell ref="A35:F37"/>
    <mergeCell ref="C143:I143"/>
    <mergeCell ref="J143:O143"/>
  </mergeCells>
  <phoneticPr fontId="6"/>
  <conditionalFormatting sqref="P14:AQ14">
    <cfRule type="expression" dxfId="247" priority="14131">
      <formula>IF(RIGHT(TEXT(P14,"0.#"),1)=".",FALSE,TRUE)</formula>
    </cfRule>
    <cfRule type="expression" dxfId="246" priority="14132">
      <formula>IF(RIGHT(TEXT(P14,"0.#"),1)=".",TRUE,FALSE)</formula>
    </cfRule>
  </conditionalFormatting>
  <conditionalFormatting sqref="AE27">
    <cfRule type="expression" dxfId="245" priority="14121">
      <formula>IF(RIGHT(TEXT(AE27,"0.#"),1)=".",FALSE,TRUE)</formula>
    </cfRule>
    <cfRule type="expression" dxfId="244" priority="14122">
      <formula>IF(RIGHT(TEXT(AE27,"0.#"),1)=".",TRUE,FALSE)</formula>
    </cfRule>
  </conditionalFormatting>
  <conditionalFormatting sqref="P18:AX18">
    <cfRule type="expression" dxfId="243" priority="14007">
      <formula>IF(RIGHT(TEXT(P18,"0.#"),1)=".",FALSE,TRUE)</formula>
    </cfRule>
    <cfRule type="expression" dxfId="242" priority="14008">
      <formula>IF(RIGHT(TEXT(P18,"0.#"),1)=".",TRUE,FALSE)</formula>
    </cfRule>
  </conditionalFormatting>
  <conditionalFormatting sqref="Y113">
    <cfRule type="expression" dxfId="241" priority="14003">
      <formula>IF(RIGHT(TEXT(Y113,"0.#"),1)=".",FALSE,TRUE)</formula>
    </cfRule>
    <cfRule type="expression" dxfId="240" priority="14004">
      <formula>IF(RIGHT(TEXT(Y113,"0.#"),1)=".",TRUE,FALSE)</formula>
    </cfRule>
  </conditionalFormatting>
  <conditionalFormatting sqref="Y118">
    <cfRule type="expression" dxfId="239" priority="13999">
      <formula>IF(RIGHT(TEXT(Y118,"0.#"),1)=".",FALSE,TRUE)</formula>
    </cfRule>
    <cfRule type="expression" dxfId="238" priority="14000">
      <formula>IF(RIGHT(TEXT(Y118,"0.#"),1)=".",TRUE,FALSE)</formula>
    </cfRule>
  </conditionalFormatting>
  <conditionalFormatting sqref="Y125 Y121">
    <cfRule type="expression" dxfId="237" priority="13781">
      <formula>IF(RIGHT(TEXT(Y121,"0.#"),1)=".",FALSE,TRUE)</formula>
    </cfRule>
    <cfRule type="expression" dxfId="236" priority="13782">
      <formula>IF(RIGHT(TEXT(Y121,"0.#"),1)=".",TRUE,FALSE)</formula>
    </cfRule>
  </conditionalFormatting>
  <conditionalFormatting sqref="P16:AQ17 P15:AX15 P13:AX13">
    <cfRule type="expression" dxfId="235" priority="13829">
      <formula>IF(RIGHT(TEXT(P13,"0.#"),1)=".",FALSE,TRUE)</formula>
    </cfRule>
    <cfRule type="expression" dxfId="234" priority="13830">
      <formula>IF(RIGHT(TEXT(P13,"0.#"),1)=".",TRUE,FALSE)</formula>
    </cfRule>
  </conditionalFormatting>
  <conditionalFormatting sqref="P19:AJ19">
    <cfRule type="expression" dxfId="233" priority="13827">
      <formula>IF(RIGHT(TEXT(P19,"0.#"),1)=".",FALSE,TRUE)</formula>
    </cfRule>
    <cfRule type="expression" dxfId="232" priority="13828">
      <formula>IF(RIGHT(TEXT(P19,"0.#"),1)=".",TRUE,FALSE)</formula>
    </cfRule>
  </conditionalFormatting>
  <conditionalFormatting sqref="AE33 AQ33">
    <cfRule type="expression" dxfId="231" priority="13819">
      <formula>IF(RIGHT(TEXT(AE33,"0.#"),1)=".",FALSE,TRUE)</formula>
    </cfRule>
    <cfRule type="expression" dxfId="230" priority="13820">
      <formula>IF(RIGHT(TEXT(AE33,"0.#"),1)=".",TRUE,FALSE)</formula>
    </cfRule>
  </conditionalFormatting>
  <conditionalFormatting sqref="Y114:Y117 Y112">
    <cfRule type="expression" dxfId="229" priority="13805">
      <formula>IF(RIGHT(TEXT(Y112,"0.#"),1)=".",FALSE,TRUE)</formula>
    </cfRule>
    <cfRule type="expression" dxfId="228" priority="13806">
      <formula>IF(RIGHT(TEXT(Y112,"0.#"),1)=".",TRUE,FALSE)</formula>
    </cfRule>
  </conditionalFormatting>
  <conditionalFormatting sqref="AU113">
    <cfRule type="expression" dxfId="227" priority="13803">
      <formula>IF(RIGHT(TEXT(AU113,"0.#"),1)=".",FALSE,TRUE)</formula>
    </cfRule>
    <cfRule type="expression" dxfId="226" priority="13804">
      <formula>IF(RIGHT(TEXT(AU113,"0.#"),1)=".",TRUE,FALSE)</formula>
    </cfRule>
  </conditionalFormatting>
  <conditionalFormatting sqref="AU118">
    <cfRule type="expression" dxfId="225" priority="13801">
      <formula>IF(RIGHT(TEXT(AU118,"0.#"),1)=".",FALSE,TRUE)</formula>
    </cfRule>
    <cfRule type="expression" dxfId="224" priority="13802">
      <formula>IF(RIGHT(TEXT(AU118,"0.#"),1)=".",TRUE,FALSE)</formula>
    </cfRule>
  </conditionalFormatting>
  <conditionalFormatting sqref="AU114:AU117 AU112">
    <cfRule type="expression" dxfId="223" priority="13799">
      <formula>IF(RIGHT(TEXT(AU112,"0.#"),1)=".",FALSE,TRUE)</formula>
    </cfRule>
    <cfRule type="expression" dxfId="222" priority="13800">
      <formula>IF(RIGHT(TEXT(AU112,"0.#"),1)=".",TRUE,FALSE)</formula>
    </cfRule>
  </conditionalFormatting>
  <conditionalFormatting sqref="Y126 Y122">
    <cfRule type="expression" dxfId="221" priority="13783">
      <formula>IF(RIGHT(TEXT(Y122,"0.#"),1)=".",FALSE,TRUE)</formula>
    </cfRule>
    <cfRule type="expression" dxfId="220" priority="13784">
      <formula>IF(RIGHT(TEXT(Y122,"0.#"),1)=".",TRUE,FALSE)</formula>
    </cfRule>
  </conditionalFormatting>
  <conditionalFormatting sqref="AU126 AU122">
    <cfRule type="expression" dxfId="219" priority="13777">
      <formula>IF(RIGHT(TEXT(AU122,"0.#"),1)=".",FALSE,TRUE)</formula>
    </cfRule>
    <cfRule type="expression" dxfId="218" priority="13778">
      <formula>IF(RIGHT(TEXT(AU122,"0.#"),1)=".",TRUE,FALSE)</formula>
    </cfRule>
  </conditionalFormatting>
  <conditionalFormatting sqref="AU125 AU121">
    <cfRule type="expression" dxfId="217" priority="13775">
      <formula>IF(RIGHT(TEXT(AU121,"0.#"),1)=".",FALSE,TRUE)</formula>
    </cfRule>
    <cfRule type="expression" dxfId="216" priority="13776">
      <formula>IF(RIGHT(TEXT(AU121,"0.#"),1)=".",TRUE,FALSE)</formula>
    </cfRule>
  </conditionalFormatting>
  <conditionalFormatting sqref="AM29">
    <cfRule type="expression" dxfId="215" priority="13575">
      <formula>IF(RIGHT(TEXT(AM29,"0.#"),1)=".",FALSE,TRUE)</formula>
    </cfRule>
    <cfRule type="expression" dxfId="214" priority="13576">
      <formula>IF(RIGHT(TEXT(AM29,"0.#"),1)=".",TRUE,FALSE)</formula>
    </cfRule>
  </conditionalFormatting>
  <conditionalFormatting sqref="AE28">
    <cfRule type="expression" dxfId="213" priority="13589">
      <formula>IF(RIGHT(TEXT(AE28,"0.#"),1)=".",FALSE,TRUE)</formula>
    </cfRule>
    <cfRule type="expression" dxfId="212" priority="13590">
      <formula>IF(RIGHT(TEXT(AE28,"0.#"),1)=".",TRUE,FALSE)</formula>
    </cfRule>
  </conditionalFormatting>
  <conditionalFormatting sqref="AE29">
    <cfRule type="expression" dxfId="211" priority="13587">
      <formula>IF(RIGHT(TEXT(AE29,"0.#"),1)=".",FALSE,TRUE)</formula>
    </cfRule>
    <cfRule type="expression" dxfId="210" priority="13588">
      <formula>IF(RIGHT(TEXT(AE29,"0.#"),1)=".",TRUE,FALSE)</formula>
    </cfRule>
  </conditionalFormatting>
  <conditionalFormatting sqref="AI29">
    <cfRule type="expression" dxfId="209" priority="13585">
      <formula>IF(RIGHT(TEXT(AI29,"0.#"),1)=".",FALSE,TRUE)</formula>
    </cfRule>
    <cfRule type="expression" dxfId="208" priority="13586">
      <formula>IF(RIGHT(TEXT(AI29,"0.#"),1)=".",TRUE,FALSE)</formula>
    </cfRule>
  </conditionalFormatting>
  <conditionalFormatting sqref="AI28">
    <cfRule type="expression" dxfId="207" priority="13583">
      <formula>IF(RIGHT(TEXT(AI28,"0.#"),1)=".",FALSE,TRUE)</formula>
    </cfRule>
    <cfRule type="expression" dxfId="206" priority="13584">
      <formula>IF(RIGHT(TEXT(AI28,"0.#"),1)=".",TRUE,FALSE)</formula>
    </cfRule>
  </conditionalFormatting>
  <conditionalFormatting sqref="AI27">
    <cfRule type="expression" dxfId="205" priority="13581">
      <formula>IF(RIGHT(TEXT(AI27,"0.#"),1)=".",FALSE,TRUE)</formula>
    </cfRule>
    <cfRule type="expression" dxfId="204" priority="13582">
      <formula>IF(RIGHT(TEXT(AI27,"0.#"),1)=".",TRUE,FALSE)</formula>
    </cfRule>
  </conditionalFormatting>
  <conditionalFormatting sqref="AM27">
    <cfRule type="expression" dxfId="203" priority="13579">
      <formula>IF(RIGHT(TEXT(AM27,"0.#"),1)=".",FALSE,TRUE)</formula>
    </cfRule>
    <cfRule type="expression" dxfId="202" priority="13580">
      <formula>IF(RIGHT(TEXT(AM27,"0.#"),1)=".",TRUE,FALSE)</formula>
    </cfRule>
  </conditionalFormatting>
  <conditionalFormatting sqref="AM28">
    <cfRule type="expression" dxfId="201" priority="13577">
      <formula>IF(RIGHT(TEXT(AM28,"0.#"),1)=".",FALSE,TRUE)</formula>
    </cfRule>
    <cfRule type="expression" dxfId="200" priority="13578">
      <formula>IF(RIGHT(TEXT(AM28,"0.#"),1)=".",TRUE,FALSE)</formula>
    </cfRule>
  </conditionalFormatting>
  <conditionalFormatting sqref="AQ27:AQ29">
    <cfRule type="expression" dxfId="199" priority="13569">
      <formula>IF(RIGHT(TEXT(AQ27,"0.#"),1)=".",FALSE,TRUE)</formula>
    </cfRule>
    <cfRule type="expression" dxfId="198" priority="13570">
      <formula>IF(RIGHT(TEXT(AQ27,"0.#"),1)=".",TRUE,FALSE)</formula>
    </cfRule>
  </conditionalFormatting>
  <conditionalFormatting sqref="AU27:AU29">
    <cfRule type="expression" dxfId="197" priority="13567">
      <formula>IF(RIGHT(TEXT(AU27,"0.#"),1)=".",FALSE,TRUE)</formula>
    </cfRule>
    <cfRule type="expression" dxfId="196" priority="13568">
      <formula>IF(RIGHT(TEXT(AU27,"0.#"),1)=".",TRUE,FALSE)</formula>
    </cfRule>
  </conditionalFormatting>
  <conditionalFormatting sqref="AI33">
    <cfRule type="expression" dxfId="195" priority="13351">
      <formula>IF(RIGHT(TEXT(AI33,"0.#"),1)=".",FALSE,TRUE)</formula>
    </cfRule>
    <cfRule type="expression" dxfId="194" priority="13352">
      <formula>IF(RIGHT(TEXT(AI33,"0.#"),1)=".",TRUE,FALSE)</formula>
    </cfRule>
  </conditionalFormatting>
  <conditionalFormatting sqref="AM33">
    <cfRule type="expression" dxfId="193" priority="13349">
      <formula>IF(RIGHT(TEXT(AM33,"0.#"),1)=".",FALSE,TRUE)</formula>
    </cfRule>
    <cfRule type="expression" dxfId="192" priority="13350">
      <formula>IF(RIGHT(TEXT(AM33,"0.#"),1)=".",TRUE,FALSE)</formula>
    </cfRule>
  </conditionalFormatting>
  <conditionalFormatting sqref="AE34">
    <cfRule type="expression" dxfId="191" priority="13347">
      <formula>IF(RIGHT(TEXT(AE34,"0.#"),1)=".",FALSE,TRUE)</formula>
    </cfRule>
    <cfRule type="expression" dxfId="190" priority="13348">
      <formula>IF(RIGHT(TEXT(AE34,"0.#"),1)=".",TRUE,FALSE)</formula>
    </cfRule>
  </conditionalFormatting>
  <conditionalFormatting sqref="AI34">
    <cfRule type="expression" dxfId="189" priority="13345">
      <formula>IF(RIGHT(TEXT(AI34,"0.#"),1)=".",FALSE,TRUE)</formula>
    </cfRule>
    <cfRule type="expression" dxfId="188" priority="13346">
      <formula>IF(RIGHT(TEXT(AI34,"0.#"),1)=".",TRUE,FALSE)</formula>
    </cfRule>
  </conditionalFormatting>
  <conditionalFormatting sqref="AM34">
    <cfRule type="expression" dxfId="187" priority="13343">
      <formula>IF(RIGHT(TEXT(AM34,"0.#"),1)=".",FALSE,TRUE)</formula>
    </cfRule>
    <cfRule type="expression" dxfId="186" priority="13344">
      <formula>IF(RIGHT(TEXT(AM34,"0.#"),1)=".",TRUE,FALSE)</formula>
    </cfRule>
  </conditionalFormatting>
  <conditionalFormatting sqref="AQ34">
    <cfRule type="expression" dxfId="185" priority="13341">
      <formula>IF(RIGHT(TEXT(AQ34,"0.#"),1)=".",FALSE,TRUE)</formula>
    </cfRule>
    <cfRule type="expression" dxfId="184" priority="13342">
      <formula>IF(RIGHT(TEXT(AQ34,"0.#"),1)=".",TRUE,FALSE)</formula>
    </cfRule>
  </conditionalFormatting>
  <conditionalFormatting sqref="AE36 AQ36">
    <cfRule type="expression" dxfId="183" priority="13283">
      <formula>IF(RIGHT(TEXT(AE36,"0.#"),1)=".",FALSE,TRUE)</formula>
    </cfRule>
    <cfRule type="expression" dxfId="182" priority="13284">
      <formula>IF(RIGHT(TEXT(AE36,"0.#"),1)=".",TRUE,FALSE)</formula>
    </cfRule>
  </conditionalFormatting>
  <conditionalFormatting sqref="AI36">
    <cfRule type="expression" dxfId="181" priority="13281">
      <formula>IF(RIGHT(TEXT(AI36,"0.#"),1)=".",FALSE,TRUE)</formula>
    </cfRule>
    <cfRule type="expression" dxfId="180" priority="13282">
      <formula>IF(RIGHT(TEXT(AI36,"0.#"),1)=".",TRUE,FALSE)</formula>
    </cfRule>
  </conditionalFormatting>
  <conditionalFormatting sqref="AM36">
    <cfRule type="expression" dxfId="179" priority="13279">
      <formula>IF(RIGHT(TEXT(AM36,"0.#"),1)=".",FALSE,TRUE)</formula>
    </cfRule>
    <cfRule type="expression" dxfId="178" priority="13280">
      <formula>IF(RIGHT(TEXT(AM36,"0.#"),1)=".",TRUE,FALSE)</formula>
    </cfRule>
  </conditionalFormatting>
  <conditionalFormatting sqref="AE37 AM37">
    <cfRule type="expression" dxfId="177" priority="13277">
      <formula>IF(RIGHT(TEXT(AE37,"0.#"),1)=".",FALSE,TRUE)</formula>
    </cfRule>
    <cfRule type="expression" dxfId="176" priority="13278">
      <formula>IF(RIGHT(TEXT(AE37,"0.#"),1)=".",TRUE,FALSE)</formula>
    </cfRule>
  </conditionalFormatting>
  <conditionalFormatting sqref="AI37">
    <cfRule type="expression" dxfId="175" priority="13275">
      <formula>IF(RIGHT(TEXT(AI37,"0.#"),1)=".",FALSE,TRUE)</formula>
    </cfRule>
    <cfRule type="expression" dxfId="174" priority="13276">
      <formula>IF(RIGHT(TEXT(AI37,"0.#"),1)=".",TRUE,FALSE)</formula>
    </cfRule>
  </conditionalFormatting>
  <conditionalFormatting sqref="AQ37">
    <cfRule type="expression" dxfId="173" priority="13271">
      <formula>IF(RIGHT(TEXT(AQ37,"0.#"),1)=".",FALSE,TRUE)</formula>
    </cfRule>
    <cfRule type="expression" dxfId="172" priority="13272">
      <formula>IF(RIGHT(TEXT(AQ37,"0.#"),1)=".",TRUE,FALSE)</formula>
    </cfRule>
  </conditionalFormatting>
  <conditionalFormatting sqref="AL133:AO134">
    <cfRule type="expression" dxfId="171" priority="6753">
      <formula>IF(AND(AL133&gt;=0, RIGHT(TEXT(AL133,"0.#"),1)&lt;&gt;"."),TRUE,FALSE)</formula>
    </cfRule>
    <cfRule type="expression" dxfId="170" priority="6754">
      <formula>IF(AND(AL133&gt;=0, RIGHT(TEXT(AL133,"0.#"),1)="."),TRUE,FALSE)</formula>
    </cfRule>
    <cfRule type="expression" dxfId="169" priority="6755">
      <formula>IF(AND(AL133&lt;0, RIGHT(TEXT(AL133,"0.#"),1)&lt;&gt;"."),TRUE,FALSE)</formula>
    </cfRule>
    <cfRule type="expression" dxfId="168" priority="6756">
      <formula>IF(AND(AL133&lt;0, RIGHT(TEXT(AL133,"0.#"),1)="."),TRUE,FALSE)</formula>
    </cfRule>
  </conditionalFormatting>
  <conditionalFormatting sqref="Y133:Y134">
    <cfRule type="expression" dxfId="167" priority="3081">
      <formula>IF(RIGHT(TEXT(Y133,"0.#"),1)=".",FALSE,TRUE)</formula>
    </cfRule>
    <cfRule type="expression" dxfId="166" priority="3082">
      <formula>IF(RIGHT(TEXT(Y133,"0.#"),1)=".",TRUE,FALSE)</formula>
    </cfRule>
  </conditionalFormatting>
  <conditionalFormatting sqref="AL158:AO158">
    <cfRule type="expression" dxfId="165" priority="2987">
      <formula>IF(AND(AL158&gt;=0, RIGHT(TEXT(AL158,"0.#"),1)&lt;&gt;"."),TRUE,FALSE)</formula>
    </cfRule>
    <cfRule type="expression" dxfId="164" priority="2988">
      <formula>IF(AND(AL158&gt;=0, RIGHT(TEXT(AL158,"0.#"),1)="."),TRUE,FALSE)</formula>
    </cfRule>
    <cfRule type="expression" dxfId="163" priority="2989">
      <formula>IF(AND(AL158&lt;0, RIGHT(TEXT(AL158,"0.#"),1)&lt;&gt;"."),TRUE,FALSE)</formula>
    </cfRule>
    <cfRule type="expression" dxfId="162" priority="2990">
      <formula>IF(AND(AL158&lt;0, RIGHT(TEXT(AL158,"0.#"),1)="."),TRUE,FALSE)</formula>
    </cfRule>
  </conditionalFormatting>
  <conditionalFormatting sqref="Y158">
    <cfRule type="expression" dxfId="161" priority="2985">
      <formula>IF(RIGHT(TEXT(Y158,"0.#"),1)=".",FALSE,TRUE)</formula>
    </cfRule>
    <cfRule type="expression" dxfId="160" priority="2986">
      <formula>IF(RIGHT(TEXT(Y158,"0.#"),1)=".",TRUE,FALSE)</formula>
    </cfRule>
  </conditionalFormatting>
  <conditionalFormatting sqref="AE42:AE43 AI42:AI43 AM42:AM43 AQ42:AQ43 AU42:AU43">
    <cfRule type="expression" dxfId="159" priority="2067">
      <formula>IF(RIGHT(TEXT(AE42,"0.#"),1)=".",FALSE,TRUE)</formula>
    </cfRule>
    <cfRule type="expression" dxfId="158" priority="2068">
      <formula>IF(RIGHT(TEXT(AE42,"0.#"),1)=".",TRUE,FALSE)</formula>
    </cfRule>
  </conditionalFormatting>
  <conditionalFormatting sqref="Y140:Y145">
    <cfRule type="expression" dxfId="157" priority="2197">
      <formula>IF(RIGHT(TEXT(Y140,"0.#"),1)=".",FALSE,TRUE)</formula>
    </cfRule>
    <cfRule type="expression" dxfId="156" priority="2198">
      <formula>IF(RIGHT(TEXT(Y140,"0.#"),1)=".",TRUE,FALSE)</formula>
    </cfRule>
  </conditionalFormatting>
  <conditionalFormatting sqref="Y138:Y139">
    <cfRule type="expression" dxfId="155" priority="2191">
      <formula>IF(RIGHT(TEXT(Y138,"0.#"),1)=".",FALSE,TRUE)</formula>
    </cfRule>
    <cfRule type="expression" dxfId="154" priority="2192">
      <formula>IF(RIGHT(TEXT(Y138,"0.#"),1)=".",TRUE,FALSE)</formula>
    </cfRule>
  </conditionalFormatting>
  <conditionalFormatting sqref="Y148">
    <cfRule type="expression" dxfId="153" priority="2179">
      <formula>IF(RIGHT(TEXT(Y148,"0.#"),1)=".",FALSE,TRUE)</formula>
    </cfRule>
    <cfRule type="expression" dxfId="152" priority="2180">
      <formula>IF(RIGHT(TEXT(Y148,"0.#"),1)=".",TRUE,FALSE)</formula>
    </cfRule>
  </conditionalFormatting>
  <conditionalFormatting sqref="Y151:Y152">
    <cfRule type="expression" dxfId="151" priority="2167">
      <formula>IF(RIGHT(TEXT(Y151,"0.#"),1)=".",FALSE,TRUE)</formula>
    </cfRule>
    <cfRule type="expression" dxfId="150" priority="2168">
      <formula>IF(RIGHT(TEXT(Y151,"0.#"),1)=".",TRUE,FALSE)</formula>
    </cfRule>
  </conditionalFormatting>
  <conditionalFormatting sqref="Y155">
    <cfRule type="expression" dxfId="149" priority="2155">
      <formula>IF(RIGHT(TEXT(Y155,"0.#"),1)=".",FALSE,TRUE)</formula>
    </cfRule>
    <cfRule type="expression" dxfId="148" priority="2156">
      <formula>IF(RIGHT(TEXT(Y155,"0.#"),1)=".",TRUE,FALSE)</formula>
    </cfRule>
  </conditionalFormatting>
  <conditionalFormatting sqref="W23">
    <cfRule type="expression" dxfId="147" priority="2431">
      <formula>IF(RIGHT(TEXT(W23,"0.#"),1)=".",FALSE,TRUE)</formula>
    </cfRule>
    <cfRule type="expression" dxfId="146" priority="2432">
      <formula>IF(RIGHT(TEXT(W23,"0.#"),1)=".",TRUE,FALSE)</formula>
    </cfRule>
  </conditionalFormatting>
  <conditionalFormatting sqref="P23">
    <cfRule type="expression" dxfId="145" priority="2419">
      <formula>IF(RIGHT(TEXT(P23,"0.#"),1)=".",FALSE,TRUE)</formula>
    </cfRule>
    <cfRule type="expression" dxfId="144" priority="2420">
      <formula>IF(RIGHT(TEXT(P23,"0.#"),1)=".",TRUE,FALSE)</formula>
    </cfRule>
  </conditionalFormatting>
  <conditionalFormatting sqref="AI57">
    <cfRule type="expression" dxfId="143" priority="593">
      <formula>IF(RIGHT(TEXT(AI57,"0.#"),1)=".",FALSE,TRUE)</formula>
    </cfRule>
    <cfRule type="expression" dxfId="142" priority="594">
      <formula>IF(RIGHT(TEXT(AI57,"0.#"),1)=".",TRUE,FALSE)</formula>
    </cfRule>
  </conditionalFormatting>
  <conditionalFormatting sqref="AQ55">
    <cfRule type="expression" dxfId="141" priority="587">
      <formula>IF(RIGHT(TEXT(AQ55,"0.#"),1)=".",FALSE,TRUE)</formula>
    </cfRule>
    <cfRule type="expression" dxfId="140" priority="588">
      <formula>IF(RIGHT(TEXT(AQ55,"0.#"),1)=".",TRUE,FALSE)</formula>
    </cfRule>
  </conditionalFormatting>
  <conditionalFormatting sqref="AL138:AO145">
    <cfRule type="expression" dxfId="139" priority="2193">
      <formula>IF(AND(AL138&gt;=0, RIGHT(TEXT(AL138,"0.#"),1)&lt;&gt;"."),TRUE,FALSE)</formula>
    </cfRule>
    <cfRule type="expression" dxfId="138" priority="2194">
      <formula>IF(AND(AL138&gt;=0, RIGHT(TEXT(AL138,"0.#"),1)="."),TRUE,FALSE)</formula>
    </cfRule>
    <cfRule type="expression" dxfId="137" priority="2195">
      <formula>IF(AND(AL138&lt;0, RIGHT(TEXT(AL138,"0.#"),1)&lt;&gt;"."),TRUE,FALSE)</formula>
    </cfRule>
    <cfRule type="expression" dxfId="136" priority="2196">
      <formula>IF(AND(AL138&lt;0, RIGHT(TEXT(AL138,"0.#"),1)="."),TRUE,FALSE)</formula>
    </cfRule>
  </conditionalFormatting>
  <conditionalFormatting sqref="AL148:AO148">
    <cfRule type="expression" dxfId="135" priority="2181">
      <formula>IF(AND(AL148&gt;=0, RIGHT(TEXT(AL148,"0.#"),1)&lt;&gt;"."),TRUE,FALSE)</formula>
    </cfRule>
    <cfRule type="expression" dxfId="134" priority="2182">
      <formula>IF(AND(AL148&gt;=0, RIGHT(TEXT(AL148,"0.#"),1)="."),TRUE,FALSE)</formula>
    </cfRule>
    <cfRule type="expression" dxfId="133" priority="2183">
      <formula>IF(AND(AL148&lt;0, RIGHT(TEXT(AL148,"0.#"),1)&lt;&gt;"."),TRUE,FALSE)</formula>
    </cfRule>
    <cfRule type="expression" dxfId="132" priority="2184">
      <formula>IF(AND(AL148&lt;0, RIGHT(TEXT(AL148,"0.#"),1)="."),TRUE,FALSE)</formula>
    </cfRule>
  </conditionalFormatting>
  <conditionalFormatting sqref="AL151:AO152">
    <cfRule type="expression" dxfId="131" priority="2169">
      <formula>IF(AND(AL151&gt;=0, RIGHT(TEXT(AL151,"0.#"),1)&lt;&gt;"."),TRUE,FALSE)</formula>
    </cfRule>
    <cfRule type="expression" dxfId="130" priority="2170">
      <formula>IF(AND(AL151&gt;=0, RIGHT(TEXT(AL151,"0.#"),1)="."),TRUE,FALSE)</formula>
    </cfRule>
    <cfRule type="expression" dxfId="129" priority="2171">
      <formula>IF(AND(AL151&lt;0, RIGHT(TEXT(AL151,"0.#"),1)&lt;&gt;"."),TRUE,FALSE)</formula>
    </cfRule>
    <cfRule type="expression" dxfId="128" priority="2172">
      <formula>IF(AND(AL151&lt;0, RIGHT(TEXT(AL151,"0.#"),1)="."),TRUE,FALSE)</formula>
    </cfRule>
  </conditionalFormatting>
  <conditionalFormatting sqref="AL155:AO155">
    <cfRule type="expression" dxfId="127" priority="2157">
      <formula>IF(AND(AL155&gt;=0, RIGHT(TEXT(AL155,"0.#"),1)&lt;&gt;"."),TRUE,FALSE)</formula>
    </cfRule>
    <cfRule type="expression" dxfId="126" priority="2158">
      <formula>IF(AND(AL155&gt;=0, RIGHT(TEXT(AL155,"0.#"),1)="."),TRUE,FALSE)</formula>
    </cfRule>
    <cfRule type="expression" dxfId="125" priority="2159">
      <formula>IF(AND(AL155&lt;0, RIGHT(TEXT(AL155,"0.#"),1)&lt;&gt;"."),TRUE,FALSE)</formula>
    </cfRule>
    <cfRule type="expression" dxfId="124" priority="2160">
      <formula>IF(AND(AL155&lt;0, RIGHT(TEXT(AL155,"0.#"),1)="."),TRUE,FALSE)</formula>
    </cfRule>
  </conditionalFormatting>
  <conditionalFormatting sqref="AE50">
    <cfRule type="expression" dxfId="123" priority="885">
      <formula>IF(RIGHT(TEXT(AE50,"0.#"),1)=".",FALSE,TRUE)</formula>
    </cfRule>
    <cfRule type="expression" dxfId="122" priority="886">
      <formula>IF(RIGHT(TEXT(AE50,"0.#"),1)=".",TRUE,FALSE)</formula>
    </cfRule>
  </conditionalFormatting>
  <conditionalFormatting sqref="AE51">
    <cfRule type="expression" dxfId="121" priority="883">
      <formula>IF(RIGHT(TEXT(AE51,"0.#"),1)=".",FALSE,TRUE)</formula>
    </cfRule>
    <cfRule type="expression" dxfId="120" priority="884">
      <formula>IF(RIGHT(TEXT(AE51,"0.#"),1)=".",TRUE,FALSE)</formula>
    </cfRule>
  </conditionalFormatting>
  <conditionalFormatting sqref="AE52">
    <cfRule type="expression" dxfId="119" priority="881">
      <formula>IF(RIGHT(TEXT(AE52,"0.#"),1)=".",FALSE,TRUE)</formula>
    </cfRule>
    <cfRule type="expression" dxfId="118" priority="882">
      <formula>IF(RIGHT(TEXT(AE52,"0.#"),1)=".",TRUE,FALSE)</formula>
    </cfRule>
  </conditionalFormatting>
  <conditionalFormatting sqref="AU50">
    <cfRule type="expression" dxfId="117" priority="873">
      <formula>IF(RIGHT(TEXT(AU50,"0.#"),1)=".",FALSE,TRUE)</formula>
    </cfRule>
    <cfRule type="expression" dxfId="116" priority="874">
      <formula>IF(RIGHT(TEXT(AU50,"0.#"),1)=".",TRUE,FALSE)</formula>
    </cfRule>
  </conditionalFormatting>
  <conditionalFormatting sqref="AU51">
    <cfRule type="expression" dxfId="115" priority="871">
      <formula>IF(RIGHT(TEXT(AU51,"0.#"),1)=".",FALSE,TRUE)</formula>
    </cfRule>
    <cfRule type="expression" dxfId="114" priority="872">
      <formula>IF(RIGHT(TEXT(AU51,"0.#"),1)=".",TRUE,FALSE)</formula>
    </cfRule>
  </conditionalFormatting>
  <conditionalFormatting sqref="AU52">
    <cfRule type="expression" dxfId="113" priority="869">
      <formula>IF(RIGHT(TEXT(AU52,"0.#"),1)=".",FALSE,TRUE)</formula>
    </cfRule>
    <cfRule type="expression" dxfId="112" priority="870">
      <formula>IF(RIGHT(TEXT(AU52,"0.#"),1)=".",TRUE,FALSE)</formula>
    </cfRule>
  </conditionalFormatting>
  <conditionalFormatting sqref="AQ51">
    <cfRule type="expression" dxfId="111" priority="861">
      <formula>IF(RIGHT(TEXT(AQ51,"0.#"),1)=".",FALSE,TRUE)</formula>
    </cfRule>
    <cfRule type="expression" dxfId="110" priority="862">
      <formula>IF(RIGHT(TEXT(AQ51,"0.#"),1)=".",TRUE,FALSE)</formula>
    </cfRule>
  </conditionalFormatting>
  <conditionalFormatting sqref="AQ52">
    <cfRule type="expression" dxfId="109" priority="859">
      <formula>IF(RIGHT(TEXT(AQ52,"0.#"),1)=".",FALSE,TRUE)</formula>
    </cfRule>
    <cfRule type="expression" dxfId="108" priority="860">
      <formula>IF(RIGHT(TEXT(AQ52,"0.#"),1)=".",TRUE,FALSE)</formula>
    </cfRule>
  </conditionalFormatting>
  <conditionalFormatting sqref="AQ50">
    <cfRule type="expression" dxfId="107" priority="857">
      <formula>IF(RIGHT(TEXT(AQ50,"0.#"),1)=".",FALSE,TRUE)</formula>
    </cfRule>
    <cfRule type="expression" dxfId="106" priority="858">
      <formula>IF(RIGHT(TEXT(AQ50,"0.#"),1)=".",TRUE,FALSE)</formula>
    </cfRule>
  </conditionalFormatting>
  <conditionalFormatting sqref="AE55">
    <cfRule type="expression" dxfId="105" priority="615">
      <formula>IF(RIGHT(TEXT(AE55,"0.#"),1)=".",FALSE,TRUE)</formula>
    </cfRule>
    <cfRule type="expression" dxfId="104" priority="616">
      <formula>IF(RIGHT(TEXT(AE55,"0.#"),1)=".",TRUE,FALSE)</formula>
    </cfRule>
  </conditionalFormatting>
  <conditionalFormatting sqref="AM57">
    <cfRule type="expression" dxfId="103" priority="605">
      <formula>IF(RIGHT(TEXT(AM57,"0.#"),1)=".",FALSE,TRUE)</formula>
    </cfRule>
    <cfRule type="expression" dxfId="102" priority="606">
      <formula>IF(RIGHT(TEXT(AM57,"0.#"),1)=".",TRUE,FALSE)</formula>
    </cfRule>
  </conditionalFormatting>
  <conditionalFormatting sqref="AE56">
    <cfRule type="expression" dxfId="101" priority="613">
      <formula>IF(RIGHT(TEXT(AE56,"0.#"),1)=".",FALSE,TRUE)</formula>
    </cfRule>
    <cfRule type="expression" dxfId="100" priority="614">
      <formula>IF(RIGHT(TEXT(AE56,"0.#"),1)=".",TRUE,FALSE)</formula>
    </cfRule>
  </conditionalFormatting>
  <conditionalFormatting sqref="AE57">
    <cfRule type="expression" dxfId="99" priority="611">
      <formula>IF(RIGHT(TEXT(AE57,"0.#"),1)=".",FALSE,TRUE)</formula>
    </cfRule>
    <cfRule type="expression" dxfId="98" priority="612">
      <formula>IF(RIGHT(TEXT(AE57,"0.#"),1)=".",TRUE,FALSE)</formula>
    </cfRule>
  </conditionalFormatting>
  <conditionalFormatting sqref="AM55">
    <cfRule type="expression" dxfId="97" priority="609">
      <formula>IF(RIGHT(TEXT(AM55,"0.#"),1)=".",FALSE,TRUE)</formula>
    </cfRule>
    <cfRule type="expression" dxfId="96" priority="610">
      <formula>IF(RIGHT(TEXT(AM55,"0.#"),1)=".",TRUE,FALSE)</formula>
    </cfRule>
  </conditionalFormatting>
  <conditionalFormatting sqref="AM56">
    <cfRule type="expression" dxfId="95" priority="607">
      <formula>IF(RIGHT(TEXT(AM56,"0.#"),1)=".",FALSE,TRUE)</formula>
    </cfRule>
    <cfRule type="expression" dxfId="94" priority="608">
      <formula>IF(RIGHT(TEXT(AM56,"0.#"),1)=".",TRUE,FALSE)</formula>
    </cfRule>
  </conditionalFormatting>
  <conditionalFormatting sqref="AU55">
    <cfRule type="expression" dxfId="93" priority="603">
      <formula>IF(RIGHT(TEXT(AU55,"0.#"),1)=".",FALSE,TRUE)</formula>
    </cfRule>
    <cfRule type="expression" dxfId="92" priority="604">
      <formula>IF(RIGHT(TEXT(AU55,"0.#"),1)=".",TRUE,FALSE)</formula>
    </cfRule>
  </conditionalFormatting>
  <conditionalFormatting sqref="AU56">
    <cfRule type="expression" dxfId="91" priority="601">
      <formula>IF(RIGHT(TEXT(AU56,"0.#"),1)=".",FALSE,TRUE)</formula>
    </cfRule>
    <cfRule type="expression" dxfId="90" priority="602">
      <formula>IF(RIGHT(TEXT(AU56,"0.#"),1)=".",TRUE,FALSE)</formula>
    </cfRule>
  </conditionalFormatting>
  <conditionalFormatting sqref="AU57">
    <cfRule type="expression" dxfId="89" priority="599">
      <formula>IF(RIGHT(TEXT(AU57,"0.#"),1)=".",FALSE,TRUE)</formula>
    </cfRule>
    <cfRule type="expression" dxfId="88" priority="600">
      <formula>IF(RIGHT(TEXT(AU57,"0.#"),1)=".",TRUE,FALSE)</formula>
    </cfRule>
  </conditionalFormatting>
  <conditionalFormatting sqref="AI55">
    <cfRule type="expression" dxfId="87" priority="597">
      <formula>IF(RIGHT(TEXT(AI55,"0.#"),1)=".",FALSE,TRUE)</formula>
    </cfRule>
    <cfRule type="expression" dxfId="86" priority="598">
      <formula>IF(RIGHT(TEXT(AI55,"0.#"),1)=".",TRUE,FALSE)</formula>
    </cfRule>
  </conditionalFormatting>
  <conditionalFormatting sqref="AI56">
    <cfRule type="expression" dxfId="85" priority="595">
      <formula>IF(RIGHT(TEXT(AI56,"0.#"),1)=".",FALSE,TRUE)</formula>
    </cfRule>
    <cfRule type="expression" dxfId="84" priority="596">
      <formula>IF(RIGHT(TEXT(AI56,"0.#"),1)=".",TRUE,FALSE)</formula>
    </cfRule>
  </conditionalFormatting>
  <conditionalFormatting sqref="AQ56">
    <cfRule type="expression" dxfId="83" priority="591">
      <formula>IF(RIGHT(TEXT(AQ56,"0.#"),1)=".",FALSE,TRUE)</formula>
    </cfRule>
    <cfRule type="expression" dxfId="82" priority="592">
      <formula>IF(RIGHT(TEXT(AQ56,"0.#"),1)=".",TRUE,FALSE)</formula>
    </cfRule>
  </conditionalFormatting>
  <conditionalFormatting sqref="AQ57">
    <cfRule type="expression" dxfId="81" priority="589">
      <formula>IF(RIGHT(TEXT(AQ57,"0.#"),1)=".",FALSE,TRUE)</formula>
    </cfRule>
    <cfRule type="expression" dxfId="80" priority="590">
      <formula>IF(RIGHT(TEXT(AQ57,"0.#"),1)=".",TRUE,FALSE)</formula>
    </cfRule>
  </conditionalFormatting>
  <conditionalFormatting sqref="AU33">
    <cfRule type="expression" dxfId="79" priority="585">
      <formula>IF(RIGHT(TEXT(AU33,"0.#"),1)=".",FALSE,TRUE)</formula>
    </cfRule>
    <cfRule type="expression" dxfId="78" priority="586">
      <formula>IF(RIGHT(TEXT(AU33,"0.#"),1)=".",TRUE,FALSE)</formula>
    </cfRule>
  </conditionalFormatting>
  <conditionalFormatting sqref="AU34">
    <cfRule type="expression" dxfId="77" priority="583">
      <formula>IF(RIGHT(TEXT(AU34,"0.#"),1)=".",FALSE,TRUE)</formula>
    </cfRule>
    <cfRule type="expression" dxfId="76" priority="584">
      <formula>IF(RIGHT(TEXT(AU34,"0.#"),1)=".",TRUE,FALSE)</formula>
    </cfRule>
  </conditionalFormatting>
  <conditionalFormatting sqref="AM52">
    <cfRule type="expression" dxfId="75" priority="233">
      <formula>IF(RIGHT(TEXT(AM52,"0.#"),1)=".",FALSE,TRUE)</formula>
    </cfRule>
    <cfRule type="expression" dxfId="74" priority="234">
      <formula>IF(RIGHT(TEXT(AM52,"0.#"),1)=".",TRUE,FALSE)</formula>
    </cfRule>
  </conditionalFormatting>
  <conditionalFormatting sqref="AM50">
    <cfRule type="expression" dxfId="73" priority="237">
      <formula>IF(RIGHT(TEXT(AM50,"0.#"),1)=".",FALSE,TRUE)</formula>
    </cfRule>
    <cfRule type="expression" dxfId="72" priority="238">
      <formula>IF(RIGHT(TEXT(AM50,"0.#"),1)=".",TRUE,FALSE)</formula>
    </cfRule>
  </conditionalFormatting>
  <conditionalFormatting sqref="AM51">
    <cfRule type="expression" dxfId="71" priority="235">
      <formula>IF(RIGHT(TEXT(AM51,"0.#"),1)=".",FALSE,TRUE)</formula>
    </cfRule>
    <cfRule type="expression" dxfId="70" priority="236">
      <formula>IF(RIGHT(TEXT(AM51,"0.#"),1)=".",TRUE,FALSE)</formula>
    </cfRule>
  </conditionalFormatting>
  <conditionalFormatting sqref="AI52">
    <cfRule type="expression" dxfId="69" priority="227">
      <formula>IF(RIGHT(TEXT(AI52,"0.#"),1)=".",FALSE,TRUE)</formula>
    </cfRule>
    <cfRule type="expression" dxfId="68" priority="228">
      <formula>IF(RIGHT(TEXT(AI52,"0.#"),1)=".",TRUE,FALSE)</formula>
    </cfRule>
  </conditionalFormatting>
  <conditionalFormatting sqref="AI50">
    <cfRule type="expression" dxfId="67" priority="231">
      <formula>IF(RIGHT(TEXT(AI50,"0.#"),1)=".",FALSE,TRUE)</formula>
    </cfRule>
    <cfRule type="expression" dxfId="66" priority="232">
      <formula>IF(RIGHT(TEXT(AI50,"0.#"),1)=".",TRUE,FALSE)</formula>
    </cfRule>
  </conditionalFormatting>
  <conditionalFormatting sqref="AI51">
    <cfRule type="expression" dxfId="65" priority="229">
      <formula>IF(RIGHT(TEXT(AI51,"0.#"),1)=".",FALSE,TRUE)</formula>
    </cfRule>
    <cfRule type="expression" dxfId="64" priority="230">
      <formula>IF(RIGHT(TEXT(AI51,"0.#"),1)=".",TRUE,FALSE)</formula>
    </cfRule>
  </conditionalFormatting>
  <conditionalFormatting sqref="P24:AC24">
    <cfRule type="expression" dxfId="63" priority="129">
      <formula>IF(RIGHT(TEXT(P24,"0.#"),1)=".",FALSE,TRUE)</formula>
    </cfRule>
    <cfRule type="expression" dxfId="62" priority="130">
      <formula>IF(RIGHT(TEXT(P24,"0.#"),1)=".",TRUE,FALSE)</formula>
    </cfRule>
  </conditionalFormatting>
  <conditionalFormatting sqref="AL159:AO160">
    <cfRule type="expression" dxfId="61" priority="101">
      <formula>IF(AND(AL159&gt;=0, RIGHT(TEXT(AL159,"0.#"),1)&lt;&gt;"."),TRUE,FALSE)</formula>
    </cfRule>
    <cfRule type="expression" dxfId="60" priority="102">
      <formula>IF(AND(AL159&gt;=0, RIGHT(TEXT(AL159,"0.#"),1)="."),TRUE,FALSE)</formula>
    </cfRule>
    <cfRule type="expression" dxfId="59" priority="103">
      <formula>IF(AND(AL159&lt;0, RIGHT(TEXT(AL159,"0.#"),1)&lt;&gt;"."),TRUE,FALSE)</formula>
    </cfRule>
    <cfRule type="expression" dxfId="58" priority="104">
      <formula>IF(AND(AL159&lt;0, RIGHT(TEXT(AL159,"0.#"),1)="."),TRUE,FALSE)</formula>
    </cfRule>
  </conditionalFormatting>
  <conditionalFormatting sqref="Y159:Y160">
    <cfRule type="expression" dxfId="57" priority="99">
      <formula>IF(RIGHT(TEXT(Y159,"0.#"),1)=".",FALSE,TRUE)</formula>
    </cfRule>
    <cfRule type="expression" dxfId="56" priority="100">
      <formula>IF(RIGHT(TEXT(Y159,"0.#"),1)=".",TRUE,FALSE)</formula>
    </cfRule>
  </conditionalFormatting>
  <conditionalFormatting sqref="AL161:AO161">
    <cfRule type="expression" dxfId="55" priority="95">
      <formula>IF(AND(AL161&gt;=0, RIGHT(TEXT(AL161,"0.#"),1)&lt;&gt;"."),TRUE,FALSE)</formula>
    </cfRule>
    <cfRule type="expression" dxfId="54" priority="96">
      <formula>IF(AND(AL161&gt;=0, RIGHT(TEXT(AL161,"0.#"),1)="."),TRUE,FALSE)</formula>
    </cfRule>
    <cfRule type="expression" dxfId="53" priority="97">
      <formula>IF(AND(AL161&lt;0, RIGHT(TEXT(AL161,"0.#"),1)&lt;&gt;"."),TRUE,FALSE)</formula>
    </cfRule>
    <cfRule type="expression" dxfId="52" priority="98">
      <formula>IF(AND(AL161&lt;0, RIGHT(TEXT(AL161,"0.#"),1)="."),TRUE,FALSE)</formula>
    </cfRule>
  </conditionalFormatting>
  <conditionalFormatting sqref="Y161">
    <cfRule type="expression" dxfId="51" priority="93">
      <formula>IF(RIGHT(TEXT(Y161,"0.#"),1)=".",FALSE,TRUE)</formula>
    </cfRule>
    <cfRule type="expression" dxfId="50" priority="94">
      <formula>IF(RIGHT(TEXT(Y161,"0.#"),1)=".",TRUE,FALSE)</formula>
    </cfRule>
  </conditionalFormatting>
  <conditionalFormatting sqref="AL162:AO162">
    <cfRule type="expression" dxfId="49" priority="89">
      <formula>IF(AND(AL162&gt;=0, RIGHT(TEXT(AL162,"0.#"),1)&lt;&gt;"."),TRUE,FALSE)</formula>
    </cfRule>
    <cfRule type="expression" dxfId="48" priority="90">
      <formula>IF(AND(AL162&gt;=0, RIGHT(TEXT(AL162,"0.#"),1)="."),TRUE,FALSE)</formula>
    </cfRule>
    <cfRule type="expression" dxfId="47" priority="91">
      <formula>IF(AND(AL162&lt;0, RIGHT(TEXT(AL162,"0.#"),1)&lt;&gt;"."),TRUE,FALSE)</formula>
    </cfRule>
    <cfRule type="expression" dxfId="46" priority="92">
      <formula>IF(AND(AL162&lt;0, RIGHT(TEXT(AL162,"0.#"),1)="."),TRUE,FALSE)</formula>
    </cfRule>
  </conditionalFormatting>
  <conditionalFormatting sqref="Y162">
    <cfRule type="expression" dxfId="45" priority="87">
      <formula>IF(RIGHT(TEXT(Y162,"0.#"),1)=".",FALSE,TRUE)</formula>
    </cfRule>
    <cfRule type="expression" dxfId="44" priority="88">
      <formula>IF(RIGHT(TEXT(Y162,"0.#"),1)=".",TRUE,FALSE)</formula>
    </cfRule>
  </conditionalFormatting>
  <conditionalFormatting sqref="Y163:Y165">
    <cfRule type="expression" dxfId="43" priority="85">
      <formula>IF(RIGHT(TEXT(Y163,"0.#"),1)=".",FALSE,TRUE)</formula>
    </cfRule>
    <cfRule type="expression" dxfId="42" priority="86">
      <formula>IF(RIGHT(TEXT(Y163,"0.#"),1)=".",TRUE,FALSE)</formula>
    </cfRule>
  </conditionalFormatting>
  <conditionalFormatting sqref="AL163:AO163">
    <cfRule type="expression" dxfId="41" priority="81">
      <formula>IF(AND(AL163&gt;=0, RIGHT(TEXT(AL163,"0.#"),1)&lt;&gt;"."),TRUE,FALSE)</formula>
    </cfRule>
    <cfRule type="expression" dxfId="40" priority="82">
      <formula>IF(AND(AL163&gt;=0, RIGHT(TEXT(AL163,"0.#"),1)="."),TRUE,FALSE)</formula>
    </cfRule>
    <cfRule type="expression" dxfId="39" priority="83">
      <formula>IF(AND(AL163&lt;0, RIGHT(TEXT(AL163,"0.#"),1)&lt;&gt;"."),TRUE,FALSE)</formula>
    </cfRule>
    <cfRule type="expression" dxfId="38" priority="84">
      <formula>IF(AND(AL163&lt;0, RIGHT(TEXT(AL163,"0.#"),1)="."),TRUE,FALSE)</formula>
    </cfRule>
  </conditionalFormatting>
  <conditionalFormatting sqref="AL164:AO164">
    <cfRule type="expression" dxfId="37" priority="77">
      <formula>IF(AND(AL164&gt;=0, RIGHT(TEXT(AL164,"0.#"),1)&lt;&gt;"."),TRUE,FALSE)</formula>
    </cfRule>
    <cfRule type="expression" dxfId="36" priority="78">
      <formula>IF(AND(AL164&gt;=0, RIGHT(TEXT(AL164,"0.#"),1)="."),TRUE,FALSE)</formula>
    </cfRule>
    <cfRule type="expression" dxfId="35" priority="79">
      <formula>IF(AND(AL164&lt;0, RIGHT(TEXT(AL164,"0.#"),1)&lt;&gt;"."),TRUE,FALSE)</formula>
    </cfRule>
    <cfRule type="expression" dxfId="34" priority="80">
      <formula>IF(AND(AL164&lt;0, RIGHT(TEXT(AL164,"0.#"),1)="."),TRUE,FALSE)</formula>
    </cfRule>
  </conditionalFormatting>
  <conditionalFormatting sqref="AL165:AO165">
    <cfRule type="expression" dxfId="33" priority="73">
      <formula>IF(AND(AL165&gt;=0, RIGHT(TEXT(AL165,"0.#"),1)&lt;&gt;"."),TRUE,FALSE)</formula>
    </cfRule>
    <cfRule type="expression" dxfId="32" priority="74">
      <formula>IF(AND(AL165&gt;=0, RIGHT(TEXT(AL165,"0.#"),1)="."),TRUE,FALSE)</formula>
    </cfRule>
    <cfRule type="expression" dxfId="31" priority="75">
      <formula>IF(AND(AL165&lt;0, RIGHT(TEXT(AL165,"0.#"),1)&lt;&gt;"."),TRUE,FALSE)</formula>
    </cfRule>
    <cfRule type="expression" dxfId="30" priority="76">
      <formula>IF(AND(AL165&lt;0, RIGHT(TEXT(AL165,"0.#"),1)="."),TRUE,FALSE)</formula>
    </cfRule>
  </conditionalFormatting>
  <conditionalFormatting sqref="AL166:AO166">
    <cfRule type="expression" dxfId="29" priority="69">
      <formula>IF(AND(AL166&gt;=0, RIGHT(TEXT(AL166,"0.#"),1)&lt;&gt;"."),TRUE,FALSE)</formula>
    </cfRule>
    <cfRule type="expression" dxfId="28" priority="70">
      <formula>IF(AND(AL166&gt;=0, RIGHT(TEXT(AL166,"0.#"),1)="."),TRUE,FALSE)</formula>
    </cfRule>
    <cfRule type="expression" dxfId="27" priority="71">
      <formula>IF(AND(AL166&lt;0, RIGHT(TEXT(AL166,"0.#"),1)&lt;&gt;"."),TRUE,FALSE)</formula>
    </cfRule>
    <cfRule type="expression" dxfId="26" priority="72">
      <formula>IF(AND(AL166&lt;0, RIGHT(TEXT(AL166,"0.#"),1)="."),TRUE,FALSE)</formula>
    </cfRule>
  </conditionalFormatting>
  <conditionalFormatting sqref="Y166">
    <cfRule type="expression" dxfId="25" priority="67">
      <formula>IF(RIGHT(TEXT(Y166,"0.#"),1)=".",FALSE,TRUE)</formula>
    </cfRule>
    <cfRule type="expression" dxfId="24" priority="68">
      <formula>IF(RIGHT(TEXT(Y166,"0.#"),1)=".",TRUE,FALSE)</formula>
    </cfRule>
  </conditionalFormatting>
  <conditionalFormatting sqref="AL167:AO167">
    <cfRule type="expression" dxfId="23" priority="63">
      <formula>IF(AND(AL167&gt;=0, RIGHT(TEXT(AL167,"0.#"),1)&lt;&gt;"."),TRUE,FALSE)</formula>
    </cfRule>
    <cfRule type="expression" dxfId="22" priority="64">
      <formula>IF(AND(AL167&gt;=0, RIGHT(TEXT(AL167,"0.#"),1)="."),TRUE,FALSE)</formula>
    </cfRule>
    <cfRule type="expression" dxfId="21" priority="65">
      <formula>IF(AND(AL167&lt;0, RIGHT(TEXT(AL167,"0.#"),1)&lt;&gt;"."),TRUE,FALSE)</formula>
    </cfRule>
    <cfRule type="expression" dxfId="20" priority="66">
      <formula>IF(AND(AL167&lt;0, RIGHT(TEXT(AL167,"0.#"),1)="."),TRUE,FALSE)</formula>
    </cfRule>
  </conditionalFormatting>
  <conditionalFormatting sqref="Y167">
    <cfRule type="expression" dxfId="19" priority="61">
      <formula>IF(RIGHT(TEXT(Y167,"0.#"),1)=".",FALSE,TRUE)</formula>
    </cfRule>
    <cfRule type="expression" dxfId="18" priority="62">
      <formula>IF(RIGHT(TEXT(Y167,"0.#"),1)=".",TRUE,FALSE)</formula>
    </cfRule>
  </conditionalFormatting>
  <conditionalFormatting sqref="AL130:AO130">
    <cfRule type="expression" dxfId="17" priority="15">
      <formula>IF(AND(AL130&gt;=0, RIGHT(TEXT(AL130,"0.#"),1)&lt;&gt;"."),TRUE,FALSE)</formula>
    </cfRule>
    <cfRule type="expression" dxfId="16" priority="16">
      <formula>IF(AND(AL130&gt;=0, RIGHT(TEXT(AL130,"0.#"),1)="."),TRUE,FALSE)</formula>
    </cfRule>
    <cfRule type="expression" dxfId="15" priority="17">
      <formula>IF(AND(AL130&lt;0, RIGHT(TEXT(AL130,"0.#"),1)&lt;&gt;"."),TRUE,FALSE)</formula>
    </cfRule>
    <cfRule type="expression" dxfId="14" priority="18">
      <formula>IF(AND(AL130&lt;0, RIGHT(TEXT(AL130,"0.#"),1)="."),TRUE,FALSE)</formula>
    </cfRule>
  </conditionalFormatting>
  <conditionalFormatting sqref="Y130">
    <cfRule type="expression" dxfId="13" priority="13">
      <formula>IF(RIGHT(TEXT(Y130,"0.#"),1)=".",FALSE,TRUE)</formula>
    </cfRule>
    <cfRule type="expression" dxfId="12" priority="14">
      <formula>IF(RIGHT(TEXT(Y130,"0.#"),1)=".",TRUE,FALSE)</formula>
    </cfRule>
  </conditionalFormatting>
  <conditionalFormatting sqref="AL131:AO131">
    <cfRule type="expression" dxfId="11" priority="9">
      <formula>IF(AND(AL131&gt;=0, RIGHT(TEXT(AL131,"0.#"),1)&lt;&gt;"."),TRUE,FALSE)</formula>
    </cfRule>
    <cfRule type="expression" dxfId="10" priority="10">
      <formula>IF(AND(AL131&gt;=0, RIGHT(TEXT(AL131,"0.#"),1)="."),TRUE,FALSE)</formula>
    </cfRule>
    <cfRule type="expression" dxfId="9" priority="11">
      <formula>IF(AND(AL131&lt;0, RIGHT(TEXT(AL131,"0.#"),1)&lt;&gt;"."),TRUE,FALSE)</formula>
    </cfRule>
    <cfRule type="expression" dxfId="8" priority="12">
      <formula>IF(AND(AL131&lt;0, RIGHT(TEXT(AL131,"0.#"),1)="."),TRUE,FALSE)</formula>
    </cfRule>
  </conditionalFormatting>
  <conditionalFormatting sqref="Y131">
    <cfRule type="expression" dxfId="7" priority="7">
      <formula>IF(RIGHT(TEXT(Y131,"0.#"),1)=".",FALSE,TRUE)</formula>
    </cfRule>
    <cfRule type="expression" dxfId="6" priority="8">
      <formula>IF(RIGHT(TEXT(Y131,"0.#"),1)=".",TRUE,FALSE)</formula>
    </cfRule>
  </conditionalFormatting>
  <conditionalFormatting sqref="AL132:AO132">
    <cfRule type="expression" dxfId="5" priority="3">
      <formula>IF(AND(AL132&gt;=0, RIGHT(TEXT(AL132,"0.#"),1)&lt;&gt;"."),TRUE,FALSE)</formula>
    </cfRule>
    <cfRule type="expression" dxfId="4" priority="4">
      <formula>IF(AND(AL132&gt;=0, RIGHT(TEXT(AL132,"0.#"),1)="."),TRUE,FALSE)</formula>
    </cfRule>
    <cfRule type="expression" dxfId="3" priority="5">
      <formula>IF(AND(AL132&lt;0, RIGHT(TEXT(AL132,"0.#"),1)&lt;&gt;"."),TRUE,FALSE)</formula>
    </cfRule>
    <cfRule type="expression" dxfId="2" priority="6">
      <formula>IF(AND(AL132&lt;0, RIGHT(TEXT(AL132,"0.#"),1)="."),TRUE,FALSE)</formula>
    </cfRule>
  </conditionalFormatting>
  <conditionalFormatting sqref="Y132">
    <cfRule type="expression" dxfId="1" priority="1">
      <formula>IF(RIGHT(TEXT(Y132,"0.#"),1)=".",FALSE,TRUE)</formula>
    </cfRule>
    <cfRule type="expression" dxfId="0" priority="2">
      <formula>IF(RIGHT(TEXT(Y132,"0.#"),1)=".",TRUE,FALSE)</formula>
    </cfRule>
  </conditionalFormatting>
  <dataValidations count="14">
    <dataValidation type="custom" imeMode="disabled" allowBlank="1" showInputMessage="1" showErrorMessage="1" sqref="AY41:AY43 P13:AX13 AR15:AX15 P14:AQ18 AR18:AX18 P19:AJ19 AQ26:AR26 AU26:AX26 AE27:AX29 AL158:AO167 AE33:AX34 AE36:AX36 AQ41:AR41 AU41:AX41 AE42:AX43 AY46 AY48 AE49:AF49 AQ49:AR49 AU49:AX49 AE50:AX52 AY53 AE54:AF54 AQ54:AR54 AU54:AX54 AE55:AX57 Y112:AB117 AU112:AX117 Y121:AB121 AU121:AX121 Y125:AB125 AU125:AX125 Y130:AB134 AL130:AO134 Y138:AB145 AL138:AO145 Y148:AB148 AL148:AO148 Y151:AB152 AL151:AO152 Y155:AB155 AL155:AO155 Y158:AB167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3:AF66 AD69:AD79 AE69:AF73 AE75:AF79">
      <formula1>"○,△,×,‐"</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sqref="A87:E8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30:O134 J138:O145 J148:O148 J151:O152 J155:O155 J158:O167">
      <formula1>OR(ISNUMBER(J130), J130="-")</formula1>
    </dataValidation>
    <dataValidation type="custom" imeMode="disabled" allowBlank="1" showInputMessage="1" showErrorMessage="1" sqref="AH130:AK134 AH138:AK145 AH148:AK148 AH151:AK152 AH155:AK155 AH158:AK167">
      <formula1>OR(AND(MOD(IF(ISNUMBER(AH130), AH130, 0.5),1)=0, 0&lt;=AH130), AH130="-")</formula1>
    </dataValidation>
    <dataValidation type="list" allowBlank="1" showInputMessage="1" showErrorMessage="1" sqref="A85:E8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1:M91 AU91:AV91 AJ91:AK91 X91:Y91">
      <formula1>0</formula1>
      <formula2>9999</formula2>
    </dataValidation>
    <dataValidation type="whole" allowBlank="1" showInputMessage="1" showErrorMessage="1" sqref="O91:P91 AX91 AM91:AN91 AA91:AB91">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1" max="49" man="1"/>
    <brk id="60" max="49" man="1"/>
    <brk id="81" max="49" man="1"/>
    <brk id="109" max="49" man="1"/>
    <brk id="135" max="49" man="1"/>
    <brk id="152"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AO91 AC91:AE91 Q91:S91 E91:G91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入力規則等!$AG$2:$AG$13</xm:f>
          </x14:formula1>
          <xm:sqref>AC130:AG134 AC138:AG145 AC148:AG148 AC151:AG152 AC155:AG155</xm:sqref>
        </x14:dataValidation>
        <x14:dataValidation type="list" allowBlank="1" showInputMessage="1" showErrorMessage="1">
          <x14:formula1>
            <xm:f>入力規則等!$U$7:$U$9</xm:f>
          </x14:formula1>
          <xm:sqref>I91:J91 U91:V91 AG91:AH91 AR91:AS91</xm:sqref>
        </x14:dataValidation>
        <x14:dataValidation type="list" allowBlank="1" showInputMessage="1" showErrorMessage="1">
          <x14:formula1>
            <xm:f>入力規則等!$AP$2:$AP$10</xm:f>
          </x14:formula1>
          <xm:sqref>AC158:AG167</xm:sqref>
        </x14:dataValidation>
        <x14:dataValidation type="list" allowBlank="1" showInputMessage="1" showErrorMessage="1">
          <x14:formula1>
            <xm:f>入力規則等!$AK$2:$AK$49</xm:f>
          </x14:formula1>
          <xm:sqref>C158:D167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9" hidden="1" customWidth="1"/>
    <col min="4" max="4" width="4" style="9" hidden="1" customWidth="1"/>
    <col min="5" max="5" width="4" style="9" customWidth="1"/>
    <col min="6" max="6" width="32.44140625" customWidth="1"/>
    <col min="7" max="7" width="10.109375" style="12" customWidth="1"/>
    <col min="8" max="8" width="17" style="9" hidden="1" customWidth="1"/>
    <col min="9" max="9" width="4" style="9" hidden="1" customWidth="1"/>
    <col min="10" max="10" width="4" style="9" customWidth="1"/>
    <col min="11" max="11" width="15.33203125" customWidth="1"/>
    <col min="12" max="12" width="8.77734375"/>
    <col min="13" max="13" width="12" style="9" hidden="1" customWidth="1"/>
    <col min="14" max="14" width="4" style="9" hidden="1" customWidth="1"/>
    <col min="15" max="15" width="3.6640625" customWidth="1"/>
    <col min="16" max="16" width="8.33203125" customWidth="1"/>
    <col min="17" max="17" width="8.77734375" style="12" customWidth="1"/>
    <col min="18" max="18" width="9.44140625" style="9" hidden="1" customWidth="1"/>
    <col min="19" max="19" width="4" style="9" hidden="1" customWidth="1"/>
    <col min="20" max="20" width="8.77734375"/>
    <col min="21" max="21" width="9" style="22"/>
    <col min="22" max="22" width="3.33203125" style="22" customWidth="1"/>
    <col min="23" max="23" width="12.44140625" style="22" bestFit="1" customWidth="1"/>
    <col min="24" max="24" width="3.6640625" style="22" customWidth="1"/>
    <col min="25" max="25" width="12.44140625" style="27" bestFit="1" customWidth="1"/>
    <col min="26" max="26" width="12.109375" style="22" customWidth="1"/>
    <col min="27" max="27" width="11.33203125" style="27" bestFit="1" customWidth="1"/>
    <col min="28" max="28" width="12.21875" style="27" customWidth="1"/>
    <col min="29" max="29" width="24.109375" style="27" bestFit="1" customWidth="1"/>
    <col min="30" max="30" width="3.77734375" style="27" customWidth="1"/>
    <col min="31" max="31" width="33.77734375" style="27" bestFit="1" customWidth="1"/>
    <col min="32" max="32" width="3" style="22" customWidth="1"/>
    <col min="33" max="33" width="30.6640625" style="22" customWidth="1"/>
    <col min="34" max="34" width="9" style="22"/>
    <col min="35" max="35" width="14.6640625" style="22" customWidth="1"/>
    <col min="36" max="41" width="9" style="22"/>
    <col min="42" max="42" width="13" style="22" customWidth="1"/>
    <col min="43" max="16384" width="9" style="22"/>
  </cols>
  <sheetData>
    <row r="1" spans="1:42" x14ac:dyDescent="0.2">
      <c r="A1" s="19" t="s">
        <v>78</v>
      </c>
      <c r="B1" s="19" t="s">
        <v>79</v>
      </c>
      <c r="F1" s="20" t="s">
        <v>4</v>
      </c>
      <c r="G1" s="20" t="s">
        <v>68</v>
      </c>
      <c r="K1" s="21" t="s">
        <v>97</v>
      </c>
      <c r="L1" s="19" t="s">
        <v>79</v>
      </c>
      <c r="O1" s="9"/>
      <c r="P1" s="20" t="s">
        <v>5</v>
      </c>
      <c r="Q1" s="20" t="s">
        <v>68</v>
      </c>
      <c r="T1" s="9"/>
      <c r="U1" s="23" t="s">
        <v>159</v>
      </c>
      <c r="W1" s="23" t="s">
        <v>158</v>
      </c>
      <c r="Y1" s="23" t="s">
        <v>76</v>
      </c>
      <c r="Z1" s="23" t="s">
        <v>407</v>
      </c>
      <c r="AA1" s="23" t="s">
        <v>77</v>
      </c>
      <c r="AB1" s="23" t="s">
        <v>408</v>
      </c>
      <c r="AC1" s="23" t="s">
        <v>33</v>
      </c>
      <c r="AD1" s="22"/>
      <c r="AE1" s="23" t="s">
        <v>45</v>
      </c>
      <c r="AF1" s="24"/>
      <c r="AG1" s="36" t="s">
        <v>180</v>
      </c>
      <c r="AI1" s="36" t="s">
        <v>186</v>
      </c>
      <c r="AK1" s="36" t="s">
        <v>191</v>
      </c>
      <c r="AM1" s="49"/>
      <c r="AN1" s="49"/>
      <c r="AP1" s="22" t="s">
        <v>237</v>
      </c>
    </row>
    <row r="2" spans="1:42" ht="13.5" customHeight="1" x14ac:dyDescent="0.2">
      <c r="A2" s="10" t="s">
        <v>80</v>
      </c>
      <c r="B2" s="11"/>
      <c r="C2" s="9" t="str">
        <f>IF(B2="","",A2)</f>
        <v/>
      </c>
      <c r="D2" s="9" t="str">
        <f>IF(C2="","",IF(D1&lt;&gt;"",CONCATENATE(D1,"、",C2),C2))</f>
        <v/>
      </c>
      <c r="F2" s="8" t="s">
        <v>67</v>
      </c>
      <c r="G2" s="13" t="s">
        <v>572</v>
      </c>
      <c r="H2" s="9" t="str">
        <f>IF(G2="","",F2)</f>
        <v>一般会計</v>
      </c>
      <c r="I2" s="9" t="str">
        <f>IF(H2="","",IF(I1&lt;&gt;"",CONCATENATE(I1,"、",H2),H2))</f>
        <v>一般会計</v>
      </c>
      <c r="K2" s="10" t="s">
        <v>98</v>
      </c>
      <c r="L2" s="11"/>
      <c r="M2" s="9" t="str">
        <f>IF(L2="","",K2)</f>
        <v/>
      </c>
      <c r="N2" s="9" t="str">
        <f>IF(M2="","",IF(N1&lt;&gt;"",CONCATENATE(N1,"、",M2),M2))</f>
        <v/>
      </c>
      <c r="O2" s="9"/>
      <c r="P2" s="8" t="s">
        <v>69</v>
      </c>
      <c r="Q2" s="13"/>
      <c r="R2" s="9" t="str">
        <f>IF(Q2="","",P2)</f>
        <v/>
      </c>
      <c r="S2" s="9" t="str">
        <f>IF(R2="","",IF(S1&lt;&gt;"",CONCATENATE(S1,"、",R2),R2))</f>
        <v/>
      </c>
      <c r="T2" s="9"/>
      <c r="U2" s="65">
        <v>20</v>
      </c>
      <c r="W2" s="26" t="s">
        <v>164</v>
      </c>
      <c r="Y2" s="26" t="s">
        <v>63</v>
      </c>
      <c r="Z2" s="26" t="s">
        <v>63</v>
      </c>
      <c r="AA2" s="59" t="s">
        <v>273</v>
      </c>
      <c r="AB2" s="59" t="s">
        <v>502</v>
      </c>
      <c r="AC2" s="60" t="s">
        <v>130</v>
      </c>
      <c r="AD2" s="22"/>
      <c r="AE2" s="28" t="s">
        <v>160</v>
      </c>
      <c r="AF2" s="24"/>
      <c r="AG2" s="37" t="s">
        <v>245</v>
      </c>
      <c r="AI2" s="36" t="s">
        <v>269</v>
      </c>
      <c r="AK2" s="36" t="s">
        <v>192</v>
      </c>
      <c r="AM2" s="49"/>
      <c r="AN2" s="49"/>
      <c r="AP2" s="37" t="s">
        <v>245</v>
      </c>
    </row>
    <row r="3" spans="1:42" ht="13.5" customHeight="1" x14ac:dyDescent="0.2">
      <c r="A3" s="10" t="s">
        <v>81</v>
      </c>
      <c r="B3" s="11"/>
      <c r="C3" s="9" t="str">
        <f t="shared" ref="C3:C11" si="0">IF(B3="","",A3)</f>
        <v/>
      </c>
      <c r="D3" s="9" t="str">
        <f>IF(C3="",D2,IF(D2&lt;&gt;"",CONCATENATE(D2,"、",C3),C3))</f>
        <v/>
      </c>
      <c r="F3" s="14" t="s">
        <v>107</v>
      </c>
      <c r="G3" s="13"/>
      <c r="H3" s="9" t="str">
        <f t="shared" ref="H3:H37" si="1">IF(G3="","",F3)</f>
        <v/>
      </c>
      <c r="I3" s="9" t="str">
        <f>IF(H3="",I2,IF(I2&lt;&gt;"",CONCATENATE(I2,"、",H3),H3))</f>
        <v>一般会計</v>
      </c>
      <c r="K3" s="10" t="s">
        <v>99</v>
      </c>
      <c r="L3" s="11"/>
      <c r="M3" s="9" t="str">
        <f t="shared" ref="M3:M11" si="2">IF(L3="","",K3)</f>
        <v/>
      </c>
      <c r="N3" s="9" t="str">
        <f>IF(M3="",N2,IF(N2&lt;&gt;"",CONCATENATE(N2,"、",M3),M3))</f>
        <v/>
      </c>
      <c r="O3" s="9"/>
      <c r="P3" s="8" t="s">
        <v>70</v>
      </c>
      <c r="Q3" s="13" t="s">
        <v>572</v>
      </c>
      <c r="R3" s="9" t="str">
        <f t="shared" ref="R3:R8" si="3">IF(Q3="","",P3)</f>
        <v>委託・請負</v>
      </c>
      <c r="S3" s="9" t="str">
        <f t="shared" ref="S3:S8" si="4">IF(R3="",S2,IF(S2&lt;&gt;"",CONCATENATE(S2,"、",R3),R3))</f>
        <v>委託・請負</v>
      </c>
      <c r="T3" s="9"/>
      <c r="U3" s="26" t="s">
        <v>532</v>
      </c>
      <c r="W3" s="26" t="s">
        <v>139</v>
      </c>
      <c r="Y3" s="26" t="s">
        <v>64</v>
      </c>
      <c r="Z3" s="26" t="s">
        <v>409</v>
      </c>
      <c r="AA3" s="59" t="s">
        <v>373</v>
      </c>
      <c r="AB3" s="59" t="s">
        <v>503</v>
      </c>
      <c r="AC3" s="60" t="s">
        <v>131</v>
      </c>
      <c r="AD3" s="22"/>
      <c r="AE3" s="28" t="s">
        <v>161</v>
      </c>
      <c r="AF3" s="24"/>
      <c r="AG3" s="37" t="s">
        <v>246</v>
      </c>
      <c r="AI3" s="36" t="s">
        <v>185</v>
      </c>
      <c r="AK3" s="36" t="str">
        <f>CHAR(CODE(AK2)+1)</f>
        <v>B</v>
      </c>
      <c r="AM3" s="49"/>
      <c r="AN3" s="49"/>
      <c r="AP3" s="37" t="s">
        <v>246</v>
      </c>
    </row>
    <row r="4" spans="1:42" ht="13.5" customHeight="1" x14ac:dyDescent="0.2">
      <c r="A4" s="10" t="s">
        <v>82</v>
      </c>
      <c r="B4" s="11"/>
      <c r="C4" s="9" t="str">
        <f t="shared" si="0"/>
        <v/>
      </c>
      <c r="D4" s="9" t="str">
        <f>IF(C4="",D3,IF(D3&lt;&gt;"",CONCATENATE(D3,"、",C4),C4))</f>
        <v/>
      </c>
      <c r="F4" s="14" t="s">
        <v>108</v>
      </c>
      <c r="G4" s="13"/>
      <c r="H4" s="9" t="str">
        <f t="shared" si="1"/>
        <v/>
      </c>
      <c r="I4" s="9" t="str">
        <f t="shared" ref="I4:I37" si="5">IF(H4="",I3,IF(I3&lt;&gt;"",CONCATENATE(I3,"、",H4),H4))</f>
        <v>一般会計</v>
      </c>
      <c r="K4" s="10" t="s">
        <v>100</v>
      </c>
      <c r="L4" s="11"/>
      <c r="M4" s="9" t="str">
        <f t="shared" si="2"/>
        <v/>
      </c>
      <c r="N4" s="9" t="str">
        <f t="shared" ref="N4:N11" si="6">IF(M4="",N3,IF(N3&lt;&gt;"",CONCATENATE(N3,"、",M4),M4))</f>
        <v/>
      </c>
      <c r="O4" s="9"/>
      <c r="P4" s="8" t="s">
        <v>71</v>
      </c>
      <c r="Q4" s="13"/>
      <c r="R4" s="9" t="str">
        <f t="shared" si="3"/>
        <v/>
      </c>
      <c r="S4" s="9" t="str">
        <f t="shared" si="4"/>
        <v>委託・請負</v>
      </c>
      <c r="T4" s="9"/>
      <c r="U4" s="26" t="s">
        <v>533</v>
      </c>
      <c r="W4" s="26" t="s">
        <v>140</v>
      </c>
      <c r="Y4" s="26" t="s">
        <v>280</v>
      </c>
      <c r="Z4" s="26" t="s">
        <v>410</v>
      </c>
      <c r="AA4" s="59" t="s">
        <v>374</v>
      </c>
      <c r="AB4" s="59" t="s">
        <v>504</v>
      </c>
      <c r="AC4" s="59" t="s">
        <v>132</v>
      </c>
      <c r="AD4" s="22"/>
      <c r="AE4" s="28" t="s">
        <v>162</v>
      </c>
      <c r="AF4" s="24"/>
      <c r="AG4" s="37" t="s">
        <v>247</v>
      </c>
      <c r="AI4" s="36" t="s">
        <v>187</v>
      </c>
      <c r="AK4" s="36" t="str">
        <f t="shared" ref="AK4:AK49" si="7">CHAR(CODE(AK3)+1)</f>
        <v>C</v>
      </c>
      <c r="AM4" s="49"/>
      <c r="AN4" s="49"/>
      <c r="AP4" s="37" t="s">
        <v>247</v>
      </c>
    </row>
    <row r="5" spans="1:42" ht="13.5" customHeight="1" x14ac:dyDescent="0.2">
      <c r="A5" s="10" t="s">
        <v>83</v>
      </c>
      <c r="B5" s="11"/>
      <c r="C5" s="9" t="str">
        <f t="shared" si="0"/>
        <v/>
      </c>
      <c r="D5" s="9" t="str">
        <f>IF(C5="",D4,IF(D4&lt;&gt;"",CONCATENATE(D4,"、",C5),C5))</f>
        <v/>
      </c>
      <c r="F5" s="14" t="s">
        <v>109</v>
      </c>
      <c r="G5" s="13"/>
      <c r="H5" s="9" t="str">
        <f t="shared" si="1"/>
        <v/>
      </c>
      <c r="I5" s="9" t="str">
        <f t="shared" si="5"/>
        <v>一般会計</v>
      </c>
      <c r="K5" s="10" t="s">
        <v>101</v>
      </c>
      <c r="L5" s="11"/>
      <c r="M5" s="9" t="str">
        <f t="shared" si="2"/>
        <v/>
      </c>
      <c r="N5" s="9" t="str">
        <f t="shared" si="6"/>
        <v/>
      </c>
      <c r="O5" s="9"/>
      <c r="P5" s="8" t="s">
        <v>72</v>
      </c>
      <c r="Q5" s="13"/>
      <c r="R5" s="9" t="str">
        <f t="shared" si="3"/>
        <v/>
      </c>
      <c r="S5" s="9" t="str">
        <f t="shared" si="4"/>
        <v>委託・請負</v>
      </c>
      <c r="T5" s="9"/>
      <c r="W5" s="26" t="s">
        <v>557</v>
      </c>
      <c r="Y5" s="26" t="s">
        <v>281</v>
      </c>
      <c r="Z5" s="26" t="s">
        <v>411</v>
      </c>
      <c r="AA5" s="59" t="s">
        <v>375</v>
      </c>
      <c r="AB5" s="59" t="s">
        <v>505</v>
      </c>
      <c r="AC5" s="59" t="s">
        <v>163</v>
      </c>
      <c r="AD5" s="25"/>
      <c r="AE5" s="28" t="s">
        <v>257</v>
      </c>
      <c r="AF5" s="24"/>
      <c r="AG5" s="37" t="s">
        <v>248</v>
      </c>
      <c r="AI5" s="36" t="s">
        <v>277</v>
      </c>
      <c r="AK5" s="36" t="str">
        <f t="shared" si="7"/>
        <v>D</v>
      </c>
      <c r="AP5" s="37" t="s">
        <v>248</v>
      </c>
    </row>
    <row r="6" spans="1:42" ht="13.5" customHeight="1" x14ac:dyDescent="0.2">
      <c r="A6" s="10" t="s">
        <v>84</v>
      </c>
      <c r="B6" s="11"/>
      <c r="C6" s="9" t="str">
        <f t="shared" si="0"/>
        <v/>
      </c>
      <c r="D6" s="9" t="str">
        <f t="shared" ref="D6:D21" si="8">IF(C6="",D5,IF(D5&lt;&gt;"",CONCATENATE(D5,"、",C6),C6))</f>
        <v/>
      </c>
      <c r="F6" s="14" t="s">
        <v>110</v>
      </c>
      <c r="G6" s="13"/>
      <c r="H6" s="9" t="str">
        <f t="shared" si="1"/>
        <v/>
      </c>
      <c r="I6" s="9" t="str">
        <f t="shared" si="5"/>
        <v>一般会計</v>
      </c>
      <c r="K6" s="10" t="s">
        <v>102</v>
      </c>
      <c r="L6" s="11"/>
      <c r="M6" s="9" t="str">
        <f t="shared" si="2"/>
        <v/>
      </c>
      <c r="N6" s="9" t="str">
        <f t="shared" si="6"/>
        <v/>
      </c>
      <c r="O6" s="9"/>
      <c r="P6" s="8" t="s">
        <v>73</v>
      </c>
      <c r="Q6" s="13"/>
      <c r="R6" s="9" t="str">
        <f t="shared" si="3"/>
        <v/>
      </c>
      <c r="S6" s="9" t="str">
        <f t="shared" si="4"/>
        <v>委託・請負</v>
      </c>
      <c r="T6" s="9"/>
      <c r="U6" s="26" t="s">
        <v>259</v>
      </c>
      <c r="W6" s="26" t="s">
        <v>141</v>
      </c>
      <c r="Y6" s="26" t="s">
        <v>282</v>
      </c>
      <c r="Z6" s="26" t="s">
        <v>412</v>
      </c>
      <c r="AA6" s="59" t="s">
        <v>376</v>
      </c>
      <c r="AB6" s="59" t="s">
        <v>506</v>
      </c>
      <c r="AC6" s="59" t="s">
        <v>133</v>
      </c>
      <c r="AD6" s="25"/>
      <c r="AE6" s="28" t="s">
        <v>255</v>
      </c>
      <c r="AF6" s="24"/>
      <c r="AG6" s="37" t="s">
        <v>249</v>
      </c>
      <c r="AI6" s="36" t="s">
        <v>278</v>
      </c>
      <c r="AK6" s="36" t="str">
        <f>CHAR(CODE(AK5)+1)</f>
        <v>E</v>
      </c>
      <c r="AP6" s="37" t="s">
        <v>249</v>
      </c>
    </row>
    <row r="7" spans="1:42" ht="13.5" customHeight="1" x14ac:dyDescent="0.2">
      <c r="A7" s="10" t="s">
        <v>85</v>
      </c>
      <c r="B7" s="11"/>
      <c r="C7" s="9" t="str">
        <f t="shared" si="0"/>
        <v/>
      </c>
      <c r="D7" s="9" t="str">
        <f t="shared" si="8"/>
        <v/>
      </c>
      <c r="F7" s="14" t="s">
        <v>203</v>
      </c>
      <c r="G7" s="13"/>
      <c r="H7" s="9" t="str">
        <f t="shared" si="1"/>
        <v/>
      </c>
      <c r="I7" s="9" t="str">
        <f t="shared" si="5"/>
        <v>一般会計</v>
      </c>
      <c r="K7" s="10" t="s">
        <v>103</v>
      </c>
      <c r="L7" s="11"/>
      <c r="M7" s="9" t="str">
        <f t="shared" si="2"/>
        <v/>
      </c>
      <c r="N7" s="9" t="str">
        <f t="shared" si="6"/>
        <v/>
      </c>
      <c r="O7" s="9"/>
      <c r="P7" s="8" t="s">
        <v>74</v>
      </c>
      <c r="Q7" s="13"/>
      <c r="R7" s="9" t="str">
        <f t="shared" si="3"/>
        <v/>
      </c>
      <c r="S7" s="9" t="str">
        <f t="shared" si="4"/>
        <v>委託・請負</v>
      </c>
      <c r="T7" s="9"/>
      <c r="U7" s="26"/>
      <c r="W7" s="26" t="s">
        <v>142</v>
      </c>
      <c r="Y7" s="26" t="s">
        <v>283</v>
      </c>
      <c r="Z7" s="26" t="s">
        <v>413</v>
      </c>
      <c r="AA7" s="59" t="s">
        <v>377</v>
      </c>
      <c r="AB7" s="59" t="s">
        <v>507</v>
      </c>
      <c r="AC7" s="25"/>
      <c r="AD7" s="25"/>
      <c r="AE7" s="26" t="s">
        <v>133</v>
      </c>
      <c r="AF7" s="24"/>
      <c r="AG7" s="37" t="s">
        <v>250</v>
      </c>
      <c r="AH7" s="52"/>
      <c r="AI7" s="37" t="s">
        <v>264</v>
      </c>
      <c r="AK7" s="36" t="str">
        <f>CHAR(CODE(AK6)+1)</f>
        <v>F</v>
      </c>
      <c r="AP7" s="37" t="s">
        <v>250</v>
      </c>
    </row>
    <row r="8" spans="1:42" ht="13.5" customHeight="1" x14ac:dyDescent="0.2">
      <c r="A8" s="10" t="s">
        <v>86</v>
      </c>
      <c r="B8" s="11"/>
      <c r="C8" s="9" t="str">
        <f t="shared" si="0"/>
        <v/>
      </c>
      <c r="D8" s="9" t="str">
        <f t="shared" si="8"/>
        <v/>
      </c>
      <c r="F8" s="14" t="s">
        <v>111</v>
      </c>
      <c r="G8" s="13"/>
      <c r="H8" s="9" t="str">
        <f t="shared" si="1"/>
        <v/>
      </c>
      <c r="I8" s="9" t="str">
        <f t="shared" si="5"/>
        <v>一般会計</v>
      </c>
      <c r="K8" s="10" t="s">
        <v>104</v>
      </c>
      <c r="L8" s="11"/>
      <c r="M8" s="9" t="str">
        <f t="shared" si="2"/>
        <v/>
      </c>
      <c r="N8" s="9" t="str">
        <f t="shared" si="6"/>
        <v/>
      </c>
      <c r="O8" s="9"/>
      <c r="P8" s="8" t="s">
        <v>75</v>
      </c>
      <c r="Q8" s="13"/>
      <c r="R8" s="9" t="str">
        <f t="shared" si="3"/>
        <v/>
      </c>
      <c r="S8" s="9" t="str">
        <f t="shared" si="4"/>
        <v>委託・請負</v>
      </c>
      <c r="T8" s="9"/>
      <c r="U8" s="26" t="s">
        <v>275</v>
      </c>
      <c r="W8" s="26" t="s">
        <v>143</v>
      </c>
      <c r="Y8" s="26" t="s">
        <v>284</v>
      </c>
      <c r="Z8" s="26" t="s">
        <v>414</v>
      </c>
      <c r="AA8" s="59" t="s">
        <v>378</v>
      </c>
      <c r="AB8" s="59" t="s">
        <v>508</v>
      </c>
      <c r="AC8" s="25"/>
      <c r="AD8" s="25"/>
      <c r="AE8" s="25"/>
      <c r="AF8" s="24"/>
      <c r="AG8" s="37" t="s">
        <v>251</v>
      </c>
      <c r="AI8" s="36" t="s">
        <v>265</v>
      </c>
      <c r="AK8" s="36" t="str">
        <f t="shared" si="7"/>
        <v>G</v>
      </c>
      <c r="AP8" s="37" t="s">
        <v>251</v>
      </c>
    </row>
    <row r="9" spans="1:42" ht="13.5" customHeight="1" x14ac:dyDescent="0.2">
      <c r="A9" s="10" t="s">
        <v>87</v>
      </c>
      <c r="B9" s="11"/>
      <c r="C9" s="9" t="str">
        <f t="shared" si="0"/>
        <v/>
      </c>
      <c r="D9" s="9" t="str">
        <f t="shared" si="8"/>
        <v/>
      </c>
      <c r="F9" s="14" t="s">
        <v>204</v>
      </c>
      <c r="G9" s="13"/>
      <c r="H9" s="9" t="str">
        <f t="shared" si="1"/>
        <v/>
      </c>
      <c r="I9" s="9" t="str">
        <f t="shared" si="5"/>
        <v>一般会計</v>
      </c>
      <c r="K9" s="10" t="s">
        <v>105</v>
      </c>
      <c r="L9" s="11"/>
      <c r="M9" s="9" t="str">
        <f t="shared" si="2"/>
        <v/>
      </c>
      <c r="N9" s="9" t="str">
        <f t="shared" si="6"/>
        <v/>
      </c>
      <c r="O9" s="9"/>
      <c r="P9" s="9"/>
      <c r="Q9" s="15"/>
      <c r="T9" s="9"/>
      <c r="U9" s="26" t="s">
        <v>276</v>
      </c>
      <c r="W9" s="26" t="s">
        <v>144</v>
      </c>
      <c r="Y9" s="26" t="s">
        <v>285</v>
      </c>
      <c r="Z9" s="26" t="s">
        <v>415</v>
      </c>
      <c r="AA9" s="59" t="s">
        <v>379</v>
      </c>
      <c r="AB9" s="59" t="s">
        <v>509</v>
      </c>
      <c r="AC9" s="25"/>
      <c r="AD9" s="25"/>
      <c r="AE9" s="25"/>
      <c r="AF9" s="24"/>
      <c r="AG9" s="37" t="s">
        <v>252</v>
      </c>
      <c r="AI9" s="48"/>
      <c r="AK9" s="36" t="str">
        <f t="shared" si="7"/>
        <v>H</v>
      </c>
      <c r="AP9" s="37" t="s">
        <v>252</v>
      </c>
    </row>
    <row r="10" spans="1:42" ht="13.5" customHeight="1" x14ac:dyDescent="0.2">
      <c r="A10" s="10" t="s">
        <v>224</v>
      </c>
      <c r="B10" s="11"/>
      <c r="C10" s="9" t="str">
        <f t="shared" si="0"/>
        <v/>
      </c>
      <c r="D10" s="9" t="str">
        <f t="shared" si="8"/>
        <v/>
      </c>
      <c r="F10" s="14" t="s">
        <v>112</v>
      </c>
      <c r="G10" s="13"/>
      <c r="H10" s="9" t="str">
        <f t="shared" si="1"/>
        <v/>
      </c>
      <c r="I10" s="9" t="str">
        <f t="shared" si="5"/>
        <v>一般会計</v>
      </c>
      <c r="K10" s="10" t="s">
        <v>226</v>
      </c>
      <c r="L10" s="11"/>
      <c r="M10" s="9" t="str">
        <f t="shared" si="2"/>
        <v/>
      </c>
      <c r="N10" s="9" t="str">
        <f t="shared" si="6"/>
        <v/>
      </c>
      <c r="O10" s="9"/>
      <c r="P10" s="9" t="str">
        <f>S8</f>
        <v>委託・請負</v>
      </c>
      <c r="Q10" s="15"/>
      <c r="T10" s="9"/>
      <c r="W10" s="26" t="s">
        <v>145</v>
      </c>
      <c r="Y10" s="26" t="s">
        <v>286</v>
      </c>
      <c r="Z10" s="26" t="s">
        <v>416</v>
      </c>
      <c r="AA10" s="59" t="s">
        <v>380</v>
      </c>
      <c r="AB10" s="59" t="s">
        <v>510</v>
      </c>
      <c r="AC10" s="25"/>
      <c r="AD10" s="25"/>
      <c r="AE10" s="25"/>
      <c r="AF10" s="24"/>
      <c r="AG10" s="37" t="s">
        <v>240</v>
      </c>
      <c r="AK10" s="36" t="str">
        <f t="shared" si="7"/>
        <v>I</v>
      </c>
      <c r="AP10" s="36" t="s">
        <v>238</v>
      </c>
    </row>
    <row r="11" spans="1:42" ht="13.5" customHeight="1" x14ac:dyDescent="0.2">
      <c r="A11" s="10" t="s">
        <v>88</v>
      </c>
      <c r="B11" s="11"/>
      <c r="C11" s="9" t="str">
        <f t="shared" si="0"/>
        <v/>
      </c>
      <c r="D11" s="9" t="str">
        <f t="shared" si="8"/>
        <v/>
      </c>
      <c r="F11" s="14" t="s">
        <v>113</v>
      </c>
      <c r="G11" s="13"/>
      <c r="H11" s="9" t="str">
        <f t="shared" si="1"/>
        <v/>
      </c>
      <c r="I11" s="9" t="str">
        <f t="shared" si="5"/>
        <v>一般会計</v>
      </c>
      <c r="K11" s="10" t="s">
        <v>106</v>
      </c>
      <c r="L11" s="11" t="s">
        <v>572</v>
      </c>
      <c r="M11" s="9" t="str">
        <f t="shared" si="2"/>
        <v>その他の事項経費</v>
      </c>
      <c r="N11" s="9" t="str">
        <f t="shared" si="6"/>
        <v>その他の事項経費</v>
      </c>
      <c r="O11" s="9"/>
      <c r="P11" s="9"/>
      <c r="Q11" s="15"/>
      <c r="T11" s="9"/>
      <c r="W11" s="26" t="s">
        <v>146</v>
      </c>
      <c r="Y11" s="26" t="s">
        <v>287</v>
      </c>
      <c r="Z11" s="26" t="s">
        <v>417</v>
      </c>
      <c r="AA11" s="59" t="s">
        <v>381</v>
      </c>
      <c r="AB11" s="59" t="s">
        <v>511</v>
      </c>
      <c r="AC11" s="25"/>
      <c r="AD11" s="25"/>
      <c r="AE11" s="25"/>
      <c r="AF11" s="24"/>
      <c r="AG11" s="36" t="s">
        <v>243</v>
      </c>
      <c r="AK11" s="36" t="str">
        <f t="shared" si="7"/>
        <v>J</v>
      </c>
    </row>
    <row r="12" spans="1:42" ht="13.5" customHeight="1" x14ac:dyDescent="0.2">
      <c r="A12" s="10" t="s">
        <v>89</v>
      </c>
      <c r="B12" s="11"/>
      <c r="C12" s="9" t="str">
        <f t="shared" ref="C12:C24" si="9">IF(B12="","",A12)</f>
        <v/>
      </c>
      <c r="D12" s="9" t="str">
        <f t="shared" si="8"/>
        <v/>
      </c>
      <c r="F12" s="14" t="s">
        <v>114</v>
      </c>
      <c r="G12" s="13"/>
      <c r="H12" s="9" t="str">
        <f t="shared" si="1"/>
        <v/>
      </c>
      <c r="I12" s="9" t="str">
        <f t="shared" si="5"/>
        <v>一般会計</v>
      </c>
      <c r="K12" s="9"/>
      <c r="L12" s="9"/>
      <c r="O12" s="9"/>
      <c r="P12" s="9"/>
      <c r="Q12" s="15"/>
      <c r="T12" s="9"/>
      <c r="U12" s="23" t="s">
        <v>534</v>
      </c>
      <c r="W12" s="26" t="s">
        <v>147</v>
      </c>
      <c r="Y12" s="26" t="s">
        <v>288</v>
      </c>
      <c r="Z12" s="26" t="s">
        <v>418</v>
      </c>
      <c r="AA12" s="59" t="s">
        <v>382</v>
      </c>
      <c r="AB12" s="59" t="s">
        <v>512</v>
      </c>
      <c r="AC12" s="25"/>
      <c r="AD12" s="25"/>
      <c r="AE12" s="25"/>
      <c r="AF12" s="24"/>
      <c r="AG12" s="36" t="s">
        <v>241</v>
      </c>
      <c r="AK12" s="36" t="str">
        <f t="shared" si="7"/>
        <v>K</v>
      </c>
    </row>
    <row r="13" spans="1:42" ht="13.5" customHeight="1" x14ac:dyDescent="0.2">
      <c r="A13" s="10" t="s">
        <v>90</v>
      </c>
      <c r="B13" s="11"/>
      <c r="C13" s="9" t="str">
        <f t="shared" si="9"/>
        <v/>
      </c>
      <c r="D13" s="9" t="str">
        <f t="shared" si="8"/>
        <v/>
      </c>
      <c r="F13" s="14" t="s">
        <v>115</v>
      </c>
      <c r="G13" s="13"/>
      <c r="H13" s="9" t="str">
        <f t="shared" si="1"/>
        <v/>
      </c>
      <c r="I13" s="9" t="str">
        <f t="shared" si="5"/>
        <v>一般会計</v>
      </c>
      <c r="K13" s="9" t="str">
        <f>N11</f>
        <v>その他の事項経費</v>
      </c>
      <c r="L13" s="9"/>
      <c r="O13" s="9"/>
      <c r="P13" s="9"/>
      <c r="Q13" s="15"/>
      <c r="T13" s="9"/>
      <c r="U13" s="26" t="s">
        <v>164</v>
      </c>
      <c r="W13" s="26" t="s">
        <v>148</v>
      </c>
      <c r="Y13" s="26" t="s">
        <v>289</v>
      </c>
      <c r="Z13" s="26" t="s">
        <v>419</v>
      </c>
      <c r="AA13" s="59" t="s">
        <v>383</v>
      </c>
      <c r="AB13" s="59" t="s">
        <v>513</v>
      </c>
      <c r="AC13" s="25"/>
      <c r="AD13" s="25"/>
      <c r="AE13" s="25"/>
      <c r="AF13" s="24"/>
      <c r="AG13" s="36" t="s">
        <v>242</v>
      </c>
      <c r="AK13" s="36" t="str">
        <f t="shared" si="7"/>
        <v>L</v>
      </c>
    </row>
    <row r="14" spans="1:42" ht="13.5" customHeight="1" x14ac:dyDescent="0.2">
      <c r="A14" s="10" t="s">
        <v>91</v>
      </c>
      <c r="B14" s="11"/>
      <c r="C14" s="9" t="str">
        <f t="shared" si="9"/>
        <v/>
      </c>
      <c r="D14" s="9" t="str">
        <f t="shared" si="8"/>
        <v/>
      </c>
      <c r="F14" s="14" t="s">
        <v>116</v>
      </c>
      <c r="G14" s="13"/>
      <c r="H14" s="9" t="str">
        <f t="shared" si="1"/>
        <v/>
      </c>
      <c r="I14" s="9" t="str">
        <f t="shared" si="5"/>
        <v>一般会計</v>
      </c>
      <c r="K14" s="9"/>
      <c r="L14" s="9"/>
      <c r="O14" s="9"/>
      <c r="P14" s="9"/>
      <c r="Q14" s="15"/>
      <c r="T14" s="9"/>
      <c r="U14" s="26" t="s">
        <v>535</v>
      </c>
      <c r="W14" s="26" t="s">
        <v>149</v>
      </c>
      <c r="Y14" s="26" t="s">
        <v>290</v>
      </c>
      <c r="Z14" s="26" t="s">
        <v>420</v>
      </c>
      <c r="AA14" s="59" t="s">
        <v>384</v>
      </c>
      <c r="AB14" s="59" t="s">
        <v>514</v>
      </c>
      <c r="AC14" s="25"/>
      <c r="AD14" s="25"/>
      <c r="AE14" s="25"/>
      <c r="AF14" s="24"/>
      <c r="AG14" s="48"/>
      <c r="AK14" s="36" t="str">
        <f t="shared" si="7"/>
        <v>M</v>
      </c>
    </row>
    <row r="15" spans="1:42" ht="13.5" customHeight="1" x14ac:dyDescent="0.2">
      <c r="A15" s="10" t="s">
        <v>92</v>
      </c>
      <c r="B15" s="11"/>
      <c r="C15" s="9" t="str">
        <f t="shared" si="9"/>
        <v/>
      </c>
      <c r="D15" s="9" t="str">
        <f t="shared" si="8"/>
        <v/>
      </c>
      <c r="F15" s="14" t="s">
        <v>117</v>
      </c>
      <c r="G15" s="13"/>
      <c r="H15" s="9" t="str">
        <f t="shared" si="1"/>
        <v/>
      </c>
      <c r="I15" s="9" t="str">
        <f t="shared" si="5"/>
        <v>一般会計</v>
      </c>
      <c r="K15" s="9"/>
      <c r="L15" s="9"/>
      <c r="O15" s="9"/>
      <c r="P15" s="9"/>
      <c r="Q15" s="15"/>
      <c r="T15" s="9"/>
      <c r="U15" s="26" t="s">
        <v>536</v>
      </c>
      <c r="W15" s="26" t="s">
        <v>150</v>
      </c>
      <c r="Y15" s="26" t="s">
        <v>291</v>
      </c>
      <c r="Z15" s="26" t="s">
        <v>421</v>
      </c>
      <c r="AA15" s="59" t="s">
        <v>385</v>
      </c>
      <c r="AB15" s="59" t="s">
        <v>515</v>
      </c>
      <c r="AC15" s="25"/>
      <c r="AD15" s="25"/>
      <c r="AE15" s="25"/>
      <c r="AF15" s="24"/>
      <c r="AG15" s="49"/>
      <c r="AK15" s="36" t="str">
        <f t="shared" si="7"/>
        <v>N</v>
      </c>
    </row>
    <row r="16" spans="1:42" ht="13.5" customHeight="1" x14ac:dyDescent="0.2">
      <c r="A16" s="10" t="s">
        <v>93</v>
      </c>
      <c r="B16" s="11"/>
      <c r="C16" s="9" t="str">
        <f t="shared" si="9"/>
        <v/>
      </c>
      <c r="D16" s="9" t="str">
        <f t="shared" si="8"/>
        <v/>
      </c>
      <c r="F16" s="14" t="s">
        <v>118</v>
      </c>
      <c r="G16" s="13"/>
      <c r="H16" s="9" t="str">
        <f t="shared" si="1"/>
        <v/>
      </c>
      <c r="I16" s="9" t="str">
        <f t="shared" si="5"/>
        <v>一般会計</v>
      </c>
      <c r="K16" s="9"/>
      <c r="L16" s="9"/>
      <c r="O16" s="9"/>
      <c r="P16" s="9"/>
      <c r="Q16" s="15"/>
      <c r="T16" s="9"/>
      <c r="U16" s="26" t="s">
        <v>537</v>
      </c>
      <c r="W16" s="26" t="s">
        <v>151</v>
      </c>
      <c r="Y16" s="26" t="s">
        <v>292</v>
      </c>
      <c r="Z16" s="26" t="s">
        <v>422</v>
      </c>
      <c r="AA16" s="59" t="s">
        <v>386</v>
      </c>
      <c r="AB16" s="59" t="s">
        <v>516</v>
      </c>
      <c r="AC16" s="25"/>
      <c r="AD16" s="25"/>
      <c r="AE16" s="25"/>
      <c r="AF16" s="24"/>
      <c r="AG16" s="49"/>
      <c r="AK16" s="36" t="str">
        <f t="shared" si="7"/>
        <v>O</v>
      </c>
    </row>
    <row r="17" spans="1:37" ht="13.5" customHeight="1" x14ac:dyDescent="0.2">
      <c r="A17" s="10" t="s">
        <v>94</v>
      </c>
      <c r="B17" s="11"/>
      <c r="C17" s="9" t="str">
        <f t="shared" si="9"/>
        <v/>
      </c>
      <c r="D17" s="9" t="str">
        <f t="shared" si="8"/>
        <v/>
      </c>
      <c r="F17" s="14" t="s">
        <v>119</v>
      </c>
      <c r="G17" s="13"/>
      <c r="H17" s="9" t="str">
        <f t="shared" si="1"/>
        <v/>
      </c>
      <c r="I17" s="9" t="str">
        <f t="shared" si="5"/>
        <v>一般会計</v>
      </c>
      <c r="K17" s="9"/>
      <c r="L17" s="9"/>
      <c r="O17" s="9"/>
      <c r="P17" s="9"/>
      <c r="Q17" s="15"/>
      <c r="T17" s="9"/>
      <c r="U17" s="26" t="s">
        <v>538</v>
      </c>
      <c r="W17" s="26" t="s">
        <v>152</v>
      </c>
      <c r="Y17" s="26" t="s">
        <v>293</v>
      </c>
      <c r="Z17" s="26" t="s">
        <v>423</v>
      </c>
      <c r="AA17" s="59" t="s">
        <v>387</v>
      </c>
      <c r="AB17" s="59" t="s">
        <v>517</v>
      </c>
      <c r="AC17" s="25"/>
      <c r="AD17" s="25"/>
      <c r="AE17" s="25"/>
      <c r="AF17" s="24"/>
      <c r="AG17" s="49"/>
      <c r="AK17" s="36" t="str">
        <f t="shared" si="7"/>
        <v>P</v>
      </c>
    </row>
    <row r="18" spans="1:37" ht="13.5" customHeight="1" x14ac:dyDescent="0.2">
      <c r="A18" s="10" t="s">
        <v>95</v>
      </c>
      <c r="B18" s="11" t="s">
        <v>572</v>
      </c>
      <c r="C18" s="9" t="str">
        <f t="shared" si="9"/>
        <v>ＩＴ戦略</v>
      </c>
      <c r="D18" s="9" t="str">
        <f t="shared" si="8"/>
        <v>ＩＴ戦略</v>
      </c>
      <c r="F18" s="14" t="s">
        <v>120</v>
      </c>
      <c r="G18" s="13"/>
      <c r="H18" s="9" t="str">
        <f t="shared" si="1"/>
        <v/>
      </c>
      <c r="I18" s="9" t="str">
        <f t="shared" si="5"/>
        <v>一般会計</v>
      </c>
      <c r="K18" s="9"/>
      <c r="L18" s="9"/>
      <c r="O18" s="9"/>
      <c r="P18" s="9"/>
      <c r="Q18" s="15"/>
      <c r="T18" s="9"/>
      <c r="U18" s="26" t="s">
        <v>539</v>
      </c>
      <c r="W18" s="26" t="s">
        <v>153</v>
      </c>
      <c r="Y18" s="26" t="s">
        <v>294</v>
      </c>
      <c r="Z18" s="26" t="s">
        <v>424</v>
      </c>
      <c r="AA18" s="59" t="s">
        <v>388</v>
      </c>
      <c r="AB18" s="59" t="s">
        <v>518</v>
      </c>
      <c r="AC18" s="25"/>
      <c r="AD18" s="25"/>
      <c r="AE18" s="25"/>
      <c r="AF18" s="24"/>
      <c r="AK18" s="36" t="str">
        <f t="shared" si="7"/>
        <v>Q</v>
      </c>
    </row>
    <row r="19" spans="1:37" ht="13.5" customHeight="1" x14ac:dyDescent="0.2">
      <c r="A19" s="10" t="s">
        <v>96</v>
      </c>
      <c r="B19" s="11"/>
      <c r="C19" s="9" t="str">
        <f t="shared" si="9"/>
        <v/>
      </c>
      <c r="D19" s="9" t="str">
        <f t="shared" si="8"/>
        <v>ＩＴ戦略</v>
      </c>
      <c r="F19" s="14" t="s">
        <v>121</v>
      </c>
      <c r="G19" s="13"/>
      <c r="H19" s="9" t="str">
        <f t="shared" si="1"/>
        <v/>
      </c>
      <c r="I19" s="9" t="str">
        <f t="shared" si="5"/>
        <v>一般会計</v>
      </c>
      <c r="K19" s="9"/>
      <c r="L19" s="9"/>
      <c r="O19" s="9"/>
      <c r="P19" s="9"/>
      <c r="Q19" s="15"/>
      <c r="T19" s="9"/>
      <c r="U19" s="26" t="s">
        <v>540</v>
      </c>
      <c r="W19" s="26" t="s">
        <v>154</v>
      </c>
      <c r="Y19" s="26" t="s">
        <v>295</v>
      </c>
      <c r="Z19" s="26" t="s">
        <v>425</v>
      </c>
      <c r="AA19" s="59" t="s">
        <v>389</v>
      </c>
      <c r="AB19" s="59" t="s">
        <v>519</v>
      </c>
      <c r="AC19" s="25"/>
      <c r="AD19" s="25"/>
      <c r="AE19" s="25"/>
      <c r="AF19" s="24"/>
      <c r="AK19" s="36" t="str">
        <f t="shared" si="7"/>
        <v>R</v>
      </c>
    </row>
    <row r="20" spans="1:37" ht="13.5" customHeight="1" x14ac:dyDescent="0.2">
      <c r="A20" s="10" t="s">
        <v>214</v>
      </c>
      <c r="B20" s="11"/>
      <c r="C20" s="9" t="str">
        <f t="shared" si="9"/>
        <v/>
      </c>
      <c r="D20" s="9" t="str">
        <f t="shared" si="8"/>
        <v>ＩＴ戦略</v>
      </c>
      <c r="F20" s="14" t="s">
        <v>213</v>
      </c>
      <c r="G20" s="13"/>
      <c r="H20" s="9" t="str">
        <f t="shared" si="1"/>
        <v/>
      </c>
      <c r="I20" s="9" t="str">
        <f t="shared" si="5"/>
        <v>一般会計</v>
      </c>
      <c r="K20" s="9"/>
      <c r="L20" s="9"/>
      <c r="O20" s="9"/>
      <c r="P20" s="9"/>
      <c r="Q20" s="15"/>
      <c r="T20" s="9"/>
      <c r="U20" s="26" t="s">
        <v>541</v>
      </c>
      <c r="W20" s="26" t="s">
        <v>155</v>
      </c>
      <c r="Y20" s="26" t="s">
        <v>296</v>
      </c>
      <c r="Z20" s="26" t="s">
        <v>426</v>
      </c>
      <c r="AA20" s="59" t="s">
        <v>390</v>
      </c>
      <c r="AB20" s="59" t="s">
        <v>520</v>
      </c>
      <c r="AC20" s="25"/>
      <c r="AD20" s="25"/>
      <c r="AE20" s="25"/>
      <c r="AF20" s="24"/>
      <c r="AK20" s="36" t="str">
        <f t="shared" si="7"/>
        <v>S</v>
      </c>
    </row>
    <row r="21" spans="1:37" ht="13.5" customHeight="1" x14ac:dyDescent="0.2">
      <c r="A21" s="10" t="s">
        <v>215</v>
      </c>
      <c r="B21" s="11"/>
      <c r="C21" s="9" t="str">
        <f t="shared" si="9"/>
        <v/>
      </c>
      <c r="D21" s="9" t="str">
        <f t="shared" si="8"/>
        <v>ＩＴ戦略</v>
      </c>
      <c r="F21" s="14" t="s">
        <v>122</v>
      </c>
      <c r="G21" s="13"/>
      <c r="H21" s="9" t="str">
        <f t="shared" si="1"/>
        <v/>
      </c>
      <c r="I21" s="9" t="str">
        <f t="shared" si="5"/>
        <v>一般会計</v>
      </c>
      <c r="K21" s="9"/>
      <c r="L21" s="9"/>
      <c r="O21" s="9"/>
      <c r="P21" s="9"/>
      <c r="Q21" s="15"/>
      <c r="T21" s="9"/>
      <c r="U21" s="26" t="s">
        <v>542</v>
      </c>
      <c r="W21" s="26" t="s">
        <v>156</v>
      </c>
      <c r="Y21" s="26" t="s">
        <v>297</v>
      </c>
      <c r="Z21" s="26" t="s">
        <v>427</v>
      </c>
      <c r="AA21" s="59" t="s">
        <v>391</v>
      </c>
      <c r="AB21" s="59" t="s">
        <v>521</v>
      </c>
      <c r="AC21" s="25"/>
      <c r="AD21" s="25"/>
      <c r="AE21" s="25"/>
      <c r="AF21" s="24"/>
      <c r="AK21" s="36" t="str">
        <f t="shared" si="7"/>
        <v>T</v>
      </c>
    </row>
    <row r="22" spans="1:37" ht="13.5" customHeight="1" x14ac:dyDescent="0.2">
      <c r="A22" s="10" t="s">
        <v>216</v>
      </c>
      <c r="B22" s="11"/>
      <c r="C22" s="9" t="str">
        <f t="shared" si="9"/>
        <v/>
      </c>
      <c r="D22" s="9" t="str">
        <f>IF(C22="",D21,IF(D21&lt;&gt;"",CONCATENATE(D21,"、",C22),C22))</f>
        <v>ＩＴ戦略</v>
      </c>
      <c r="F22" s="14" t="s">
        <v>123</v>
      </c>
      <c r="G22" s="13"/>
      <c r="H22" s="9" t="str">
        <f t="shared" si="1"/>
        <v/>
      </c>
      <c r="I22" s="9" t="str">
        <f t="shared" si="5"/>
        <v>一般会計</v>
      </c>
      <c r="K22" s="9"/>
      <c r="L22" s="9"/>
      <c r="O22" s="9"/>
      <c r="P22" s="9"/>
      <c r="Q22" s="15"/>
      <c r="T22" s="9"/>
      <c r="U22" s="26" t="s">
        <v>543</v>
      </c>
      <c r="W22" s="26" t="s">
        <v>157</v>
      </c>
      <c r="Y22" s="26" t="s">
        <v>298</v>
      </c>
      <c r="Z22" s="26" t="s">
        <v>428</v>
      </c>
      <c r="AA22" s="59" t="s">
        <v>392</v>
      </c>
      <c r="AB22" s="59" t="s">
        <v>522</v>
      </c>
      <c r="AC22" s="25"/>
      <c r="AD22" s="25"/>
      <c r="AE22" s="25"/>
      <c r="AF22" s="24"/>
      <c r="AK22" s="36" t="str">
        <f t="shared" si="7"/>
        <v>U</v>
      </c>
    </row>
    <row r="23" spans="1:37" ht="13.5" customHeight="1" x14ac:dyDescent="0.2">
      <c r="A23" s="10" t="s">
        <v>217</v>
      </c>
      <c r="B23" s="11"/>
      <c r="C23" s="9" t="str">
        <f t="shared" si="9"/>
        <v/>
      </c>
      <c r="D23" s="9" t="str">
        <f>IF(C23="",D22,IF(D22&lt;&gt;"",CONCATENATE(D22,"、",C23),C23))</f>
        <v>ＩＴ戦略</v>
      </c>
      <c r="F23" s="14" t="s">
        <v>124</v>
      </c>
      <c r="G23" s="13"/>
      <c r="H23" s="9" t="str">
        <f t="shared" si="1"/>
        <v/>
      </c>
      <c r="I23" s="9" t="str">
        <f t="shared" si="5"/>
        <v>一般会計</v>
      </c>
      <c r="K23" s="9"/>
      <c r="L23" s="9"/>
      <c r="O23" s="9"/>
      <c r="P23" s="9"/>
      <c r="Q23" s="15"/>
      <c r="T23" s="9"/>
      <c r="U23" s="26" t="s">
        <v>544</v>
      </c>
      <c r="W23" s="26" t="s">
        <v>559</v>
      </c>
      <c r="Y23" s="26" t="s">
        <v>299</v>
      </c>
      <c r="Z23" s="26" t="s">
        <v>429</v>
      </c>
      <c r="AA23" s="59" t="s">
        <v>393</v>
      </c>
      <c r="AB23" s="59" t="s">
        <v>523</v>
      </c>
      <c r="AC23" s="25"/>
      <c r="AD23" s="25"/>
      <c r="AE23" s="25"/>
      <c r="AF23" s="24"/>
      <c r="AK23" s="36" t="str">
        <f t="shared" si="7"/>
        <v>V</v>
      </c>
    </row>
    <row r="24" spans="1:37" ht="13.5" customHeight="1" x14ac:dyDescent="0.2">
      <c r="A24" s="55" t="s">
        <v>267</v>
      </c>
      <c r="B24" s="11"/>
      <c r="C24" s="9" t="str">
        <f t="shared" si="9"/>
        <v/>
      </c>
      <c r="D24" s="9" t="str">
        <f>IF(C24="",D23,IF(D23&lt;&gt;"",CONCATENATE(D23,"、",C24),C24))</f>
        <v>ＩＴ戦略</v>
      </c>
      <c r="F24" s="14" t="s">
        <v>271</v>
      </c>
      <c r="G24" s="13"/>
      <c r="H24" s="9" t="str">
        <f t="shared" si="1"/>
        <v/>
      </c>
      <c r="I24" s="9" t="str">
        <f t="shared" si="5"/>
        <v>一般会計</v>
      </c>
      <c r="K24" s="9"/>
      <c r="L24" s="9"/>
      <c r="O24" s="9"/>
      <c r="P24" s="9"/>
      <c r="Q24" s="15"/>
      <c r="T24" s="9"/>
      <c r="U24" s="26" t="s">
        <v>545</v>
      </c>
      <c r="Y24" s="26" t="s">
        <v>300</v>
      </c>
      <c r="Z24" s="26" t="s">
        <v>430</v>
      </c>
      <c r="AA24" s="59" t="s">
        <v>394</v>
      </c>
      <c r="AB24" s="59" t="s">
        <v>524</v>
      </c>
      <c r="AC24" s="25"/>
      <c r="AD24" s="25"/>
      <c r="AE24" s="25"/>
      <c r="AF24" s="24"/>
      <c r="AK24" s="36" t="str">
        <f>CHAR(CODE(AK23)+1)</f>
        <v>W</v>
      </c>
    </row>
    <row r="25" spans="1:37" ht="13.5" customHeight="1" x14ac:dyDescent="0.2">
      <c r="A25" s="57"/>
      <c r="B25" s="56"/>
      <c r="F25" s="14" t="s">
        <v>125</v>
      </c>
      <c r="G25" s="13"/>
      <c r="H25" s="9" t="str">
        <f t="shared" si="1"/>
        <v/>
      </c>
      <c r="I25" s="9" t="str">
        <f t="shared" si="5"/>
        <v>一般会計</v>
      </c>
      <c r="K25" s="9"/>
      <c r="L25" s="9"/>
      <c r="O25" s="9"/>
      <c r="P25" s="9"/>
      <c r="Q25" s="15"/>
      <c r="T25" s="9"/>
      <c r="U25" s="26" t="s">
        <v>546</v>
      </c>
      <c r="Y25" s="26" t="s">
        <v>301</v>
      </c>
      <c r="Z25" s="26" t="s">
        <v>431</v>
      </c>
      <c r="AA25" s="59" t="s">
        <v>395</v>
      </c>
      <c r="AB25" s="59" t="s">
        <v>525</v>
      </c>
      <c r="AC25" s="25"/>
      <c r="AD25" s="25"/>
      <c r="AE25" s="25"/>
      <c r="AF25" s="24"/>
      <c r="AK25" s="36" t="str">
        <f t="shared" si="7"/>
        <v>X</v>
      </c>
    </row>
    <row r="26" spans="1:37" ht="13.5" customHeight="1" x14ac:dyDescent="0.2">
      <c r="A26" s="54"/>
      <c r="B26" s="53"/>
      <c r="F26" s="14" t="s">
        <v>126</v>
      </c>
      <c r="G26" s="13"/>
      <c r="H26" s="9" t="str">
        <f t="shared" si="1"/>
        <v/>
      </c>
      <c r="I26" s="9" t="str">
        <f t="shared" si="5"/>
        <v>一般会計</v>
      </c>
      <c r="K26" s="9"/>
      <c r="L26" s="9"/>
      <c r="O26" s="9"/>
      <c r="P26" s="9"/>
      <c r="Q26" s="15"/>
      <c r="T26" s="9"/>
      <c r="U26" s="26" t="s">
        <v>547</v>
      </c>
      <c r="Y26" s="26" t="s">
        <v>302</v>
      </c>
      <c r="Z26" s="26" t="s">
        <v>432</v>
      </c>
      <c r="AA26" s="59" t="s">
        <v>396</v>
      </c>
      <c r="AB26" s="59" t="s">
        <v>526</v>
      </c>
      <c r="AC26" s="25"/>
      <c r="AD26" s="25"/>
      <c r="AE26" s="25"/>
      <c r="AF26" s="24"/>
      <c r="AK26" s="36" t="str">
        <f t="shared" si="7"/>
        <v>Y</v>
      </c>
    </row>
    <row r="27" spans="1:37" ht="13.5" customHeight="1" x14ac:dyDescent="0.2">
      <c r="A27" s="9" t="str">
        <f>IF(D24="", "-", D24)</f>
        <v>ＩＴ戦略</v>
      </c>
      <c r="B27" s="9"/>
      <c r="F27" s="14" t="s">
        <v>127</v>
      </c>
      <c r="G27" s="13"/>
      <c r="H27" s="9" t="str">
        <f t="shared" si="1"/>
        <v/>
      </c>
      <c r="I27" s="9" t="str">
        <f t="shared" si="5"/>
        <v>一般会計</v>
      </c>
      <c r="K27" s="9"/>
      <c r="L27" s="9"/>
      <c r="O27" s="9"/>
      <c r="P27" s="9"/>
      <c r="Q27" s="15"/>
      <c r="T27" s="9"/>
      <c r="U27" s="26" t="s">
        <v>548</v>
      </c>
      <c r="Y27" s="26" t="s">
        <v>303</v>
      </c>
      <c r="Z27" s="26" t="s">
        <v>433</v>
      </c>
      <c r="AA27" s="59" t="s">
        <v>397</v>
      </c>
      <c r="AB27" s="59" t="s">
        <v>527</v>
      </c>
      <c r="AC27" s="25"/>
      <c r="AD27" s="25"/>
      <c r="AE27" s="25"/>
      <c r="AF27" s="24"/>
      <c r="AK27" s="36" t="str">
        <f>CHAR(CODE(AK26)+1)</f>
        <v>Z</v>
      </c>
    </row>
    <row r="28" spans="1:37" ht="13.5" customHeight="1" x14ac:dyDescent="0.2">
      <c r="B28" s="9"/>
      <c r="F28" s="14" t="s">
        <v>128</v>
      </c>
      <c r="G28" s="13"/>
      <c r="H28" s="9" t="str">
        <f t="shared" si="1"/>
        <v/>
      </c>
      <c r="I28" s="9" t="str">
        <f t="shared" si="5"/>
        <v>一般会計</v>
      </c>
      <c r="K28" s="9"/>
      <c r="L28" s="9"/>
      <c r="O28" s="9"/>
      <c r="P28" s="9"/>
      <c r="Q28" s="15"/>
      <c r="T28" s="9"/>
      <c r="U28" s="26" t="s">
        <v>549</v>
      </c>
      <c r="Y28" s="26" t="s">
        <v>304</v>
      </c>
      <c r="Z28" s="26" t="s">
        <v>434</v>
      </c>
      <c r="AA28" s="59" t="s">
        <v>398</v>
      </c>
      <c r="AB28" s="59" t="s">
        <v>528</v>
      </c>
      <c r="AC28" s="25"/>
      <c r="AD28" s="25"/>
      <c r="AE28" s="25"/>
      <c r="AF28" s="24"/>
      <c r="AK28" s="36" t="s">
        <v>193</v>
      </c>
    </row>
    <row r="29" spans="1:37" ht="13.5" customHeight="1" x14ac:dyDescent="0.2">
      <c r="A29" s="9"/>
      <c r="B29" s="9"/>
      <c r="F29" s="14" t="s">
        <v>205</v>
      </c>
      <c r="G29" s="13"/>
      <c r="H29" s="9" t="str">
        <f t="shared" si="1"/>
        <v/>
      </c>
      <c r="I29" s="9" t="str">
        <f t="shared" si="5"/>
        <v>一般会計</v>
      </c>
      <c r="K29" s="9"/>
      <c r="L29" s="9"/>
      <c r="O29" s="9"/>
      <c r="P29" s="9"/>
      <c r="Q29" s="15"/>
      <c r="T29" s="9"/>
      <c r="U29" s="26" t="s">
        <v>550</v>
      </c>
      <c r="Y29" s="26" t="s">
        <v>305</v>
      </c>
      <c r="Z29" s="26" t="s">
        <v>435</v>
      </c>
      <c r="AA29" s="59" t="s">
        <v>399</v>
      </c>
      <c r="AB29" s="59" t="s">
        <v>529</v>
      </c>
      <c r="AC29" s="25"/>
      <c r="AD29" s="25"/>
      <c r="AE29" s="25"/>
      <c r="AF29" s="24"/>
      <c r="AK29" s="36" t="str">
        <f t="shared" si="7"/>
        <v>b</v>
      </c>
    </row>
    <row r="30" spans="1:37" ht="13.5" customHeight="1" x14ac:dyDescent="0.2">
      <c r="A30" s="9"/>
      <c r="B30" s="9"/>
      <c r="F30" s="14" t="s">
        <v>206</v>
      </c>
      <c r="G30" s="13"/>
      <c r="H30" s="9" t="str">
        <f t="shared" si="1"/>
        <v/>
      </c>
      <c r="I30" s="9" t="str">
        <f t="shared" si="5"/>
        <v>一般会計</v>
      </c>
      <c r="K30" s="9"/>
      <c r="L30" s="9"/>
      <c r="O30" s="9"/>
      <c r="P30" s="9"/>
      <c r="Q30" s="15"/>
      <c r="T30" s="9"/>
      <c r="U30" s="26" t="s">
        <v>551</v>
      </c>
      <c r="Y30" s="26" t="s">
        <v>306</v>
      </c>
      <c r="Z30" s="26" t="s">
        <v>436</v>
      </c>
      <c r="AA30" s="59" t="s">
        <v>400</v>
      </c>
      <c r="AB30" s="59" t="s">
        <v>530</v>
      </c>
      <c r="AC30" s="25"/>
      <c r="AD30" s="25"/>
      <c r="AE30" s="25"/>
      <c r="AF30" s="24"/>
      <c r="AK30" s="36" t="str">
        <f t="shared" si="7"/>
        <v>c</v>
      </c>
    </row>
    <row r="31" spans="1:37" ht="13.5" customHeight="1" x14ac:dyDescent="0.2">
      <c r="A31" s="9"/>
      <c r="B31" s="9"/>
      <c r="F31" s="14" t="s">
        <v>207</v>
      </c>
      <c r="G31" s="13"/>
      <c r="H31" s="9" t="str">
        <f t="shared" si="1"/>
        <v/>
      </c>
      <c r="I31" s="9" t="str">
        <f t="shared" si="5"/>
        <v>一般会計</v>
      </c>
      <c r="K31" s="9"/>
      <c r="L31" s="9"/>
      <c r="O31" s="9"/>
      <c r="P31" s="9"/>
      <c r="Q31" s="15"/>
      <c r="T31" s="9"/>
      <c r="U31" s="26" t="s">
        <v>552</v>
      </c>
      <c r="Y31" s="26" t="s">
        <v>307</v>
      </c>
      <c r="Z31" s="26" t="s">
        <v>437</v>
      </c>
      <c r="AA31" s="59" t="s">
        <v>401</v>
      </c>
      <c r="AB31" s="59" t="s">
        <v>531</v>
      </c>
      <c r="AC31" s="25"/>
      <c r="AD31" s="25"/>
      <c r="AE31" s="25"/>
      <c r="AF31" s="24"/>
      <c r="AK31" s="36" t="str">
        <f t="shared" si="7"/>
        <v>d</v>
      </c>
    </row>
    <row r="32" spans="1:37" ht="13.5" customHeight="1" x14ac:dyDescent="0.2">
      <c r="A32" s="9"/>
      <c r="B32" s="9"/>
      <c r="F32" s="14" t="s">
        <v>208</v>
      </c>
      <c r="G32" s="13"/>
      <c r="H32" s="9" t="str">
        <f t="shared" si="1"/>
        <v/>
      </c>
      <c r="I32" s="9" t="str">
        <f t="shared" si="5"/>
        <v>一般会計</v>
      </c>
      <c r="K32" s="9"/>
      <c r="L32" s="9"/>
      <c r="O32" s="9"/>
      <c r="P32" s="9"/>
      <c r="Q32" s="15"/>
      <c r="T32" s="9"/>
      <c r="U32" s="26" t="s">
        <v>553</v>
      </c>
      <c r="Y32" s="26" t="s">
        <v>308</v>
      </c>
      <c r="Z32" s="26" t="s">
        <v>438</v>
      </c>
      <c r="AA32" s="59" t="s">
        <v>65</v>
      </c>
      <c r="AB32" s="59" t="s">
        <v>65</v>
      </c>
      <c r="AC32" s="25"/>
      <c r="AD32" s="25"/>
      <c r="AE32" s="25"/>
      <c r="AF32" s="24"/>
      <c r="AK32" s="36" t="str">
        <f t="shared" si="7"/>
        <v>e</v>
      </c>
    </row>
    <row r="33" spans="1:37" ht="13.5" customHeight="1" x14ac:dyDescent="0.2">
      <c r="A33" s="9"/>
      <c r="B33" s="9"/>
      <c r="F33" s="14" t="s">
        <v>209</v>
      </c>
      <c r="G33" s="13"/>
      <c r="H33" s="9" t="str">
        <f t="shared" si="1"/>
        <v/>
      </c>
      <c r="I33" s="9" t="str">
        <f t="shared" si="5"/>
        <v>一般会計</v>
      </c>
      <c r="K33" s="9"/>
      <c r="L33" s="9"/>
      <c r="O33" s="9"/>
      <c r="P33" s="9"/>
      <c r="Q33" s="15"/>
      <c r="T33" s="9"/>
      <c r="U33" s="26" t="s">
        <v>554</v>
      </c>
      <c r="Y33" s="26" t="s">
        <v>309</v>
      </c>
      <c r="Z33" s="26" t="s">
        <v>439</v>
      </c>
      <c r="AA33" s="47"/>
      <c r="AB33" s="25"/>
      <c r="AC33" s="25"/>
      <c r="AD33" s="25"/>
      <c r="AE33" s="25"/>
      <c r="AF33" s="24"/>
      <c r="AK33" s="36" t="str">
        <f t="shared" si="7"/>
        <v>f</v>
      </c>
    </row>
    <row r="34" spans="1:37" ht="13.5" customHeight="1" x14ac:dyDescent="0.2">
      <c r="A34" s="9"/>
      <c r="B34" s="9"/>
      <c r="F34" s="14" t="s">
        <v>210</v>
      </c>
      <c r="G34" s="13"/>
      <c r="H34" s="9" t="str">
        <f t="shared" si="1"/>
        <v/>
      </c>
      <c r="I34" s="9" t="str">
        <f t="shared" si="5"/>
        <v>一般会計</v>
      </c>
      <c r="K34" s="9"/>
      <c r="L34" s="9"/>
      <c r="O34" s="9"/>
      <c r="P34" s="9"/>
      <c r="Q34" s="15"/>
      <c r="T34" s="9"/>
      <c r="U34" s="26" t="s">
        <v>555</v>
      </c>
      <c r="Y34" s="26" t="s">
        <v>310</v>
      </c>
      <c r="Z34" s="26" t="s">
        <v>440</v>
      </c>
      <c r="AB34" s="25"/>
      <c r="AC34" s="25"/>
      <c r="AD34" s="25"/>
      <c r="AE34" s="25"/>
      <c r="AF34" s="24"/>
      <c r="AK34" s="36" t="str">
        <f t="shared" si="7"/>
        <v>g</v>
      </c>
    </row>
    <row r="35" spans="1:37" ht="13.5" customHeight="1" x14ac:dyDescent="0.2">
      <c r="A35" s="9"/>
      <c r="B35" s="9"/>
      <c r="F35" s="14" t="s">
        <v>211</v>
      </c>
      <c r="G35" s="13"/>
      <c r="H35" s="9" t="str">
        <f t="shared" si="1"/>
        <v/>
      </c>
      <c r="I35" s="9" t="str">
        <f t="shared" si="5"/>
        <v>一般会計</v>
      </c>
      <c r="K35" s="9"/>
      <c r="L35" s="9"/>
      <c r="O35" s="9"/>
      <c r="P35" s="9"/>
      <c r="Q35" s="15"/>
      <c r="T35" s="9"/>
      <c r="Y35" s="26" t="s">
        <v>311</v>
      </c>
      <c r="Z35" s="26" t="s">
        <v>441</v>
      </c>
      <c r="AC35" s="25"/>
      <c r="AF35" s="24"/>
      <c r="AK35" s="36" t="str">
        <f t="shared" si="7"/>
        <v>h</v>
      </c>
    </row>
    <row r="36" spans="1:37" ht="13.5" customHeight="1" x14ac:dyDescent="0.2">
      <c r="A36" s="9"/>
      <c r="B36" s="9"/>
      <c r="F36" s="14" t="s">
        <v>212</v>
      </c>
      <c r="G36" s="13"/>
      <c r="H36" s="9" t="str">
        <f t="shared" si="1"/>
        <v/>
      </c>
      <c r="I36" s="9" t="str">
        <f t="shared" si="5"/>
        <v>一般会計</v>
      </c>
      <c r="K36" s="9"/>
      <c r="L36" s="9"/>
      <c r="O36" s="9"/>
      <c r="P36" s="9"/>
      <c r="Q36" s="15"/>
      <c r="T36" s="9"/>
      <c r="U36" s="26" t="s">
        <v>556</v>
      </c>
      <c r="Y36" s="26" t="s">
        <v>312</v>
      </c>
      <c r="Z36" s="26" t="s">
        <v>442</v>
      </c>
      <c r="AF36" s="24"/>
      <c r="AK36" s="36" t="str">
        <f t="shared" si="7"/>
        <v>i</v>
      </c>
    </row>
    <row r="37" spans="1:37" ht="13.5" customHeight="1" x14ac:dyDescent="0.2">
      <c r="A37" s="9"/>
      <c r="B37" s="9"/>
      <c r="F37" s="9"/>
      <c r="G37" s="15"/>
      <c r="H37" s="9" t="str">
        <f t="shared" si="1"/>
        <v/>
      </c>
      <c r="I37" s="9" t="str">
        <f t="shared" si="5"/>
        <v>一般会計</v>
      </c>
      <c r="K37" s="9"/>
      <c r="L37" s="9"/>
      <c r="O37" s="9"/>
      <c r="P37" s="9"/>
      <c r="Q37" s="15"/>
      <c r="T37" s="9"/>
      <c r="U37" s="26"/>
      <c r="Y37" s="26" t="s">
        <v>313</v>
      </c>
      <c r="Z37" s="26" t="s">
        <v>443</v>
      </c>
      <c r="AF37" s="24"/>
      <c r="AK37" s="36" t="str">
        <f t="shared" si="7"/>
        <v>j</v>
      </c>
    </row>
    <row r="38" spans="1:37" x14ac:dyDescent="0.2">
      <c r="A38" s="9"/>
      <c r="B38" s="9"/>
      <c r="F38" s="9"/>
      <c r="G38" s="15"/>
      <c r="K38" s="9"/>
      <c r="L38" s="9"/>
      <c r="O38" s="9"/>
      <c r="P38" s="9"/>
      <c r="Q38" s="15"/>
      <c r="T38" s="9"/>
      <c r="U38" s="26" t="s">
        <v>260</v>
      </c>
      <c r="Y38" s="26" t="s">
        <v>314</v>
      </c>
      <c r="Z38" s="26" t="s">
        <v>444</v>
      </c>
      <c r="AF38" s="24"/>
      <c r="AK38" s="36" t="str">
        <f t="shared" si="7"/>
        <v>k</v>
      </c>
    </row>
    <row r="39" spans="1:37" x14ac:dyDescent="0.2">
      <c r="A39" s="9"/>
      <c r="B39" s="9"/>
      <c r="F39" s="9" t="str">
        <f>I37</f>
        <v>一般会計</v>
      </c>
      <c r="G39" s="15"/>
      <c r="K39" s="9"/>
      <c r="L39" s="9"/>
      <c r="O39" s="9"/>
      <c r="P39" s="9"/>
      <c r="Q39" s="15"/>
      <c r="T39" s="9"/>
      <c r="U39" s="26" t="s">
        <v>263</v>
      </c>
      <c r="Y39" s="26" t="s">
        <v>315</v>
      </c>
      <c r="Z39" s="26" t="s">
        <v>445</v>
      </c>
      <c r="AF39" s="24"/>
      <c r="AK39" s="36" t="str">
        <f t="shared" si="7"/>
        <v>l</v>
      </c>
    </row>
    <row r="40" spans="1:37" x14ac:dyDescent="0.2">
      <c r="A40" s="9"/>
      <c r="B40" s="9"/>
      <c r="F40" s="9"/>
      <c r="G40" s="15"/>
      <c r="K40" s="9"/>
      <c r="L40" s="9"/>
      <c r="O40" s="9"/>
      <c r="P40" s="9"/>
      <c r="Q40" s="15"/>
      <c r="T40" s="9"/>
      <c r="Y40" s="26" t="s">
        <v>316</v>
      </c>
      <c r="Z40" s="26" t="s">
        <v>446</v>
      </c>
      <c r="AF40" s="24"/>
      <c r="AK40" s="36" t="str">
        <f t="shared" si="7"/>
        <v>m</v>
      </c>
    </row>
    <row r="41" spans="1:37" x14ac:dyDescent="0.2">
      <c r="A41" s="9"/>
      <c r="B41" s="9"/>
      <c r="F41" s="9"/>
      <c r="G41" s="15"/>
      <c r="K41" s="9"/>
      <c r="L41" s="9"/>
      <c r="O41" s="9"/>
      <c r="P41" s="9"/>
      <c r="Q41" s="15"/>
      <c r="T41" s="9"/>
      <c r="Y41" s="26" t="s">
        <v>317</v>
      </c>
      <c r="Z41" s="26" t="s">
        <v>447</v>
      </c>
      <c r="AF41" s="24"/>
      <c r="AK41" s="36" t="str">
        <f t="shared" si="7"/>
        <v>n</v>
      </c>
    </row>
    <row r="42" spans="1:37" x14ac:dyDescent="0.2">
      <c r="A42" s="9"/>
      <c r="B42" s="9"/>
      <c r="F42" s="9"/>
      <c r="G42" s="15"/>
      <c r="K42" s="9"/>
      <c r="L42" s="9"/>
      <c r="O42" s="9"/>
      <c r="P42" s="9"/>
      <c r="Q42" s="15"/>
      <c r="T42" s="9"/>
      <c r="Y42" s="26" t="s">
        <v>318</v>
      </c>
      <c r="Z42" s="26" t="s">
        <v>448</v>
      </c>
      <c r="AF42" s="24"/>
      <c r="AK42" s="36" t="str">
        <f t="shared" si="7"/>
        <v>o</v>
      </c>
    </row>
    <row r="43" spans="1:37" x14ac:dyDescent="0.2">
      <c r="A43" s="9"/>
      <c r="B43" s="9"/>
      <c r="F43" s="9"/>
      <c r="G43" s="15"/>
      <c r="K43" s="9"/>
      <c r="L43" s="9"/>
      <c r="O43" s="9"/>
      <c r="P43" s="9"/>
      <c r="Q43" s="15"/>
      <c r="T43" s="9"/>
      <c r="Y43" s="26" t="s">
        <v>319</v>
      </c>
      <c r="Z43" s="26" t="s">
        <v>449</v>
      </c>
      <c r="AF43" s="24"/>
      <c r="AK43" s="36" t="str">
        <f t="shared" si="7"/>
        <v>p</v>
      </c>
    </row>
    <row r="44" spans="1:37" x14ac:dyDescent="0.2">
      <c r="A44" s="9"/>
      <c r="B44" s="9"/>
      <c r="F44" s="9"/>
      <c r="G44" s="15"/>
      <c r="K44" s="9"/>
      <c r="L44" s="9"/>
      <c r="O44" s="9"/>
      <c r="P44" s="9"/>
      <c r="Q44" s="15"/>
      <c r="T44" s="9"/>
      <c r="Y44" s="26" t="s">
        <v>320</v>
      </c>
      <c r="Z44" s="26" t="s">
        <v>450</v>
      </c>
      <c r="AF44" s="24"/>
      <c r="AK44" s="36" t="str">
        <f t="shared" si="7"/>
        <v>q</v>
      </c>
    </row>
    <row r="45" spans="1:37" x14ac:dyDescent="0.2">
      <c r="A45" s="9"/>
      <c r="B45" s="9"/>
      <c r="F45" s="9"/>
      <c r="G45" s="15"/>
      <c r="K45" s="9"/>
      <c r="L45" s="9"/>
      <c r="O45" s="9"/>
      <c r="P45" s="9"/>
      <c r="Q45" s="15"/>
      <c r="T45" s="9"/>
      <c r="Y45" s="26" t="s">
        <v>321</v>
      </c>
      <c r="Z45" s="26" t="s">
        <v>451</v>
      </c>
      <c r="AF45" s="24"/>
      <c r="AK45" s="36" t="str">
        <f t="shared" si="7"/>
        <v>r</v>
      </c>
    </row>
    <row r="46" spans="1:37" x14ac:dyDescent="0.2">
      <c r="A46" s="9"/>
      <c r="B46" s="9"/>
      <c r="F46" s="9"/>
      <c r="G46" s="15"/>
      <c r="K46" s="9"/>
      <c r="L46" s="9"/>
      <c r="O46" s="9"/>
      <c r="P46" s="9"/>
      <c r="Q46" s="15"/>
      <c r="T46" s="9"/>
      <c r="Y46" s="26" t="s">
        <v>322</v>
      </c>
      <c r="Z46" s="26" t="s">
        <v>452</v>
      </c>
      <c r="AF46" s="24"/>
      <c r="AK46" s="36" t="str">
        <f t="shared" si="7"/>
        <v>s</v>
      </c>
    </row>
    <row r="47" spans="1:37" x14ac:dyDescent="0.2">
      <c r="A47" s="9"/>
      <c r="B47" s="9"/>
      <c r="F47" s="9"/>
      <c r="G47" s="15"/>
      <c r="K47" s="9"/>
      <c r="L47" s="9"/>
      <c r="O47" s="9"/>
      <c r="P47" s="9"/>
      <c r="Q47" s="15"/>
      <c r="T47" s="9"/>
      <c r="Y47" s="26" t="s">
        <v>323</v>
      </c>
      <c r="Z47" s="26" t="s">
        <v>453</v>
      </c>
      <c r="AF47" s="24"/>
      <c r="AK47" s="36" t="str">
        <f t="shared" si="7"/>
        <v>t</v>
      </c>
    </row>
    <row r="48" spans="1:37" x14ac:dyDescent="0.2">
      <c r="A48" s="9"/>
      <c r="B48" s="9"/>
      <c r="F48" s="9"/>
      <c r="G48" s="15"/>
      <c r="K48" s="9"/>
      <c r="L48" s="9"/>
      <c r="O48" s="9"/>
      <c r="P48" s="9"/>
      <c r="Q48" s="15"/>
      <c r="T48" s="9"/>
      <c r="Y48" s="26" t="s">
        <v>324</v>
      </c>
      <c r="Z48" s="26" t="s">
        <v>454</v>
      </c>
      <c r="AF48" s="24"/>
      <c r="AK48" s="36" t="str">
        <f t="shared" si="7"/>
        <v>u</v>
      </c>
    </row>
    <row r="49" spans="1:37" x14ac:dyDescent="0.2">
      <c r="A49" s="9"/>
      <c r="B49" s="9"/>
      <c r="F49" s="9"/>
      <c r="G49" s="15"/>
      <c r="K49" s="9"/>
      <c r="L49" s="9"/>
      <c r="O49" s="9"/>
      <c r="P49" s="9"/>
      <c r="Q49" s="15"/>
      <c r="T49" s="9"/>
      <c r="Y49" s="26" t="s">
        <v>325</v>
      </c>
      <c r="Z49" s="26" t="s">
        <v>455</v>
      </c>
      <c r="AF49" s="24"/>
      <c r="AK49" s="36" t="str">
        <f t="shared" si="7"/>
        <v>v</v>
      </c>
    </row>
    <row r="50" spans="1:37" x14ac:dyDescent="0.2">
      <c r="A50" s="9"/>
      <c r="B50" s="9"/>
      <c r="F50" s="9"/>
      <c r="G50" s="15"/>
      <c r="K50" s="9"/>
      <c r="L50" s="9"/>
      <c r="O50" s="9"/>
      <c r="P50" s="9"/>
      <c r="Q50" s="15"/>
      <c r="T50" s="9"/>
      <c r="Y50" s="26" t="s">
        <v>326</v>
      </c>
      <c r="Z50" s="26" t="s">
        <v>456</v>
      </c>
      <c r="AF50" s="24"/>
    </row>
    <row r="51" spans="1:37" x14ac:dyDescent="0.2">
      <c r="A51" s="9"/>
      <c r="B51" s="9"/>
      <c r="F51" s="9"/>
      <c r="G51" s="15"/>
      <c r="K51" s="9"/>
      <c r="L51" s="9"/>
      <c r="O51" s="9"/>
      <c r="P51" s="9"/>
      <c r="Q51" s="15"/>
      <c r="T51" s="9"/>
      <c r="Y51" s="26" t="s">
        <v>327</v>
      </c>
      <c r="Z51" s="26" t="s">
        <v>457</v>
      </c>
      <c r="AF51" s="24"/>
    </row>
    <row r="52" spans="1:37" x14ac:dyDescent="0.2">
      <c r="A52" s="9"/>
      <c r="B52" s="9"/>
      <c r="F52" s="9"/>
      <c r="G52" s="15"/>
      <c r="K52" s="9"/>
      <c r="L52" s="9"/>
      <c r="O52" s="9"/>
      <c r="P52" s="9"/>
      <c r="Q52" s="15"/>
      <c r="T52" s="9"/>
      <c r="Y52" s="26" t="s">
        <v>328</v>
      </c>
      <c r="Z52" s="26" t="s">
        <v>458</v>
      </c>
      <c r="AF52" s="24"/>
    </row>
    <row r="53" spans="1:37" x14ac:dyDescent="0.2">
      <c r="A53" s="9"/>
      <c r="B53" s="9"/>
      <c r="F53" s="9"/>
      <c r="G53" s="15"/>
      <c r="K53" s="9"/>
      <c r="L53" s="9"/>
      <c r="O53" s="9"/>
      <c r="P53" s="9"/>
      <c r="Q53" s="15"/>
      <c r="T53" s="9"/>
      <c r="Y53" s="26" t="s">
        <v>329</v>
      </c>
      <c r="Z53" s="26" t="s">
        <v>459</v>
      </c>
      <c r="AF53" s="24"/>
    </row>
    <row r="54" spans="1:37" x14ac:dyDescent="0.2">
      <c r="A54" s="9"/>
      <c r="B54" s="9"/>
      <c r="F54" s="9"/>
      <c r="G54" s="15"/>
      <c r="K54" s="9"/>
      <c r="L54" s="9"/>
      <c r="O54" s="9"/>
      <c r="P54" s="16"/>
      <c r="Q54" s="15"/>
      <c r="T54" s="9"/>
      <c r="Y54" s="26" t="s">
        <v>330</v>
      </c>
      <c r="Z54" s="26" t="s">
        <v>460</v>
      </c>
      <c r="AF54" s="24"/>
    </row>
    <row r="55" spans="1:37" x14ac:dyDescent="0.2">
      <c r="A55" s="9"/>
      <c r="B55" s="9"/>
      <c r="F55" s="9"/>
      <c r="G55" s="15"/>
      <c r="K55" s="9"/>
      <c r="L55" s="9"/>
      <c r="O55" s="9"/>
      <c r="P55" s="9"/>
      <c r="Q55" s="15"/>
      <c r="T55" s="9"/>
      <c r="Y55" s="26" t="s">
        <v>331</v>
      </c>
      <c r="Z55" s="26" t="s">
        <v>461</v>
      </c>
      <c r="AF55" s="24"/>
    </row>
    <row r="56" spans="1:37" x14ac:dyDescent="0.2">
      <c r="A56" s="9"/>
      <c r="B56" s="9"/>
      <c r="F56" s="9"/>
      <c r="G56" s="15"/>
      <c r="K56" s="9"/>
      <c r="L56" s="9"/>
      <c r="O56" s="9"/>
      <c r="P56" s="9"/>
      <c r="Q56" s="15"/>
      <c r="T56" s="9"/>
      <c r="Y56" s="26" t="s">
        <v>332</v>
      </c>
      <c r="Z56" s="26" t="s">
        <v>462</v>
      </c>
      <c r="AF56" s="24"/>
    </row>
    <row r="57" spans="1:37" x14ac:dyDescent="0.2">
      <c r="A57" s="9"/>
      <c r="B57" s="9"/>
      <c r="F57" s="9"/>
      <c r="G57" s="15"/>
      <c r="K57" s="9"/>
      <c r="L57" s="9"/>
      <c r="O57" s="9"/>
      <c r="P57" s="9"/>
      <c r="Q57" s="15"/>
      <c r="T57" s="9"/>
      <c r="Y57" s="26" t="s">
        <v>333</v>
      </c>
      <c r="Z57" s="26" t="s">
        <v>463</v>
      </c>
      <c r="AF57" s="24"/>
    </row>
    <row r="58" spans="1:37" x14ac:dyDescent="0.2">
      <c r="A58" s="9"/>
      <c r="B58" s="9"/>
      <c r="F58" s="9"/>
      <c r="G58" s="15"/>
      <c r="K58" s="9"/>
      <c r="L58" s="9"/>
      <c r="O58" s="9"/>
      <c r="P58" s="9"/>
      <c r="Q58" s="15"/>
      <c r="T58" s="9"/>
      <c r="Y58" s="26" t="s">
        <v>334</v>
      </c>
      <c r="Z58" s="26" t="s">
        <v>464</v>
      </c>
      <c r="AF58" s="24"/>
    </row>
    <row r="59" spans="1:37" x14ac:dyDescent="0.2">
      <c r="A59" s="9"/>
      <c r="B59" s="9"/>
      <c r="F59" s="9"/>
      <c r="G59" s="15"/>
      <c r="K59" s="9"/>
      <c r="L59" s="9"/>
      <c r="O59" s="9"/>
      <c r="P59" s="9"/>
      <c r="Q59" s="15"/>
      <c r="T59" s="9"/>
      <c r="Y59" s="26" t="s">
        <v>335</v>
      </c>
      <c r="Z59" s="26" t="s">
        <v>465</v>
      </c>
      <c r="AF59" s="24"/>
    </row>
    <row r="60" spans="1:37" x14ac:dyDescent="0.2">
      <c r="A60" s="9"/>
      <c r="B60" s="9"/>
      <c r="F60" s="9"/>
      <c r="G60" s="15"/>
      <c r="K60" s="9"/>
      <c r="L60" s="9"/>
      <c r="O60" s="9"/>
      <c r="P60" s="9"/>
      <c r="Q60" s="15"/>
      <c r="T60" s="9"/>
      <c r="Y60" s="26" t="s">
        <v>336</v>
      </c>
      <c r="Z60" s="26" t="s">
        <v>466</v>
      </c>
      <c r="AF60" s="24"/>
    </row>
    <row r="61" spans="1:37" x14ac:dyDescent="0.2">
      <c r="A61" s="9"/>
      <c r="B61" s="9"/>
      <c r="F61" s="9"/>
      <c r="G61" s="15"/>
      <c r="K61" s="9"/>
      <c r="L61" s="9"/>
      <c r="O61" s="9"/>
      <c r="P61" s="9"/>
      <c r="Q61" s="15"/>
      <c r="T61" s="9"/>
      <c r="Y61" s="26" t="s">
        <v>337</v>
      </c>
      <c r="Z61" s="26" t="s">
        <v>467</v>
      </c>
      <c r="AF61" s="24"/>
    </row>
    <row r="62" spans="1:37" x14ac:dyDescent="0.2">
      <c r="A62" s="9"/>
      <c r="B62" s="9"/>
      <c r="F62" s="9"/>
      <c r="G62" s="15"/>
      <c r="K62" s="9"/>
      <c r="L62" s="9"/>
      <c r="O62" s="9"/>
      <c r="P62" s="9"/>
      <c r="Q62" s="15"/>
      <c r="T62" s="9"/>
      <c r="Y62" s="26" t="s">
        <v>338</v>
      </c>
      <c r="Z62" s="26" t="s">
        <v>468</v>
      </c>
      <c r="AF62" s="24"/>
    </row>
    <row r="63" spans="1:37" x14ac:dyDescent="0.2">
      <c r="A63" s="9"/>
      <c r="B63" s="9"/>
      <c r="F63" s="9"/>
      <c r="G63" s="15"/>
      <c r="K63" s="9"/>
      <c r="L63" s="9"/>
      <c r="O63" s="9"/>
      <c r="P63" s="9"/>
      <c r="Q63" s="15"/>
      <c r="T63" s="9"/>
      <c r="Y63" s="26" t="s">
        <v>339</v>
      </c>
      <c r="Z63" s="26" t="s">
        <v>469</v>
      </c>
      <c r="AF63" s="24"/>
    </row>
    <row r="64" spans="1:37" x14ac:dyDescent="0.2">
      <c r="A64" s="9"/>
      <c r="B64" s="9"/>
      <c r="F64" s="9"/>
      <c r="G64" s="15"/>
      <c r="K64" s="9"/>
      <c r="L64" s="9"/>
      <c r="O64" s="9"/>
      <c r="P64" s="9"/>
      <c r="Q64" s="15"/>
      <c r="T64" s="9"/>
      <c r="Y64" s="26" t="s">
        <v>340</v>
      </c>
      <c r="Z64" s="26" t="s">
        <v>470</v>
      </c>
      <c r="AF64" s="24"/>
    </row>
    <row r="65" spans="1:32" x14ac:dyDescent="0.2">
      <c r="A65" s="9"/>
      <c r="B65" s="9"/>
      <c r="F65" s="9"/>
      <c r="G65" s="15"/>
      <c r="K65" s="9"/>
      <c r="L65" s="9"/>
      <c r="O65" s="9"/>
      <c r="P65" s="9"/>
      <c r="Q65" s="15"/>
      <c r="T65" s="9"/>
      <c r="Y65" s="26" t="s">
        <v>341</v>
      </c>
      <c r="Z65" s="26" t="s">
        <v>471</v>
      </c>
      <c r="AF65" s="24"/>
    </row>
    <row r="66" spans="1:32" x14ac:dyDescent="0.2">
      <c r="A66" s="9"/>
      <c r="B66" s="9"/>
      <c r="F66" s="9"/>
      <c r="G66" s="15"/>
      <c r="K66" s="9"/>
      <c r="L66" s="9"/>
      <c r="O66" s="9"/>
      <c r="P66" s="9"/>
      <c r="Q66" s="15"/>
      <c r="T66" s="9"/>
      <c r="Y66" s="26" t="s">
        <v>66</v>
      </c>
      <c r="Z66" s="26" t="s">
        <v>472</v>
      </c>
      <c r="AF66" s="24"/>
    </row>
    <row r="67" spans="1:32" x14ac:dyDescent="0.2">
      <c r="A67" s="9"/>
      <c r="B67" s="9"/>
      <c r="F67" s="9"/>
      <c r="G67" s="15"/>
      <c r="K67" s="9"/>
      <c r="L67" s="9"/>
      <c r="O67" s="9"/>
      <c r="P67" s="9"/>
      <c r="Q67" s="15"/>
      <c r="T67" s="9"/>
      <c r="Y67" s="26" t="s">
        <v>342</v>
      </c>
      <c r="Z67" s="26" t="s">
        <v>473</v>
      </c>
      <c r="AF67" s="24"/>
    </row>
    <row r="68" spans="1:32" x14ac:dyDescent="0.2">
      <c r="A68" s="9"/>
      <c r="B68" s="9"/>
      <c r="F68" s="9"/>
      <c r="G68" s="15"/>
      <c r="K68" s="9"/>
      <c r="L68" s="9"/>
      <c r="O68" s="9"/>
      <c r="P68" s="9"/>
      <c r="Q68" s="15"/>
      <c r="T68" s="9"/>
      <c r="Y68" s="26" t="s">
        <v>343</v>
      </c>
      <c r="Z68" s="26" t="s">
        <v>474</v>
      </c>
      <c r="AF68" s="24"/>
    </row>
    <row r="69" spans="1:32" x14ac:dyDescent="0.2">
      <c r="A69" s="9"/>
      <c r="B69" s="9"/>
      <c r="F69" s="9"/>
      <c r="G69" s="15"/>
      <c r="K69" s="9"/>
      <c r="L69" s="9"/>
      <c r="O69" s="9"/>
      <c r="P69" s="9"/>
      <c r="Q69" s="15"/>
      <c r="T69" s="9"/>
      <c r="Y69" s="26" t="s">
        <v>344</v>
      </c>
      <c r="Z69" s="26" t="s">
        <v>475</v>
      </c>
      <c r="AF69" s="24"/>
    </row>
    <row r="70" spans="1:32" x14ac:dyDescent="0.2">
      <c r="A70" s="9"/>
      <c r="B70" s="9"/>
      <c r="Y70" s="26" t="s">
        <v>345</v>
      </c>
      <c r="Z70" s="26" t="s">
        <v>476</v>
      </c>
    </row>
    <row r="71" spans="1:32" x14ac:dyDescent="0.2">
      <c r="Y71" s="26" t="s">
        <v>346</v>
      </c>
      <c r="Z71" s="26" t="s">
        <v>477</v>
      </c>
    </row>
    <row r="72" spans="1:32" x14ac:dyDescent="0.2">
      <c r="Y72" s="26" t="s">
        <v>347</v>
      </c>
      <c r="Z72" s="26" t="s">
        <v>478</v>
      </c>
    </row>
    <row r="73" spans="1:32" x14ac:dyDescent="0.2">
      <c r="Y73" s="26" t="s">
        <v>348</v>
      </c>
      <c r="Z73" s="26" t="s">
        <v>479</v>
      </c>
    </row>
    <row r="74" spans="1:32" x14ac:dyDescent="0.2">
      <c r="Y74" s="26" t="s">
        <v>349</v>
      </c>
      <c r="Z74" s="26" t="s">
        <v>480</v>
      </c>
    </row>
    <row r="75" spans="1:32" x14ac:dyDescent="0.2">
      <c r="Y75" s="26" t="s">
        <v>350</v>
      </c>
      <c r="Z75" s="26" t="s">
        <v>481</v>
      </c>
    </row>
    <row r="76" spans="1:32" x14ac:dyDescent="0.2">
      <c r="Y76" s="26" t="s">
        <v>351</v>
      </c>
      <c r="Z76" s="26" t="s">
        <v>482</v>
      </c>
    </row>
    <row r="77" spans="1:32" x14ac:dyDescent="0.2">
      <c r="Y77" s="26" t="s">
        <v>352</v>
      </c>
      <c r="Z77" s="26" t="s">
        <v>483</v>
      </c>
    </row>
    <row r="78" spans="1:32" x14ac:dyDescent="0.2">
      <c r="Y78" s="26" t="s">
        <v>353</v>
      </c>
      <c r="Z78" s="26" t="s">
        <v>484</v>
      </c>
    </row>
    <row r="79" spans="1:32" x14ac:dyDescent="0.2">
      <c r="Y79" s="26" t="s">
        <v>354</v>
      </c>
      <c r="Z79" s="26" t="s">
        <v>485</v>
      </c>
    </row>
    <row r="80" spans="1:32" x14ac:dyDescent="0.2">
      <c r="Y80" s="26" t="s">
        <v>355</v>
      </c>
      <c r="Z80" s="26" t="s">
        <v>486</v>
      </c>
    </row>
    <row r="81" spans="25:26" x14ac:dyDescent="0.2">
      <c r="Y81" s="26" t="s">
        <v>356</v>
      </c>
      <c r="Z81" s="26" t="s">
        <v>487</v>
      </c>
    </row>
    <row r="82" spans="25:26" x14ac:dyDescent="0.2">
      <c r="Y82" s="26" t="s">
        <v>357</v>
      </c>
      <c r="Z82" s="26" t="s">
        <v>488</v>
      </c>
    </row>
    <row r="83" spans="25:26" x14ac:dyDescent="0.2">
      <c r="Y83" s="26" t="s">
        <v>358</v>
      </c>
      <c r="Z83" s="26" t="s">
        <v>489</v>
      </c>
    </row>
    <row r="84" spans="25:26" x14ac:dyDescent="0.2">
      <c r="Y84" s="26" t="s">
        <v>359</v>
      </c>
      <c r="Z84" s="26" t="s">
        <v>490</v>
      </c>
    </row>
    <row r="85" spans="25:26" x14ac:dyDescent="0.2">
      <c r="Y85" s="26" t="s">
        <v>360</v>
      </c>
      <c r="Z85" s="26" t="s">
        <v>491</v>
      </c>
    </row>
    <row r="86" spans="25:26" x14ac:dyDescent="0.2">
      <c r="Y86" s="26" t="s">
        <v>361</v>
      </c>
      <c r="Z86" s="26" t="s">
        <v>492</v>
      </c>
    </row>
    <row r="87" spans="25:26" x14ac:dyDescent="0.2">
      <c r="Y87" s="26" t="s">
        <v>362</v>
      </c>
      <c r="Z87" s="26" t="s">
        <v>493</v>
      </c>
    </row>
    <row r="88" spans="25:26" x14ac:dyDescent="0.2">
      <c r="Y88" s="26" t="s">
        <v>363</v>
      </c>
      <c r="Z88" s="26" t="s">
        <v>494</v>
      </c>
    </row>
    <row r="89" spans="25:26" x14ac:dyDescent="0.2">
      <c r="Y89" s="26" t="s">
        <v>364</v>
      </c>
      <c r="Z89" s="26" t="s">
        <v>495</v>
      </c>
    </row>
    <row r="90" spans="25:26" x14ac:dyDescent="0.2">
      <c r="Y90" s="26" t="s">
        <v>365</v>
      </c>
      <c r="Z90" s="26" t="s">
        <v>496</v>
      </c>
    </row>
    <row r="91" spans="25:26" x14ac:dyDescent="0.2">
      <c r="Y91" s="26" t="s">
        <v>366</v>
      </c>
      <c r="Z91" s="26" t="s">
        <v>497</v>
      </c>
    </row>
    <row r="92" spans="25:26" x14ac:dyDescent="0.2">
      <c r="Y92" s="26" t="s">
        <v>367</v>
      </c>
      <c r="Z92" s="26" t="s">
        <v>498</v>
      </c>
    </row>
    <row r="93" spans="25:26" x14ac:dyDescent="0.2">
      <c r="Y93" s="26" t="s">
        <v>368</v>
      </c>
      <c r="Z93" s="26" t="s">
        <v>499</v>
      </c>
    </row>
    <row r="94" spans="25:26" x14ac:dyDescent="0.2">
      <c r="Y94" s="26" t="s">
        <v>369</v>
      </c>
      <c r="Z94" s="26" t="s">
        <v>500</v>
      </c>
    </row>
    <row r="95" spans="25:26" x14ac:dyDescent="0.2">
      <c r="Y95" s="26" t="s">
        <v>370</v>
      </c>
      <c r="Z95" s="26" t="s">
        <v>501</v>
      </c>
    </row>
    <row r="96" spans="25:26" x14ac:dyDescent="0.2">
      <c r="Y96" s="26" t="s">
        <v>272</v>
      </c>
      <c r="Z96" s="26" t="s">
        <v>502</v>
      </c>
    </row>
    <row r="97" spans="25:26" x14ac:dyDescent="0.2">
      <c r="Y97" s="26" t="s">
        <v>371</v>
      </c>
      <c r="Z97" s="26" t="s">
        <v>503</v>
      </c>
    </row>
    <row r="98" spans="25:26" x14ac:dyDescent="0.2">
      <c r="Y98" s="26" t="s">
        <v>372</v>
      </c>
      <c r="Z98" s="26" t="s">
        <v>504</v>
      </c>
    </row>
    <row r="99" spans="25:26" x14ac:dyDescent="0.2">
      <c r="Y99" s="26" t="s">
        <v>402</v>
      </c>
      <c r="Z99" s="26" t="s">
        <v>505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2021-08-31T12:56:14Z</dcterms:created>
  <dcterms:modified xsi:type="dcterms:W3CDTF">2022-03-16T01:47:51Z</dcterms:modified>
</cp:coreProperties>
</file>