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3984" windowWidth="29040" windowHeight="15840"/>
  </bookViews>
  <sheets>
    <sheet name="行政事業レビューシート" sheetId="3" r:id="rId1"/>
    <sheet name="入力規則等" sheetId="4" r:id="rId2"/>
    <sheet name="別紙2" sheetId="8" r:id="rId3"/>
    <sheet name="別紙3" sheetId="7" r:id="rId4"/>
  </sheets>
  <definedNames>
    <definedName name="_xlnm._FilterDatabase" localSheetId="0" hidden="1">行政事業レビューシート!$BF$1:$BF$250</definedName>
    <definedName name="_xlnm._FilterDatabase" localSheetId="2" hidden="1">別紙2!$BF$1:$BF$40</definedName>
    <definedName name="_xlnm._FilterDatabase" localSheetId="3" hidden="1">別紙3!$BF$1:$BF$12</definedName>
    <definedName name="_xlnm.Print_Area" localSheetId="0">行政事業レビューシート!$A$1:$AX$250</definedName>
    <definedName name="_xlnm.Print_Area" localSheetId="3">別紙3!$A$1:$AX$11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Y6" i="8" l="1"/>
  <c r="AU6" i="8"/>
  <c r="Y11" i="8"/>
  <c r="AU11" i="8"/>
  <c r="Y16" i="8"/>
  <c r="AU16" i="8"/>
  <c r="Y21" i="8"/>
  <c r="AU21" i="8"/>
  <c r="Y26" i="8"/>
  <c r="AU26" i="8"/>
  <c r="Y30" i="8"/>
  <c r="AU30" i="8"/>
  <c r="Y34" i="8"/>
  <c r="AU34" i="8" l="1"/>
  <c r="Y38" i="8"/>
  <c r="AU38" i="8"/>
  <c r="AY35" i="8"/>
  <c r="AY38" i="8" s="1"/>
  <c r="AY31" i="8"/>
  <c r="AY27" i="8"/>
  <c r="AY23" i="8"/>
  <c r="AY17" i="8"/>
  <c r="AY21" i="8" s="1"/>
  <c r="AY12" i="8"/>
  <c r="AY7" i="8"/>
  <c r="AY2" i="8"/>
  <c r="AY36" i="8" l="1"/>
  <c r="AY4" i="8"/>
  <c r="AY8" i="8"/>
  <c r="AY10" i="8"/>
  <c r="AY16" i="8"/>
  <c r="AY18" i="8"/>
  <c r="AY20" i="8"/>
  <c r="AY28" i="8"/>
  <c r="AY33" i="8"/>
  <c r="AY34" i="8"/>
  <c r="AY13" i="8"/>
  <c r="AY15" i="8"/>
  <c r="AY14" i="8"/>
  <c r="AY26" i="8"/>
  <c r="AY25" i="8"/>
  <c r="AY24" i="8"/>
  <c r="AY5" i="8"/>
  <c r="AY3" i="8"/>
  <c r="AY6" i="8"/>
  <c r="AY9" i="8"/>
  <c r="AY11" i="8"/>
  <c r="AY29" i="8"/>
  <c r="AY30" i="8"/>
  <c r="AY19" i="8"/>
  <c r="AY32" i="8"/>
  <c r="AY37" i="8"/>
  <c r="L101" i="3" l="1"/>
  <c r="I101" i="3"/>
  <c r="L100" i="3"/>
  <c r="I100" i="3"/>
  <c r="AY250" i="3" l="1"/>
  <c r="AY249" i="3"/>
  <c r="AY248" i="3"/>
  <c r="AY247" i="3"/>
  <c r="AY246" i="3"/>
  <c r="AY245" i="3"/>
  <c r="AY244" i="3"/>
  <c r="AY243" i="3"/>
  <c r="AY242" i="3"/>
  <c r="AY237" i="3"/>
  <c r="AY236" i="3"/>
  <c r="AY232" i="3"/>
  <c r="AY234" i="3" s="1"/>
  <c r="AY231" i="3"/>
  <c r="AY227" i="3"/>
  <c r="AY228" i="3" s="1"/>
  <c r="AY223" i="3"/>
  <c r="AY224" i="3" s="1"/>
  <c r="AY219" i="3"/>
  <c r="AY220" i="3" s="1"/>
  <c r="AY215" i="3"/>
  <c r="AY218" i="3" s="1"/>
  <c r="AY211" i="3"/>
  <c r="AY212" i="3" s="1"/>
  <c r="AY210" i="3"/>
  <c r="AY206" i="3"/>
  <c r="AY207" i="3" s="1"/>
  <c r="AY205" i="3"/>
  <c r="AY204" i="3"/>
  <c r="AY203" i="3"/>
  <c r="AY202" i="3"/>
  <c r="AY201" i="3"/>
  <c r="AY200" i="3"/>
  <c r="AY199" i="3"/>
  <c r="AY198" i="3"/>
  <c r="AY197" i="3"/>
  <c r="AY190" i="3"/>
  <c r="AY185" i="3"/>
  <c r="AY181" i="3"/>
  <c r="AY184" i="3" s="1"/>
  <c r="AY176" i="3"/>
  <c r="AY76" i="3"/>
  <c r="AY77" i="3" s="1"/>
  <c r="AY78" i="3" s="1"/>
  <c r="AY71" i="3"/>
  <c r="AY72" i="3" s="1"/>
  <c r="AY66" i="3"/>
  <c r="AY69" i="3" s="1"/>
  <c r="AY65" i="3"/>
  <c r="AY62" i="3"/>
  <c r="AY64" i="3" s="1"/>
  <c r="AY60" i="3"/>
  <c r="AY61" i="3" s="1"/>
  <c r="AY57" i="3"/>
  <c r="AY58" i="3" s="1"/>
  <c r="AY53" i="3"/>
  <c r="AY56" i="3" s="1"/>
  <c r="AY51" i="3"/>
  <c r="AY52" i="3" s="1"/>
  <c r="AY48" i="3"/>
  <c r="AY49" i="3" s="1"/>
  <c r="AY42" i="3"/>
  <c r="AY43" i="3" s="1"/>
  <c r="AY32" i="3"/>
  <c r="AY34" i="3" s="1"/>
  <c r="AY74" i="3" l="1"/>
  <c r="AY55" i="3"/>
  <c r="AY233" i="3"/>
  <c r="AY50" i="3"/>
  <c r="AY68" i="3"/>
  <c r="AY70" i="3"/>
  <c r="AY209" i="3"/>
  <c r="AY221" i="3"/>
  <c r="AY67" i="3"/>
  <c r="AY73" i="3"/>
  <c r="AY75" i="3"/>
  <c r="AY208" i="3"/>
  <c r="AY213" i="3"/>
  <c r="AY226" i="3"/>
  <c r="AY54" i="3"/>
  <c r="AY217" i="3"/>
  <c r="AY222" i="3"/>
  <c r="AY37" i="3"/>
  <c r="AY38" i="3"/>
  <c r="AY182" i="3"/>
  <c r="AY183" i="3"/>
  <c r="AY63" i="3"/>
  <c r="AY33" i="3"/>
  <c r="AY44" i="3"/>
  <c r="AY178" i="3"/>
  <c r="AY187" i="3"/>
  <c r="AY35" i="3"/>
  <c r="AY188" i="3"/>
  <c r="AY36" i="3"/>
  <c r="AY59" i="3"/>
  <c r="AY177" i="3"/>
  <c r="AY179" i="3"/>
  <c r="AY180" i="3"/>
  <c r="AY186" i="3"/>
  <c r="AY189" i="3"/>
  <c r="AY214" i="3"/>
  <c r="AY216" i="3"/>
  <c r="AY225" i="3"/>
  <c r="AY235" i="3"/>
  <c r="AY229" i="3"/>
  <c r="AY230" i="3"/>
  <c r="AW123" i="3"/>
  <c r="AT123" i="3"/>
  <c r="AQ123" i="3"/>
  <c r="AL123" i="3"/>
  <c r="AI123" i="3"/>
  <c r="AF123" i="3"/>
  <c r="Z123" i="3"/>
  <c r="W123" i="3"/>
  <c r="T123" i="3"/>
  <c r="N123" i="3"/>
  <c r="K123" i="3"/>
  <c r="H123" i="3"/>
  <c r="AW122" i="3"/>
  <c r="AT122" i="3"/>
  <c r="AQ122" i="3"/>
  <c r="AL122" i="3"/>
  <c r="AI122" i="3"/>
  <c r="AF122" i="3"/>
  <c r="Z122" i="3"/>
  <c r="W122" i="3"/>
  <c r="T122" i="3"/>
  <c r="N122" i="3"/>
  <c r="K122" i="3"/>
  <c r="H122" i="3"/>
  <c r="AV2" i="3" l="1"/>
  <c r="AY5" i="7" l="1"/>
  <c r="AY11" i="7" l="1"/>
  <c r="AY10" i="7"/>
  <c r="AY6" i="7" l="1"/>
  <c r="AY7" i="7" s="1"/>
  <c r="AY2" i="7"/>
  <c r="AY4" i="7" s="1"/>
  <c r="AY3" i="7" l="1"/>
  <c r="AY8" i="7"/>
  <c r="AY9" i="7"/>
  <c r="C12" i="4" l="1"/>
  <c r="W24" i="3" l="1"/>
  <c r="C23" i="4" l="1"/>
  <c r="C24" i="4"/>
  <c r="W21" i="3" l="1"/>
  <c r="AD21" i="3"/>
  <c r="P21" i="3"/>
  <c r="P18" i="3" l="1"/>
  <c r="P20" i="3" s="1"/>
  <c r="W18" i="3"/>
  <c r="W20" i="3" s="1"/>
  <c r="Y189" i="3"/>
  <c r="AU189" i="3"/>
  <c r="Y184" i="3"/>
  <c r="AU184" i="3"/>
  <c r="Y180" i="3"/>
  <c r="AU180" i="3"/>
  <c r="AU175" i="3"/>
  <c r="Y175"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<sst xmlns="http://schemas.openxmlformats.org/spreadsheetml/2006/main" count="1375" uniqueCount="774">
  <si>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</si>
  <si>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</si>
  <si>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</si>
  <si>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</si>
  <si>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</si>
  <si>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</si>
  <si>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</si>
  <si>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</si>
  <si>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</si>
  <si>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</si>
  <si>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</si>
  <si>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</si>
  <si>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</si>
  <si>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</si>
  <si>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</si>
  <si>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</si>
  <si>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</si>
  <si>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</si>
  <si>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</si>
  <si>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</si>
  <si>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</si>
  <si>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</si>
  <si>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</si>
  <si>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</si>
  <si>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</si>
  <si>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</si>
  <si>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</si>
  <si>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</si>
  <si>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</si>
  <si>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</si>
  <si>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</si>
  <si>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</si>
  <si>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</si>
  <si>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</si>
  <si>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</si>
  <si>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</si>
  <si>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</si>
  <si>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</si>
  <si>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</si>
  <si>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</si>
  <si>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</si>
  <si>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</si>
  <si>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</si>
  <si>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</si>
  <si>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</si>
  <si>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</si>
  <si>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</si>
  <si>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</si>
  <si>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</si>
  <si>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</si>
  <si>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</si>
  <si>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</si>
  <si>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</si>
  <si>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</si>
  <si>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</si>
  <si>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</si>
  <si>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</si>
  <si>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</si>
  <si>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</si>
  <si>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</si>
  <si>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</si>
  <si>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</si>
  <si>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</si>
  <si>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</si>
  <si>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</si>
  <si>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</si>
  <si>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</si>
  <si>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</si>
  <si>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</si>
  <si>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</si>
  <si>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</si>
  <si>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</si>
  <si>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</si>
  <si>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</si>
  <si>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</si>
  <si>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</si>
  <si>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</si>
  <si>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</si>
  <si>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</si>
  <si>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</si>
  <si>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</si>
  <si>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</si>
  <si>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</si>
  <si>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</si>
  <si>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</si>
  <si>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</si>
  <si>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</si>
  <si>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</si>
  <si>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</si>
  <si>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</si>
  <si>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</si>
  <si>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</si>
  <si>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</si>
  <si>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</si>
  <si>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</si>
  <si>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</si>
  <si>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</si>
  <si>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</si>
  <si>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</si>
  <si>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</si>
  <si>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</si>
  <si>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</si>
  <si>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</si>
  <si>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</si>
  <si>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</si>
  <si>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</si>
  <si>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</si>
  <si>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</si>
  <si>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</si>
  <si>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</si>
  <si>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</si>
  <si>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</si>
  <si>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</si>
  <si>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</si>
  <si>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</si>
  <si>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</si>
  <si>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</si>
  <si>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</si>
  <si>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</si>
  <si>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</si>
  <si>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</si>
  <si>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</si>
  <si>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</si>
  <si>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</si>
  <si>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</si>
  <si>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</si>
  <si>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</si>
  <si>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</si>
  <si>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</si>
  <si>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</si>
  <si>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</si>
  <si>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</si>
  <si>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</si>
  <si>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</si>
  <si>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</si>
  <si>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</si>
  <si>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</si>
  <si>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</si>
  <si>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</si>
  <si>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</si>
  <si>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</si>
  <si>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</si>
  <si>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</si>
  <si>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</si>
  <si>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</si>
  <si>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</si>
  <si>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</si>
  <si>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</si>
  <si>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</si>
  <si>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</si>
  <si>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</si>
  <si>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</si>
  <si>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</si>
  <si>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</si>
  <si>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</si>
  <si>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</si>
  <si>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</si>
  <si>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</si>
  <si>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</si>
  <si>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</si>
  <si>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</si>
  <si>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</si>
  <si>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</si>
  <si>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</si>
  <si>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</si>
  <si>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</si>
  <si>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</si>
  <si>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</si>
  <si>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</si>
  <si>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</si>
  <si>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</si>
  <si>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</si>
  <si>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</si>
  <si>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</si>
  <si>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</si>
  <si>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</si>
  <si>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</si>
  <si>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</si>
  <si>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</si>
  <si>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</si>
  <si>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</si>
  <si>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</si>
  <si>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</si>
  <si>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</si>
  <si>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</si>
  <si>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</si>
  <si>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</si>
  <si>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</si>
  <si>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</si>
  <si>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</si>
  <si>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</si>
  <si>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</si>
  <si>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</si>
  <si>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</si>
  <si>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</si>
  <si>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</si>
  <si>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</si>
  <si>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</si>
  <si>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</si>
  <si>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</si>
  <si>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</si>
  <si>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</si>
  <si>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</si>
  <si>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</si>
  <si>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</si>
  <si>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</si>
  <si>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</si>
  <si>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</si>
  <si>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</si>
  <si>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</si>
  <si>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</si>
  <si>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</si>
  <si>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</si>
  <si>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</si>
  <si>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</si>
  <si>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</si>
  <si>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</si>
  <si>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</si>
  <si>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</si>
  <si>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</si>
  <si>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</si>
  <si>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</si>
  <si>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</si>
  <si>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</si>
  <si>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</si>
  <si>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</si>
  <si>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</si>
  <si>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</si>
  <si>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</si>
  <si>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</si>
  <si>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</si>
  <si>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</si>
  <si>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</si>
  <si>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</si>
  <si>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</si>
  <si>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</si>
  <si>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</si>
  <si>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</si>
  <si>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</si>
  <si>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</si>
  <si>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</si>
  <si>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</si>
  <si>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</si>
  <si>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</si>
  <si>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</si>
  <si>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</si>
  <si>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</si>
  <si>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</si>
  <si>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</si>
  <si>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</si>
  <si>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</si>
  <si>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</si>
  <si>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</si>
  <si>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</si>
  <si>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</si>
  <si>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</si>
  <si>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</si>
  <si>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</si>
  <si>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</si>
  <si>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</si>
  <si>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</si>
  <si>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</si>
  <si>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</si>
  <si>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</si>
  <si>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</si>
  <si>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</si>
  <si>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</si>
  <si>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</si>
  <si>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</si>
  <si>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</si>
  <si>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</si>
  <si>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</si>
  <si>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</si>
  <si>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</si>
  <si>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</si>
  <si>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</si>
  <si>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</si>
  <si>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</si>
  <si>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</si>
  <si>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</si>
  <si>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</si>
  <si>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</si>
  <si>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</si>
  <si>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</si>
  <si>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</si>
  <si>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</si>
  <si>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</si>
  <si>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</si>
  <si>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</si>
  <si>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</si>
  <si>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</si>
  <si>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</si>
  <si>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</si>
  <si>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</si>
  <si>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</si>
  <si>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</si>
  <si>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</si>
  <si>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</si>
  <si>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</si>
  <si>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</si>
  <si>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</si>
  <si>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</si>
  <si>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</si>
  <si>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</si>
  <si>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</si>
  <si>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</si>
  <si>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</si>
  <si>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</si>
  <si>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</si>
  <si>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</si>
  <si>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</si>
  <si>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</si>
  <si>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</si>
  <si>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</si>
  <si>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</si>
  <si>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</si>
  <si>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</si>
  <si>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</si>
  <si>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</si>
  <si>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</si>
  <si>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</si>
  <si>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</si>
  <si>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</si>
  <si>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</si>
  <si>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</si>
  <si>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</si>
  <si>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</si>
  <si>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</si>
  <si>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</si>
  <si>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</si>
  <si>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</si>
  <si>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</si>
  <si>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</si>
  <si>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</si>
  <si>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</si>
  <si>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</si>
  <si>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</si>
  <si>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</si>
  <si>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</si>
  <si>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</si>
  <si>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</si>
  <si>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</si>
  <si>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</si>
  <si>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</si>
  <si>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</si>
  <si>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</si>
  <si>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</si>
  <si>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</si>
  <si>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</si>
  <si>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</si>
  <si>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</si>
  <si>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</si>
  <si>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</si>
  <si>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</si>
  <si>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</si>
  <si>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</si>
  <si>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</si>
  <si>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</si>
  <si>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</si>
  <si>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</si>
  <si>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</si>
  <si>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</si>
  <si>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</si>
  <si>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</si>
  <si>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</si>
  <si>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</si>
  <si>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</si>
  <si>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</si>
  <si>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</si>
  <si>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</si>
  <si>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</si>
  <si>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</si>
  <si>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</si>
  <si>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</si>
  <si>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</si>
  <si>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</si>
  <si>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</si>
  <si>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</si>
  <si>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</si>
  <si>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</si>
  <si>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</si>
  <si>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</si>
  <si>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</si>
  <si>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</si>
  <si>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</si>
  <si>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</si>
  <si>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</si>
  <si>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</si>
  <si>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</si>
  <si>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</si>
  <si>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</si>
  <si>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</si>
  <si>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</si>
  <si>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</si>
  <si>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</si>
  <si>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</si>
  <si>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</si>
  <si>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</si>
  <si>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</si>
  <si>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</si>
  <si>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</si>
  <si>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</si>
  <si>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</si>
  <si>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</si>
  <si>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</si>
  <si>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</si>
  <si>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</si>
  <si>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</si>
  <si>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</si>
  <si>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</si>
  <si>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</si>
  <si>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</si>
  <si>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</si>
  <si>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</si>
  <si>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</si>
  <si>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</si>
  <si>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</si>
  <si>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</si>
  <si>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</si>
  <si>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</si>
  <si>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</si>
  <si>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</si>
  <si>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</si>
  <si>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</si>
  <si>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</si>
  <si>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</si>
  <si>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</si>
  <si>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</si>
  <si>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</si>
  <si>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</si>
  <si>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</si>
  <si>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</si>
  <si>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</si>
  <si>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</si>
  <si>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</si>
  <si>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</si>
  <si>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</si>
  <si>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</si>
  <si>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</si>
  <si>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</si>
  <si>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</si>
  <si>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</si>
  <si>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</si>
  <si>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</si>
  <si>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</si>
  <si>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</si>
  <si>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</si>
  <si>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</si>
  <si>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</si>
  <si>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</si>
  <si>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</si>
  <si>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</si>
  <si>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</si>
  <si>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</si>
  <si>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</si>
  <si>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</si>
  <si>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</si>
  <si>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</si>
  <si>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</si>
  <si>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</si>
  <si>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</si>
  <si>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</si>
  <si>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</si>
  <si>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</si>
  <si>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</si>
  <si>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</si>
  <si>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</si>
  <si>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</si>
  <si>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</si>
  <si>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</si>
  <si>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</si>
  <si>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</si>
  <si>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</si>
  <si>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</si>
  <si>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</si>
  <si>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</si>
  <si>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</si>
  <si>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</si>
  <si>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</si>
  <si>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</si>
  <si>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</si>
  <si>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</si>
  <si>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</si>
  <si>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</si>
  <si>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</si>
  <si>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</si>
  <si>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</si>
  <si>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</si>
  <si>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</si>
  <si>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</si>
  <si>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</si>
  <si>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</si>
  <si>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</si>
  <si>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</si>
  <si>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</si>
  <si>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</si>
  <si>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</si>
  <si>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</si>
  <si>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</si>
  <si>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</si>
  <si>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</si>
  <si>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</si>
  <si>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</si>
  <si>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</si>
  <si>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</si>
  <si>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</si>
  <si>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</si>
  <si>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</si>
  <si>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</si>
  <si>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</si>
  <si>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</si>
  <si>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</si>
  <si>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</si>
  <si>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</si>
  <si>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</si>
  <si>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</si>
  <si>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</si>
  <si>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</si>
  <si>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</si>
  <si>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</si>
  <si>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</si>
  <si>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</si>
  <si>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</si>
  <si>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</si>
  <si>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</si>
  <si>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</si>
  <si>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</si>
  <si>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</si>
  <si>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</si>
  <si>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</si>
  <si>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</si>
  <si>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</si>
  <si>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</si>
  <si>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</si>
  <si>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</si>
  <si>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</si>
  <si>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</si>
  <si>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</si>
  <si>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</si>
  <si>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</si>
  <si>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</si>
  <si>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</si>
  <si>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</si>
  <si>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</si>
  <si>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</si>
  <si>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</si>
  <si>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</si>
  <si>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</si>
  <si>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</si>
  <si>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</si>
  <si>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</si>
  <si>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</si>
  <si>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</si>
  <si>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</si>
  <si>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</si>
  <si>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</si>
  <si>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</si>
  <si>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</si>
  <si>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</si>
  <si>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</si>
  <si>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</si>
  <si>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</si>
  <si>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</si>
  <si>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</si>
  <si>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</si>
  <si>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</si>
  <si>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</si>
  <si>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</si>
  <si>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</si>
  <si>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</si>
  <si>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</si>
  <si>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</si>
  <si>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</si>
  <si>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</si>
  <si>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</si>
  <si>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</si>
  <si>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</si>
  <si>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</si>
  <si>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</si>
  <si>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</si>
  <si>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</si>
  <si>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</si>
  <si>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</si>
  <si>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</si>
  <si>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</si>
  <si>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</si>
  <si>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</si>
  <si>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</si>
  <si>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</si>
  <si>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</si>
  <si>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</si>
  <si>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</si>
  <si>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</si>
  <si>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</si>
  <si>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内閣官房</t>
    <phoneticPr fontId="5"/>
  </si>
  <si>
    <t>政府電子調達サービス関連システムの整備及び運用（情報通信技術調達等適正・効率化推進費）</t>
    <phoneticPr fontId="5"/>
  </si>
  <si>
    <t>内閣官房副長官補</t>
    <phoneticPr fontId="5"/>
  </si>
  <si>
    <t>情報通信技術（ＩＴ）総合戦略室</t>
    <phoneticPr fontId="5"/>
  </si>
  <si>
    <t>内閣参事官　吉田　宏平
内閣参事官　奥田　直彦</t>
    <phoneticPr fontId="5"/>
  </si>
  <si>
    <t>○</t>
  </si>
  <si>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十六号）附則第９条第１項</t>
    <phoneticPr fontId="5"/>
  </si>
  <si>
    <t>経済財政運営と改革の基本方針2019（令和元年6月21日閣議決定）、成長戦略実行計画（令和元年6月21日閣議決定）、世界最先端デジタル国家創造宣言・官民データ活用進基本計画（令和元年6月14日閣議決定）、政府情報システムの予算要求から執行の各段階における一元的なプロジェクト管理の強化について（令和元年6月4日デジタル・ガバメント閣僚会議決定）等</t>
    <phoneticPr fontId="5"/>
  </si>
  <si>
    <t>　　「電子政府推進計画」（平成20年12月25日各府省情報化統括責任者（ＣＩＯ）連絡会議決定）に基づき、「利用者本位で、透明性が高く、効率的で、安全な行政サービスの提供」と「行政内部の業務・システムの効率化」を目的として、システムの利用実態や利用者からの改善要望を踏まえた取組を推進する。
　政府調達（公共事業を除く。）手続の電子化に係る取組の一環として、政府内における調達情報の一元提供や入札参加資格審査の統一を図り、入札参加企業の利便性の向上及び負担軽減並びに行政事務の効率化を目的として、物品・役務等の入札参加資格について全省庁統一参加資格審査を実施するとともに、当該事務を行うシステムの円滑かつ安定的な稼働を提供する。</t>
    <phoneticPr fontId="5"/>
  </si>
  <si>
    <t>　政府調達（公共事業を除く。）手続の電子化の推進・実現を図る一環として、役務、物品等の調達に係る国の内部手続を原則電子化し、事業者が入札に参加しやすい環境を整備するとともに、事務処理の迅速化・合理化を図るため、電子調達システム（府省共通）のシステム開発を行う。具体的には、各府省個別に構築された電子入札システムの府省共通化を図るとともに、契約締結に係る事務手続の電子化・効率化を図るものである。
　全省庁統一資格（物品・役務等）に係る（ア）競争契約参加者の資格に関する官報公示事務、（イ）資格審査システムによる審査等事務、（ウ）申請書写の受領、申請書データ変換・入力、資格決定通知出力・発送等に係る事務、（エ）申請者及び事務担当者からの問合せ対応業務等全省庁統一参加資格審査の実施に必要な業務を実施しているほか、調達情報の一元的提供、システムの運用監視業務等を実施しており、システムの利用実態や利用者からの改善要望を踏まえたシステム提供、競争参加資格申請時の添付書類の撤廃等、利用者視点に立ったサービスを提供する。</t>
    <phoneticPr fontId="5"/>
  </si>
  <si>
    <t>令和6年度までにシステム利用件数を20%以上(対令和元年度比)増加する。</t>
    <rPh sb="0" eb="2">
      <t>レイワ</t>
    </rPh>
    <rPh sb="3" eb="5">
      <t>ネンド</t>
    </rPh>
    <rPh sb="20" eb="22">
      <t>イジョウ</t>
    </rPh>
    <rPh sb="23" eb="24">
      <t>タイ</t>
    </rPh>
    <rPh sb="24" eb="26">
      <t>レイワ</t>
    </rPh>
    <rPh sb="26" eb="28">
      <t>ガンネン</t>
    </rPh>
    <rPh sb="27" eb="29">
      <t>ネンド</t>
    </rPh>
    <rPh sb="29" eb="30">
      <t>ヒ</t>
    </rPh>
    <rPh sb="31" eb="33">
      <t>ゾウカ</t>
    </rPh>
    <phoneticPr fontId="3"/>
  </si>
  <si>
    <t>競争参加資格申請、電子入札・契約等　政府電子調達サービスを利用した件数</t>
    <rPh sb="9" eb="11">
      <t>デンシ</t>
    </rPh>
    <rPh sb="11" eb="13">
      <t>ニュウサツ</t>
    </rPh>
    <rPh sb="14" eb="16">
      <t>ケイヤク</t>
    </rPh>
    <rPh sb="16" eb="17">
      <t>トウ</t>
    </rPh>
    <rPh sb="18" eb="20">
      <t>セイフ</t>
    </rPh>
    <rPh sb="20" eb="22">
      <t>デンシ</t>
    </rPh>
    <rPh sb="22" eb="24">
      <t>チョウタツ</t>
    </rPh>
    <rPh sb="29" eb="31">
      <t>リヨウ</t>
    </rPh>
    <rPh sb="33" eb="35">
      <t>ケンスウ</t>
    </rPh>
    <phoneticPr fontId="3"/>
  </si>
  <si>
    <t>デジタル・ガバメント実行計画(令和元年12月20日　閣議決定)
総務省デジタル・ガバメント中長期計画（平成30年6月22日総務省行政情報化推進委員会決定。令和2年3月31日改定）</t>
    <rPh sb="10" eb="12">
      <t>ジッコウ</t>
    </rPh>
    <rPh sb="12" eb="14">
      <t>ケイカク</t>
    </rPh>
    <rPh sb="15" eb="17">
      <t>レイワ</t>
    </rPh>
    <rPh sb="17" eb="19">
      <t>ガンネン</t>
    </rPh>
    <rPh sb="21" eb="22">
      <t>ツキ</t>
    </rPh>
    <rPh sb="24" eb="25">
      <t>ヒ</t>
    </rPh>
    <rPh sb="26" eb="28">
      <t>カクギ</t>
    </rPh>
    <rPh sb="28" eb="30">
      <t>ケッテイ</t>
    </rPh>
    <rPh sb="32" eb="35">
      <t>ソウムショウ</t>
    </rPh>
    <rPh sb="45" eb="50">
      <t>チュウチョウキケイカク</t>
    </rPh>
    <rPh sb="61" eb="64">
      <t>ソウムショウ</t>
    </rPh>
    <rPh sb="64" eb="66">
      <t>ギョウセイ</t>
    </rPh>
    <rPh sb="66" eb="68">
      <t>ジョウホウ</t>
    </rPh>
    <rPh sb="68" eb="69">
      <t>カ</t>
    </rPh>
    <rPh sb="69" eb="71">
      <t>スイシン</t>
    </rPh>
    <rPh sb="71" eb="74">
      <t>イインカイ</t>
    </rPh>
    <rPh sb="74" eb="76">
      <t>ケッテイ</t>
    </rPh>
    <rPh sb="77" eb="79">
      <t>レイワ</t>
    </rPh>
    <rPh sb="80" eb="81">
      <t>ネン</t>
    </rPh>
    <rPh sb="82" eb="83">
      <t>ガツ</t>
    </rPh>
    <rPh sb="85" eb="86">
      <t>ニチ</t>
    </rPh>
    <rPh sb="86" eb="88">
      <t>カイテイ</t>
    </rPh>
    <phoneticPr fontId="3"/>
  </si>
  <si>
    <t>-</t>
  </si>
  <si>
    <t>件</t>
    <rPh sb="0" eb="1">
      <t>ケン</t>
    </rPh>
    <phoneticPr fontId="3"/>
  </si>
  <si>
    <t>全省庁統一参加資格審査の円滑な業務運営</t>
    <rPh sb="0" eb="3">
      <t>ゼンショウチョウ</t>
    </rPh>
    <rPh sb="3" eb="5">
      <t>トウイツ</t>
    </rPh>
    <rPh sb="5" eb="7">
      <t>サンカ</t>
    </rPh>
    <rPh sb="7" eb="9">
      <t>シカク</t>
    </rPh>
    <rPh sb="9" eb="11">
      <t>シンサ</t>
    </rPh>
    <rPh sb="12" eb="14">
      <t>エンカツ</t>
    </rPh>
    <rPh sb="15" eb="17">
      <t>ギョウム</t>
    </rPh>
    <rPh sb="17" eb="19">
      <t>ウンエイ</t>
    </rPh>
    <phoneticPr fontId="5"/>
  </si>
  <si>
    <t>（システム稼働率　99.5％以上）</t>
    <rPh sb="5" eb="8">
      <t>カドウリツ</t>
    </rPh>
    <rPh sb="14" eb="16">
      <t>イジョウ</t>
    </rPh>
    <phoneticPr fontId="5"/>
  </si>
  <si>
    <t>調達総合情報システム運用報告書サービスレベル指標実績</t>
    <rPh sb="0" eb="2">
      <t>チョウタツ</t>
    </rPh>
    <rPh sb="2" eb="4">
      <t>ソウゴウ</t>
    </rPh>
    <rPh sb="4" eb="6">
      <t>ジョウホウ</t>
    </rPh>
    <rPh sb="10" eb="12">
      <t>ウンヨウ</t>
    </rPh>
    <rPh sb="12" eb="15">
      <t>ホウコクショ</t>
    </rPh>
    <rPh sb="22" eb="24">
      <t>シヒョウ</t>
    </rPh>
    <rPh sb="24" eb="26">
      <t>ジッセキ</t>
    </rPh>
    <phoneticPr fontId="5"/>
  </si>
  <si>
    <t>企業等の利便性の向上
　　　電子入札・契約が可能な件数</t>
    <rPh sb="14" eb="16">
      <t>デンシ</t>
    </rPh>
    <rPh sb="16" eb="18">
      <t>ニュウサツ</t>
    </rPh>
    <rPh sb="19" eb="21">
      <t>ケイヤク</t>
    </rPh>
    <rPh sb="22" eb="24">
      <t>カノウ</t>
    </rPh>
    <rPh sb="25" eb="27">
      <t>ケンスウ</t>
    </rPh>
    <phoneticPr fontId="3"/>
  </si>
  <si>
    <t>企業等の利便性の向上
　　　競争参加統一資格の登録数
（統一資格は、3年ごとに全件を更新するため、3年間の最終年度（直近30年度）が最も登録数が多い。）</t>
    <rPh sb="0" eb="2">
      <t>キギョウ</t>
    </rPh>
    <rPh sb="2" eb="3">
      <t>トウ</t>
    </rPh>
    <rPh sb="4" eb="7">
      <t>リベンセイ</t>
    </rPh>
    <rPh sb="8" eb="10">
      <t>コウジョウ</t>
    </rPh>
    <rPh sb="14" eb="16">
      <t>キョウソウ</t>
    </rPh>
    <rPh sb="16" eb="18">
      <t>サンカ</t>
    </rPh>
    <rPh sb="18" eb="20">
      <t>トウイツ</t>
    </rPh>
    <rPh sb="20" eb="22">
      <t>シカク</t>
    </rPh>
    <rPh sb="23" eb="26">
      <t>トウロクスウ</t>
    </rPh>
    <rPh sb="28" eb="30">
      <t>トウイツ</t>
    </rPh>
    <rPh sb="30" eb="32">
      <t>シカク</t>
    </rPh>
    <rPh sb="35" eb="36">
      <t>ネン</t>
    </rPh>
    <rPh sb="39" eb="41">
      <t>ゼンケン</t>
    </rPh>
    <rPh sb="42" eb="44">
      <t>コウシン</t>
    </rPh>
    <rPh sb="50" eb="52">
      <t>ネンカン</t>
    </rPh>
    <rPh sb="53" eb="55">
      <t>サイシュウ</t>
    </rPh>
    <rPh sb="55" eb="57">
      <t>ネンド</t>
    </rPh>
    <rPh sb="58" eb="60">
      <t>チョッキン</t>
    </rPh>
    <rPh sb="62" eb="64">
      <t>ネンド</t>
    </rPh>
    <rPh sb="66" eb="67">
      <t>モット</t>
    </rPh>
    <rPh sb="68" eb="71">
      <t>トウロクスウ</t>
    </rPh>
    <rPh sb="72" eb="73">
      <t>オオ</t>
    </rPh>
    <phoneticPr fontId="5"/>
  </si>
  <si>
    <t>万件</t>
    <rPh sb="0" eb="2">
      <t>マンケン</t>
    </rPh>
    <phoneticPr fontId="5"/>
  </si>
  <si>
    <t>電子調達システムの維持運用に係る執行額
　／　電子入札・契約が可能な入札件数　　　　　　　　　　</t>
    <rPh sb="28" eb="30">
      <t>ケイヤク</t>
    </rPh>
    <phoneticPr fontId="5"/>
  </si>
  <si>
    <t>執行額／登録資格数　　　　　　　　　　　　　　</t>
    <rPh sb="0" eb="2">
      <t>シッコウ</t>
    </rPh>
    <rPh sb="2" eb="3">
      <t>ガク</t>
    </rPh>
    <rPh sb="4" eb="6">
      <t>トウロク</t>
    </rPh>
    <rPh sb="6" eb="8">
      <t>シカク</t>
    </rPh>
    <rPh sb="8" eb="9">
      <t>スウ</t>
    </rPh>
    <phoneticPr fontId="5"/>
  </si>
  <si>
    <t>千円</t>
    <rPh sb="0" eb="2">
      <t>センエン</t>
    </rPh>
    <phoneticPr fontId="3"/>
  </si>
  <si>
    <t>　　千円/件</t>
    <rPh sb="2" eb="4">
      <t>センエン</t>
    </rPh>
    <rPh sb="5" eb="6">
      <t>ケン</t>
    </rPh>
    <phoneticPr fontId="3"/>
  </si>
  <si>
    <t>円</t>
    <rPh sb="0" eb="1">
      <t>エン</t>
    </rPh>
    <phoneticPr fontId="5"/>
  </si>
  <si>
    <t>　　百万円/件</t>
    <rPh sb="2" eb="4">
      <t>ヒャクマン</t>
    </rPh>
    <rPh sb="4" eb="5">
      <t>エン</t>
    </rPh>
    <rPh sb="6" eb="7">
      <t>ケン</t>
    </rPh>
    <phoneticPr fontId="5"/>
  </si>
  <si>
    <t>781*1,000/33,967</t>
    <phoneticPr fontId="5"/>
  </si>
  <si>
    <t>1,039*1,000/35,000</t>
    <phoneticPr fontId="5"/>
  </si>
  <si>
    <t>（総務省政策）Ⅳ．電子政府・電子自治体</t>
    <rPh sb="1" eb="4">
      <t>ソウムショウ</t>
    </rPh>
    <rPh sb="4" eb="6">
      <t>セイサク</t>
    </rPh>
    <phoneticPr fontId="5"/>
  </si>
  <si>
    <t>電子政府・電子自治体の推進</t>
  </si>
  <si>
    <t>政府電子調達関連サービスを利用することにより、国は入札から請求まで電子化され事務処理の迅速化・合理化が図られ、事業者は調達窓口への移動・郵送費や契約書等の書類の保管費などのコストが削減されることとなるとともに、入札の透明性が確保されるため、国民の利便性の向上と行政運営の合理化、効率化及び透明性の向上等に寄与する。</t>
    <rPh sb="0" eb="2">
      <t>セイフ</t>
    </rPh>
    <rPh sb="6" eb="8">
      <t>カンレン</t>
    </rPh>
    <phoneticPr fontId="5"/>
  </si>
  <si>
    <t>（総務省政策）Ⅴ．情報通信（ＩＣＴ政策）</t>
    <rPh sb="1" eb="4">
      <t>ソウムショウ</t>
    </rPh>
    <rPh sb="4" eb="6">
      <t>セイサク</t>
    </rPh>
    <rPh sb="9" eb="13">
      <t>ジョウホウツウシン</t>
    </rPh>
    <rPh sb="17" eb="19">
      <t>セイサク</t>
    </rPh>
    <phoneticPr fontId="5"/>
  </si>
  <si>
    <t>２．情報通信技術高度利活用の推進</t>
  </si>
  <si>
    <t>システムの運用監視を適切に実施することにより、全省庁に対し安定的な統一参加資格審査を可能とすることで、統一参加資格申請者の調達窓口への移動・郵送コスト削減や行政事務を効率化することとなるため、ICT利活用により社会課題の解決を推進することに寄与する。</t>
    <phoneticPr fontId="5"/>
  </si>
  <si>
    <t>　国（政府）における調達情報の一元提供や入札参加資格
審査の統一による、入札参加企業の利便性の向上及び負
担軽減、加えて、入札参加企業の利便性の向上及び負担軽減並びに行政事務の効率化が図られるため、国民ニーズ・優先度が高い。
　また、職員、事業者等から意見・要望を聴取する等して、利便性の向上が図られるよう努めている。</t>
    <rPh sb="57" eb="58">
      <t>クワ</t>
    </rPh>
    <rPh sb="136" eb="137">
      <t>トウ</t>
    </rPh>
    <phoneticPr fontId="3"/>
  </si>
  <si>
    <t>　本システムは、国の方針に基づき、政府における入札参加資格審査の統一を図るものであり、公共調達に係る契約の締結に関する提出書類の電子化を進めるとともに、国のシステムの効率的運用のため、各省庁が運用していた電子入札・開札システムの府省共通化をはかるものであり、地方自治体、民間企業に委ねることはできない。</t>
    <rPh sb="1" eb="2">
      <t>ホン</t>
    </rPh>
    <rPh sb="8" eb="9">
      <t>クニ</t>
    </rPh>
    <rPh sb="10" eb="12">
      <t>ホウシン</t>
    </rPh>
    <rPh sb="13" eb="14">
      <t>モト</t>
    </rPh>
    <rPh sb="76" eb="77">
      <t>クニ</t>
    </rPh>
    <rPh sb="83" eb="86">
      <t>コウリツテキ</t>
    </rPh>
    <rPh sb="86" eb="88">
      <t>ウンヨウ</t>
    </rPh>
    <rPh sb="129" eb="131">
      <t>チホウ</t>
    </rPh>
    <rPh sb="131" eb="134">
      <t>ジチタイ</t>
    </rPh>
    <rPh sb="135" eb="137">
      <t>ミンカン</t>
    </rPh>
    <rPh sb="137" eb="139">
      <t>キギョウ</t>
    </rPh>
    <phoneticPr fontId="3"/>
  </si>
  <si>
    <t>　国の調達における公正な競争のために必要な事業であり、府省共通システムであることから、必要かつ適切であり、さらに、優先度の高い事業である。</t>
    <phoneticPr fontId="5"/>
  </si>
  <si>
    <t>有</t>
  </si>
  <si>
    <t>　本システムに係る経費は、受益者（利用者）である参画府省等と負担分担している。</t>
    <rPh sb="1" eb="2">
      <t>ホン</t>
    </rPh>
    <rPh sb="7" eb="8">
      <t>カカ</t>
    </rPh>
    <phoneticPr fontId="5"/>
  </si>
  <si>
    <t>　資金の流れの中間段階での支出については、より効率的に事業を実施するために真に必要なものに限定している。</t>
    <phoneticPr fontId="5"/>
  </si>
  <si>
    <t>‐</t>
  </si>
  <si>
    <t>　システム基盤を政府共通プラットフォーム上で運用すること
により、経費削減に取り組むと共に、経費の精査を行い、効率化を実施しているところ。
　また、新たな調達を行う際には、情報化統括責任者（ＣＩＯ）補佐官に調達仕様書やコストの妥当性を確認し、競争性の確保に努めている。</t>
    <rPh sb="38" eb="39">
      <t>ト</t>
    </rPh>
    <rPh sb="40" eb="41">
      <t>ク</t>
    </rPh>
    <rPh sb="43" eb="44">
      <t>トモ</t>
    </rPh>
    <rPh sb="46" eb="48">
      <t>ケイヒ</t>
    </rPh>
    <phoneticPr fontId="5"/>
  </si>
  <si>
    <t>　本システムで実施する応札件数は着実に増加してきており、システムの利便性向上の効果が現れている。</t>
    <rPh sb="1" eb="2">
      <t>ホン</t>
    </rPh>
    <rPh sb="7" eb="9">
      <t>ジッシ</t>
    </rPh>
    <rPh sb="11" eb="13">
      <t>オウサツ</t>
    </rPh>
    <rPh sb="13" eb="15">
      <t>ケンスウ</t>
    </rPh>
    <rPh sb="16" eb="18">
      <t>チャクジツ</t>
    </rPh>
    <rPh sb="19" eb="21">
      <t>ゾウカ</t>
    </rPh>
    <rPh sb="33" eb="36">
      <t>リベンセイ</t>
    </rPh>
    <rPh sb="36" eb="38">
      <t>コウジョウ</t>
    </rPh>
    <rPh sb="39" eb="41">
      <t>コウカ</t>
    </rPh>
    <rPh sb="42" eb="43">
      <t>アラワ</t>
    </rPh>
    <phoneticPr fontId="3"/>
  </si>
  <si>
    <t>　全省庁で統一的にシステム化することにより低コストでの実現が可能。</t>
  </si>
  <si>
    <t>　本システムで実施する入札件数は着実に増加してきており、システムの利便性向上の効果が現れている。</t>
    <rPh sb="1" eb="2">
      <t>ホン</t>
    </rPh>
    <rPh sb="7" eb="9">
      <t>ジッシ</t>
    </rPh>
    <rPh sb="11" eb="13">
      <t>ニュウサツ</t>
    </rPh>
    <rPh sb="13" eb="15">
      <t>ケンスウ</t>
    </rPh>
    <rPh sb="16" eb="18">
      <t>チャクジツ</t>
    </rPh>
    <rPh sb="19" eb="21">
      <t>ゾウカ</t>
    </rPh>
    <rPh sb="33" eb="36">
      <t>リベンセイ</t>
    </rPh>
    <rPh sb="36" eb="38">
      <t>コウジョウ</t>
    </rPh>
    <rPh sb="39" eb="41">
      <t>コウカ</t>
    </rPh>
    <rPh sb="42" eb="43">
      <t>アラワ</t>
    </rPh>
    <phoneticPr fontId="3"/>
  </si>
  <si>
    <t>全府省において利用されている。</t>
    <phoneticPr fontId="5"/>
  </si>
  <si>
    <t>　　事前に、情報化統括責任者（ＣＩＯ）補佐官から見積書の内容が妥当である旨の評価を得るなどコスト等の妥当性を確認している。</t>
    <phoneticPr fontId="5"/>
  </si>
  <si>
    <t>　参画府省等からの要望も踏まえ、各府省等と調整・合意に基づき機能改善及び追加を図っている。</t>
    <phoneticPr fontId="5"/>
  </si>
  <si>
    <t>総務省</t>
  </si>
  <si>
    <t>-</t>
    <phoneticPr fontId="5"/>
  </si>
  <si>
    <t>総務省（新23-0003）</t>
    <phoneticPr fontId="5"/>
  </si>
  <si>
    <t>総務省（0047）</t>
    <phoneticPr fontId="5"/>
  </si>
  <si>
    <t>総務省（0045）</t>
    <phoneticPr fontId="5"/>
  </si>
  <si>
    <t>総務省（0049）</t>
    <phoneticPr fontId="5"/>
  </si>
  <si>
    <t>総務省（0043）</t>
    <phoneticPr fontId="5"/>
  </si>
  <si>
    <t>総務省（新24-0014）</t>
    <phoneticPr fontId="5"/>
  </si>
  <si>
    <t>総務省（83）</t>
    <phoneticPr fontId="5"/>
  </si>
  <si>
    <t>総務省（76）</t>
    <phoneticPr fontId="5"/>
  </si>
  <si>
    <t>総務省（69）</t>
    <phoneticPr fontId="5"/>
  </si>
  <si>
    <t>総務省（70）</t>
    <phoneticPr fontId="5"/>
  </si>
  <si>
    <t>総務省（0070）</t>
    <phoneticPr fontId="5"/>
  </si>
  <si>
    <t>人件費</t>
    <rPh sb="0" eb="3">
      <t>ジンケンヒ</t>
    </rPh>
    <phoneticPr fontId="5"/>
  </si>
  <si>
    <t>電算機借料</t>
    <rPh sb="0" eb="3">
      <t>デンサンキ</t>
    </rPh>
    <rPh sb="3" eb="5">
      <t>シャクリョウ</t>
    </rPh>
    <phoneticPr fontId="5"/>
  </si>
  <si>
    <t>政府調達関連システムに関する設計、整備等に係る請負</t>
  </si>
  <si>
    <t>次期電子調達システムの機器・ソフトウェア賃貸借及び環境構築等の請負（国庫債務負担行為 令和元年度～令和5年度）</t>
  </si>
  <si>
    <t>調達ポータルの運用業務等の請負</t>
  </si>
  <si>
    <t>次期電子調達システムのアプリケーション保守業務の請負（国庫債務負担行為 令和元年度～令和5年度）</t>
  </si>
  <si>
    <t>調達ポータルの保守業務等の請負</t>
  </si>
  <si>
    <t>政府調達関連システムにおけるマイナンバーカードを活用した電子委任状対応に係る機能追加の請負</t>
  </si>
  <si>
    <t>政府調達関連システムにおけるデジタルデータ化等に係る機能追加等の請負（国庫債務負担行為 令和２年度～令和３年度）</t>
  </si>
  <si>
    <t>調達総合情報システムにおける運用業務の請負</t>
  </si>
  <si>
    <t>政府調達関連システムにおけるAI-OCR適用に係る検証等業務の請負</t>
  </si>
  <si>
    <t>電子調達システムにおける外部システム接続に係る動作確認業務の請負</t>
  </si>
  <si>
    <t>政府調達関連システムにおける利用検討連絡票作成支援等業務の請負</t>
  </si>
  <si>
    <t>調達ポータルにおけるマルチブラウザ対応に係る改修及び対象ブラウザの保守業務の請負（国庫債務負担行為 令和元年度～令和3年度）</t>
  </si>
  <si>
    <t>A.株式会社エヌ・ティ・ティ・データ</t>
    <phoneticPr fontId="5"/>
  </si>
  <si>
    <t>Ｂ．株式会社三菱総合研究所</t>
    <phoneticPr fontId="5"/>
  </si>
  <si>
    <t>調達総合情報システム機器・ソフトウェアの借入</t>
    <phoneticPr fontId="5"/>
  </si>
  <si>
    <t>株式会社エヌ・ティ・ティ・データ</t>
    <phoneticPr fontId="5"/>
  </si>
  <si>
    <t>政府調達関連システムに関する設計、整備等に係る請負（国庫債務負担行為 令和2年度～令和3年度）</t>
    <phoneticPr fontId="5"/>
  </si>
  <si>
    <t xml:space="preserve">株式会社エヌ・ティ・ティ・データ </t>
    <phoneticPr fontId="5"/>
  </si>
  <si>
    <t>次期電子調達システム運用・保守業務の請負（国庫債務負担行為 令和元年度～令和5年度）</t>
  </si>
  <si>
    <t>国庫債務負担行為等</t>
  </si>
  <si>
    <t>調達ポータルの運用業務等の請負（国庫債務負担行為 平成30年度～令和3年度）</t>
    <rPh sb="25" eb="27">
      <t>ヘイセイ</t>
    </rPh>
    <phoneticPr fontId="5"/>
  </si>
  <si>
    <t>政府調達関連システムにおけるマイナンバーカードを活用した電子委任状対応に係る機能追加の請負</t>
    <phoneticPr fontId="5"/>
  </si>
  <si>
    <t>次期電子調達システムアプリケーション保守業務の請負（国庫債務負担行為 令和元年度～令和5年度）</t>
  </si>
  <si>
    <t>調達ポータルの保守業務等の請負（国庫債務負担行為 平成30年度～令和3年度）</t>
    <rPh sb="25" eb="27">
      <t>ヘイセイ</t>
    </rPh>
    <phoneticPr fontId="5"/>
  </si>
  <si>
    <t>一般競争契約
（総合評価）</t>
    <phoneticPr fontId="5"/>
  </si>
  <si>
    <t>政府調達関連システムにおけるデジタルデータ化等に係る機能追加等の請負（国庫債務負担行為 令和２年度～令和３年度）</t>
    <phoneticPr fontId="5"/>
  </si>
  <si>
    <t>調達総合情報システムにおける運用業務の請負（国庫債務負担行為 平成30年度～令和3年度）</t>
    <rPh sb="31" eb="33">
      <t>ヘイセイ</t>
    </rPh>
    <phoneticPr fontId="5"/>
  </si>
  <si>
    <t>政府調達関連システムにおけるAI-OCR適用に係る検証等</t>
    <phoneticPr fontId="5"/>
  </si>
  <si>
    <t>調達ポータル等の開発及び運用保守・AP保守</t>
    <rPh sb="0" eb="2">
      <t>チョウタツ</t>
    </rPh>
    <rPh sb="6" eb="7">
      <t>ナド</t>
    </rPh>
    <rPh sb="8" eb="10">
      <t>カイハツ</t>
    </rPh>
    <rPh sb="10" eb="11">
      <t>オヨ</t>
    </rPh>
    <rPh sb="12" eb="14">
      <t>ウンヨウ</t>
    </rPh>
    <rPh sb="14" eb="16">
      <t>ホシュ</t>
    </rPh>
    <rPh sb="19" eb="21">
      <t>ホシュ</t>
    </rPh>
    <phoneticPr fontId="5"/>
  </si>
  <si>
    <t>電子調達システム等の開発、運用保守、AP保守</t>
    <rPh sb="0" eb="2">
      <t>デンシ</t>
    </rPh>
    <rPh sb="2" eb="4">
      <t>チョウタツ</t>
    </rPh>
    <rPh sb="8" eb="9">
      <t>トウ</t>
    </rPh>
    <rPh sb="10" eb="12">
      <t>カイハツ</t>
    </rPh>
    <rPh sb="13" eb="15">
      <t>ウンヨウ</t>
    </rPh>
    <rPh sb="15" eb="17">
      <t>ホシュ</t>
    </rPh>
    <rPh sb="20" eb="22">
      <t>ホシュ</t>
    </rPh>
    <phoneticPr fontId="5"/>
  </si>
  <si>
    <t>電子調達システムの運用</t>
    <rPh sb="0" eb="2">
      <t>デンシ</t>
    </rPh>
    <rPh sb="2" eb="4">
      <t>チョウタツ</t>
    </rPh>
    <rPh sb="9" eb="11">
      <t>ウンヨウ</t>
    </rPh>
    <phoneticPr fontId="5"/>
  </si>
  <si>
    <t>調達総合情報システム及び調達ポータルの運用保守</t>
    <rPh sb="0" eb="2">
      <t>チョウタツ</t>
    </rPh>
    <rPh sb="2" eb="4">
      <t>ソウゴウ</t>
    </rPh>
    <rPh sb="4" eb="6">
      <t>ジョウホウ</t>
    </rPh>
    <rPh sb="10" eb="11">
      <t>オヨ</t>
    </rPh>
    <rPh sb="12" eb="14">
      <t>チョウタツ</t>
    </rPh>
    <rPh sb="19" eb="21">
      <t>ウンヨウ</t>
    </rPh>
    <rPh sb="21" eb="23">
      <t>ホシュ</t>
    </rPh>
    <phoneticPr fontId="5"/>
  </si>
  <si>
    <t>調達ポータル等のヘルプデスク</t>
    <phoneticPr fontId="5"/>
  </si>
  <si>
    <t>電子調達システム等のヘルプデスク</t>
    <phoneticPr fontId="5"/>
  </si>
  <si>
    <t>調達ポータル等の開発</t>
    <rPh sb="0" eb="2">
      <t>チョウタツ</t>
    </rPh>
    <rPh sb="6" eb="7">
      <t>ナド</t>
    </rPh>
    <rPh sb="8" eb="10">
      <t>カイハツ</t>
    </rPh>
    <phoneticPr fontId="5"/>
  </si>
  <si>
    <t>電子調達システム等のＡＰ保守</t>
  </si>
  <si>
    <t>電子調達システムの運用保守</t>
  </si>
  <si>
    <t>調達総合情報システムの運用保守</t>
    <rPh sb="0" eb="2">
      <t>チョウタツ</t>
    </rPh>
    <rPh sb="2" eb="4">
      <t>ソウゴウ</t>
    </rPh>
    <rPh sb="4" eb="6">
      <t>ジョウホウ</t>
    </rPh>
    <rPh sb="11" eb="13">
      <t>ウンヨウ</t>
    </rPh>
    <rPh sb="13" eb="15">
      <t>ホシュ</t>
    </rPh>
    <phoneticPr fontId="5"/>
  </si>
  <si>
    <t>電子調達システムの開発</t>
  </si>
  <si>
    <t>電子調達システムの開発及びＡＰ保守</t>
  </si>
  <si>
    <t>電子調達システムの開発</t>
    <phoneticPr fontId="5"/>
  </si>
  <si>
    <t>調達総合情報システムの開発</t>
    <phoneticPr fontId="5"/>
  </si>
  <si>
    <t>人件費</t>
    <phoneticPr fontId="5"/>
  </si>
  <si>
    <t>調達ポータル等の開発</t>
    <phoneticPr fontId="5"/>
  </si>
  <si>
    <t>☑</t>
  </si>
  <si>
    <t>電子調達システムにおける研修及び講習会業務の請負</t>
    <phoneticPr fontId="5"/>
  </si>
  <si>
    <t>政府調達関連システムの更改に係る要件定義及び調達支援業務の請負</t>
    <phoneticPr fontId="5"/>
  </si>
  <si>
    <t>政府電子調達情報システムの要件定義に向けた
民側利用状況調査の請負</t>
    <phoneticPr fontId="5"/>
  </si>
  <si>
    <t xml:space="preserve">株式会社三菱総合研究所 </t>
    <phoneticPr fontId="5"/>
  </si>
  <si>
    <t>富士通エフ・オー・エム株式会社</t>
    <phoneticPr fontId="5"/>
  </si>
  <si>
    <t>一般競争契約
（総合評価）</t>
    <rPh sb="4" eb="6">
      <t>ケイヤク</t>
    </rPh>
    <phoneticPr fontId="5"/>
  </si>
  <si>
    <t>調達作成業務に係る資料作成支援、調査業務に係るサービスデザイン思考を取入れたワークショップの実施</t>
  </si>
  <si>
    <t>民側利用状況調査に係るアンケートデータの集計及び一次分析の実施</t>
  </si>
  <si>
    <t>民側利用状況調査に係る資材作成/発送・回収/問合せ対応の実施</t>
    <rPh sb="9" eb="10">
      <t>カカ</t>
    </rPh>
    <phoneticPr fontId="5"/>
  </si>
  <si>
    <t>株式会社NTTデータ・アイ</t>
    <phoneticPr fontId="5"/>
  </si>
  <si>
    <t>電子調達システム等の開発、運用保守、AP保守</t>
    <phoneticPr fontId="5"/>
  </si>
  <si>
    <t>調達ポータル等の開発及び運用保守、AP保守。</t>
    <phoneticPr fontId="5"/>
  </si>
  <si>
    <t>株式会社ＮＴＴデータＳＭＳ</t>
    <phoneticPr fontId="5"/>
  </si>
  <si>
    <t>調達総合情報システム及び調達ポータルの運用保守</t>
    <phoneticPr fontId="5"/>
  </si>
  <si>
    <t>電子調達システム等の運用</t>
    <phoneticPr fontId="5"/>
  </si>
  <si>
    <t>株式会社ユニバーサルコムピューターシステム</t>
    <phoneticPr fontId="5"/>
  </si>
  <si>
    <t>電子調達システム等のＡＰ保守</t>
    <rPh sb="8" eb="9">
      <t>トウ</t>
    </rPh>
    <phoneticPr fontId="5"/>
  </si>
  <si>
    <t>株式会社ユニバーサルコンピューターシステム</t>
    <phoneticPr fontId="5"/>
  </si>
  <si>
    <t xml:space="preserve">株式会社エヌ・ティ・ティ・データ </t>
  </si>
  <si>
    <t>-</t>
    <phoneticPr fontId="5"/>
  </si>
  <si>
    <t>人件費</t>
    <rPh sb="0" eb="3">
      <t>ジンケンヒ</t>
    </rPh>
    <phoneticPr fontId="5"/>
  </si>
  <si>
    <t>E. 株式会社セック</t>
    <phoneticPr fontId="5"/>
  </si>
  <si>
    <t>政府電子調達情報システムの要件定義に向けた民側利用状況調査の請負</t>
    <phoneticPr fontId="5"/>
  </si>
  <si>
    <t>株式会社エスエスイー</t>
    <phoneticPr fontId="5"/>
  </si>
  <si>
    <t>株式会社セック</t>
    <phoneticPr fontId="5"/>
  </si>
  <si>
    <t>D</t>
  </si>
  <si>
    <t>全省庁統一資格審査に関する業務の請負（国庫債務負担行為 令和2年度令和4年度）</t>
    <rPh sb="19" eb="21">
      <t>コッコ</t>
    </rPh>
    <rPh sb="21" eb="23">
      <t>サイム</t>
    </rPh>
    <rPh sb="23" eb="25">
      <t>フタン</t>
    </rPh>
    <rPh sb="25" eb="27">
      <t>コウイ</t>
    </rPh>
    <rPh sb="28" eb="30">
      <t>レイワ</t>
    </rPh>
    <rPh sb="31" eb="32">
      <t>ネン</t>
    </rPh>
    <rPh sb="32" eb="33">
      <t>ド</t>
    </rPh>
    <rPh sb="33" eb="35">
      <t>レイワ</t>
    </rPh>
    <rPh sb="36" eb="38">
      <t>ンrンフォ</t>
    </rPh>
    <phoneticPr fontId="5"/>
  </si>
  <si>
    <t>次期電子調達システムの運用・保守業務の請負（国庫債務負担行為 令和元年度～令和5年度）</t>
    <phoneticPr fontId="5"/>
  </si>
  <si>
    <t>Ｃ． 株式会社エスエスイー</t>
    <phoneticPr fontId="5"/>
  </si>
  <si>
    <t>電子調達システムにおける研修及び講習会業務の請負</t>
    <phoneticPr fontId="5"/>
  </si>
  <si>
    <t>D.富士通エフ・オー・エム株式会社</t>
    <phoneticPr fontId="5"/>
  </si>
  <si>
    <t>G.株式会社NTTデータ・アイ</t>
    <phoneticPr fontId="5"/>
  </si>
  <si>
    <t>F.みずほリース株式会社</t>
    <phoneticPr fontId="5"/>
  </si>
  <si>
    <t>Ｈ.株式会社ＮＴＴデータＳＭＳ</t>
    <phoneticPr fontId="5"/>
  </si>
  <si>
    <t>Ｉ.株式会社NTTデータ・スマートソーシング</t>
    <phoneticPr fontId="5"/>
  </si>
  <si>
    <t>Ｊ.株式会社ユニバーサルコムピューターシステム</t>
    <phoneticPr fontId="5"/>
  </si>
  <si>
    <t>Ｋ.株式会社ＮＴＣテクノロジー</t>
    <phoneticPr fontId="5"/>
  </si>
  <si>
    <t>Ｌ.株式会社ライターム</t>
    <phoneticPr fontId="5"/>
  </si>
  <si>
    <t>Ｍ.株式会社ライターム</t>
    <phoneticPr fontId="5"/>
  </si>
  <si>
    <t>Ｎ.日本電気株式会社</t>
    <phoneticPr fontId="5"/>
  </si>
  <si>
    <t>Ｏ.株式会社クニエ</t>
    <phoneticPr fontId="5"/>
  </si>
  <si>
    <t>Ｐ.株式会社Ｓｕｎ　Ａｓｔｅｒｉｓｋ</t>
    <phoneticPr fontId="5"/>
  </si>
  <si>
    <t>Ｑ.株式会社サーバーワークス</t>
    <phoneticPr fontId="5"/>
  </si>
  <si>
    <t>Ｒ.株式会社クルコム</t>
    <phoneticPr fontId="5"/>
  </si>
  <si>
    <t>Ｓ.株式会社ユー・エス・イー</t>
    <phoneticPr fontId="5"/>
  </si>
  <si>
    <t>Ｔ.リーブロード株式会社</t>
    <phoneticPr fontId="5"/>
  </si>
  <si>
    <t>Ｕ.エム・アール・アイ リサーチアソシエイツ株式会社</t>
    <phoneticPr fontId="5"/>
  </si>
  <si>
    <t>673*1000000/71296</t>
    <phoneticPr fontId="5"/>
  </si>
  <si>
    <t>881*1000000/73000</t>
    <phoneticPr fontId="5"/>
  </si>
  <si>
    <t>Ｖ.株式会社サーベイリサーチセンター</t>
    <phoneticPr fontId="5"/>
  </si>
  <si>
    <t>.みずほリース株式会社</t>
    <phoneticPr fontId="5"/>
  </si>
  <si>
    <t>調達総合情報システム用プリンタの借入（国庫債務負担行為 令和元年度～令和5年度）</t>
    <phoneticPr fontId="5"/>
  </si>
  <si>
    <t>E</t>
  </si>
  <si>
    <t>株式会社セック</t>
  </si>
  <si>
    <t>調達総合情報システムにおけるアプリケーション保守の請負（国庫債務負担行為 平成30年度～令和3年度）</t>
    <rPh sb="0" eb="2">
      <t>チョウタツ</t>
    </rPh>
    <rPh sb="2" eb="4">
      <t>ソウゴウ</t>
    </rPh>
    <rPh sb="4" eb="6">
      <t>ジョウホウ</t>
    </rPh>
    <rPh sb="22" eb="24">
      <t>ホシュ</t>
    </rPh>
    <rPh sb="25" eb="27">
      <t>ウケオイ</t>
    </rPh>
    <phoneticPr fontId="5"/>
  </si>
  <si>
    <t>全省庁統一資格審査に関する業務の請負（国庫債務負担行為 令和2年度～令和4年度）</t>
    <rPh sb="28" eb="30">
      <t>レイワ</t>
    </rPh>
    <phoneticPr fontId="5"/>
  </si>
  <si>
    <t>全省庁統一資格審査に関する業務の請負（国庫債務負担行為 令和2年度～令和4年度）</t>
    <rPh sb="28" eb="30">
      <t>レイワ</t>
    </rPh>
    <phoneticPr fontId="5"/>
  </si>
  <si>
    <t>調達総合情報システムにおけるアプリケーション保守の請負（国庫債務負担行為 平成30年度～令和3年度）</t>
    <phoneticPr fontId="5"/>
  </si>
  <si>
    <t>調達総合情報システム用プリンタの借入（国庫債務負担行為 令和元年度～令和5年度）</t>
    <rPh sb="28" eb="30">
      <t>レイワ</t>
    </rPh>
    <rPh sb="30" eb="31">
      <t>ガン</t>
    </rPh>
    <phoneticPr fontId="5"/>
  </si>
  <si>
    <t>株式会社NTTデータ・スマートソーシング</t>
    <phoneticPr fontId="5"/>
  </si>
  <si>
    <t>電子調達システムの維持運用</t>
    <phoneticPr fontId="5"/>
  </si>
  <si>
    <t>全省庁的統一資格審査実施経費</t>
    <phoneticPr fontId="5"/>
  </si>
  <si>
    <t xml:space="preserve">
職員旅費の予算の計上府省は総務省。
全省庁的統一資格審査実施経費の予算の計上府省は総務省。</t>
    <rPh sb="1" eb="3">
      <t>ショクイン</t>
    </rPh>
    <rPh sb="3" eb="5">
      <t>リョヒ</t>
    </rPh>
    <rPh sb="14" eb="17">
      <t>ソウムショウ</t>
    </rPh>
    <phoneticPr fontId="5"/>
  </si>
  <si>
    <t>　一般競争又は公募等を実施し、透明性・競争性の確保や経費の効率化に努めているが、結果として一者応札や随意契約となった事業もある。</t>
    <phoneticPr fontId="5"/>
  </si>
  <si>
    <t>システム経費について、引き続き精査を行い効率化を実施。</t>
    <phoneticPr fontId="5"/>
  </si>
  <si>
    <t>　本事業は、各省庁が現在運用している電子入札・開札システムの府省共通化を図るとともに、役務・物品等の調達に係る国の内部手続きの電子化を進めるものであり、企業等における入札等調達手続の電子化推進に向けた課題を把握しつつ、企業等の利便性の向上、行政事務の簡素化・効率化を着実に進めていくことが重要。
　予算執行の実施に当たっては、一般競争入札（総合評価を含む）により広く調達参加希望者を募集し、調達の透明性・公平性を確保し、適正・効率的な予算執行に努めた。</t>
    <phoneticPr fontId="5"/>
  </si>
  <si>
    <t>次年度予算計上省庁において、適切な執行に努めるとともに効率的に執行した実績を、引き続き概算要求に反映させること。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</si>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</sst>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102"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xf>
    <xf numFmtId="178" fontId="23" fillId="0" borderId="62" xfId="0" applyNumberFormat="1" applyFont="1" applyFill="1" applyBorder="1" applyAlignment="1" applyProtection="1">
      <alignment horizontal="center" vertical="center" wrapText="1"/>
      <protection locked="0"/>
    </xf>
    <xf numFmtId="0" fontId="11" fillId="0" borderId="146" xfId="1" applyFont="1" applyFill="1" applyBorder="1" applyAlignment="1" applyProtection="1">
      <alignment vertical="top"/>
    </xf>
    <xf numFmtId="0" fontId="11" fillId="0" borderId="82" xfId="1" applyFont="1" applyFill="1" applyBorder="1" applyAlignment="1" applyProtection="1">
      <alignment vertical="top"/>
      <protection locked="0"/>
    </xf>
    <xf numFmtId="0" fontId="11" fillId="0" borderId="147" xfId="1" applyFont="1" applyFill="1" applyBorder="1" applyAlignment="1" applyProtection="1">
      <alignment vertical="top"/>
      <protection locked="0"/>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111"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11"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11"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6" xfId="0" applyFont="1" applyFill="1" applyBorder="1" applyAlignment="1">
      <alignment horizontal="center" vertical="center" wrapText="1"/>
    </xf>
    <xf numFmtId="0" fontId="13" fillId="3" borderId="14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30" xfId="0" applyFont="1" applyFill="1" applyBorder="1" applyAlignment="1">
      <alignment horizontal="center" vertical="center"/>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142"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1" xfId="0" applyFont="1" applyFill="1" applyBorder="1" applyAlignment="1">
      <alignment horizontal="center" vertical="center"/>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6" fontId="3" fillId="5" borderId="24" xfId="0" applyNumberFormat="1" applyFont="1" applyFill="1" applyBorder="1" applyAlignment="1" applyProtection="1">
      <alignment horizontal="left" vertical="center" wrapText="1"/>
      <protection locked="0"/>
    </xf>
    <xf numFmtId="176" fontId="3" fillId="5" borderId="25" xfId="0" applyNumberFormat="1" applyFont="1" applyFill="1" applyBorder="1" applyAlignment="1" applyProtection="1">
      <alignment horizontal="left" vertical="center" wrapText="1"/>
      <protection locked="0"/>
    </xf>
    <xf numFmtId="176" fontId="3" fillId="5" borderId="26" xfId="0" applyNumberFormat="1" applyFont="1" applyFill="1" applyBorder="1" applyAlignment="1" applyProtection="1">
      <alignment horizontal="lef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0" fontId="3" fillId="2" borderId="11" xfId="0" applyFont="1" applyFill="1" applyBorder="1" applyAlignment="1">
      <alignment vertical="center" wrapText="1"/>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5" fillId="3" borderId="144" xfId="0" applyFont="1" applyFill="1" applyBorder="1" applyAlignment="1">
      <alignment horizontal="center" vertical="center" textRotation="255" wrapText="1"/>
    </xf>
    <xf numFmtId="0" fontId="15" fillId="3" borderId="143"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11" xfId="0" applyFont="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6" xfId="0" applyFont="1" applyFill="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9" xfId="0" applyFont="1" applyFill="1" applyBorder="1" applyAlignment="1">
      <alignment horizontal="center" vertical="center"/>
    </xf>
    <xf numFmtId="0" fontId="0" fillId="3" borderId="1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77" fontId="0" fillId="0" borderId="130"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3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0" fontId="0" fillId="5" borderId="119"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21" xfId="0" applyFont="1" applyFill="1" applyBorder="1" applyAlignment="1">
      <alignment horizontal="center" vertical="center"/>
    </xf>
    <xf numFmtId="0" fontId="0" fillId="3" borderId="31" xfId="0" applyFont="1" applyFill="1" applyBorder="1" applyAlignment="1">
      <alignment horizontal="center" vertical="center"/>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177" fontId="0" fillId="0" borderId="123"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0" fillId="0" borderId="103"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2"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3" borderId="137"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179" fontId="23" fillId="0" borderId="41" xfId="0" applyNumberFormat="1"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0" borderId="103" xfId="0" applyFont="1" applyFill="1" applyBorder="1" applyAlignment="1" applyProtection="1">
      <alignment horizontal="left" vertical="center" wrapText="1"/>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180" fontId="0" fillId="5" borderId="17" xfId="0" applyNumberFormat="1" applyFont="1" applyFill="1" applyBorder="1" applyAlignment="1" applyProtection="1">
      <alignment horizontal="center" vertical="center" shrinkToFit="1"/>
      <protection locked="0"/>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5" borderId="11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7" fontId="0" fillId="0" borderId="92"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6" borderId="14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3"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2"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4"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6"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center" vertical="center"/>
      <protection locked="0"/>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9" xfId="0" applyFont="1" applyBorder="1" applyAlignment="1">
      <alignment horizontal="center" vertical="center"/>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13" fillId="2" borderId="122"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7"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8"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8" xfId="0" applyFont="1" applyFill="1" applyBorder="1" applyAlignment="1" applyProtection="1">
      <alignment horizontal="center" vertical="center"/>
      <protection locked="0"/>
    </xf>
    <xf numFmtId="0" fontId="0" fillId="5" borderId="109" xfId="0" applyFont="1" applyFill="1" applyBorder="1" applyAlignment="1" applyProtection="1">
      <alignment horizontal="center" vertical="center"/>
      <protection locked="0"/>
    </xf>
    <xf numFmtId="0" fontId="11"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131" xfId="0" applyFont="1" applyFill="1" applyBorder="1" applyAlignment="1">
      <alignment vertical="center" wrapText="1"/>
    </xf>
    <xf numFmtId="0" fontId="0" fillId="5" borderId="109" xfId="0" applyFont="1" applyFill="1" applyBorder="1" applyAlignment="1">
      <alignment vertical="center" wrapText="1"/>
    </xf>
    <xf numFmtId="0" fontId="0" fillId="5" borderId="13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8" fontId="23" fillId="0" borderId="41" xfId="0" applyNumberFormat="1" applyFont="1" applyFill="1" applyBorder="1" applyAlignment="1" applyProtection="1">
      <alignment horizontal="center" vertical="center" wrapText="1"/>
      <protection locked="0"/>
    </xf>
    <xf numFmtId="178" fontId="23" fillId="0" borderId="42" xfId="0" applyNumberFormat="1" applyFont="1" applyFill="1" applyBorder="1" applyAlignment="1" applyProtection="1">
      <alignment horizontal="center" vertical="center" wrapText="1"/>
      <protection locked="0"/>
    </xf>
    <xf numFmtId="0" fontId="0" fillId="5" borderId="100" xfId="0" applyFont="1" applyFill="1" applyBorder="1" applyAlignment="1">
      <alignment horizontal="center" vertical="center"/>
    </xf>
    <xf numFmtId="0" fontId="0" fillId="5" borderId="76" xfId="0" applyFont="1" applyFill="1" applyBorder="1" applyAlignment="1">
      <alignment horizontal="center" vertical="center"/>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44"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3" xfId="0" applyFont="1" applyFill="1" applyBorder="1" applyAlignment="1">
      <alignment horizontal="center" vertical="center"/>
    </xf>
    <xf numFmtId="0" fontId="13" fillId="2" borderId="135" xfId="0" applyFont="1" applyFill="1" applyBorder="1" applyAlignment="1">
      <alignment horizontal="center" vertical="center" wrapText="1"/>
    </xf>
    <xf numFmtId="0" fontId="13" fillId="2" borderId="136" xfId="0" applyFont="1" applyFill="1" applyBorder="1" applyAlignment="1">
      <alignment horizontal="center" vertical="center"/>
    </xf>
    <xf numFmtId="0" fontId="13" fillId="2" borderId="149" xfId="0" applyFont="1" applyFill="1" applyBorder="1" applyAlignment="1">
      <alignment horizontal="center" vertical="center"/>
    </xf>
    <xf numFmtId="177" fontId="0" fillId="5" borderId="24" xfId="0" applyNumberFormat="1" applyFont="1" applyFill="1" applyBorder="1" applyAlignment="1" applyProtection="1">
      <alignment horizontal="right" vertical="center" wrapText="1"/>
      <protection locked="0"/>
    </xf>
    <xf numFmtId="177" fontId="0" fillId="5" borderId="25" xfId="0" applyNumberFormat="1" applyFont="1" applyFill="1" applyBorder="1" applyAlignment="1" applyProtection="1">
      <alignment horizontal="right" vertical="center" wrapText="1"/>
      <protection locked="0"/>
    </xf>
    <xf numFmtId="177" fontId="0" fillId="5" borderId="26" xfId="0" applyNumberFormat="1" applyFont="1" applyFill="1" applyBorder="1" applyAlignment="1" applyProtection="1">
      <alignment horizontal="right" vertical="center" wrapText="1"/>
      <protection locked="0"/>
    </xf>
    <xf numFmtId="0" fontId="18" fillId="0" borderId="9" xfId="0" applyFont="1" applyFill="1" applyBorder="1" applyAlignment="1" applyProtection="1">
      <alignment horizontal="center" vertical="center"/>
      <protection locked="0"/>
    </xf>
    <xf numFmtId="0" fontId="13" fillId="2" borderId="104" xfId="0" applyFont="1" applyFill="1" applyBorder="1" applyAlignment="1">
      <alignment horizontal="center" vertical="center" textRotation="255" wrapText="1"/>
    </xf>
    <xf numFmtId="0" fontId="0" fillId="0" borderId="10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89" xfId="0" applyFont="1" applyFill="1" applyBorder="1" applyAlignment="1" applyProtection="1">
      <alignment horizontal="left" vertical="center" wrapText="1"/>
      <protection locked="0"/>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50" xfId="0" applyFont="1" applyFill="1" applyBorder="1" applyAlignment="1">
      <alignment horizontal="center" vertical="center"/>
    </xf>
    <xf numFmtId="0" fontId="0" fillId="2" borderId="129" xfId="0" applyFont="1" applyFill="1" applyBorder="1" applyAlignment="1">
      <alignment horizontal="center" vertical="center"/>
    </xf>
    <xf numFmtId="0" fontId="0" fillId="6" borderId="147" xfId="0" applyFont="1" applyFill="1" applyBorder="1" applyAlignment="1">
      <alignment horizontal="center" vertical="center"/>
    </xf>
    <xf numFmtId="0" fontId="8" fillId="2" borderId="110"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0" fillId="6" borderId="2" xfId="0" applyFont="1" applyFill="1" applyBorder="1" applyAlignment="1">
      <alignment horizontal="center"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12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01" xfId="0" applyFont="1" applyFill="1" applyBorder="1" applyAlignment="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4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3"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177" fontId="0" fillId="0" borderId="124" xfId="0" applyNumberFormat="1" applyFont="1" applyFill="1" applyBorder="1" applyAlignment="1">
      <alignment horizontal="right" vertical="center"/>
    </xf>
    <xf numFmtId="177" fontId="0" fillId="0" borderId="125"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15" fillId="3" borderId="42" xfId="0" applyFont="1" applyFill="1" applyBorder="1" applyAlignment="1">
      <alignment horizontal="center" vertical="center" textRotation="255" wrapText="1"/>
    </xf>
    <xf numFmtId="0" fontId="3" fillId="0" borderId="127" xfId="0" applyFont="1" applyBorder="1" applyAlignment="1">
      <alignment horizontal="center" vertical="center"/>
    </xf>
    <xf numFmtId="0" fontId="3" fillId="0" borderId="76" xfId="0" applyFont="1" applyBorder="1" applyAlignment="1">
      <alignment horizontal="center" vertical="center"/>
    </xf>
    <xf numFmtId="0" fontId="11" fillId="0" borderId="97" xfId="0" applyFont="1" applyBorder="1" applyAlignment="1">
      <alignment horizontal="center" vertical="center" wrapText="1"/>
    </xf>
    <xf numFmtId="0" fontId="3" fillId="0" borderId="98" xfId="0" applyFont="1" applyBorder="1" applyAlignment="1">
      <alignment horizontal="center" vertical="center"/>
    </xf>
    <xf numFmtId="0" fontId="3" fillId="0" borderId="99" xfId="0" applyFont="1" applyBorder="1" applyAlignment="1">
      <alignment horizontal="center" vertical="center"/>
    </xf>
    <xf numFmtId="177" fontId="0" fillId="0" borderId="100"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02" xfId="0" applyNumberFormat="1" applyFont="1" applyFill="1" applyBorder="1" applyAlignment="1" applyProtection="1">
      <alignment horizontal="right" vertical="center"/>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177" fontId="0" fillId="0" borderId="128" xfId="0" applyNumberFormat="1" applyFont="1" applyFill="1" applyBorder="1" applyAlignment="1" applyProtection="1">
      <alignment horizontal="right" vertical="center"/>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50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183696</xdr:colOff>
      <xdr:row>123</xdr:row>
      <xdr:rowOff>296639</xdr:rowOff>
    </xdr:from>
    <xdr:to>
      <xdr:col>19</xdr:col>
      <xdr:colOff>143184</xdr:colOff>
      <xdr:row>124</xdr:row>
      <xdr:rowOff>272143</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408339" y="52724960"/>
          <a:ext cx="2612881" cy="3292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mn-ea"/>
              <a:ea typeface="+mn-ea"/>
            </a:rPr>
            <a:t>内閣官房</a:t>
          </a:r>
        </a:p>
      </xdr:txBody>
    </xdr:sp>
    <xdr:clientData/>
  </xdr:twoCellAnchor>
  <xdr:oneCellAnchor>
    <xdr:from>
      <xdr:col>11</xdr:col>
      <xdr:colOff>66675</xdr:colOff>
      <xdr:row>125</xdr:row>
      <xdr:rowOff>6806</xdr:rowOff>
    </xdr:from>
    <xdr:ext cx="1047750" cy="238123"/>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2311854" y="53142699"/>
          <a:ext cx="1047750" cy="238123"/>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r>
            <a:rPr kumimoji="1" lang="ja-JP" altLang="ja-JP" sz="1050">
              <a:effectLst/>
              <a:latin typeface="+mn-ea"/>
              <a:ea typeface="+mn-ea"/>
              <a:cs typeface="+mn-cs"/>
            </a:rPr>
            <a:t>予算の移替</a:t>
          </a:r>
          <a:endParaRPr lang="ja-JP" altLang="ja-JP" sz="1050">
            <a:effectLst/>
            <a:latin typeface="+mn-ea"/>
            <a:ea typeface="+mn-ea"/>
          </a:endParaRPr>
        </a:p>
      </xdr:txBody>
    </xdr:sp>
    <xdr:clientData/>
  </xdr:oneCellAnchor>
  <xdr:twoCellAnchor>
    <xdr:from>
      <xdr:col>7</xdr:col>
      <xdr:colOff>16330</xdr:colOff>
      <xdr:row>126</xdr:row>
      <xdr:rowOff>27220</xdr:rowOff>
    </xdr:from>
    <xdr:to>
      <xdr:col>19</xdr:col>
      <xdr:colOff>179925</xdr:colOff>
      <xdr:row>127</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45080" y="53516899"/>
          <a:ext cx="2612881" cy="326566"/>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mn-ea"/>
              <a:ea typeface="+mn-ea"/>
            </a:rPr>
            <a:t>総務省　１，４５９　百万円</a:t>
          </a:r>
        </a:p>
      </xdr:txBody>
    </xdr:sp>
    <xdr:clientData/>
  </xdr:twoCellAnchor>
  <xdr:oneCellAnchor>
    <xdr:from>
      <xdr:col>11</xdr:col>
      <xdr:colOff>29330</xdr:colOff>
      <xdr:row>127</xdr:row>
      <xdr:rowOff>119290</xdr:rowOff>
    </xdr:from>
    <xdr:ext cx="7611838" cy="291592"/>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2241247" y="53988457"/>
          <a:ext cx="7611838" cy="291592"/>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r>
            <a:rPr kumimoji="1" lang="ja-JP" altLang="ja-JP" sz="1050">
              <a:effectLst/>
              <a:latin typeface="+mn-ea"/>
              <a:ea typeface="+mn-ea"/>
              <a:cs typeface="+mn-cs"/>
            </a:rPr>
            <a:t>政府電子調達サービス関連システム</a:t>
          </a:r>
          <a:r>
            <a:rPr kumimoji="1" lang="ja-JP" altLang="en-US" sz="1050">
              <a:effectLst/>
              <a:latin typeface="+mn-ea"/>
              <a:ea typeface="+mn-ea"/>
              <a:cs typeface="+mn-cs"/>
            </a:rPr>
            <a:t>（</a:t>
          </a:r>
          <a:r>
            <a:rPr kumimoji="1" lang="ja-JP" altLang="ja-JP" sz="1100">
              <a:effectLst/>
              <a:latin typeface="+mn-lt"/>
              <a:ea typeface="+mn-ea"/>
              <a:cs typeface="+mn-cs"/>
            </a:rPr>
            <a:t>電子調達システム</a:t>
          </a:r>
          <a:r>
            <a:rPr kumimoji="1" lang="ja-JP" altLang="en-US" sz="1100">
              <a:effectLst/>
              <a:latin typeface="+mn-lt"/>
              <a:ea typeface="+mn-ea"/>
              <a:cs typeface="+mn-cs"/>
            </a:rPr>
            <a:t>、</a:t>
          </a:r>
          <a:r>
            <a:rPr kumimoji="1" lang="ja-JP" altLang="en-US" sz="1050">
              <a:effectLst/>
              <a:latin typeface="+mn-ea"/>
              <a:ea typeface="+mn-ea"/>
              <a:cs typeface="+mn-cs"/>
            </a:rPr>
            <a:t>調達総合情報システム及び調達ポータル）</a:t>
          </a:r>
          <a:r>
            <a:rPr kumimoji="1" lang="ja-JP" altLang="ja-JP" sz="1050">
              <a:effectLst/>
              <a:latin typeface="+mn-ea"/>
              <a:ea typeface="+mn-ea"/>
              <a:cs typeface="+mn-cs"/>
            </a:rPr>
            <a:t>の整備・運用に係る経費</a:t>
          </a:r>
          <a:endParaRPr lang="ja-JP" altLang="ja-JP" sz="1050">
            <a:effectLst/>
            <a:latin typeface="+mn-ea"/>
            <a:ea typeface="+mn-ea"/>
          </a:endParaRPr>
        </a:p>
      </xdr:txBody>
    </xdr:sp>
    <xdr:clientData/>
  </xdr:oneCellAnchor>
  <xdr:twoCellAnchor>
    <xdr:from>
      <xdr:col>69</xdr:col>
      <xdr:colOff>144681</xdr:colOff>
      <xdr:row>131</xdr:row>
      <xdr:rowOff>237327</xdr:rowOff>
    </xdr:from>
    <xdr:to>
      <xdr:col>73</xdr:col>
      <xdr:colOff>623701</xdr:colOff>
      <xdr:row>133</xdr:row>
      <xdr:rowOff>34881</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21575931" y="55495934"/>
          <a:ext cx="3200449" cy="505126"/>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Ｋ．ＮＥＣソリューションイノベータ株式会社</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７百万円</a:t>
          </a:r>
        </a:p>
      </xdr:txBody>
    </xdr:sp>
    <xdr:clientData/>
  </xdr:twoCellAnchor>
  <xdr:twoCellAnchor>
    <xdr:from>
      <xdr:col>69</xdr:col>
      <xdr:colOff>106515</xdr:colOff>
      <xdr:row>133</xdr:row>
      <xdr:rowOff>124832</xdr:rowOff>
    </xdr:from>
    <xdr:to>
      <xdr:col>73</xdr:col>
      <xdr:colOff>241230</xdr:colOff>
      <xdr:row>134</xdr:row>
      <xdr:rowOff>25140</xdr:rowOff>
    </xdr:to>
    <xdr:sp macro="" textlink="">
      <xdr:nvSpPr>
        <xdr:cNvPr id="256" name="大かっこ 255">
          <a:extLst>
            <a:ext uri="{FF2B5EF4-FFF2-40B4-BE49-F238E27FC236}">
              <a16:creationId xmlns:a16="http://schemas.microsoft.com/office/drawing/2014/main" id="{00000000-0008-0000-0000-000000010000}"/>
            </a:ext>
          </a:extLst>
        </xdr:cNvPr>
        <xdr:cNvSpPr/>
      </xdr:nvSpPr>
      <xdr:spPr>
        <a:xfrm>
          <a:off x="21537765" y="56091011"/>
          <a:ext cx="2856144" cy="254093"/>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1100" b="0" i="0" baseline="0">
              <a:effectLst/>
              <a:latin typeface="+mn-ea"/>
              <a:ea typeface="+mn-ea"/>
              <a:cs typeface="+mn-cs"/>
            </a:rPr>
            <a:t>調達ポータル等の開発。</a:t>
          </a:r>
          <a:endParaRPr lang="ja-JP" altLang="ja-JP" sz="1050">
            <a:effectLst/>
            <a:latin typeface="+mn-ea"/>
            <a:ea typeface="+mn-ea"/>
          </a:endParaRPr>
        </a:p>
      </xdr:txBody>
    </xdr:sp>
    <xdr:clientData/>
  </xdr:twoCellAnchor>
  <xdr:twoCellAnchor>
    <xdr:from>
      <xdr:col>11</xdr:col>
      <xdr:colOff>85524</xdr:colOff>
      <xdr:row>141</xdr:row>
      <xdr:rowOff>451451</xdr:rowOff>
    </xdr:from>
    <xdr:to>
      <xdr:col>28</xdr:col>
      <xdr:colOff>146575</xdr:colOff>
      <xdr:row>142</xdr:row>
      <xdr:rowOff>45241</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330703" y="59560880"/>
          <a:ext cx="3530872" cy="26054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D.</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富士通エフ・オー・エム株式会社　２１百万円</a:t>
          </a:r>
        </a:p>
      </xdr:txBody>
    </xdr:sp>
    <xdr:clientData/>
  </xdr:twoCellAnchor>
  <xdr:twoCellAnchor>
    <xdr:from>
      <xdr:col>11</xdr:col>
      <xdr:colOff>68880</xdr:colOff>
      <xdr:row>142</xdr:row>
      <xdr:rowOff>124921</xdr:rowOff>
    </xdr:from>
    <xdr:to>
      <xdr:col>28</xdr:col>
      <xdr:colOff>25977</xdr:colOff>
      <xdr:row>142</xdr:row>
      <xdr:rowOff>458932</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2259630" y="59673489"/>
          <a:ext cx="3342802" cy="334011"/>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電子調達システムにおける研修及び講習会業務を実施。</a:t>
          </a:r>
        </a:p>
      </xdr:txBody>
    </xdr:sp>
    <xdr:clientData/>
  </xdr:twoCellAnchor>
  <xdr:twoCellAnchor>
    <xdr:from>
      <xdr:col>11</xdr:col>
      <xdr:colOff>106067</xdr:colOff>
      <xdr:row>147</xdr:row>
      <xdr:rowOff>75119</xdr:rowOff>
    </xdr:from>
    <xdr:to>
      <xdr:col>28</xdr:col>
      <xdr:colOff>35854</xdr:colOff>
      <xdr:row>148</xdr:row>
      <xdr:rowOff>279823</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351246" y="61946798"/>
          <a:ext cx="3399608" cy="517668"/>
        </a:xfrm>
        <a:prstGeom prst="rect">
          <a:avLst/>
        </a:prstGeom>
        <a:noFill/>
        <a:ln w="9525" cmpd="sng">
          <a:noFill/>
        </a:ln>
        <a:effectLst/>
      </xdr:spPr>
      <xdr:txBody>
        <a:bodyPr vertOverflow="clip" wrap="square" lIns="0" r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一般競争契約</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・複数年契約（</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5</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年間）、国庫債務負担行為利用</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87709</xdr:colOff>
      <xdr:row>148</xdr:row>
      <xdr:rowOff>218982</xdr:rowOff>
    </xdr:from>
    <xdr:to>
      <xdr:col>28</xdr:col>
      <xdr:colOff>149678</xdr:colOff>
      <xdr:row>149</xdr:row>
      <xdr:rowOff>189264</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332888" y="62403625"/>
          <a:ext cx="3531790" cy="283246"/>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F.</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みずほリース株式会社　１百万円</a:t>
          </a:r>
        </a:p>
      </xdr:txBody>
    </xdr:sp>
    <xdr:clientData/>
  </xdr:twoCellAnchor>
  <xdr:twoCellAnchor>
    <xdr:from>
      <xdr:col>11</xdr:col>
      <xdr:colOff>110279</xdr:colOff>
      <xdr:row>149</xdr:row>
      <xdr:rowOff>282348</xdr:rowOff>
    </xdr:from>
    <xdr:to>
      <xdr:col>25</xdr:col>
      <xdr:colOff>160721</xdr:colOff>
      <xdr:row>151</xdr:row>
      <xdr:rowOff>131548</xdr:rowOff>
    </xdr:to>
    <xdr:sp macro="" textlink="">
      <xdr:nvSpPr>
        <xdr:cNvPr id="76" name="大かっこ 75">
          <a:extLst>
            <a:ext uri="{FF2B5EF4-FFF2-40B4-BE49-F238E27FC236}">
              <a16:creationId xmlns:a16="http://schemas.microsoft.com/office/drawing/2014/main" id="{00000000-0008-0000-0000-00004C000000}"/>
            </a:ext>
          </a:extLst>
        </xdr:cNvPr>
        <xdr:cNvSpPr/>
      </xdr:nvSpPr>
      <xdr:spPr>
        <a:xfrm>
          <a:off x="2355458" y="62779955"/>
          <a:ext cx="2907942" cy="475129"/>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調達総合情報システム用プリンタ賃貸借を実施。</a:t>
          </a:r>
        </a:p>
      </xdr:txBody>
    </xdr:sp>
    <xdr:clientData/>
  </xdr:twoCellAnchor>
  <xdr:twoCellAnchor>
    <xdr:from>
      <xdr:col>11</xdr:col>
      <xdr:colOff>114779</xdr:colOff>
      <xdr:row>143</xdr:row>
      <xdr:rowOff>101466</xdr:rowOff>
    </xdr:from>
    <xdr:to>
      <xdr:col>28</xdr:col>
      <xdr:colOff>44566</xdr:colOff>
      <xdr:row>145</xdr:row>
      <xdr:rowOff>191</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59958" y="60544395"/>
          <a:ext cx="3399608" cy="497439"/>
        </a:xfrm>
        <a:prstGeom prst="rect">
          <a:avLst/>
        </a:prstGeom>
        <a:noFill/>
        <a:ln w="9525" cmpd="sng">
          <a:noFill/>
        </a:ln>
        <a:effectLst/>
      </xdr:spPr>
      <xdr:txBody>
        <a:bodyPr vertOverflow="clip" wrap="square" lIns="0" r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一般競争契約</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・複数年契約（</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4</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年間）、国庫債務負担行為利用</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96421</xdr:colOff>
      <xdr:row>144</xdr:row>
      <xdr:rowOff>168633</xdr:rowOff>
    </xdr:from>
    <xdr:to>
      <xdr:col>28</xdr:col>
      <xdr:colOff>158390</xdr:colOff>
      <xdr:row>145</xdr:row>
      <xdr:rowOff>216162</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341600" y="60978954"/>
          <a:ext cx="3531790" cy="278851"/>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E.</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株式会社セック　１５百万円</a:t>
          </a:r>
        </a:p>
      </xdr:txBody>
    </xdr:sp>
    <xdr:clientData/>
  </xdr:twoCellAnchor>
  <xdr:twoCellAnchor>
    <xdr:from>
      <xdr:col>11</xdr:col>
      <xdr:colOff>105384</xdr:colOff>
      <xdr:row>145</xdr:row>
      <xdr:rowOff>299909</xdr:rowOff>
    </xdr:from>
    <xdr:to>
      <xdr:col>26</xdr:col>
      <xdr:colOff>97379</xdr:colOff>
      <xdr:row>146</xdr:row>
      <xdr:rowOff>326002</xdr:rowOff>
    </xdr:to>
    <xdr:sp macro="" textlink="">
      <xdr:nvSpPr>
        <xdr:cNvPr id="85" name="大かっこ 84">
          <a:extLst>
            <a:ext uri="{FF2B5EF4-FFF2-40B4-BE49-F238E27FC236}">
              <a16:creationId xmlns:a16="http://schemas.microsoft.com/office/drawing/2014/main" id="{00000000-0008-0000-0000-000055000000}"/>
            </a:ext>
          </a:extLst>
        </xdr:cNvPr>
        <xdr:cNvSpPr/>
      </xdr:nvSpPr>
      <xdr:spPr>
        <a:xfrm>
          <a:off x="2350563" y="61341552"/>
          <a:ext cx="3053602" cy="475129"/>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調達総合情報システムのアプリケーション保守業務を実施。</a:t>
          </a:r>
        </a:p>
      </xdr:txBody>
    </xdr:sp>
    <xdr:clientData/>
  </xdr:twoCellAnchor>
  <xdr:twoCellAnchor>
    <xdr:from>
      <xdr:col>11</xdr:col>
      <xdr:colOff>43948</xdr:colOff>
      <xdr:row>131</xdr:row>
      <xdr:rowOff>141106</xdr:rowOff>
    </xdr:from>
    <xdr:to>
      <xdr:col>28</xdr:col>
      <xdr:colOff>6087</xdr:colOff>
      <xdr:row>132</xdr:row>
      <xdr:rowOff>64833</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2289127" y="55399713"/>
          <a:ext cx="3431960" cy="277513"/>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Ａ．株式会社エヌ・ティ・ティ・データ　</a:t>
          </a:r>
          <a:r>
            <a:rPr kumimoji="1" lang="ja-JP" altLang="ja-JP" sz="1050" b="0" i="0" baseline="0">
              <a:effectLst/>
              <a:latin typeface="+mn-ea"/>
              <a:ea typeface="+mn-ea"/>
              <a:cs typeface="+mn-cs"/>
            </a:rPr>
            <a:t>１，２７０</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百万円</a:t>
          </a:r>
        </a:p>
      </xdr:txBody>
    </xdr:sp>
    <xdr:clientData/>
  </xdr:twoCellAnchor>
  <xdr:twoCellAnchor>
    <xdr:from>
      <xdr:col>11</xdr:col>
      <xdr:colOff>152846</xdr:colOff>
      <xdr:row>128</xdr:row>
      <xdr:rowOff>329</xdr:rowOff>
    </xdr:from>
    <xdr:to>
      <xdr:col>29</xdr:col>
      <xdr:colOff>158750</xdr:colOff>
      <xdr:row>131</xdr:row>
      <xdr:rowOff>197303</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2422971" y="54181704"/>
          <a:ext cx="3720654" cy="1244724"/>
        </a:xfrm>
        <a:prstGeom prst="rect">
          <a:avLst/>
        </a:prstGeom>
        <a:noFill/>
        <a:ln w="9525" cmpd="sng">
          <a:noFill/>
        </a:ln>
        <a:effectLst/>
      </xdr:spPr>
      <xdr:txBody>
        <a:bodyPr vertOverflow="clip" wrap="square" lIns="0" r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随意契約</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・単年度契約 </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baseline="0">
              <a:effectLst/>
              <a:latin typeface="+mn-ea"/>
              <a:ea typeface="+mn-ea"/>
              <a:cs typeface="+mn-cs"/>
            </a:rPr>
            <a:t>　</a:t>
          </a:r>
          <a:r>
            <a:rPr kumimoji="1" lang="ja-JP" altLang="ja-JP" sz="1050" b="0" i="0" baseline="0">
              <a:effectLst/>
              <a:latin typeface="+mn-ea"/>
              <a:ea typeface="+mn-ea"/>
              <a:cs typeface="+mn-cs"/>
            </a:rPr>
            <a:t>・複数年契約（</a:t>
          </a:r>
          <a:r>
            <a:rPr kumimoji="1" lang="ja-JP" altLang="en-US" sz="1050" b="0" i="0" baseline="0">
              <a:effectLst/>
              <a:latin typeface="+mn-ea"/>
              <a:ea typeface="+mn-ea"/>
              <a:cs typeface="+mn-cs"/>
            </a:rPr>
            <a:t>２～３</a:t>
          </a:r>
          <a:r>
            <a:rPr kumimoji="1" lang="ja-JP" altLang="ja-JP" sz="1050" b="0" i="0" baseline="0">
              <a:effectLst/>
              <a:latin typeface="+mn-ea"/>
              <a:ea typeface="+mn-ea"/>
              <a:cs typeface="+mn-cs"/>
            </a:rPr>
            <a:t>年間）、国庫債務負担行為利用</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一般競争入札</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・単年度契約</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・複数年契約（２～５</a:t>
          </a:r>
          <a:r>
            <a:rPr kumimoji="1" lang="ja-JP" altLang="ja-JP" sz="1050" b="0" i="0" baseline="0">
              <a:effectLst/>
              <a:latin typeface="+mn-ea"/>
              <a:ea typeface="+mn-ea"/>
              <a:cs typeface="+mn-cs"/>
            </a:rPr>
            <a:t>年間</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）、国庫債務負担行為利用</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50485</xdr:colOff>
      <xdr:row>132</xdr:row>
      <xdr:rowOff>83658</xdr:rowOff>
    </xdr:from>
    <xdr:to>
      <xdr:col>27</xdr:col>
      <xdr:colOff>196387</xdr:colOff>
      <xdr:row>134</xdr:row>
      <xdr:rowOff>235403</xdr:rowOff>
    </xdr:to>
    <xdr:sp macro="" textlink="">
      <xdr:nvSpPr>
        <xdr:cNvPr id="211" name="大かっこ 210">
          <a:extLst>
            <a:ext uri="{FF2B5EF4-FFF2-40B4-BE49-F238E27FC236}">
              <a16:creationId xmlns:a16="http://schemas.microsoft.com/office/drawing/2014/main" id="{00000000-0008-0000-0000-0000D3000000}"/>
            </a:ext>
          </a:extLst>
        </xdr:cNvPr>
        <xdr:cNvSpPr/>
      </xdr:nvSpPr>
      <xdr:spPr>
        <a:xfrm>
          <a:off x="2295664" y="55696051"/>
          <a:ext cx="3411616" cy="859316"/>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次期電子調達システムの設計・開発・移行業務、機器・ソフトウェア賃貸借、運用・保守業務、システム改修業務等を実施。</a:t>
          </a:r>
          <a:r>
            <a:rPr kumimoji="1" lang="ja-JP" altLang="ja-JP" sz="1050" b="0" i="0" baseline="0">
              <a:effectLst/>
              <a:latin typeface="+mn-ea"/>
              <a:ea typeface="+mn-ea"/>
              <a:cs typeface="+mn-cs"/>
            </a:rPr>
            <a:t>調達総合情報システム用機器の賃貸借、運用業務、調達ポータル運用保守業務、各システム改修業務を実施。</a:t>
          </a:r>
          <a:endParaRPr lang="ja-JP" altLang="ja-JP" sz="1050">
            <a:effectLst/>
            <a:latin typeface="+mn-ea"/>
            <a:ea typeface="+mn-ea"/>
          </a:endParaRPr>
        </a:p>
      </xdr:txBody>
    </xdr:sp>
    <xdr:clientData/>
  </xdr:twoCellAnchor>
  <xdr:twoCellAnchor>
    <xdr:from>
      <xdr:col>11</xdr:col>
      <xdr:colOff>70118</xdr:colOff>
      <xdr:row>136</xdr:row>
      <xdr:rowOff>1670</xdr:rowOff>
    </xdr:from>
    <xdr:to>
      <xdr:col>28</xdr:col>
      <xdr:colOff>72520</xdr:colOff>
      <xdr:row>136</xdr:row>
      <xdr:rowOff>277614</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315297" y="57029206"/>
          <a:ext cx="3472223" cy="275944"/>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Ｂ</a:t>
          </a:r>
          <a:r>
            <a:rPr kumimoji="1" lang="ja-JP"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株式会社三菱総合研究所　１１８百万円</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48767</xdr:colOff>
      <xdr:row>139</xdr:row>
      <xdr:rowOff>227087</xdr:rowOff>
    </xdr:from>
    <xdr:to>
      <xdr:col>28</xdr:col>
      <xdr:colOff>81522</xdr:colOff>
      <xdr:row>140</xdr:row>
      <xdr:rowOff>176706</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2293946" y="58315980"/>
          <a:ext cx="3502576" cy="303405"/>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100" b="0" i="0" baseline="0">
              <a:effectLst/>
              <a:latin typeface="+mn-lt"/>
              <a:ea typeface="+mn-ea"/>
              <a:cs typeface="+mn-cs"/>
            </a:rPr>
            <a:t>Ｃ．</a:t>
          </a:r>
          <a:r>
            <a:rPr kumimoji="1" lang="ja-JP" altLang="ja-JP" sz="1100" b="0" i="0" baseline="0">
              <a:effectLst/>
              <a:latin typeface="+mn-lt"/>
              <a:ea typeface="+mn-ea"/>
              <a:cs typeface="+mn-cs"/>
            </a:rPr>
            <a:t>株式会社エスエスイー　２２百万円</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136308</xdr:colOff>
      <xdr:row>134</xdr:row>
      <xdr:rowOff>258248</xdr:rowOff>
    </xdr:from>
    <xdr:to>
      <xdr:col>27</xdr:col>
      <xdr:colOff>134668</xdr:colOff>
      <xdr:row>136</xdr:row>
      <xdr:rowOff>52828</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2381487" y="56578212"/>
          <a:ext cx="3264074" cy="502152"/>
        </a:xfrm>
        <a:prstGeom prst="rect">
          <a:avLst/>
        </a:prstGeom>
        <a:noFill/>
        <a:ln w="9525" cmpd="sng">
          <a:noFill/>
        </a:ln>
        <a:effectLst/>
      </xdr:spPr>
      <xdr:txBody>
        <a:bodyPr vertOverflow="clip" wrap="square" lIns="0" r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一般競争入札</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・単年度契約</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84462</xdr:colOff>
      <xdr:row>136</xdr:row>
      <xdr:rowOff>327914</xdr:rowOff>
    </xdr:from>
    <xdr:to>
      <xdr:col>28</xdr:col>
      <xdr:colOff>26257</xdr:colOff>
      <xdr:row>138</xdr:row>
      <xdr:rowOff>137703</xdr:rowOff>
    </xdr:to>
    <xdr:sp macro="" textlink="">
      <xdr:nvSpPr>
        <xdr:cNvPr id="216" name="大かっこ 215">
          <a:extLst>
            <a:ext uri="{FF2B5EF4-FFF2-40B4-BE49-F238E27FC236}">
              <a16:creationId xmlns:a16="http://schemas.microsoft.com/office/drawing/2014/main" id="{00000000-0008-0000-0000-0000D8000000}"/>
            </a:ext>
          </a:extLst>
        </xdr:cNvPr>
        <xdr:cNvSpPr/>
      </xdr:nvSpPr>
      <xdr:spPr>
        <a:xfrm>
          <a:off x="2329641" y="57355450"/>
          <a:ext cx="3411616" cy="517360"/>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政府調達関連システムの更改に係る要件定義及び調達支援業務、政府電子調達情報システムの要件定義に向けた民側利用状況調査を実施。</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148985</xdr:colOff>
      <xdr:row>138</xdr:row>
      <xdr:rowOff>85568</xdr:rowOff>
    </xdr:from>
    <xdr:to>
      <xdr:col>27</xdr:col>
      <xdr:colOff>147345</xdr:colOff>
      <xdr:row>139</xdr:row>
      <xdr:rowOff>305529</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2394164" y="57820675"/>
          <a:ext cx="3264074" cy="573747"/>
        </a:xfrm>
        <a:prstGeom prst="rect">
          <a:avLst/>
        </a:prstGeom>
        <a:noFill/>
        <a:ln w="9525" cmpd="sng">
          <a:noFill/>
        </a:ln>
        <a:effectLst/>
      </xdr:spPr>
      <xdr:txBody>
        <a:bodyPr vertOverflow="clip" wrap="square" lIns="0" r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一般競争入札</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・複数年契約（</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3</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年間）、国庫債務負担行為利用</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68452</xdr:colOff>
      <xdr:row>140</xdr:row>
      <xdr:rowOff>222581</xdr:rowOff>
    </xdr:from>
    <xdr:to>
      <xdr:col>28</xdr:col>
      <xdr:colOff>10247</xdr:colOff>
      <xdr:row>141</xdr:row>
      <xdr:rowOff>25977</xdr:rowOff>
    </xdr:to>
    <xdr:sp macro="" textlink="">
      <xdr:nvSpPr>
        <xdr:cNvPr id="218" name="大かっこ 217">
          <a:extLst>
            <a:ext uri="{FF2B5EF4-FFF2-40B4-BE49-F238E27FC236}">
              <a16:creationId xmlns:a16="http://schemas.microsoft.com/office/drawing/2014/main" id="{00000000-0008-0000-0000-0000DA000000}"/>
            </a:ext>
          </a:extLst>
        </xdr:cNvPr>
        <xdr:cNvSpPr/>
      </xdr:nvSpPr>
      <xdr:spPr>
        <a:xfrm>
          <a:off x="2259202" y="58437649"/>
          <a:ext cx="3327500" cy="470146"/>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baseline="0">
              <a:effectLst/>
              <a:latin typeface="+mn-lt"/>
              <a:ea typeface="+mn-ea"/>
              <a:cs typeface="+mn-cs"/>
            </a:rPr>
            <a:t>全省庁統一資格審査ヘルプデスク業務、申請書データ入力・結果通知書発行業務業務を実施</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48133</xdr:colOff>
      <xdr:row>140</xdr:row>
      <xdr:rowOff>643238</xdr:rowOff>
    </xdr:from>
    <xdr:to>
      <xdr:col>27</xdr:col>
      <xdr:colOff>46493</xdr:colOff>
      <xdr:row>141</xdr:row>
      <xdr:rowOff>543693</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2293312" y="59085917"/>
          <a:ext cx="3264074" cy="567205"/>
        </a:xfrm>
        <a:prstGeom prst="rect">
          <a:avLst/>
        </a:prstGeom>
        <a:noFill/>
        <a:ln w="9525" cmpd="sng">
          <a:noFill/>
        </a:ln>
        <a:effectLst/>
      </xdr:spPr>
      <xdr:txBody>
        <a:bodyPr vertOverflow="clip" wrap="square" lIns="0" r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一般競争入札</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・単年度契約</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8</xdr:col>
      <xdr:colOff>203367</xdr:colOff>
      <xdr:row>131</xdr:row>
      <xdr:rowOff>280144</xdr:rowOff>
    </xdr:from>
    <xdr:to>
      <xdr:col>11</xdr:col>
      <xdr:colOff>44995</xdr:colOff>
      <xdr:row>131</xdr:row>
      <xdr:rowOff>280145</xdr:rowOff>
    </xdr:to>
    <xdr:cxnSp macro="">
      <xdr:nvCxnSpPr>
        <xdr:cNvPr id="222" name="直線矢印コネクタ 221">
          <a:extLst>
            <a:ext uri="{FF2B5EF4-FFF2-40B4-BE49-F238E27FC236}">
              <a16:creationId xmlns:a16="http://schemas.microsoft.com/office/drawing/2014/main" id="{00000000-0008-0000-0000-0000DE000000}"/>
            </a:ext>
          </a:extLst>
        </xdr:cNvPr>
        <xdr:cNvCxnSpPr/>
      </xdr:nvCxnSpPr>
      <xdr:spPr>
        <a:xfrm flipV="1">
          <a:off x="1836224" y="55538751"/>
          <a:ext cx="453950" cy="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3122</xdr:colOff>
      <xdr:row>136</xdr:row>
      <xdr:rowOff>151779</xdr:rowOff>
    </xdr:from>
    <xdr:to>
      <xdr:col>11</xdr:col>
      <xdr:colOff>70119</xdr:colOff>
      <xdr:row>136</xdr:row>
      <xdr:rowOff>151780</xdr:rowOff>
    </xdr:to>
    <xdr:cxnSp macro="">
      <xdr:nvCxnSpPr>
        <xdr:cNvPr id="223" name="直線矢印コネクタ 222">
          <a:extLst>
            <a:ext uri="{FF2B5EF4-FFF2-40B4-BE49-F238E27FC236}">
              <a16:creationId xmlns:a16="http://schemas.microsoft.com/office/drawing/2014/main" id="{00000000-0008-0000-0000-0000DF000000}"/>
            </a:ext>
          </a:extLst>
        </xdr:cNvPr>
        <xdr:cNvCxnSpPr/>
      </xdr:nvCxnSpPr>
      <xdr:spPr>
        <a:xfrm flipV="1">
          <a:off x="1840086" y="57179315"/>
          <a:ext cx="475212" cy="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183151</xdr:colOff>
      <xdr:row>140</xdr:row>
      <xdr:rowOff>31573</xdr:rowOff>
    </xdr:from>
    <xdr:to>
      <xdr:col>11</xdr:col>
      <xdr:colOff>46041</xdr:colOff>
      <xdr:row>140</xdr:row>
      <xdr:rowOff>31574</xdr:rowOff>
    </xdr:to>
    <xdr:cxnSp macro="">
      <xdr:nvCxnSpPr>
        <xdr:cNvPr id="224" name="直線矢印コネクタ 223">
          <a:extLst>
            <a:ext uri="{FF2B5EF4-FFF2-40B4-BE49-F238E27FC236}">
              <a16:creationId xmlns:a16="http://schemas.microsoft.com/office/drawing/2014/main" id="{00000000-0008-0000-0000-0000E0000000}"/>
            </a:ext>
          </a:extLst>
        </xdr:cNvPr>
        <xdr:cNvCxnSpPr/>
      </xdr:nvCxnSpPr>
      <xdr:spPr>
        <a:xfrm flipV="1">
          <a:off x="1816008" y="58474252"/>
          <a:ext cx="475212" cy="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54303</xdr:colOff>
      <xdr:row>133</xdr:row>
      <xdr:rowOff>313018</xdr:rowOff>
    </xdr:from>
    <xdr:to>
      <xdr:col>33</xdr:col>
      <xdr:colOff>78088</xdr:colOff>
      <xdr:row>133</xdr:row>
      <xdr:rowOff>313018</xdr:rowOff>
    </xdr:to>
    <xdr:cxnSp macro="">
      <xdr:nvCxnSpPr>
        <xdr:cNvPr id="227" name="直線矢印コネクタ 226">
          <a:extLst>
            <a:ext uri="{FF2B5EF4-FFF2-40B4-BE49-F238E27FC236}">
              <a16:creationId xmlns:a16="http://schemas.microsoft.com/office/drawing/2014/main" id="{00000000-0008-0000-0000-0000E3000000}"/>
            </a:ext>
          </a:extLst>
        </xdr:cNvPr>
        <xdr:cNvCxnSpPr/>
      </xdr:nvCxnSpPr>
      <xdr:spPr>
        <a:xfrm flipV="1">
          <a:off x="6216564" y="56212344"/>
          <a:ext cx="42135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57156</xdr:colOff>
      <xdr:row>141</xdr:row>
      <xdr:rowOff>250246</xdr:rowOff>
    </xdr:from>
    <xdr:to>
      <xdr:col>33</xdr:col>
      <xdr:colOff>80941</xdr:colOff>
      <xdr:row>141</xdr:row>
      <xdr:rowOff>250246</xdr:rowOff>
    </xdr:to>
    <xdr:cxnSp macro="">
      <xdr:nvCxnSpPr>
        <xdr:cNvPr id="228" name="直線矢印コネクタ 227">
          <a:extLst>
            <a:ext uri="{FF2B5EF4-FFF2-40B4-BE49-F238E27FC236}">
              <a16:creationId xmlns:a16="http://schemas.microsoft.com/office/drawing/2014/main" id="{00000000-0008-0000-0000-0000E4000000}"/>
            </a:ext>
          </a:extLst>
        </xdr:cNvPr>
        <xdr:cNvCxnSpPr/>
      </xdr:nvCxnSpPr>
      <xdr:spPr>
        <a:xfrm flipV="1">
          <a:off x="6384477" y="59359675"/>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60946</xdr:colOff>
      <xdr:row>136</xdr:row>
      <xdr:rowOff>287098</xdr:rowOff>
    </xdr:from>
    <xdr:to>
      <xdr:col>33</xdr:col>
      <xdr:colOff>84731</xdr:colOff>
      <xdr:row>136</xdr:row>
      <xdr:rowOff>287098</xdr:rowOff>
    </xdr:to>
    <xdr:cxnSp macro="">
      <xdr:nvCxnSpPr>
        <xdr:cNvPr id="229" name="直線矢印コネクタ 228">
          <a:extLst>
            <a:ext uri="{FF2B5EF4-FFF2-40B4-BE49-F238E27FC236}">
              <a16:creationId xmlns:a16="http://schemas.microsoft.com/office/drawing/2014/main" id="{00000000-0008-0000-0000-0000E5000000}"/>
            </a:ext>
          </a:extLst>
        </xdr:cNvPr>
        <xdr:cNvCxnSpPr/>
      </xdr:nvCxnSpPr>
      <xdr:spPr>
        <a:xfrm flipV="1">
          <a:off x="6223207" y="57254881"/>
          <a:ext cx="42135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53709</xdr:colOff>
      <xdr:row>142</xdr:row>
      <xdr:rowOff>439636</xdr:rowOff>
    </xdr:from>
    <xdr:to>
      <xdr:col>33</xdr:col>
      <xdr:colOff>77494</xdr:colOff>
      <xdr:row>142</xdr:row>
      <xdr:rowOff>439636</xdr:rowOff>
    </xdr:to>
    <xdr:cxnSp macro="">
      <xdr:nvCxnSpPr>
        <xdr:cNvPr id="230" name="直線矢印コネクタ 229">
          <a:extLst>
            <a:ext uri="{FF2B5EF4-FFF2-40B4-BE49-F238E27FC236}">
              <a16:creationId xmlns:a16="http://schemas.microsoft.com/office/drawing/2014/main" id="{00000000-0008-0000-0000-0000E6000000}"/>
            </a:ext>
          </a:extLst>
        </xdr:cNvPr>
        <xdr:cNvCxnSpPr/>
      </xdr:nvCxnSpPr>
      <xdr:spPr>
        <a:xfrm flipV="1">
          <a:off x="6381030" y="60215815"/>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46756</xdr:colOff>
      <xdr:row>131</xdr:row>
      <xdr:rowOff>145202</xdr:rowOff>
    </xdr:from>
    <xdr:to>
      <xdr:col>48</xdr:col>
      <xdr:colOff>195882</xdr:colOff>
      <xdr:row>132</xdr:row>
      <xdr:rowOff>81133</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6782292" y="55403809"/>
          <a:ext cx="3210733" cy="289717"/>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Ｇ．株式会社</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NTT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データ・アイ　１０９百万円</a:t>
          </a:r>
        </a:p>
      </xdr:txBody>
    </xdr:sp>
    <xdr:clientData/>
  </xdr:twoCellAnchor>
  <xdr:twoCellAnchor>
    <xdr:from>
      <xdr:col>33</xdr:col>
      <xdr:colOff>58502</xdr:colOff>
      <xdr:row>133</xdr:row>
      <xdr:rowOff>171319</xdr:rowOff>
    </xdr:from>
    <xdr:to>
      <xdr:col>49</xdr:col>
      <xdr:colOff>11209</xdr:colOff>
      <xdr:row>134</xdr:row>
      <xdr:rowOff>94880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6794038" y="56137498"/>
          <a:ext cx="3218421" cy="277346"/>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Ｈ．株式会社ＮＴＴデータＳＭＳ　８７百万円</a:t>
          </a:r>
        </a:p>
      </xdr:txBody>
    </xdr:sp>
    <xdr:clientData/>
  </xdr:twoCellAnchor>
  <xdr:twoCellAnchor>
    <xdr:from>
      <xdr:col>33</xdr:col>
      <xdr:colOff>96372</xdr:colOff>
      <xdr:row>135</xdr:row>
      <xdr:rowOff>306916</xdr:rowOff>
    </xdr:from>
    <xdr:to>
      <xdr:col>49</xdr:col>
      <xdr:colOff>43584</xdr:colOff>
      <xdr:row>137</xdr:row>
      <xdr:rowOff>164522</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6732122" y="55604833"/>
          <a:ext cx="3164545" cy="556106"/>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Ｉ．株式会社</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NTT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データ・スマートソーシング</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５３百万円</a:t>
          </a:r>
        </a:p>
      </xdr:txBody>
    </xdr:sp>
    <xdr:clientData/>
  </xdr:twoCellAnchor>
  <xdr:twoCellAnchor>
    <xdr:from>
      <xdr:col>33</xdr:col>
      <xdr:colOff>88843</xdr:colOff>
      <xdr:row>141</xdr:row>
      <xdr:rowOff>75056</xdr:rowOff>
    </xdr:from>
    <xdr:to>
      <xdr:col>49</xdr:col>
      <xdr:colOff>21273</xdr:colOff>
      <xdr:row>141</xdr:row>
      <xdr:rowOff>371473</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6824379" y="59184485"/>
          <a:ext cx="3198144" cy="296417"/>
        </a:xfrm>
        <a:prstGeom prst="rect">
          <a:avLst/>
        </a:prstGeom>
        <a:solidFill>
          <a:sysClr val="window" lastClr="FFFFFF"/>
        </a:solidFill>
        <a:ln w="9525" cmpd="sng">
          <a:solidFill>
            <a:sysClr val="windowText" lastClr="000000"/>
          </a:solidFill>
        </a:ln>
        <a:effectLst/>
      </xdr:spPr>
      <xdr:txBody>
        <a:bodyPr vertOverflow="clip" wrap="square" rtlCol="0" anchor="ctr"/>
        <a:lstStyle/>
        <a:p>
          <a:pPr algn="ct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Ｋ．</a:t>
          </a:r>
          <a:r>
            <a:rPr kumimoji="1" lang="ja-JP" altLang="ja-JP" sz="1050" b="0" i="0" baseline="0">
              <a:effectLst/>
              <a:latin typeface="+mn-ea"/>
              <a:ea typeface="+mn-ea"/>
              <a:cs typeface="+mn-cs"/>
            </a:rPr>
            <a:t>株式会社ＮＴＣテクノロジー</a:t>
          </a:r>
          <a:r>
            <a:rPr kumimoji="1" lang="ja-JP" altLang="en-US" sz="1050" b="0" i="0" baseline="0">
              <a:effectLst/>
              <a:latin typeface="+mn-ea"/>
              <a:ea typeface="+mn-ea"/>
              <a:cs typeface="+mn-cs"/>
            </a:rPr>
            <a:t>　３１</a:t>
          </a:r>
          <a:r>
            <a:rPr kumimoji="1" lang="ja-JP" altLang="ja-JP" sz="1050" b="0" i="0" baseline="0">
              <a:effectLst/>
              <a:latin typeface="+mn-ea"/>
              <a:ea typeface="+mn-ea"/>
              <a:cs typeface="+mn-cs"/>
            </a:rPr>
            <a:t>百万円</a:t>
          </a:r>
          <a:endParaRPr lang="ja-JP" altLang="ja-JP" sz="1050">
            <a:effectLst/>
            <a:latin typeface="+mn-ea"/>
            <a:ea typeface="+mn-ea"/>
          </a:endParaRPr>
        </a:p>
      </xdr:txBody>
    </xdr:sp>
    <xdr:clientData/>
  </xdr:twoCellAnchor>
  <xdr:twoCellAnchor>
    <xdr:from>
      <xdr:col>33</xdr:col>
      <xdr:colOff>107324</xdr:colOff>
      <xdr:row>143</xdr:row>
      <xdr:rowOff>211666</xdr:rowOff>
    </xdr:from>
    <xdr:to>
      <xdr:col>49</xdr:col>
      <xdr:colOff>42059</xdr:colOff>
      <xdr:row>145</xdr:row>
      <xdr:rowOff>163285</xdr:rowOff>
    </xdr:to>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6743074" y="59256083"/>
          <a:ext cx="3152068" cy="55486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Ｍ．ＮＥＣソリューションイノベータ株式会社</a:t>
          </a: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２５百万円</a:t>
          </a:r>
        </a:p>
      </xdr:txBody>
    </xdr:sp>
    <xdr:clientData/>
  </xdr:twoCellAnchor>
  <xdr:twoCellAnchor>
    <xdr:from>
      <xdr:col>33</xdr:col>
      <xdr:colOff>97163</xdr:colOff>
      <xdr:row>148</xdr:row>
      <xdr:rowOff>262264</xdr:rowOff>
    </xdr:from>
    <xdr:to>
      <xdr:col>49</xdr:col>
      <xdr:colOff>31898</xdr:colOff>
      <xdr:row>149</xdr:row>
      <xdr:rowOff>252118</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6832699" y="62446907"/>
          <a:ext cx="3200449" cy="302818"/>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Ｏ．株式会社クニエ　１０百万円</a:t>
          </a:r>
        </a:p>
      </xdr:txBody>
    </xdr:sp>
    <xdr:clientData/>
  </xdr:twoCellAnchor>
  <xdr:twoCellAnchor>
    <xdr:from>
      <xdr:col>33</xdr:col>
      <xdr:colOff>111255</xdr:colOff>
      <xdr:row>132</xdr:row>
      <xdr:rowOff>101357</xdr:rowOff>
    </xdr:from>
    <xdr:to>
      <xdr:col>48</xdr:col>
      <xdr:colOff>42780</xdr:colOff>
      <xdr:row>133</xdr:row>
      <xdr:rowOff>131268</xdr:rowOff>
    </xdr:to>
    <xdr:sp macro="" textlink="">
      <xdr:nvSpPr>
        <xdr:cNvPr id="237" name="大かっこ 236">
          <a:extLst>
            <a:ext uri="{FF2B5EF4-FFF2-40B4-BE49-F238E27FC236}">
              <a16:creationId xmlns:a16="http://schemas.microsoft.com/office/drawing/2014/main" id="{00000000-0008-0000-0000-0000ED000000}"/>
            </a:ext>
          </a:extLst>
        </xdr:cNvPr>
        <xdr:cNvSpPr/>
      </xdr:nvSpPr>
      <xdr:spPr>
        <a:xfrm>
          <a:off x="6846791" y="55713750"/>
          <a:ext cx="2993132" cy="383697"/>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a:t>
          </a:r>
          <a:r>
            <a:rPr kumimoji="1" lang="ja-JP" altLang="ja-JP" sz="1050" b="0" i="0" baseline="0">
              <a:effectLst/>
              <a:latin typeface="+mn-ea"/>
              <a:ea typeface="+mn-ea"/>
              <a:cs typeface="+mn-cs"/>
            </a:rPr>
            <a:t>調達ポータル等</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の開発、運用保守、</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AP</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保守。</a:t>
          </a:r>
          <a:endParaRPr lang="ja-JP" altLang="ja-JP" sz="1050">
            <a:effectLst/>
            <a:latin typeface="+mn-ea"/>
            <a:ea typeface="+mn-ea"/>
          </a:endParaRPr>
        </a:p>
      </xdr:txBody>
    </xdr:sp>
    <xdr:clientData/>
  </xdr:twoCellAnchor>
  <xdr:twoCellAnchor>
    <xdr:from>
      <xdr:col>33</xdr:col>
      <xdr:colOff>69158</xdr:colOff>
      <xdr:row>134</xdr:row>
      <xdr:rowOff>146770</xdr:rowOff>
    </xdr:from>
    <xdr:to>
      <xdr:col>47</xdr:col>
      <xdr:colOff>67802</xdr:colOff>
      <xdr:row>135</xdr:row>
      <xdr:rowOff>227612</xdr:rowOff>
    </xdr:to>
    <xdr:sp macro="" textlink="">
      <xdr:nvSpPr>
        <xdr:cNvPr id="238" name="大かっこ 237">
          <a:extLst>
            <a:ext uri="{FF2B5EF4-FFF2-40B4-BE49-F238E27FC236}">
              <a16:creationId xmlns:a16="http://schemas.microsoft.com/office/drawing/2014/main" id="{00000000-0008-0000-0000-0000EE000000}"/>
            </a:ext>
          </a:extLst>
        </xdr:cNvPr>
        <xdr:cNvSpPr/>
      </xdr:nvSpPr>
      <xdr:spPr>
        <a:xfrm>
          <a:off x="6804694" y="56466734"/>
          <a:ext cx="2856144" cy="434628"/>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a:t>
          </a:r>
          <a:r>
            <a:rPr kumimoji="1" lang="ja-JP" altLang="ja-JP" sz="1050" b="0" i="0" baseline="0">
              <a:effectLst/>
              <a:latin typeface="+mn-ea"/>
              <a:ea typeface="+mn-ea"/>
              <a:cs typeface="+mn-cs"/>
            </a:rPr>
            <a:t>調達総合情報システム及び調達ポータルの運用保守。</a:t>
          </a:r>
          <a:endParaRPr lang="ja-JP" altLang="ja-JP" sz="1050">
            <a:effectLst/>
            <a:latin typeface="+mn-ea"/>
            <a:ea typeface="+mn-ea"/>
          </a:endParaRPr>
        </a:p>
      </xdr:txBody>
    </xdr:sp>
    <xdr:clientData/>
  </xdr:twoCellAnchor>
  <xdr:twoCellAnchor>
    <xdr:from>
      <xdr:col>33</xdr:col>
      <xdr:colOff>96372</xdr:colOff>
      <xdr:row>137</xdr:row>
      <xdr:rowOff>192236</xdr:rowOff>
    </xdr:from>
    <xdr:to>
      <xdr:col>47</xdr:col>
      <xdr:colOff>95016</xdr:colOff>
      <xdr:row>138</xdr:row>
      <xdr:rowOff>295648</xdr:rowOff>
    </xdr:to>
    <xdr:sp macro="" textlink="">
      <xdr:nvSpPr>
        <xdr:cNvPr id="239" name="大かっこ 238">
          <a:extLst>
            <a:ext uri="{FF2B5EF4-FFF2-40B4-BE49-F238E27FC236}">
              <a16:creationId xmlns:a16="http://schemas.microsoft.com/office/drawing/2014/main" id="{00000000-0008-0000-0000-0000EF000000}"/>
            </a:ext>
          </a:extLst>
        </xdr:cNvPr>
        <xdr:cNvSpPr/>
      </xdr:nvSpPr>
      <xdr:spPr>
        <a:xfrm>
          <a:off x="6831908" y="57573557"/>
          <a:ext cx="2856144" cy="457198"/>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a:t>
          </a:r>
          <a:r>
            <a:rPr kumimoji="1" lang="ja-JP" altLang="ja-JP" sz="1050" b="0" i="0" baseline="0">
              <a:effectLst/>
              <a:latin typeface="+mn-ea"/>
              <a:ea typeface="+mn-ea"/>
              <a:cs typeface="+mn-cs"/>
            </a:rPr>
            <a:t>調達ポータル等のヘルプデスク。</a:t>
          </a:r>
          <a:endParaRPr lang="ja-JP" altLang="ja-JP" sz="1050">
            <a:effectLst/>
            <a:latin typeface="+mn-ea"/>
            <a:ea typeface="+mn-ea"/>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102450</xdr:colOff>
      <xdr:row>141</xdr:row>
      <xdr:rowOff>395081</xdr:rowOff>
    </xdr:from>
    <xdr:to>
      <xdr:col>47</xdr:col>
      <xdr:colOff>101094</xdr:colOff>
      <xdr:row>142</xdr:row>
      <xdr:rowOff>173183</xdr:rowOff>
    </xdr:to>
    <xdr:sp macro="" textlink="">
      <xdr:nvSpPr>
        <xdr:cNvPr id="240" name="大かっこ 239">
          <a:extLst>
            <a:ext uri="{FF2B5EF4-FFF2-40B4-BE49-F238E27FC236}">
              <a16:creationId xmlns:a16="http://schemas.microsoft.com/office/drawing/2014/main" id="{00000000-0008-0000-0000-0000F0000000}"/>
            </a:ext>
          </a:extLst>
        </xdr:cNvPr>
        <xdr:cNvSpPr/>
      </xdr:nvSpPr>
      <xdr:spPr>
        <a:xfrm>
          <a:off x="6837986" y="59504510"/>
          <a:ext cx="2856144" cy="444852"/>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a:t>
          </a:r>
          <a:r>
            <a:rPr kumimoji="1" lang="ja-JP" altLang="ja-JP" sz="1050" b="0" i="0" baseline="0">
              <a:effectLst/>
              <a:latin typeface="+mn-ea"/>
              <a:ea typeface="+mn-ea"/>
              <a:cs typeface="+mn-cs"/>
            </a:rPr>
            <a:t>調達総合情報システム</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の運用保守。</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109979</xdr:colOff>
      <xdr:row>145</xdr:row>
      <xdr:rowOff>234237</xdr:rowOff>
    </xdr:from>
    <xdr:to>
      <xdr:col>47</xdr:col>
      <xdr:colOff>108623</xdr:colOff>
      <xdr:row>146</xdr:row>
      <xdr:rowOff>29847</xdr:rowOff>
    </xdr:to>
    <xdr:sp macro="" textlink="">
      <xdr:nvSpPr>
        <xdr:cNvPr id="241" name="大かっこ 240">
          <a:extLst>
            <a:ext uri="{FF2B5EF4-FFF2-40B4-BE49-F238E27FC236}">
              <a16:creationId xmlns:a16="http://schemas.microsoft.com/office/drawing/2014/main" id="{00000000-0008-0000-0000-0000F1000000}"/>
            </a:ext>
          </a:extLst>
        </xdr:cNvPr>
        <xdr:cNvSpPr/>
      </xdr:nvSpPr>
      <xdr:spPr>
        <a:xfrm>
          <a:off x="6845515" y="61275880"/>
          <a:ext cx="2856144" cy="244646"/>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a:t>
          </a:r>
          <a:r>
            <a:rPr kumimoji="1" lang="ja-JP" altLang="ja-JP" sz="1050" b="0" i="0" baseline="0">
              <a:effectLst/>
              <a:latin typeface="+mn-ea"/>
              <a:ea typeface="+mn-ea"/>
              <a:cs typeface="+mn-cs"/>
            </a:rPr>
            <a:t>調達ポータル等</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の開発。</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192414</xdr:colOff>
      <xdr:row>149</xdr:row>
      <xdr:rowOff>282743</xdr:rowOff>
    </xdr:from>
    <xdr:to>
      <xdr:col>47</xdr:col>
      <xdr:colOff>191058</xdr:colOff>
      <xdr:row>150</xdr:row>
      <xdr:rowOff>226231</xdr:rowOff>
    </xdr:to>
    <xdr:sp macro="" textlink="">
      <xdr:nvSpPr>
        <xdr:cNvPr id="242" name="大かっこ 241">
          <a:extLst>
            <a:ext uri="{FF2B5EF4-FFF2-40B4-BE49-F238E27FC236}">
              <a16:creationId xmlns:a16="http://schemas.microsoft.com/office/drawing/2014/main" id="{00000000-0008-0000-0000-0000F2000000}"/>
            </a:ext>
          </a:extLst>
        </xdr:cNvPr>
        <xdr:cNvSpPr/>
      </xdr:nvSpPr>
      <xdr:spPr>
        <a:xfrm>
          <a:off x="6927950" y="62780350"/>
          <a:ext cx="2856144" cy="256452"/>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電子調達システムの開発及びＡＰ保守。</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107323</xdr:colOff>
      <xdr:row>151</xdr:row>
      <xdr:rowOff>17027</xdr:rowOff>
    </xdr:from>
    <xdr:to>
      <xdr:col>49</xdr:col>
      <xdr:colOff>42058</xdr:colOff>
      <xdr:row>151</xdr:row>
      <xdr:rowOff>306943</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6842859" y="63140563"/>
          <a:ext cx="3200449" cy="289916"/>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Ｐ．株式会社Ｓｕｎ　Ａｓｔｅｒｉｓｋ　１０百万円</a:t>
          </a:r>
        </a:p>
      </xdr:txBody>
    </xdr:sp>
    <xdr:clientData/>
  </xdr:twoCellAnchor>
  <xdr:twoCellAnchor>
    <xdr:from>
      <xdr:col>33</xdr:col>
      <xdr:colOff>97164</xdr:colOff>
      <xdr:row>146</xdr:row>
      <xdr:rowOff>94833</xdr:rowOff>
    </xdr:from>
    <xdr:to>
      <xdr:col>49</xdr:col>
      <xdr:colOff>31899</xdr:colOff>
      <xdr:row>147</xdr:row>
      <xdr:rowOff>1167</xdr:rowOff>
    </xdr:to>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6832700" y="61585512"/>
          <a:ext cx="3200449" cy="287334"/>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Ｎ．日本電気株式会社　１１百万円</a:t>
          </a:r>
        </a:p>
      </xdr:txBody>
    </xdr:sp>
    <xdr:clientData/>
  </xdr:twoCellAnchor>
  <xdr:twoCellAnchor>
    <xdr:from>
      <xdr:col>33</xdr:col>
      <xdr:colOff>178014</xdr:colOff>
      <xdr:row>152</xdr:row>
      <xdr:rowOff>49915</xdr:rowOff>
    </xdr:from>
    <xdr:to>
      <xdr:col>47</xdr:col>
      <xdr:colOff>176658</xdr:colOff>
      <xdr:row>152</xdr:row>
      <xdr:rowOff>298060</xdr:rowOff>
    </xdr:to>
    <xdr:sp macro="" textlink="">
      <xdr:nvSpPr>
        <xdr:cNvPr id="245" name="大かっこ 244">
          <a:extLst>
            <a:ext uri="{FF2B5EF4-FFF2-40B4-BE49-F238E27FC236}">
              <a16:creationId xmlns:a16="http://schemas.microsoft.com/office/drawing/2014/main" id="{00000000-0008-0000-0000-0000F5000000}"/>
            </a:ext>
          </a:extLst>
        </xdr:cNvPr>
        <xdr:cNvSpPr/>
      </xdr:nvSpPr>
      <xdr:spPr>
        <a:xfrm>
          <a:off x="6913550" y="63486415"/>
          <a:ext cx="2856144" cy="248145"/>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1050" b="0" i="0" baseline="0">
              <a:effectLst/>
              <a:latin typeface="+mn-ea"/>
              <a:ea typeface="+mn-ea"/>
              <a:cs typeface="+mn-cs"/>
            </a:rPr>
            <a:t>電子調達システムの開発。</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110771</xdr:colOff>
      <xdr:row>147</xdr:row>
      <xdr:rowOff>41755</xdr:rowOff>
    </xdr:from>
    <xdr:to>
      <xdr:col>47</xdr:col>
      <xdr:colOff>176293</xdr:colOff>
      <xdr:row>148</xdr:row>
      <xdr:rowOff>204106</xdr:rowOff>
    </xdr:to>
    <xdr:sp macro="" textlink="">
      <xdr:nvSpPr>
        <xdr:cNvPr id="246" name="大かっこ 245">
          <a:extLst>
            <a:ext uri="{FF2B5EF4-FFF2-40B4-BE49-F238E27FC236}">
              <a16:creationId xmlns:a16="http://schemas.microsoft.com/office/drawing/2014/main" id="{00000000-0008-0000-0000-0000F6000000}"/>
            </a:ext>
          </a:extLst>
        </xdr:cNvPr>
        <xdr:cNvSpPr/>
      </xdr:nvSpPr>
      <xdr:spPr>
        <a:xfrm>
          <a:off x="6846307" y="61913434"/>
          <a:ext cx="2923022" cy="475315"/>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baseline="0">
              <a:effectLst/>
              <a:latin typeface="+mn-ea"/>
              <a:ea typeface="+mn-ea"/>
              <a:cs typeface="+mn-cs"/>
            </a:rPr>
            <a:t>電子調達システムの開発及びＡＰ保守。調達ポータル等の開発。</a:t>
          </a:r>
          <a:endParaRPr lang="ja-JP" altLang="ja-JP" sz="1050">
            <a:effectLst/>
            <a:latin typeface="+mn-ea"/>
            <a:ea typeface="+mn-ea"/>
          </a:endParaRPr>
        </a:p>
      </xdr:txBody>
    </xdr:sp>
    <xdr:clientData/>
  </xdr:twoCellAnchor>
  <xdr:twoCellAnchor>
    <xdr:from>
      <xdr:col>33</xdr:col>
      <xdr:colOff>80110</xdr:colOff>
      <xdr:row>139</xdr:row>
      <xdr:rowOff>15654</xdr:rowOff>
    </xdr:from>
    <xdr:to>
      <xdr:col>49</xdr:col>
      <xdr:colOff>14845</xdr:colOff>
      <xdr:row>140</xdr:row>
      <xdr:rowOff>159572</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6815646" y="58104547"/>
          <a:ext cx="3200449" cy="497704"/>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baseline="0">
              <a:effectLst/>
              <a:latin typeface="+mn-ea"/>
              <a:ea typeface="+mn-ea"/>
              <a:cs typeface="+mn-cs"/>
            </a:rPr>
            <a:t>Ｊ</a:t>
          </a:r>
          <a:r>
            <a:rPr kumimoji="1" lang="ja-JP" altLang="ja-JP" sz="1050" b="0" i="0" baseline="0">
              <a:effectLst/>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株式会社ユニバーサルコンピューター</a:t>
          </a:r>
          <a:endParaRPr kumimoji="1"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システム　４８百万円</a:t>
          </a:r>
        </a:p>
      </xdr:txBody>
    </xdr:sp>
    <xdr:clientData/>
  </xdr:twoCellAnchor>
  <xdr:twoCellAnchor>
    <xdr:from>
      <xdr:col>33</xdr:col>
      <xdr:colOff>97164</xdr:colOff>
      <xdr:row>142</xdr:row>
      <xdr:rowOff>270014</xdr:rowOff>
    </xdr:from>
    <xdr:to>
      <xdr:col>49</xdr:col>
      <xdr:colOff>31899</xdr:colOff>
      <xdr:row>142</xdr:row>
      <xdr:rowOff>566114</xdr:rowOff>
    </xdr:to>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6832700" y="60046193"/>
          <a:ext cx="3200449" cy="29610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Ｌ．株式会社ライターム　２８百万円</a:t>
          </a:r>
        </a:p>
      </xdr:txBody>
    </xdr:sp>
    <xdr:clientData/>
  </xdr:twoCellAnchor>
  <xdr:twoCellAnchor>
    <xdr:from>
      <xdr:col>33</xdr:col>
      <xdr:colOff>109980</xdr:colOff>
      <xdr:row>140</xdr:row>
      <xdr:rowOff>195094</xdr:rowOff>
    </xdr:from>
    <xdr:to>
      <xdr:col>47</xdr:col>
      <xdr:colOff>108624</xdr:colOff>
      <xdr:row>140</xdr:row>
      <xdr:rowOff>656853</xdr:rowOff>
    </xdr:to>
    <xdr:sp macro="" textlink="">
      <xdr:nvSpPr>
        <xdr:cNvPr id="249" name="大かっこ 248">
          <a:extLst>
            <a:ext uri="{FF2B5EF4-FFF2-40B4-BE49-F238E27FC236}">
              <a16:creationId xmlns:a16="http://schemas.microsoft.com/office/drawing/2014/main" id="{00000000-0008-0000-0000-0000F9000000}"/>
            </a:ext>
          </a:extLst>
        </xdr:cNvPr>
        <xdr:cNvSpPr/>
      </xdr:nvSpPr>
      <xdr:spPr>
        <a:xfrm>
          <a:off x="6845516" y="58637773"/>
          <a:ext cx="2856144" cy="461759"/>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電子調達システム等のＡＰ保守。</a:t>
          </a:r>
          <a:r>
            <a:rPr kumimoji="1" lang="ja-JP" altLang="ja-JP" sz="1050" b="0" i="0" baseline="0">
              <a:effectLst/>
              <a:latin typeface="+mn-ea"/>
              <a:ea typeface="+mn-ea"/>
              <a:cs typeface="+mn-cs"/>
            </a:rPr>
            <a:t>調達ポータル等の開発。</a:t>
          </a:r>
          <a:endParaRPr lang="ja-JP" altLang="ja-JP" sz="1050">
            <a:effectLst/>
            <a:latin typeface="+mn-ea"/>
            <a:ea typeface="+mn-ea"/>
          </a:endParaRPr>
        </a:p>
      </xdr:txBody>
    </xdr:sp>
    <xdr:clientData/>
  </xdr:twoCellAnchor>
  <xdr:twoCellAnchor>
    <xdr:from>
      <xdr:col>33</xdr:col>
      <xdr:colOff>97164</xdr:colOff>
      <xdr:row>142</xdr:row>
      <xdr:rowOff>611824</xdr:rowOff>
    </xdr:from>
    <xdr:to>
      <xdr:col>47</xdr:col>
      <xdr:colOff>95808</xdr:colOff>
      <xdr:row>143</xdr:row>
      <xdr:rowOff>210293</xdr:rowOff>
    </xdr:to>
    <xdr:sp macro="" textlink="">
      <xdr:nvSpPr>
        <xdr:cNvPr id="250" name="大かっこ 249">
          <a:extLst>
            <a:ext uri="{FF2B5EF4-FFF2-40B4-BE49-F238E27FC236}">
              <a16:creationId xmlns:a16="http://schemas.microsoft.com/office/drawing/2014/main" id="{00000000-0008-0000-0000-0000FA000000}"/>
            </a:ext>
          </a:extLst>
        </xdr:cNvPr>
        <xdr:cNvSpPr/>
      </xdr:nvSpPr>
      <xdr:spPr>
        <a:xfrm>
          <a:off x="6832700" y="60388003"/>
          <a:ext cx="2856144" cy="265219"/>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電子調達システム、</a:t>
          </a:r>
          <a:r>
            <a:rPr kumimoji="1" lang="ja-JP" altLang="ja-JP" sz="1050" b="0" i="0" baseline="0">
              <a:effectLst/>
              <a:latin typeface="+mn-ea"/>
              <a:ea typeface="+mn-ea"/>
              <a:cs typeface="+mn-cs"/>
            </a:rPr>
            <a:t>調達ポータル等</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の開発。</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31</xdr:col>
      <xdr:colOff>50246</xdr:colOff>
      <xdr:row>146</xdr:row>
      <xdr:rowOff>234988</xdr:rowOff>
    </xdr:from>
    <xdr:to>
      <xdr:col>33</xdr:col>
      <xdr:colOff>74031</xdr:colOff>
      <xdr:row>146</xdr:row>
      <xdr:rowOff>234988</xdr:rowOff>
    </xdr:to>
    <xdr:cxnSp macro="">
      <xdr:nvCxnSpPr>
        <xdr:cNvPr id="251" name="直線矢印コネクタ 250">
          <a:extLst>
            <a:ext uri="{FF2B5EF4-FFF2-40B4-BE49-F238E27FC236}">
              <a16:creationId xmlns:a16="http://schemas.microsoft.com/office/drawing/2014/main" id="{00000000-0008-0000-0000-0000FB000000}"/>
            </a:ext>
          </a:extLst>
        </xdr:cNvPr>
        <xdr:cNvCxnSpPr/>
      </xdr:nvCxnSpPr>
      <xdr:spPr>
        <a:xfrm flipV="1">
          <a:off x="6377567" y="61725667"/>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78523</xdr:colOff>
      <xdr:row>149</xdr:row>
      <xdr:rowOff>137349</xdr:rowOff>
    </xdr:from>
    <xdr:to>
      <xdr:col>33</xdr:col>
      <xdr:colOff>102308</xdr:colOff>
      <xdr:row>149</xdr:row>
      <xdr:rowOff>137349</xdr:rowOff>
    </xdr:to>
    <xdr:cxnSp macro="">
      <xdr:nvCxnSpPr>
        <xdr:cNvPr id="252" name="直線矢印コネクタ 251">
          <a:extLst>
            <a:ext uri="{FF2B5EF4-FFF2-40B4-BE49-F238E27FC236}">
              <a16:creationId xmlns:a16="http://schemas.microsoft.com/office/drawing/2014/main" id="{00000000-0008-0000-0000-0000FC000000}"/>
            </a:ext>
          </a:extLst>
        </xdr:cNvPr>
        <xdr:cNvCxnSpPr/>
      </xdr:nvCxnSpPr>
      <xdr:spPr>
        <a:xfrm flipV="1">
          <a:off x="6405844" y="62634956"/>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66749</xdr:colOff>
      <xdr:row>151</xdr:row>
      <xdr:rowOff>183178</xdr:rowOff>
    </xdr:from>
    <xdr:to>
      <xdr:col>33</xdr:col>
      <xdr:colOff>90534</xdr:colOff>
      <xdr:row>151</xdr:row>
      <xdr:rowOff>183178</xdr:rowOff>
    </xdr:to>
    <xdr:cxnSp macro="">
      <xdr:nvCxnSpPr>
        <xdr:cNvPr id="253" name="直線矢印コネクタ 252">
          <a:extLst>
            <a:ext uri="{FF2B5EF4-FFF2-40B4-BE49-F238E27FC236}">
              <a16:creationId xmlns:a16="http://schemas.microsoft.com/office/drawing/2014/main" id="{00000000-0008-0000-0000-0000FD000000}"/>
            </a:ext>
          </a:extLst>
        </xdr:cNvPr>
        <xdr:cNvCxnSpPr/>
      </xdr:nvCxnSpPr>
      <xdr:spPr>
        <a:xfrm flipV="1">
          <a:off x="6394070" y="63306714"/>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76893</xdr:colOff>
      <xdr:row>153</xdr:row>
      <xdr:rowOff>275088</xdr:rowOff>
    </xdr:from>
    <xdr:to>
      <xdr:col>33</xdr:col>
      <xdr:colOff>100678</xdr:colOff>
      <xdr:row>153</xdr:row>
      <xdr:rowOff>275088</xdr:rowOff>
    </xdr:to>
    <xdr:cxnSp macro="">
      <xdr:nvCxnSpPr>
        <xdr:cNvPr id="254" name="直線矢印コネクタ 253">
          <a:extLst>
            <a:ext uri="{FF2B5EF4-FFF2-40B4-BE49-F238E27FC236}">
              <a16:creationId xmlns:a16="http://schemas.microsoft.com/office/drawing/2014/main" id="{00000000-0008-0000-0000-0000FE000000}"/>
            </a:ext>
          </a:extLst>
        </xdr:cNvPr>
        <xdr:cNvCxnSpPr/>
      </xdr:nvCxnSpPr>
      <xdr:spPr>
        <a:xfrm flipV="1">
          <a:off x="6404214" y="64024552"/>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97412</xdr:colOff>
      <xdr:row>153</xdr:row>
      <xdr:rowOff>110686</xdr:rowOff>
    </xdr:from>
    <xdr:to>
      <xdr:col>49</xdr:col>
      <xdr:colOff>32147</xdr:colOff>
      <xdr:row>154</xdr:row>
      <xdr:rowOff>93820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832948" y="63860150"/>
          <a:ext cx="3200449" cy="296099"/>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Ｑ．株式会社サーバーワークス　５百万円</a:t>
          </a:r>
        </a:p>
      </xdr:txBody>
    </xdr:sp>
    <xdr:clientData/>
  </xdr:twoCellAnchor>
  <xdr:twoCellAnchor>
    <xdr:from>
      <xdr:col>33</xdr:col>
      <xdr:colOff>138233</xdr:colOff>
      <xdr:row>154</xdr:row>
      <xdr:rowOff>153136</xdr:rowOff>
    </xdr:from>
    <xdr:to>
      <xdr:col>47</xdr:col>
      <xdr:colOff>136877</xdr:colOff>
      <xdr:row>155</xdr:row>
      <xdr:rowOff>105392</xdr:rowOff>
    </xdr:to>
    <xdr:sp macro="" textlink="">
      <xdr:nvSpPr>
        <xdr:cNvPr id="258" name="大かっこ 257">
          <a:extLst>
            <a:ext uri="{FF2B5EF4-FFF2-40B4-BE49-F238E27FC236}">
              <a16:creationId xmlns:a16="http://schemas.microsoft.com/office/drawing/2014/main" id="{00000000-0008-0000-0000-000002010000}"/>
            </a:ext>
          </a:extLst>
        </xdr:cNvPr>
        <xdr:cNvSpPr/>
      </xdr:nvSpPr>
      <xdr:spPr>
        <a:xfrm>
          <a:off x="6873769" y="64215565"/>
          <a:ext cx="2856144" cy="265220"/>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eaLnBrk="1" fontAlgn="auto" latinLnBrk="0" hangingPunct="1"/>
          <a:r>
            <a:rPr kumimoji="1" lang="ja-JP" altLang="ja-JP" sz="1050" b="0" i="0" baseline="0">
              <a:effectLst/>
              <a:latin typeface="+mn-ea"/>
              <a:ea typeface="+mn-ea"/>
              <a:cs typeface="+mn-cs"/>
            </a:rPr>
            <a:t>調達総合情報システムの開発。</a:t>
          </a:r>
          <a:endParaRPr lang="ja-JP" altLang="ja-JP" sz="1050">
            <a:effectLst/>
            <a:latin typeface="+mn-ea"/>
            <a:ea typeface="+mn-ea"/>
          </a:endParaRPr>
        </a:p>
      </xdr:txBody>
    </xdr:sp>
    <xdr:clientData/>
  </xdr:twoCellAnchor>
  <xdr:twoCellAnchor>
    <xdr:from>
      <xdr:col>33</xdr:col>
      <xdr:colOff>121165</xdr:colOff>
      <xdr:row>155</xdr:row>
      <xdr:rowOff>156703</xdr:rowOff>
    </xdr:from>
    <xdr:to>
      <xdr:col>49</xdr:col>
      <xdr:colOff>55900</xdr:colOff>
      <xdr:row>156</xdr:row>
      <xdr:rowOff>139839</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856701" y="64532096"/>
          <a:ext cx="3200449" cy="29610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Ｒ．株式会社クルコム　２百万円</a:t>
          </a:r>
        </a:p>
      </xdr:txBody>
    </xdr:sp>
    <xdr:clientData/>
  </xdr:twoCellAnchor>
  <xdr:twoCellAnchor>
    <xdr:from>
      <xdr:col>33</xdr:col>
      <xdr:colOff>148379</xdr:colOff>
      <xdr:row>156</xdr:row>
      <xdr:rowOff>206577</xdr:rowOff>
    </xdr:from>
    <xdr:to>
      <xdr:col>47</xdr:col>
      <xdr:colOff>147023</xdr:colOff>
      <xdr:row>157</xdr:row>
      <xdr:rowOff>151410</xdr:rowOff>
    </xdr:to>
    <xdr:sp macro="" textlink="">
      <xdr:nvSpPr>
        <xdr:cNvPr id="260" name="大かっこ 259">
          <a:extLst>
            <a:ext uri="{FF2B5EF4-FFF2-40B4-BE49-F238E27FC236}">
              <a16:creationId xmlns:a16="http://schemas.microsoft.com/office/drawing/2014/main" id="{00000000-0008-0000-0000-000004010000}"/>
            </a:ext>
          </a:extLst>
        </xdr:cNvPr>
        <xdr:cNvSpPr/>
      </xdr:nvSpPr>
      <xdr:spPr>
        <a:xfrm>
          <a:off x="6883915" y="64894934"/>
          <a:ext cx="2856144" cy="257797"/>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eaLnBrk="1" fontAlgn="auto" latinLnBrk="0" hangingPunct="1"/>
          <a:r>
            <a:rPr kumimoji="1" lang="ja-JP" altLang="ja-JP" sz="1050" b="0" i="0" baseline="0">
              <a:effectLst/>
              <a:latin typeface="+mn-ea"/>
              <a:ea typeface="+mn-ea"/>
              <a:cs typeface="+mn-cs"/>
            </a:rPr>
            <a:t>調達ポータル等の開発。</a:t>
          </a:r>
          <a:endParaRPr lang="ja-JP" altLang="ja-JP" sz="1050">
            <a:effectLst/>
            <a:latin typeface="+mn-ea"/>
            <a:ea typeface="+mn-ea"/>
          </a:endParaRPr>
        </a:p>
      </xdr:txBody>
    </xdr:sp>
    <xdr:clientData/>
  </xdr:twoCellAnchor>
  <xdr:twoCellAnchor>
    <xdr:from>
      <xdr:col>9</xdr:col>
      <xdr:colOff>9605</xdr:colOff>
      <xdr:row>141</xdr:row>
      <xdr:rowOff>583506</xdr:rowOff>
    </xdr:from>
    <xdr:to>
      <xdr:col>11</xdr:col>
      <xdr:colOff>76602</xdr:colOff>
      <xdr:row>141</xdr:row>
      <xdr:rowOff>583507</xdr:rowOff>
    </xdr:to>
    <xdr:cxnSp macro="">
      <xdr:nvCxnSpPr>
        <xdr:cNvPr id="106" name="直線矢印コネクタ 105">
          <a:extLst>
            <a:ext uri="{FF2B5EF4-FFF2-40B4-BE49-F238E27FC236}">
              <a16:creationId xmlns:a16="http://schemas.microsoft.com/office/drawing/2014/main" id="{00000000-0008-0000-0000-00006A000000}"/>
            </a:ext>
          </a:extLst>
        </xdr:cNvPr>
        <xdr:cNvCxnSpPr/>
      </xdr:nvCxnSpPr>
      <xdr:spPr>
        <a:xfrm flipV="1">
          <a:off x="1846569" y="59692935"/>
          <a:ext cx="475212" cy="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16329</xdr:colOff>
      <xdr:row>145</xdr:row>
      <xdr:rowOff>79560</xdr:rowOff>
    </xdr:from>
    <xdr:to>
      <xdr:col>11</xdr:col>
      <xdr:colOff>83326</xdr:colOff>
      <xdr:row>145</xdr:row>
      <xdr:rowOff>79561</xdr:rowOff>
    </xdr:to>
    <xdr:cxnSp macro="">
      <xdr:nvCxnSpPr>
        <xdr:cNvPr id="108" name="直線矢印コネクタ 107">
          <a:extLst>
            <a:ext uri="{FF2B5EF4-FFF2-40B4-BE49-F238E27FC236}">
              <a16:creationId xmlns:a16="http://schemas.microsoft.com/office/drawing/2014/main" id="{00000000-0008-0000-0000-00006C000000}"/>
            </a:ext>
          </a:extLst>
        </xdr:cNvPr>
        <xdr:cNvCxnSpPr/>
      </xdr:nvCxnSpPr>
      <xdr:spPr>
        <a:xfrm flipV="1">
          <a:off x="1853293" y="61121203"/>
          <a:ext cx="475212" cy="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110279</xdr:colOff>
      <xdr:row>157</xdr:row>
      <xdr:rowOff>186639</xdr:rowOff>
    </xdr:from>
    <xdr:to>
      <xdr:col>49</xdr:col>
      <xdr:colOff>45014</xdr:colOff>
      <xdr:row>158</xdr:row>
      <xdr:rowOff>169774</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6845815" y="65187960"/>
          <a:ext cx="3200449" cy="29610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Ｓ</a:t>
          </a:r>
          <a:r>
            <a:rPr kumimoji="1"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　株式会社ユー・エス・イー　２百万円</a:t>
          </a:r>
        </a:p>
      </xdr:txBody>
    </xdr:sp>
    <xdr:clientData/>
  </xdr:twoCellAnchor>
  <xdr:twoCellAnchor>
    <xdr:from>
      <xdr:col>33</xdr:col>
      <xdr:colOff>137493</xdr:colOff>
      <xdr:row>158</xdr:row>
      <xdr:rowOff>236512</xdr:rowOff>
    </xdr:from>
    <xdr:to>
      <xdr:col>47</xdr:col>
      <xdr:colOff>136137</xdr:colOff>
      <xdr:row>159</xdr:row>
      <xdr:rowOff>181345</xdr:rowOff>
    </xdr:to>
    <xdr:sp macro="" textlink="">
      <xdr:nvSpPr>
        <xdr:cNvPr id="118" name="大かっこ 117">
          <a:extLst>
            <a:ext uri="{FF2B5EF4-FFF2-40B4-BE49-F238E27FC236}">
              <a16:creationId xmlns:a16="http://schemas.microsoft.com/office/drawing/2014/main" id="{00000000-0008-0000-0000-000076000000}"/>
            </a:ext>
          </a:extLst>
        </xdr:cNvPr>
        <xdr:cNvSpPr/>
      </xdr:nvSpPr>
      <xdr:spPr>
        <a:xfrm>
          <a:off x="6873029" y="65550798"/>
          <a:ext cx="2856144" cy="257797"/>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eaLnBrk="1" fontAlgn="auto" latinLnBrk="0" hangingPunct="1"/>
          <a:r>
            <a:rPr kumimoji="1" lang="ja-JP" altLang="en-US" sz="1050" b="0" i="0" baseline="0">
              <a:effectLst/>
              <a:latin typeface="+mn-ea"/>
              <a:ea typeface="+mn-ea"/>
              <a:cs typeface="+mn-cs"/>
            </a:rPr>
            <a:t>調達総合情報システムの運用保守</a:t>
          </a:r>
          <a:r>
            <a:rPr kumimoji="1" lang="ja-JP" altLang="ja-JP" sz="1050" b="0" i="0" baseline="0">
              <a:effectLst/>
              <a:latin typeface="+mn-ea"/>
              <a:ea typeface="+mn-ea"/>
              <a:cs typeface="+mn-cs"/>
            </a:rPr>
            <a:t>。</a:t>
          </a:r>
          <a:endParaRPr lang="ja-JP" altLang="ja-JP" sz="1050">
            <a:effectLst/>
            <a:latin typeface="+mn-ea"/>
            <a:ea typeface="+mn-ea"/>
          </a:endParaRPr>
        </a:p>
      </xdr:txBody>
    </xdr:sp>
    <xdr:clientData/>
  </xdr:twoCellAnchor>
  <xdr:twoCellAnchor>
    <xdr:from>
      <xdr:col>31</xdr:col>
      <xdr:colOff>73486</xdr:colOff>
      <xdr:row>139</xdr:row>
      <xdr:rowOff>293791</xdr:rowOff>
    </xdr:from>
    <xdr:to>
      <xdr:col>33</xdr:col>
      <xdr:colOff>97271</xdr:colOff>
      <xdr:row>139</xdr:row>
      <xdr:rowOff>293791</xdr:rowOff>
    </xdr:to>
    <xdr:cxnSp macro="">
      <xdr:nvCxnSpPr>
        <xdr:cNvPr id="119" name="直線矢印コネクタ 118">
          <a:extLst>
            <a:ext uri="{FF2B5EF4-FFF2-40B4-BE49-F238E27FC236}">
              <a16:creationId xmlns:a16="http://schemas.microsoft.com/office/drawing/2014/main" id="{00000000-0008-0000-0000-000077000000}"/>
            </a:ext>
          </a:extLst>
        </xdr:cNvPr>
        <xdr:cNvCxnSpPr/>
      </xdr:nvCxnSpPr>
      <xdr:spPr>
        <a:xfrm flipV="1">
          <a:off x="6400807" y="58382684"/>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66575</xdr:colOff>
      <xdr:row>144</xdr:row>
      <xdr:rowOff>169675</xdr:rowOff>
    </xdr:from>
    <xdr:to>
      <xdr:col>33</xdr:col>
      <xdr:colOff>90360</xdr:colOff>
      <xdr:row>144</xdr:row>
      <xdr:rowOff>169675</xdr:rowOff>
    </xdr:to>
    <xdr:cxnSp macro="">
      <xdr:nvCxnSpPr>
        <xdr:cNvPr id="120" name="直線矢印コネクタ 119">
          <a:extLst>
            <a:ext uri="{FF2B5EF4-FFF2-40B4-BE49-F238E27FC236}">
              <a16:creationId xmlns:a16="http://schemas.microsoft.com/office/drawing/2014/main" id="{00000000-0008-0000-0000-000078000000}"/>
            </a:ext>
          </a:extLst>
        </xdr:cNvPr>
        <xdr:cNvCxnSpPr/>
      </xdr:nvCxnSpPr>
      <xdr:spPr>
        <a:xfrm flipV="1">
          <a:off x="6393896" y="60979996"/>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66007</xdr:colOff>
      <xdr:row>156</xdr:row>
      <xdr:rowOff>5666</xdr:rowOff>
    </xdr:from>
    <xdr:to>
      <xdr:col>33</xdr:col>
      <xdr:colOff>89792</xdr:colOff>
      <xdr:row>156</xdr:row>
      <xdr:rowOff>5666</xdr:rowOff>
    </xdr:to>
    <xdr:cxnSp macro="">
      <xdr:nvCxnSpPr>
        <xdr:cNvPr id="121" name="直線矢印コネクタ 120">
          <a:extLst>
            <a:ext uri="{FF2B5EF4-FFF2-40B4-BE49-F238E27FC236}">
              <a16:creationId xmlns:a16="http://schemas.microsoft.com/office/drawing/2014/main" id="{00000000-0008-0000-0000-000079000000}"/>
            </a:ext>
          </a:extLst>
        </xdr:cNvPr>
        <xdr:cNvCxnSpPr/>
      </xdr:nvCxnSpPr>
      <xdr:spPr>
        <a:xfrm flipV="1">
          <a:off x="6393328" y="64694023"/>
          <a:ext cx="432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127041</xdr:colOff>
      <xdr:row>136</xdr:row>
      <xdr:rowOff>139642</xdr:rowOff>
    </xdr:from>
    <xdr:to>
      <xdr:col>28</xdr:col>
      <xdr:colOff>72520</xdr:colOff>
      <xdr:row>156</xdr:row>
      <xdr:rowOff>32202</xdr:rowOff>
    </xdr:to>
    <xdr:cxnSp macro="">
      <xdr:nvCxnSpPr>
        <xdr:cNvPr id="123" name="カギ線コネクタ 26">
          <a:extLst>
            <a:ext uri="{FF2B5EF4-FFF2-40B4-BE49-F238E27FC236}">
              <a16:creationId xmlns:a16="http://schemas.microsoft.com/office/drawing/2014/main" id="{00000000-0008-0000-0000-00007B000000}"/>
            </a:ext>
          </a:extLst>
        </xdr:cNvPr>
        <xdr:cNvCxnSpPr>
          <a:stCxn id="212" idx="3"/>
          <a:endCxn id="130" idx="1"/>
        </xdr:cNvCxnSpPr>
      </xdr:nvCxnSpPr>
      <xdr:spPr>
        <a:xfrm flipH="1">
          <a:off x="2372220" y="57167178"/>
          <a:ext cx="3415300" cy="7553381"/>
        </a:xfrm>
        <a:prstGeom prst="bentConnector5">
          <a:avLst>
            <a:gd name="adj1" fmla="val -8685"/>
            <a:gd name="adj2" fmla="val 83193"/>
            <a:gd name="adj3" fmla="val 108685"/>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136072</xdr:colOff>
      <xdr:row>152</xdr:row>
      <xdr:rowOff>207678</xdr:rowOff>
    </xdr:from>
    <xdr:to>
      <xdr:col>28</xdr:col>
      <xdr:colOff>54429</xdr:colOff>
      <xdr:row>153</xdr:row>
      <xdr:rowOff>149678</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2381251" y="63644178"/>
          <a:ext cx="3388178" cy="254964"/>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Ｔ．ビリーブロード株式会社　１２百万円</a:t>
          </a:r>
        </a:p>
      </xdr:txBody>
    </xdr:sp>
    <xdr:clientData/>
  </xdr:twoCellAnchor>
  <xdr:twoCellAnchor>
    <xdr:from>
      <xdr:col>11</xdr:col>
      <xdr:colOff>187457</xdr:colOff>
      <xdr:row>153</xdr:row>
      <xdr:rowOff>200475</xdr:rowOff>
    </xdr:from>
    <xdr:to>
      <xdr:col>27</xdr:col>
      <xdr:colOff>176892</xdr:colOff>
      <xdr:row>155</xdr:row>
      <xdr:rowOff>0</xdr:rowOff>
    </xdr:to>
    <xdr:sp macro="" textlink="">
      <xdr:nvSpPr>
        <xdr:cNvPr id="125" name="大かっこ 124">
          <a:extLst>
            <a:ext uri="{FF2B5EF4-FFF2-40B4-BE49-F238E27FC236}">
              <a16:creationId xmlns:a16="http://schemas.microsoft.com/office/drawing/2014/main" id="{00000000-0008-0000-0000-00007D000000}"/>
            </a:ext>
          </a:extLst>
        </xdr:cNvPr>
        <xdr:cNvSpPr/>
      </xdr:nvSpPr>
      <xdr:spPr>
        <a:xfrm>
          <a:off x="2432636" y="63949939"/>
          <a:ext cx="3255149" cy="425454"/>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調達支援業務に係る資料作成支援、調査業務に係るサービスデザイン思考を取入れたワークショップの実施</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28</xdr:col>
      <xdr:colOff>6087</xdr:colOff>
      <xdr:row>131</xdr:row>
      <xdr:rowOff>279863</xdr:rowOff>
    </xdr:from>
    <xdr:to>
      <xdr:col>33</xdr:col>
      <xdr:colOff>110279</xdr:colOff>
      <xdr:row>158</xdr:row>
      <xdr:rowOff>21724</xdr:rowOff>
    </xdr:to>
    <xdr:cxnSp macro="">
      <xdr:nvCxnSpPr>
        <xdr:cNvPr id="126" name="カギ線コネクタ 26">
          <a:extLst>
            <a:ext uri="{FF2B5EF4-FFF2-40B4-BE49-F238E27FC236}">
              <a16:creationId xmlns:a16="http://schemas.microsoft.com/office/drawing/2014/main" id="{00000000-0008-0000-0000-00007E000000}"/>
            </a:ext>
          </a:extLst>
        </xdr:cNvPr>
        <xdr:cNvCxnSpPr>
          <a:stCxn id="209" idx="3"/>
          <a:endCxn id="117" idx="1"/>
        </xdr:cNvCxnSpPr>
      </xdr:nvCxnSpPr>
      <xdr:spPr>
        <a:xfrm>
          <a:off x="5721087" y="55538470"/>
          <a:ext cx="1124728" cy="9797540"/>
        </a:xfrm>
        <a:prstGeom prst="bentConnector3">
          <a:avLst>
            <a:gd name="adj1" fmla="val 59679"/>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37499</xdr:colOff>
      <xdr:row>131</xdr:row>
      <xdr:rowOff>282608</xdr:rowOff>
    </xdr:from>
    <xdr:to>
      <xdr:col>33</xdr:col>
      <xdr:colOff>61284</xdr:colOff>
      <xdr:row>131</xdr:row>
      <xdr:rowOff>282608</xdr:rowOff>
    </xdr:to>
    <xdr:cxnSp macro="">
      <xdr:nvCxnSpPr>
        <xdr:cNvPr id="127" name="直線矢印コネクタ 126">
          <a:extLst>
            <a:ext uri="{FF2B5EF4-FFF2-40B4-BE49-F238E27FC236}">
              <a16:creationId xmlns:a16="http://schemas.microsoft.com/office/drawing/2014/main" id="{00000000-0008-0000-0000-00007F000000}"/>
            </a:ext>
          </a:extLst>
        </xdr:cNvPr>
        <xdr:cNvCxnSpPr/>
      </xdr:nvCxnSpPr>
      <xdr:spPr>
        <a:xfrm flipV="1">
          <a:off x="6199760" y="55469630"/>
          <a:ext cx="42135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135702</xdr:colOff>
      <xdr:row>157</xdr:row>
      <xdr:rowOff>16929</xdr:rowOff>
    </xdr:from>
    <xdr:to>
      <xdr:col>28</xdr:col>
      <xdr:colOff>27215</xdr:colOff>
      <xdr:row>158</xdr:row>
      <xdr:rowOff>95252</xdr:rowOff>
    </xdr:to>
    <xdr:sp macro="" textlink="">
      <xdr:nvSpPr>
        <xdr:cNvPr id="129" name="大かっこ 128">
          <a:extLst>
            <a:ext uri="{FF2B5EF4-FFF2-40B4-BE49-F238E27FC236}">
              <a16:creationId xmlns:a16="http://schemas.microsoft.com/office/drawing/2014/main" id="{00000000-0008-0000-0000-000081000000}"/>
            </a:ext>
          </a:extLst>
        </xdr:cNvPr>
        <xdr:cNvSpPr/>
      </xdr:nvSpPr>
      <xdr:spPr>
        <a:xfrm>
          <a:off x="2380881" y="65018250"/>
          <a:ext cx="3361334" cy="391288"/>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民側利用状況調査に係るアンケートデータの集計及び一次分析の実施</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127041</xdr:colOff>
      <xdr:row>155</xdr:row>
      <xdr:rowOff>78011</xdr:rowOff>
    </xdr:from>
    <xdr:to>
      <xdr:col>28</xdr:col>
      <xdr:colOff>54429</xdr:colOff>
      <xdr:row>156</xdr:row>
      <xdr:rowOff>299357</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2372220" y="64453404"/>
          <a:ext cx="3397209" cy="534310"/>
        </a:xfrm>
        <a:prstGeom prst="rect">
          <a:avLst/>
        </a:prstGeom>
        <a:solidFill>
          <a:sysClr val="window" lastClr="FFFFFF"/>
        </a:solidFill>
        <a:ln w="9525" cmpd="sng">
          <a:solidFill>
            <a:sysClr val="windowText" lastClr="000000"/>
          </a:solidFill>
        </a:ln>
        <a:effectLst/>
      </xdr:spPr>
      <xdr:txBody>
        <a:bodyPr vertOverflow="clip" wrap="square" rtlCol="0" anchor="ctr"/>
        <a:lstStyle/>
        <a:p>
          <a:pPr algn="ct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Ｕ．</a:t>
          </a:r>
          <a:r>
            <a:rPr lang="ja-JP" altLang="en-US" sz="1050" b="0" i="0" u="none" strike="noStrike" baseline="0">
              <a:latin typeface="+mn-ea"/>
              <a:ea typeface="+mn-ea"/>
              <a:cs typeface="+mn-cs"/>
            </a:rPr>
            <a:t> エム・アール・アイ リサーチアソシエイツ株式会社　　　　７</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百万円</a:t>
          </a:r>
        </a:p>
      </xdr:txBody>
    </xdr:sp>
    <xdr:clientData/>
  </xdr:twoCellAnchor>
  <xdr:twoCellAnchor>
    <xdr:from>
      <xdr:col>11</xdr:col>
      <xdr:colOff>168902</xdr:colOff>
      <xdr:row>159</xdr:row>
      <xdr:rowOff>262401</xdr:rowOff>
    </xdr:from>
    <xdr:to>
      <xdr:col>28</xdr:col>
      <xdr:colOff>0</xdr:colOff>
      <xdr:row>161</xdr:row>
      <xdr:rowOff>54430</xdr:rowOff>
    </xdr:to>
    <xdr:sp macro="" textlink="">
      <xdr:nvSpPr>
        <xdr:cNvPr id="131" name="大かっこ 130">
          <a:extLst>
            <a:ext uri="{FF2B5EF4-FFF2-40B4-BE49-F238E27FC236}">
              <a16:creationId xmlns:a16="http://schemas.microsoft.com/office/drawing/2014/main" id="{00000000-0008-0000-0000-000083000000}"/>
            </a:ext>
          </a:extLst>
        </xdr:cNvPr>
        <xdr:cNvSpPr/>
      </xdr:nvSpPr>
      <xdr:spPr>
        <a:xfrm>
          <a:off x="2414081" y="65889651"/>
          <a:ext cx="3300919" cy="431565"/>
        </a:xfrm>
        <a:prstGeom prst="bracketPair">
          <a:avLst>
            <a:gd name="adj" fmla="val 8608"/>
          </a:avLst>
        </a:prstGeom>
        <a:noFill/>
        <a:ln w="9525" cap="flat" cmpd="sng" algn="ctr">
          <a:solidFill>
            <a:sysClr val="windowText" lastClr="000000"/>
          </a:solidFill>
          <a:prstDash val="solid"/>
        </a:ln>
        <a:effectLst/>
      </xdr:spPr>
      <xdr:txBody>
        <a:bodyPr vertOverflow="clip" wrap="square" lIns="72000" tIns="36000" rIns="72000" bIns="36000" rtlCol="0" anchor="ctr">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民側利用状況調査に係る資材作成</a:t>
          </a:r>
          <a:r>
            <a:rPr kumimoji="0"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発送・回収</a:t>
          </a:r>
          <a:r>
            <a:rPr kumimoji="0" lang="en-US"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問合せ対応の実施</a:t>
          </a:r>
          <a:endParaRPr kumimoji="0" lang="ja-JP" altLang="ja-JP" sz="105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11</xdr:col>
      <xdr:colOff>92207</xdr:colOff>
      <xdr:row>158</xdr:row>
      <xdr:rowOff>172175</xdr:rowOff>
    </xdr:from>
    <xdr:to>
      <xdr:col>27</xdr:col>
      <xdr:colOff>176894</xdr:colOff>
      <xdr:row>159</xdr:row>
      <xdr:rowOff>176894</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2337386" y="65486461"/>
          <a:ext cx="3350401" cy="317683"/>
        </a:xfrm>
        <a:prstGeom prst="rect">
          <a:avLst/>
        </a:prstGeom>
        <a:solidFill>
          <a:sysClr val="window" lastClr="FFFFFF"/>
        </a:solidFill>
        <a:ln w="9525" cmpd="sng">
          <a:solidFill>
            <a:sysClr val="windowText" lastClr="000000"/>
          </a:solidFill>
        </a:ln>
        <a:effectLst/>
      </xdr:spPr>
      <xdr:txBody>
        <a:bodyPr vertOverflow="clip" wrap="square" rtlCol="0" anchor="ctr"/>
        <a:lstStyle/>
        <a:p>
          <a:pPr algn="ct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Ｖ．</a:t>
          </a:r>
          <a:r>
            <a:rPr lang="ja-JP" altLang="en-US" sz="1050" b="0" i="0" u="none" strike="noStrike" baseline="0">
              <a:latin typeface="+mn-ea"/>
              <a:ea typeface="+mn-ea"/>
              <a:cs typeface="+mn-cs"/>
            </a:rPr>
            <a:t>株式会社サーベイリサーチセンター　　４</a:t>
          </a:r>
          <a:r>
            <a:rPr kumimoji="1" lang="ja-JP" altLang="en-US" sz="1050" b="0" i="0" u="none" strike="noStrike" kern="0" cap="none" spc="0" normalizeH="0" baseline="0" noProof="0">
              <a:ln>
                <a:noFill/>
              </a:ln>
              <a:solidFill>
                <a:sysClr val="windowText" lastClr="000000"/>
              </a:solidFill>
              <a:effectLst/>
              <a:uLnTx/>
              <a:uFillTx/>
              <a:latin typeface="+mn-ea"/>
              <a:ea typeface="+mn-ea"/>
              <a:cs typeface="+mn-cs"/>
            </a:rPr>
            <a:t>百万円</a:t>
          </a:r>
        </a:p>
      </xdr:txBody>
    </xdr:sp>
    <xdr:clientData/>
  </xdr:twoCellAnchor>
  <xdr:twoCellAnchor>
    <xdr:from>
      <xdr:col>10</xdr:col>
      <xdr:colOff>38791</xdr:colOff>
      <xdr:row>153</xdr:row>
      <xdr:rowOff>5667</xdr:rowOff>
    </xdr:from>
    <xdr:to>
      <xdr:col>11</xdr:col>
      <xdr:colOff>122683</xdr:colOff>
      <xdr:row>153</xdr:row>
      <xdr:rowOff>5667</xdr:rowOff>
    </xdr:to>
    <xdr:cxnSp macro="">
      <xdr:nvCxnSpPr>
        <xdr:cNvPr id="142" name="直線矢印コネクタ 141">
          <a:extLst>
            <a:ext uri="{FF2B5EF4-FFF2-40B4-BE49-F238E27FC236}">
              <a16:creationId xmlns:a16="http://schemas.microsoft.com/office/drawing/2014/main" id="{00000000-0008-0000-0000-00008E000000}"/>
            </a:ext>
          </a:extLst>
        </xdr:cNvPr>
        <xdr:cNvCxnSpPr/>
      </xdr:nvCxnSpPr>
      <xdr:spPr>
        <a:xfrm flipV="1">
          <a:off x="2079862" y="63755131"/>
          <a:ext cx="288000"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176894</xdr:colOff>
      <xdr:row>156</xdr:row>
      <xdr:rowOff>32202</xdr:rowOff>
    </xdr:from>
    <xdr:to>
      <xdr:col>28</xdr:col>
      <xdr:colOff>54429</xdr:colOff>
      <xdr:row>159</xdr:row>
      <xdr:rowOff>18053</xdr:rowOff>
    </xdr:to>
    <xdr:cxnSp macro="">
      <xdr:nvCxnSpPr>
        <xdr:cNvPr id="147" name="カギ線コネクタ 26">
          <a:extLst>
            <a:ext uri="{FF2B5EF4-FFF2-40B4-BE49-F238E27FC236}">
              <a16:creationId xmlns:a16="http://schemas.microsoft.com/office/drawing/2014/main" id="{00000000-0008-0000-0000-000093000000}"/>
            </a:ext>
          </a:extLst>
        </xdr:cNvPr>
        <xdr:cNvCxnSpPr>
          <a:stCxn id="130" idx="3"/>
          <a:endCxn id="132" idx="3"/>
        </xdr:cNvCxnSpPr>
      </xdr:nvCxnSpPr>
      <xdr:spPr>
        <a:xfrm flipH="1">
          <a:off x="5687787" y="64720559"/>
          <a:ext cx="81642" cy="924744"/>
        </a:xfrm>
        <a:prstGeom prst="bentConnector3">
          <a:avLst>
            <a:gd name="adj1" fmla="val -28000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197781</xdr:colOff>
      <xdr:row>124</xdr:row>
      <xdr:rowOff>265043</xdr:rowOff>
    </xdr:from>
    <xdr:to>
      <xdr:col>8</xdr:col>
      <xdr:colOff>197781</xdr:colOff>
      <xdr:row>126</xdr:row>
      <xdr:rowOff>16567</xdr:rowOff>
    </xdr:to>
    <xdr:cxnSp macro="">
      <xdr:nvCxnSpPr>
        <xdr:cNvPr id="155" name="直線矢印コネクタ 154">
          <a:extLst>
            <a:ext uri="{FF2B5EF4-FFF2-40B4-BE49-F238E27FC236}">
              <a16:creationId xmlns:a16="http://schemas.microsoft.com/office/drawing/2014/main" id="{00000000-0008-0000-0000-00009B000000}"/>
            </a:ext>
          </a:extLst>
        </xdr:cNvPr>
        <xdr:cNvCxnSpPr/>
      </xdr:nvCxnSpPr>
      <xdr:spPr>
        <a:xfrm flipH="1">
          <a:off x="1780396" y="52865024"/>
          <a:ext cx="0" cy="45490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250"/>
  <sheetViews>
    <sheetView tabSelected="1" view="pageBreakPreview" zoomScale="85" zoomScaleNormal="70" zoomScaleSheet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80"/>
      <c r="B2" s="80"/>
      <c r="C2" s="80"/>
      <c r="D2" s="80"/>
      <c r="E2" s="80"/>
      <c r="F2" s="80"/>
      <c r="G2" s="80"/>
      <c r="H2" s="80"/>
      <c r="I2" s="80"/>
      <c r="J2" s="80"/>
      <c r="K2" s="80"/>
      <c r="L2" s="80"/>
      <c r="M2" s="80"/>
      <c r="N2" s="80"/>
      <c r="O2" s="80"/>
      <c r="P2" s="80"/>
      <c r="Q2" s="80"/>
      <c r="R2" s="80"/>
      <c r="S2" s="80"/>
      <c r="T2" s="80"/>
      <c r="U2" s="80"/>
      <c r="V2" s="80"/>
      <c r="W2" s="80"/>
      <c r="X2" s="91" t="s">
        <v>0</v>
      </c>
      <c r="Y2" s="80"/>
      <c r="Z2" s="54"/>
      <c r="AA2" s="54"/>
      <c r="AB2" s="54"/>
      <c r="AC2" s="54"/>
      <c r="AD2" s="789">
        <v>2021</v>
      </c>
      <c r="AE2" s="789"/>
      <c r="AF2" s="789"/>
      <c r="AG2" s="789"/>
      <c r="AH2" s="789"/>
      <c r="AI2" s="93" t="s">
        <v>291</v>
      </c>
      <c r="AJ2" s="789" t="s">
        <v>593</v>
      </c>
      <c r="AK2" s="789"/>
      <c r="AL2" s="789"/>
      <c r="AM2" s="789"/>
      <c r="AN2" s="93" t="s">
        <v>291</v>
      </c>
      <c r="AO2" s="789">
        <v>20</v>
      </c>
      <c r="AP2" s="789"/>
      <c r="AQ2" s="789"/>
      <c r="AR2" s="94" t="s">
        <v>592</v>
      </c>
      <c r="AS2" s="795">
        <v>9</v>
      </c>
      <c r="AT2" s="795"/>
      <c r="AU2" s="795"/>
      <c r="AV2" s="93" t="str">
        <f>IF(AW2="","","-")</f>
        <v/>
      </c>
      <c r="AW2" s="744"/>
      <c r="AX2" s="744"/>
    </row>
    <row r="3" spans="1:50" ht="21" customHeight="1" thickBot="1" x14ac:dyDescent="0.25">
      <c r="A3" s="751" t="s">
        <v>585</v>
      </c>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23" t="s">
        <v>61</v>
      </c>
      <c r="AJ3" s="710" t="s">
        <v>594</v>
      </c>
      <c r="AK3" s="710"/>
      <c r="AL3" s="710"/>
      <c r="AM3" s="710"/>
      <c r="AN3" s="710"/>
      <c r="AO3" s="710"/>
      <c r="AP3" s="710"/>
      <c r="AQ3" s="710"/>
      <c r="AR3" s="710"/>
      <c r="AS3" s="710"/>
      <c r="AT3" s="710"/>
      <c r="AU3" s="710"/>
      <c r="AV3" s="710"/>
      <c r="AW3" s="710"/>
      <c r="AX3" s="24" t="s">
        <v>62</v>
      </c>
    </row>
    <row r="4" spans="1:50" ht="24.75" customHeight="1" x14ac:dyDescent="0.2">
      <c r="A4" s="517" t="s">
        <v>25</v>
      </c>
      <c r="B4" s="518"/>
      <c r="C4" s="518"/>
      <c r="D4" s="518"/>
      <c r="E4" s="518"/>
      <c r="F4" s="518"/>
      <c r="G4" s="569" t="s">
        <v>595</v>
      </c>
      <c r="H4" s="570"/>
      <c r="I4" s="570"/>
      <c r="J4" s="570"/>
      <c r="K4" s="570"/>
      <c r="L4" s="570"/>
      <c r="M4" s="570"/>
      <c r="N4" s="570"/>
      <c r="O4" s="570"/>
      <c r="P4" s="570"/>
      <c r="Q4" s="570"/>
      <c r="R4" s="570"/>
      <c r="S4" s="570"/>
      <c r="T4" s="570"/>
      <c r="U4" s="570"/>
      <c r="V4" s="570"/>
      <c r="W4" s="570"/>
      <c r="X4" s="570"/>
      <c r="Y4" s="571" t="s">
        <v>1</v>
      </c>
      <c r="Z4" s="572"/>
      <c r="AA4" s="572"/>
      <c r="AB4" s="572"/>
      <c r="AC4" s="572"/>
      <c r="AD4" s="573"/>
      <c r="AE4" s="574" t="s">
        <v>596</v>
      </c>
      <c r="AF4" s="575"/>
      <c r="AG4" s="575"/>
      <c r="AH4" s="575"/>
      <c r="AI4" s="575"/>
      <c r="AJ4" s="575"/>
      <c r="AK4" s="575"/>
      <c r="AL4" s="575"/>
      <c r="AM4" s="575"/>
      <c r="AN4" s="575"/>
      <c r="AO4" s="575"/>
      <c r="AP4" s="576"/>
      <c r="AQ4" s="577" t="s">
        <v>2</v>
      </c>
      <c r="AR4" s="572"/>
      <c r="AS4" s="572"/>
      <c r="AT4" s="572"/>
      <c r="AU4" s="572"/>
      <c r="AV4" s="572"/>
      <c r="AW4" s="572"/>
      <c r="AX4" s="578"/>
    </row>
    <row r="5" spans="1:50" ht="30" customHeight="1" x14ac:dyDescent="0.2">
      <c r="A5" s="505" t="s">
        <v>64</v>
      </c>
      <c r="B5" s="506"/>
      <c r="C5" s="506"/>
      <c r="D5" s="506"/>
      <c r="E5" s="506"/>
      <c r="F5" s="507"/>
      <c r="G5" s="588" t="s">
        <v>393</v>
      </c>
      <c r="H5" s="589"/>
      <c r="I5" s="589"/>
      <c r="J5" s="589"/>
      <c r="K5" s="589"/>
      <c r="L5" s="589"/>
      <c r="M5" s="590" t="s">
        <v>63</v>
      </c>
      <c r="N5" s="591"/>
      <c r="O5" s="591"/>
      <c r="P5" s="591"/>
      <c r="Q5" s="591"/>
      <c r="R5" s="592"/>
      <c r="S5" s="593" t="s">
        <v>393</v>
      </c>
      <c r="T5" s="589"/>
      <c r="U5" s="589"/>
      <c r="V5" s="589"/>
      <c r="W5" s="589"/>
      <c r="X5" s="594"/>
      <c r="Y5" s="511" t="s">
        <v>3</v>
      </c>
      <c r="Z5" s="257"/>
      <c r="AA5" s="257"/>
      <c r="AB5" s="257"/>
      <c r="AC5" s="257"/>
      <c r="AD5" s="258"/>
      <c r="AE5" s="512" t="s">
        <v>597</v>
      </c>
      <c r="AF5" s="512"/>
      <c r="AG5" s="512"/>
      <c r="AH5" s="512"/>
      <c r="AI5" s="512"/>
      <c r="AJ5" s="512"/>
      <c r="AK5" s="512"/>
      <c r="AL5" s="512"/>
      <c r="AM5" s="512"/>
      <c r="AN5" s="512"/>
      <c r="AO5" s="512"/>
      <c r="AP5" s="513"/>
      <c r="AQ5" s="514" t="s">
        <v>598</v>
      </c>
      <c r="AR5" s="515"/>
      <c r="AS5" s="515"/>
      <c r="AT5" s="515"/>
      <c r="AU5" s="515"/>
      <c r="AV5" s="515"/>
      <c r="AW5" s="515"/>
      <c r="AX5" s="516"/>
    </row>
    <row r="6" spans="1:50" ht="39" customHeight="1" x14ac:dyDescent="0.2">
      <c r="A6" s="519" t="s">
        <v>4</v>
      </c>
      <c r="B6" s="520"/>
      <c r="C6" s="520"/>
      <c r="D6" s="520"/>
      <c r="E6" s="520"/>
      <c r="F6" s="520"/>
      <c r="G6" s="579" t="str">
        <f>入力規則等!F39</f>
        <v>一般会計</v>
      </c>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580"/>
      <c r="AU6" s="580"/>
      <c r="AV6" s="580"/>
      <c r="AW6" s="580"/>
      <c r="AX6" s="581"/>
    </row>
    <row r="7" spans="1:50" ht="120" customHeight="1" x14ac:dyDescent="0.2">
      <c r="A7" s="329" t="s">
        <v>22</v>
      </c>
      <c r="B7" s="330"/>
      <c r="C7" s="330"/>
      <c r="D7" s="330"/>
      <c r="E7" s="330"/>
      <c r="F7" s="331"/>
      <c r="G7" s="332" t="s">
        <v>600</v>
      </c>
      <c r="H7" s="333"/>
      <c r="I7" s="333"/>
      <c r="J7" s="333"/>
      <c r="K7" s="333"/>
      <c r="L7" s="333"/>
      <c r="M7" s="333"/>
      <c r="N7" s="333"/>
      <c r="O7" s="333"/>
      <c r="P7" s="333"/>
      <c r="Q7" s="333"/>
      <c r="R7" s="333"/>
      <c r="S7" s="333"/>
      <c r="T7" s="333"/>
      <c r="U7" s="333"/>
      <c r="V7" s="333"/>
      <c r="W7" s="333"/>
      <c r="X7" s="334"/>
      <c r="Y7" s="598" t="s">
        <v>276</v>
      </c>
      <c r="Z7" s="283"/>
      <c r="AA7" s="283"/>
      <c r="AB7" s="283"/>
      <c r="AC7" s="283"/>
      <c r="AD7" s="599"/>
      <c r="AE7" s="745" t="s">
        <v>601</v>
      </c>
      <c r="AF7" s="746"/>
      <c r="AG7" s="746"/>
      <c r="AH7" s="746"/>
      <c r="AI7" s="746"/>
      <c r="AJ7" s="746"/>
      <c r="AK7" s="746"/>
      <c r="AL7" s="746"/>
      <c r="AM7" s="746"/>
      <c r="AN7" s="746"/>
      <c r="AO7" s="746"/>
      <c r="AP7" s="746"/>
      <c r="AQ7" s="746"/>
      <c r="AR7" s="746"/>
      <c r="AS7" s="746"/>
      <c r="AT7" s="746"/>
      <c r="AU7" s="746"/>
      <c r="AV7" s="746"/>
      <c r="AW7" s="746"/>
      <c r="AX7" s="747"/>
    </row>
    <row r="8" spans="1:50" ht="53.25" customHeight="1" x14ac:dyDescent="0.2">
      <c r="A8" s="329" t="s">
        <v>196</v>
      </c>
      <c r="B8" s="330"/>
      <c r="C8" s="330"/>
      <c r="D8" s="330"/>
      <c r="E8" s="330"/>
      <c r="F8" s="331"/>
      <c r="G8" s="790" t="str">
        <f>入力規則等!A27</f>
        <v>ＩＴ戦略</v>
      </c>
      <c r="H8" s="536"/>
      <c r="I8" s="536"/>
      <c r="J8" s="536"/>
      <c r="K8" s="536"/>
      <c r="L8" s="536"/>
      <c r="M8" s="536"/>
      <c r="N8" s="536"/>
      <c r="O8" s="536"/>
      <c r="P8" s="536"/>
      <c r="Q8" s="536"/>
      <c r="R8" s="536"/>
      <c r="S8" s="536"/>
      <c r="T8" s="536"/>
      <c r="U8" s="536"/>
      <c r="V8" s="536"/>
      <c r="W8" s="536"/>
      <c r="X8" s="791"/>
      <c r="Y8" s="595" t="s">
        <v>197</v>
      </c>
      <c r="Z8" s="596"/>
      <c r="AA8" s="596"/>
      <c r="AB8" s="596"/>
      <c r="AC8" s="596"/>
      <c r="AD8" s="597"/>
      <c r="AE8" s="535" t="str">
        <f>入力規則等!K13</f>
        <v>その他の事項経費</v>
      </c>
      <c r="AF8" s="536"/>
      <c r="AG8" s="536"/>
      <c r="AH8" s="536"/>
      <c r="AI8" s="536"/>
      <c r="AJ8" s="536"/>
      <c r="AK8" s="536"/>
      <c r="AL8" s="536"/>
      <c r="AM8" s="536"/>
      <c r="AN8" s="536"/>
      <c r="AO8" s="536"/>
      <c r="AP8" s="536"/>
      <c r="AQ8" s="536"/>
      <c r="AR8" s="536"/>
      <c r="AS8" s="536"/>
      <c r="AT8" s="536"/>
      <c r="AU8" s="536"/>
      <c r="AV8" s="536"/>
      <c r="AW8" s="536"/>
      <c r="AX8" s="537"/>
    </row>
    <row r="9" spans="1:50" ht="70.05" customHeight="1" x14ac:dyDescent="0.2">
      <c r="A9" s="690" t="s">
        <v>23</v>
      </c>
      <c r="B9" s="691"/>
      <c r="C9" s="691"/>
      <c r="D9" s="691"/>
      <c r="E9" s="691"/>
      <c r="F9" s="691"/>
      <c r="G9" s="692" t="s">
        <v>602</v>
      </c>
      <c r="H9" s="693"/>
      <c r="I9" s="693"/>
      <c r="J9" s="693"/>
      <c r="K9" s="693"/>
      <c r="L9" s="693"/>
      <c r="M9" s="693"/>
      <c r="N9" s="693"/>
      <c r="O9" s="693"/>
      <c r="P9" s="693"/>
      <c r="Q9" s="693"/>
      <c r="R9" s="693"/>
      <c r="S9" s="693"/>
      <c r="T9" s="693"/>
      <c r="U9" s="693"/>
      <c r="V9" s="693"/>
      <c r="W9" s="693"/>
      <c r="X9" s="693"/>
      <c r="Y9" s="693"/>
      <c r="Z9" s="693"/>
      <c r="AA9" s="693"/>
      <c r="AB9" s="693"/>
      <c r="AC9" s="693"/>
      <c r="AD9" s="693"/>
      <c r="AE9" s="693"/>
      <c r="AF9" s="693"/>
      <c r="AG9" s="693"/>
      <c r="AH9" s="693"/>
      <c r="AI9" s="693"/>
      <c r="AJ9" s="693"/>
      <c r="AK9" s="693"/>
      <c r="AL9" s="693"/>
      <c r="AM9" s="693"/>
      <c r="AN9" s="693"/>
      <c r="AO9" s="693"/>
      <c r="AP9" s="693"/>
      <c r="AQ9" s="693"/>
      <c r="AR9" s="693"/>
      <c r="AS9" s="693"/>
      <c r="AT9" s="693"/>
      <c r="AU9" s="693"/>
      <c r="AV9" s="693"/>
      <c r="AW9" s="693"/>
      <c r="AX9" s="694"/>
    </row>
    <row r="10" spans="1:50" ht="96" customHeight="1" x14ac:dyDescent="0.2">
      <c r="A10" s="538" t="s">
        <v>30</v>
      </c>
      <c r="B10" s="539"/>
      <c r="C10" s="539"/>
      <c r="D10" s="539"/>
      <c r="E10" s="539"/>
      <c r="F10" s="539"/>
      <c r="G10" s="756" t="s">
        <v>603</v>
      </c>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757"/>
      <c r="AK10" s="757"/>
      <c r="AL10" s="757"/>
      <c r="AM10" s="757"/>
      <c r="AN10" s="757"/>
      <c r="AO10" s="757"/>
      <c r="AP10" s="757"/>
      <c r="AQ10" s="757"/>
      <c r="AR10" s="757"/>
      <c r="AS10" s="757"/>
      <c r="AT10" s="757"/>
      <c r="AU10" s="757"/>
      <c r="AV10" s="757"/>
      <c r="AW10" s="757"/>
      <c r="AX10" s="758"/>
    </row>
    <row r="11" spans="1:50" ht="42" customHeight="1" x14ac:dyDescent="0.2">
      <c r="A11" s="538" t="s">
        <v>5</v>
      </c>
      <c r="B11" s="539"/>
      <c r="C11" s="539"/>
      <c r="D11" s="539"/>
      <c r="E11" s="539"/>
      <c r="F11" s="561"/>
      <c r="G11" s="508" t="str">
        <f>入力規則等!P10</f>
        <v>委託・請負</v>
      </c>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c r="AS11" s="509"/>
      <c r="AT11" s="509"/>
      <c r="AU11" s="509"/>
      <c r="AV11" s="509"/>
      <c r="AW11" s="509"/>
      <c r="AX11" s="510"/>
    </row>
    <row r="12" spans="1:50" ht="21" customHeight="1" x14ac:dyDescent="0.2">
      <c r="A12" s="803" t="s">
        <v>24</v>
      </c>
      <c r="B12" s="804"/>
      <c r="C12" s="804"/>
      <c r="D12" s="804"/>
      <c r="E12" s="804"/>
      <c r="F12" s="805"/>
      <c r="G12" s="762"/>
      <c r="H12" s="763"/>
      <c r="I12" s="763"/>
      <c r="J12" s="763"/>
      <c r="K12" s="763"/>
      <c r="L12" s="763"/>
      <c r="M12" s="763"/>
      <c r="N12" s="763"/>
      <c r="O12" s="763"/>
      <c r="P12" s="305" t="s">
        <v>277</v>
      </c>
      <c r="Q12" s="285"/>
      <c r="R12" s="285"/>
      <c r="S12" s="285"/>
      <c r="T12" s="285"/>
      <c r="U12" s="285"/>
      <c r="V12" s="286"/>
      <c r="W12" s="305" t="s">
        <v>296</v>
      </c>
      <c r="X12" s="285"/>
      <c r="Y12" s="285"/>
      <c r="Z12" s="285"/>
      <c r="AA12" s="285"/>
      <c r="AB12" s="285"/>
      <c r="AC12" s="286"/>
      <c r="AD12" s="305" t="s">
        <v>583</v>
      </c>
      <c r="AE12" s="285"/>
      <c r="AF12" s="285"/>
      <c r="AG12" s="285"/>
      <c r="AH12" s="285"/>
      <c r="AI12" s="285"/>
      <c r="AJ12" s="286"/>
      <c r="AK12" s="305" t="s">
        <v>586</v>
      </c>
      <c r="AL12" s="285"/>
      <c r="AM12" s="285"/>
      <c r="AN12" s="285"/>
      <c r="AO12" s="285"/>
      <c r="AP12" s="285"/>
      <c r="AQ12" s="286"/>
      <c r="AR12" s="305" t="s">
        <v>587</v>
      </c>
      <c r="AS12" s="285"/>
      <c r="AT12" s="285"/>
      <c r="AU12" s="285"/>
      <c r="AV12" s="285"/>
      <c r="AW12" s="285"/>
      <c r="AX12" s="540"/>
    </row>
    <row r="13" spans="1:50" ht="21" customHeight="1" x14ac:dyDescent="0.2">
      <c r="A13" s="406"/>
      <c r="B13" s="407"/>
      <c r="C13" s="407"/>
      <c r="D13" s="407"/>
      <c r="E13" s="407"/>
      <c r="F13" s="408"/>
      <c r="G13" s="541" t="s">
        <v>6</v>
      </c>
      <c r="H13" s="542"/>
      <c r="I13" s="769" t="s">
        <v>7</v>
      </c>
      <c r="J13" s="770"/>
      <c r="K13" s="770"/>
      <c r="L13" s="770"/>
      <c r="M13" s="770"/>
      <c r="N13" s="770"/>
      <c r="O13" s="771"/>
      <c r="P13" s="521" t="s">
        <v>291</v>
      </c>
      <c r="Q13" s="522"/>
      <c r="R13" s="522"/>
      <c r="S13" s="522"/>
      <c r="T13" s="522"/>
      <c r="U13" s="522"/>
      <c r="V13" s="523"/>
      <c r="W13" s="521" t="s">
        <v>291</v>
      </c>
      <c r="X13" s="522"/>
      <c r="Y13" s="522"/>
      <c r="Z13" s="522"/>
      <c r="AA13" s="522"/>
      <c r="AB13" s="522"/>
      <c r="AC13" s="523"/>
      <c r="AD13" s="521" t="s">
        <v>291</v>
      </c>
      <c r="AE13" s="522"/>
      <c r="AF13" s="522"/>
      <c r="AG13" s="522"/>
      <c r="AH13" s="522"/>
      <c r="AI13" s="522"/>
      <c r="AJ13" s="523"/>
      <c r="AK13" s="521" t="s">
        <v>291</v>
      </c>
      <c r="AL13" s="522"/>
      <c r="AM13" s="522"/>
      <c r="AN13" s="522"/>
      <c r="AO13" s="522"/>
      <c r="AP13" s="522"/>
      <c r="AQ13" s="523"/>
      <c r="AR13" s="778" t="s">
        <v>291</v>
      </c>
      <c r="AS13" s="779"/>
      <c r="AT13" s="779"/>
      <c r="AU13" s="779"/>
      <c r="AV13" s="779"/>
      <c r="AW13" s="779"/>
      <c r="AX13" s="780"/>
    </row>
    <row r="14" spans="1:50" ht="21" customHeight="1" x14ac:dyDescent="0.2">
      <c r="A14" s="406"/>
      <c r="B14" s="407"/>
      <c r="C14" s="407"/>
      <c r="D14" s="407"/>
      <c r="E14" s="407"/>
      <c r="F14" s="408"/>
      <c r="G14" s="543"/>
      <c r="H14" s="544"/>
      <c r="I14" s="527" t="s">
        <v>8</v>
      </c>
      <c r="J14" s="767"/>
      <c r="K14" s="767"/>
      <c r="L14" s="767"/>
      <c r="M14" s="767"/>
      <c r="N14" s="767"/>
      <c r="O14" s="768"/>
      <c r="P14" s="521" t="s">
        <v>291</v>
      </c>
      <c r="Q14" s="522"/>
      <c r="R14" s="522"/>
      <c r="S14" s="522"/>
      <c r="T14" s="522"/>
      <c r="U14" s="522"/>
      <c r="V14" s="523"/>
      <c r="W14" s="521" t="s">
        <v>291</v>
      </c>
      <c r="X14" s="522"/>
      <c r="Y14" s="522"/>
      <c r="Z14" s="522"/>
      <c r="AA14" s="522"/>
      <c r="AB14" s="522"/>
      <c r="AC14" s="523"/>
      <c r="AD14" s="521" t="s">
        <v>291</v>
      </c>
      <c r="AE14" s="522"/>
      <c r="AF14" s="522"/>
      <c r="AG14" s="522"/>
      <c r="AH14" s="522"/>
      <c r="AI14" s="522"/>
      <c r="AJ14" s="523"/>
      <c r="AK14" s="521" t="s">
        <v>291</v>
      </c>
      <c r="AL14" s="522"/>
      <c r="AM14" s="522"/>
      <c r="AN14" s="522"/>
      <c r="AO14" s="522"/>
      <c r="AP14" s="522"/>
      <c r="AQ14" s="523"/>
      <c r="AR14" s="754"/>
      <c r="AS14" s="754"/>
      <c r="AT14" s="754"/>
      <c r="AU14" s="754"/>
      <c r="AV14" s="754"/>
      <c r="AW14" s="754"/>
      <c r="AX14" s="755"/>
    </row>
    <row r="15" spans="1:50" ht="21" customHeight="1" x14ac:dyDescent="0.2">
      <c r="A15" s="406"/>
      <c r="B15" s="407"/>
      <c r="C15" s="407"/>
      <c r="D15" s="407"/>
      <c r="E15" s="407"/>
      <c r="F15" s="408"/>
      <c r="G15" s="543"/>
      <c r="H15" s="544"/>
      <c r="I15" s="527" t="s">
        <v>51</v>
      </c>
      <c r="J15" s="528"/>
      <c r="K15" s="528"/>
      <c r="L15" s="528"/>
      <c r="M15" s="528"/>
      <c r="N15" s="528"/>
      <c r="O15" s="529"/>
      <c r="P15" s="521" t="s">
        <v>291</v>
      </c>
      <c r="Q15" s="522"/>
      <c r="R15" s="522"/>
      <c r="S15" s="522"/>
      <c r="T15" s="522"/>
      <c r="U15" s="522"/>
      <c r="V15" s="523"/>
      <c r="W15" s="521" t="s">
        <v>291</v>
      </c>
      <c r="X15" s="522"/>
      <c r="Y15" s="522"/>
      <c r="Z15" s="522"/>
      <c r="AA15" s="522"/>
      <c r="AB15" s="522"/>
      <c r="AC15" s="523"/>
      <c r="AD15" s="521" t="s">
        <v>291</v>
      </c>
      <c r="AE15" s="522"/>
      <c r="AF15" s="522"/>
      <c r="AG15" s="522"/>
      <c r="AH15" s="522"/>
      <c r="AI15" s="522"/>
      <c r="AJ15" s="523"/>
      <c r="AK15" s="521" t="s">
        <v>291</v>
      </c>
      <c r="AL15" s="522"/>
      <c r="AM15" s="522"/>
      <c r="AN15" s="522"/>
      <c r="AO15" s="522"/>
      <c r="AP15" s="522"/>
      <c r="AQ15" s="523"/>
      <c r="AR15" s="602" t="s">
        <v>291</v>
      </c>
      <c r="AS15" s="603"/>
      <c r="AT15" s="603"/>
      <c r="AU15" s="603"/>
      <c r="AV15" s="603"/>
      <c r="AW15" s="603"/>
      <c r="AX15" s="775"/>
    </row>
    <row r="16" spans="1:50" ht="21" customHeight="1" x14ac:dyDescent="0.2">
      <c r="A16" s="406"/>
      <c r="B16" s="407"/>
      <c r="C16" s="407"/>
      <c r="D16" s="407"/>
      <c r="E16" s="407"/>
      <c r="F16" s="408"/>
      <c r="G16" s="543"/>
      <c r="H16" s="544"/>
      <c r="I16" s="527" t="s">
        <v>52</v>
      </c>
      <c r="J16" s="528"/>
      <c r="K16" s="528"/>
      <c r="L16" s="528"/>
      <c r="M16" s="528"/>
      <c r="N16" s="528"/>
      <c r="O16" s="529"/>
      <c r="P16" s="521" t="s">
        <v>291</v>
      </c>
      <c r="Q16" s="522"/>
      <c r="R16" s="522"/>
      <c r="S16" s="522"/>
      <c r="T16" s="522"/>
      <c r="U16" s="522"/>
      <c r="V16" s="523"/>
      <c r="W16" s="521" t="s">
        <v>291</v>
      </c>
      <c r="X16" s="522"/>
      <c r="Y16" s="522"/>
      <c r="Z16" s="522"/>
      <c r="AA16" s="522"/>
      <c r="AB16" s="522"/>
      <c r="AC16" s="523"/>
      <c r="AD16" s="521" t="s">
        <v>291</v>
      </c>
      <c r="AE16" s="522"/>
      <c r="AF16" s="522"/>
      <c r="AG16" s="522"/>
      <c r="AH16" s="522"/>
      <c r="AI16" s="522"/>
      <c r="AJ16" s="523"/>
      <c r="AK16" s="521" t="s">
        <v>291</v>
      </c>
      <c r="AL16" s="522"/>
      <c r="AM16" s="522"/>
      <c r="AN16" s="522"/>
      <c r="AO16" s="522"/>
      <c r="AP16" s="522"/>
      <c r="AQ16" s="523"/>
      <c r="AR16" s="759"/>
      <c r="AS16" s="760"/>
      <c r="AT16" s="760"/>
      <c r="AU16" s="760"/>
      <c r="AV16" s="760"/>
      <c r="AW16" s="760"/>
      <c r="AX16" s="761"/>
    </row>
    <row r="17" spans="1:51" ht="24.75" customHeight="1" x14ac:dyDescent="0.2">
      <c r="A17" s="406"/>
      <c r="B17" s="407"/>
      <c r="C17" s="407"/>
      <c r="D17" s="407"/>
      <c r="E17" s="407"/>
      <c r="F17" s="408"/>
      <c r="G17" s="543"/>
      <c r="H17" s="544"/>
      <c r="I17" s="527" t="s">
        <v>50</v>
      </c>
      <c r="J17" s="767"/>
      <c r="K17" s="767"/>
      <c r="L17" s="767"/>
      <c r="M17" s="767"/>
      <c r="N17" s="767"/>
      <c r="O17" s="768"/>
      <c r="P17" s="521" t="s">
        <v>291</v>
      </c>
      <c r="Q17" s="522"/>
      <c r="R17" s="522"/>
      <c r="S17" s="522"/>
      <c r="T17" s="522"/>
      <c r="U17" s="522"/>
      <c r="V17" s="523"/>
      <c r="W17" s="521" t="s">
        <v>291</v>
      </c>
      <c r="X17" s="522"/>
      <c r="Y17" s="522"/>
      <c r="Z17" s="522"/>
      <c r="AA17" s="522"/>
      <c r="AB17" s="522"/>
      <c r="AC17" s="523"/>
      <c r="AD17" s="521">
        <v>1459</v>
      </c>
      <c r="AE17" s="522"/>
      <c r="AF17" s="522"/>
      <c r="AG17" s="522"/>
      <c r="AH17" s="522"/>
      <c r="AI17" s="522"/>
      <c r="AJ17" s="523"/>
      <c r="AK17" s="521">
        <v>631</v>
      </c>
      <c r="AL17" s="522"/>
      <c r="AM17" s="522"/>
      <c r="AN17" s="522"/>
      <c r="AO17" s="522"/>
      <c r="AP17" s="522"/>
      <c r="AQ17" s="523"/>
      <c r="AR17" s="776"/>
      <c r="AS17" s="776"/>
      <c r="AT17" s="776"/>
      <c r="AU17" s="776"/>
      <c r="AV17" s="776"/>
      <c r="AW17" s="776"/>
      <c r="AX17" s="777"/>
    </row>
    <row r="18" spans="1:51" ht="24.75" customHeight="1" x14ac:dyDescent="0.2">
      <c r="A18" s="406"/>
      <c r="B18" s="407"/>
      <c r="C18" s="407"/>
      <c r="D18" s="407"/>
      <c r="E18" s="407"/>
      <c r="F18" s="408"/>
      <c r="G18" s="545"/>
      <c r="H18" s="546"/>
      <c r="I18" s="532" t="s">
        <v>20</v>
      </c>
      <c r="J18" s="533"/>
      <c r="K18" s="533"/>
      <c r="L18" s="533"/>
      <c r="M18" s="533"/>
      <c r="N18" s="533"/>
      <c r="O18" s="534"/>
      <c r="P18" s="719">
        <f>SUM(P13:V17)</f>
        <v>0</v>
      </c>
      <c r="Q18" s="720"/>
      <c r="R18" s="720"/>
      <c r="S18" s="720"/>
      <c r="T18" s="720"/>
      <c r="U18" s="720"/>
      <c r="V18" s="721"/>
      <c r="W18" s="719">
        <f>SUM(W13:AC17)</f>
        <v>0</v>
      </c>
      <c r="X18" s="720"/>
      <c r="Y18" s="720"/>
      <c r="Z18" s="720"/>
      <c r="AA18" s="720"/>
      <c r="AB18" s="720"/>
      <c r="AC18" s="721"/>
      <c r="AD18" s="719">
        <f>SUM(AD13:AJ17)</f>
        <v>1459</v>
      </c>
      <c r="AE18" s="720"/>
      <c r="AF18" s="720"/>
      <c r="AG18" s="720"/>
      <c r="AH18" s="720"/>
      <c r="AI18" s="720"/>
      <c r="AJ18" s="721"/>
      <c r="AK18" s="719">
        <f>SUM(AK13:AQ17)</f>
        <v>631</v>
      </c>
      <c r="AL18" s="720"/>
      <c r="AM18" s="720"/>
      <c r="AN18" s="720"/>
      <c r="AO18" s="720"/>
      <c r="AP18" s="720"/>
      <c r="AQ18" s="721"/>
      <c r="AR18" s="719">
        <f>SUM(AR13:AX17)</f>
        <v>0</v>
      </c>
      <c r="AS18" s="720"/>
      <c r="AT18" s="720"/>
      <c r="AU18" s="720"/>
      <c r="AV18" s="720"/>
      <c r="AW18" s="720"/>
      <c r="AX18" s="722"/>
    </row>
    <row r="19" spans="1:51" ht="24.75" customHeight="1" x14ac:dyDescent="0.2">
      <c r="A19" s="406"/>
      <c r="B19" s="407"/>
      <c r="C19" s="407"/>
      <c r="D19" s="407"/>
      <c r="E19" s="407"/>
      <c r="F19" s="408"/>
      <c r="G19" s="717" t="s">
        <v>9</v>
      </c>
      <c r="H19" s="718"/>
      <c r="I19" s="718"/>
      <c r="J19" s="718"/>
      <c r="K19" s="718"/>
      <c r="L19" s="718"/>
      <c r="M19" s="718"/>
      <c r="N19" s="718"/>
      <c r="O19" s="718"/>
      <c r="P19" s="602" t="s">
        <v>291</v>
      </c>
      <c r="Q19" s="603"/>
      <c r="R19" s="603"/>
      <c r="S19" s="603"/>
      <c r="T19" s="603"/>
      <c r="U19" s="603"/>
      <c r="V19" s="604"/>
      <c r="W19" s="602" t="s">
        <v>291</v>
      </c>
      <c r="X19" s="603"/>
      <c r="Y19" s="603"/>
      <c r="Z19" s="603"/>
      <c r="AA19" s="603"/>
      <c r="AB19" s="603"/>
      <c r="AC19" s="604"/>
      <c r="AD19" s="602">
        <v>1452</v>
      </c>
      <c r="AE19" s="603"/>
      <c r="AF19" s="603"/>
      <c r="AG19" s="603"/>
      <c r="AH19" s="603"/>
      <c r="AI19" s="603"/>
      <c r="AJ19" s="604"/>
      <c r="AK19" s="583"/>
      <c r="AL19" s="583"/>
      <c r="AM19" s="583"/>
      <c r="AN19" s="583"/>
      <c r="AO19" s="583"/>
      <c r="AP19" s="583"/>
      <c r="AQ19" s="583"/>
      <c r="AR19" s="583"/>
      <c r="AS19" s="583"/>
      <c r="AT19" s="583"/>
      <c r="AU19" s="583"/>
      <c r="AV19" s="583"/>
      <c r="AW19" s="583"/>
      <c r="AX19" s="584"/>
    </row>
    <row r="20" spans="1:51" ht="24.75" customHeight="1" x14ac:dyDescent="0.2">
      <c r="A20" s="406"/>
      <c r="B20" s="407"/>
      <c r="C20" s="407"/>
      <c r="D20" s="407"/>
      <c r="E20" s="407"/>
      <c r="F20" s="408"/>
      <c r="G20" s="717" t="s">
        <v>10</v>
      </c>
      <c r="H20" s="718"/>
      <c r="I20" s="718"/>
      <c r="J20" s="718"/>
      <c r="K20" s="718"/>
      <c r="L20" s="718"/>
      <c r="M20" s="718"/>
      <c r="N20" s="718"/>
      <c r="O20" s="718"/>
      <c r="P20" s="122" t="str">
        <f>IF(P18=0, "-", SUM(P19)/P18)</f>
        <v>-</v>
      </c>
      <c r="Q20" s="122"/>
      <c r="R20" s="122"/>
      <c r="S20" s="122"/>
      <c r="T20" s="122"/>
      <c r="U20" s="122"/>
      <c r="V20" s="122"/>
      <c r="W20" s="122" t="str">
        <f>IF(W18=0, "-", SUM(W19)/W18)</f>
        <v>-</v>
      </c>
      <c r="X20" s="122"/>
      <c r="Y20" s="122"/>
      <c r="Z20" s="122"/>
      <c r="AA20" s="122"/>
      <c r="AB20" s="122"/>
      <c r="AC20" s="122"/>
      <c r="AD20" s="122">
        <f>IF(AD18=0, "-", SUM(AD19)/AD18)</f>
        <v>0.99520219328307058</v>
      </c>
      <c r="AE20" s="122"/>
      <c r="AF20" s="122"/>
      <c r="AG20" s="122"/>
      <c r="AH20" s="122"/>
      <c r="AI20" s="122"/>
      <c r="AJ20" s="122"/>
      <c r="AK20" s="583"/>
      <c r="AL20" s="583"/>
      <c r="AM20" s="583"/>
      <c r="AN20" s="583"/>
      <c r="AO20" s="583"/>
      <c r="AP20" s="583"/>
      <c r="AQ20" s="582"/>
      <c r="AR20" s="582"/>
      <c r="AS20" s="582"/>
      <c r="AT20" s="582"/>
      <c r="AU20" s="583"/>
      <c r="AV20" s="583"/>
      <c r="AW20" s="583"/>
      <c r="AX20" s="584"/>
    </row>
    <row r="21" spans="1:51" ht="25.5" customHeight="1" x14ac:dyDescent="0.2">
      <c r="A21" s="690"/>
      <c r="B21" s="691"/>
      <c r="C21" s="691"/>
      <c r="D21" s="691"/>
      <c r="E21" s="691"/>
      <c r="F21" s="806"/>
      <c r="G21" s="120" t="s">
        <v>251</v>
      </c>
      <c r="H21" s="121"/>
      <c r="I21" s="121"/>
      <c r="J21" s="121"/>
      <c r="K21" s="121"/>
      <c r="L21" s="121"/>
      <c r="M21" s="121"/>
      <c r="N21" s="121"/>
      <c r="O21" s="121"/>
      <c r="P21" s="122" t="e">
        <f>IF(P19=0, "-", SUM(P19)/SUM(P13,P14))</f>
        <v>#DIV/0!</v>
      </c>
      <c r="Q21" s="122"/>
      <c r="R21" s="122"/>
      <c r="S21" s="122"/>
      <c r="T21" s="122"/>
      <c r="U21" s="122"/>
      <c r="V21" s="122"/>
      <c r="W21" s="122" t="e">
        <f>IF(W19=0, "-", SUM(W19)/SUM(W13,W14))</f>
        <v>#DIV/0!</v>
      </c>
      <c r="X21" s="122"/>
      <c r="Y21" s="122"/>
      <c r="Z21" s="122"/>
      <c r="AA21" s="122"/>
      <c r="AB21" s="122"/>
      <c r="AC21" s="122"/>
      <c r="AD21" s="122" t="e">
        <f>IF(AD19=0, "-", SUM(AD19)/SUM(AD13,AD14))</f>
        <v>#DIV/0!</v>
      </c>
      <c r="AE21" s="122"/>
      <c r="AF21" s="122"/>
      <c r="AG21" s="122"/>
      <c r="AH21" s="122"/>
      <c r="AI21" s="122"/>
      <c r="AJ21" s="122"/>
      <c r="AK21" s="583"/>
      <c r="AL21" s="583"/>
      <c r="AM21" s="583"/>
      <c r="AN21" s="583"/>
      <c r="AO21" s="583"/>
      <c r="AP21" s="583"/>
      <c r="AQ21" s="582"/>
      <c r="AR21" s="582"/>
      <c r="AS21" s="582"/>
      <c r="AT21" s="582"/>
      <c r="AU21" s="583"/>
      <c r="AV21" s="583"/>
      <c r="AW21" s="583"/>
      <c r="AX21" s="584"/>
    </row>
    <row r="22" spans="1:51" ht="18.75" customHeight="1" x14ac:dyDescent="0.2">
      <c r="A22" s="807" t="s">
        <v>590</v>
      </c>
      <c r="B22" s="808"/>
      <c r="C22" s="808"/>
      <c r="D22" s="808"/>
      <c r="E22" s="808"/>
      <c r="F22" s="809"/>
      <c r="G22" s="563" t="s">
        <v>238</v>
      </c>
      <c r="H22" s="564"/>
      <c r="I22" s="564"/>
      <c r="J22" s="564"/>
      <c r="K22" s="564"/>
      <c r="L22" s="564"/>
      <c r="M22" s="564"/>
      <c r="N22" s="564"/>
      <c r="O22" s="565"/>
      <c r="P22" s="816" t="s">
        <v>588</v>
      </c>
      <c r="Q22" s="564"/>
      <c r="R22" s="564"/>
      <c r="S22" s="564"/>
      <c r="T22" s="564"/>
      <c r="U22" s="564"/>
      <c r="V22" s="565"/>
      <c r="W22" s="816" t="s">
        <v>589</v>
      </c>
      <c r="X22" s="564"/>
      <c r="Y22" s="564"/>
      <c r="Z22" s="564"/>
      <c r="AA22" s="564"/>
      <c r="AB22" s="564"/>
      <c r="AC22" s="565"/>
      <c r="AD22" s="816" t="s">
        <v>237</v>
      </c>
      <c r="AE22" s="564"/>
      <c r="AF22" s="564"/>
      <c r="AG22" s="564"/>
      <c r="AH22" s="564"/>
      <c r="AI22" s="564"/>
      <c r="AJ22" s="564"/>
      <c r="AK22" s="564"/>
      <c r="AL22" s="564"/>
      <c r="AM22" s="564"/>
      <c r="AN22" s="564"/>
      <c r="AO22" s="564"/>
      <c r="AP22" s="564"/>
      <c r="AQ22" s="564"/>
      <c r="AR22" s="564"/>
      <c r="AS22" s="564"/>
      <c r="AT22" s="564"/>
      <c r="AU22" s="564"/>
      <c r="AV22" s="564"/>
      <c r="AW22" s="564"/>
      <c r="AX22" s="817"/>
    </row>
    <row r="23" spans="1:51" ht="25.5" customHeight="1" x14ac:dyDescent="0.2">
      <c r="A23" s="810"/>
      <c r="B23" s="811"/>
      <c r="C23" s="811"/>
      <c r="D23" s="811"/>
      <c r="E23" s="811"/>
      <c r="F23" s="812"/>
      <c r="G23" s="566" t="s">
        <v>291</v>
      </c>
      <c r="H23" s="567"/>
      <c r="I23" s="567"/>
      <c r="J23" s="567"/>
      <c r="K23" s="567"/>
      <c r="L23" s="567"/>
      <c r="M23" s="567"/>
      <c r="N23" s="567"/>
      <c r="O23" s="568"/>
      <c r="P23" s="778" t="s">
        <v>291</v>
      </c>
      <c r="Q23" s="779"/>
      <c r="R23" s="779"/>
      <c r="S23" s="779"/>
      <c r="T23" s="779"/>
      <c r="U23" s="779"/>
      <c r="V23" s="799"/>
      <c r="W23" s="778" t="s">
        <v>291</v>
      </c>
      <c r="X23" s="779"/>
      <c r="Y23" s="779"/>
      <c r="Z23" s="779"/>
      <c r="AA23" s="779"/>
      <c r="AB23" s="779"/>
      <c r="AC23" s="799"/>
      <c r="AD23" s="818"/>
      <c r="AE23" s="819"/>
      <c r="AF23" s="819"/>
      <c r="AG23" s="819"/>
      <c r="AH23" s="819"/>
      <c r="AI23" s="819"/>
      <c r="AJ23" s="819"/>
      <c r="AK23" s="819"/>
      <c r="AL23" s="819"/>
      <c r="AM23" s="819"/>
      <c r="AN23" s="819"/>
      <c r="AO23" s="819"/>
      <c r="AP23" s="819"/>
      <c r="AQ23" s="819"/>
      <c r="AR23" s="819"/>
      <c r="AS23" s="819"/>
      <c r="AT23" s="819"/>
      <c r="AU23" s="819"/>
      <c r="AV23" s="819"/>
      <c r="AW23" s="819"/>
      <c r="AX23" s="820"/>
    </row>
    <row r="24" spans="1:51" ht="25.5" customHeight="1" thickBot="1" x14ac:dyDescent="0.25">
      <c r="A24" s="813"/>
      <c r="B24" s="814"/>
      <c r="C24" s="814"/>
      <c r="D24" s="814"/>
      <c r="E24" s="814"/>
      <c r="F24" s="815"/>
      <c r="G24" s="764" t="s">
        <v>239</v>
      </c>
      <c r="H24" s="765"/>
      <c r="I24" s="765"/>
      <c r="J24" s="765"/>
      <c r="K24" s="765"/>
      <c r="L24" s="765"/>
      <c r="M24" s="765"/>
      <c r="N24" s="765"/>
      <c r="O24" s="766"/>
      <c r="P24" s="796" t="str">
        <f>AK13</f>
        <v>-</v>
      </c>
      <c r="Q24" s="797"/>
      <c r="R24" s="797"/>
      <c r="S24" s="797"/>
      <c r="T24" s="797"/>
      <c r="U24" s="797"/>
      <c r="V24" s="798"/>
      <c r="W24" s="796" t="str">
        <f>AR13</f>
        <v>-</v>
      </c>
      <c r="X24" s="797"/>
      <c r="Y24" s="797"/>
      <c r="Z24" s="797"/>
      <c r="AA24" s="797"/>
      <c r="AB24" s="797"/>
      <c r="AC24" s="798"/>
      <c r="AD24" s="821"/>
      <c r="AE24" s="821"/>
      <c r="AF24" s="821"/>
      <c r="AG24" s="821"/>
      <c r="AH24" s="821"/>
      <c r="AI24" s="821"/>
      <c r="AJ24" s="821"/>
      <c r="AK24" s="821"/>
      <c r="AL24" s="821"/>
      <c r="AM24" s="821"/>
      <c r="AN24" s="821"/>
      <c r="AO24" s="821"/>
      <c r="AP24" s="821"/>
      <c r="AQ24" s="821"/>
      <c r="AR24" s="821"/>
      <c r="AS24" s="821"/>
      <c r="AT24" s="821"/>
      <c r="AU24" s="821"/>
      <c r="AV24" s="821"/>
      <c r="AW24" s="821"/>
      <c r="AX24" s="822"/>
    </row>
    <row r="25" spans="1:51" ht="18.75" customHeight="1" x14ac:dyDescent="0.2">
      <c r="A25" s="704" t="s">
        <v>247</v>
      </c>
      <c r="B25" s="705"/>
      <c r="C25" s="705"/>
      <c r="D25" s="705"/>
      <c r="E25" s="705"/>
      <c r="F25" s="706"/>
      <c r="G25" s="585" t="s">
        <v>141</v>
      </c>
      <c r="H25" s="586"/>
      <c r="I25" s="586"/>
      <c r="J25" s="586"/>
      <c r="K25" s="586"/>
      <c r="L25" s="586"/>
      <c r="M25" s="586"/>
      <c r="N25" s="586"/>
      <c r="O25" s="587"/>
      <c r="P25" s="700" t="s">
        <v>59</v>
      </c>
      <c r="Q25" s="586"/>
      <c r="R25" s="586"/>
      <c r="S25" s="586"/>
      <c r="T25" s="586"/>
      <c r="U25" s="586"/>
      <c r="V25" s="586"/>
      <c r="W25" s="586"/>
      <c r="X25" s="587"/>
      <c r="Y25" s="695"/>
      <c r="Z25" s="696"/>
      <c r="AA25" s="697"/>
      <c r="AB25" s="701" t="s">
        <v>11</v>
      </c>
      <c r="AC25" s="702"/>
      <c r="AD25" s="703"/>
      <c r="AE25" s="701" t="s">
        <v>277</v>
      </c>
      <c r="AF25" s="702"/>
      <c r="AG25" s="702"/>
      <c r="AH25" s="703"/>
      <c r="AI25" s="748" t="s">
        <v>296</v>
      </c>
      <c r="AJ25" s="748"/>
      <c r="AK25" s="748"/>
      <c r="AL25" s="701"/>
      <c r="AM25" s="748" t="s">
        <v>393</v>
      </c>
      <c r="AN25" s="748"/>
      <c r="AO25" s="748"/>
      <c r="AP25" s="701"/>
      <c r="AQ25" s="772" t="s">
        <v>177</v>
      </c>
      <c r="AR25" s="773"/>
      <c r="AS25" s="773"/>
      <c r="AT25" s="774"/>
      <c r="AU25" s="586" t="s">
        <v>131</v>
      </c>
      <c r="AV25" s="586"/>
      <c r="AW25" s="586"/>
      <c r="AX25" s="750"/>
    </row>
    <row r="26" spans="1:51" ht="18.75" customHeight="1" x14ac:dyDescent="0.2">
      <c r="A26" s="649"/>
      <c r="B26" s="650"/>
      <c r="C26" s="650"/>
      <c r="D26" s="650"/>
      <c r="E26" s="650"/>
      <c r="F26" s="651"/>
      <c r="G26" s="492"/>
      <c r="H26" s="493"/>
      <c r="I26" s="493"/>
      <c r="J26" s="493"/>
      <c r="K26" s="493"/>
      <c r="L26" s="493"/>
      <c r="M26" s="493"/>
      <c r="N26" s="493"/>
      <c r="O26" s="494"/>
      <c r="P26" s="622"/>
      <c r="Q26" s="493"/>
      <c r="R26" s="493"/>
      <c r="S26" s="493"/>
      <c r="T26" s="493"/>
      <c r="U26" s="493"/>
      <c r="V26" s="493"/>
      <c r="W26" s="493"/>
      <c r="X26" s="494"/>
      <c r="Y26" s="294"/>
      <c r="Z26" s="295"/>
      <c r="AA26" s="296"/>
      <c r="AB26" s="629"/>
      <c r="AC26" s="630"/>
      <c r="AD26" s="631"/>
      <c r="AE26" s="629"/>
      <c r="AF26" s="630"/>
      <c r="AG26" s="630"/>
      <c r="AH26" s="631"/>
      <c r="AI26" s="749"/>
      <c r="AJ26" s="749"/>
      <c r="AK26" s="749"/>
      <c r="AL26" s="629"/>
      <c r="AM26" s="749"/>
      <c r="AN26" s="749"/>
      <c r="AO26" s="749"/>
      <c r="AP26" s="629"/>
      <c r="AQ26" s="600" t="s">
        <v>291</v>
      </c>
      <c r="AR26" s="504"/>
      <c r="AS26" s="357" t="s">
        <v>178</v>
      </c>
      <c r="AT26" s="358"/>
      <c r="AU26" s="660">
        <v>6</v>
      </c>
      <c r="AV26" s="660"/>
      <c r="AW26" s="493" t="s">
        <v>169</v>
      </c>
      <c r="AX26" s="601"/>
    </row>
    <row r="27" spans="1:51" ht="23.25" customHeight="1" x14ac:dyDescent="0.2">
      <c r="A27" s="652"/>
      <c r="B27" s="650"/>
      <c r="C27" s="650"/>
      <c r="D27" s="650"/>
      <c r="E27" s="650"/>
      <c r="F27" s="651"/>
      <c r="G27" s="552" t="s">
        <v>604</v>
      </c>
      <c r="H27" s="553"/>
      <c r="I27" s="553"/>
      <c r="J27" s="553"/>
      <c r="K27" s="553"/>
      <c r="L27" s="553"/>
      <c r="M27" s="553"/>
      <c r="N27" s="553"/>
      <c r="O27" s="554"/>
      <c r="P27" s="127" t="s">
        <v>605</v>
      </c>
      <c r="Q27" s="127"/>
      <c r="R27" s="127"/>
      <c r="S27" s="127"/>
      <c r="T27" s="127"/>
      <c r="U27" s="127"/>
      <c r="V27" s="127"/>
      <c r="W27" s="127"/>
      <c r="X27" s="321"/>
      <c r="Y27" s="297" t="s">
        <v>12</v>
      </c>
      <c r="Z27" s="698"/>
      <c r="AA27" s="699"/>
      <c r="AB27" s="197" t="s">
        <v>608</v>
      </c>
      <c r="AC27" s="197"/>
      <c r="AD27" s="197"/>
      <c r="AE27" s="141" t="s">
        <v>607</v>
      </c>
      <c r="AF27" s="142"/>
      <c r="AG27" s="142"/>
      <c r="AH27" s="142"/>
      <c r="AI27" s="141" t="s">
        <v>607</v>
      </c>
      <c r="AJ27" s="142"/>
      <c r="AK27" s="142"/>
      <c r="AL27" s="142"/>
      <c r="AM27" s="141">
        <v>22965</v>
      </c>
      <c r="AN27" s="142"/>
      <c r="AO27" s="142"/>
      <c r="AP27" s="142"/>
      <c r="AQ27" s="310" t="s">
        <v>607</v>
      </c>
      <c r="AR27" s="189"/>
      <c r="AS27" s="189"/>
      <c r="AT27" s="311"/>
      <c r="AU27" s="142" t="s">
        <v>291</v>
      </c>
      <c r="AV27" s="142"/>
      <c r="AW27" s="142"/>
      <c r="AX27" s="645"/>
    </row>
    <row r="28" spans="1:51" ht="23.25" customHeight="1" x14ac:dyDescent="0.2">
      <c r="A28" s="653"/>
      <c r="B28" s="654"/>
      <c r="C28" s="654"/>
      <c r="D28" s="654"/>
      <c r="E28" s="654"/>
      <c r="F28" s="655"/>
      <c r="G28" s="555"/>
      <c r="H28" s="556"/>
      <c r="I28" s="556"/>
      <c r="J28" s="556"/>
      <c r="K28" s="556"/>
      <c r="L28" s="556"/>
      <c r="M28" s="556"/>
      <c r="N28" s="556"/>
      <c r="O28" s="557"/>
      <c r="P28" s="130"/>
      <c r="Q28" s="130"/>
      <c r="R28" s="130"/>
      <c r="S28" s="130"/>
      <c r="T28" s="130"/>
      <c r="U28" s="130"/>
      <c r="V28" s="130"/>
      <c r="W28" s="130"/>
      <c r="X28" s="723"/>
      <c r="Y28" s="305" t="s">
        <v>54</v>
      </c>
      <c r="Z28" s="285"/>
      <c r="AA28" s="286"/>
      <c r="AB28" s="197" t="s">
        <v>608</v>
      </c>
      <c r="AC28" s="197"/>
      <c r="AD28" s="197"/>
      <c r="AE28" s="141" t="s">
        <v>291</v>
      </c>
      <c r="AF28" s="142"/>
      <c r="AG28" s="142"/>
      <c r="AH28" s="142"/>
      <c r="AI28" s="141" t="s">
        <v>291</v>
      </c>
      <c r="AJ28" s="142"/>
      <c r="AK28" s="142"/>
      <c r="AL28" s="142"/>
      <c r="AM28" s="141" t="s">
        <v>607</v>
      </c>
      <c r="AN28" s="142"/>
      <c r="AO28" s="142"/>
      <c r="AP28" s="142"/>
      <c r="AQ28" s="310" t="s">
        <v>607</v>
      </c>
      <c r="AR28" s="189"/>
      <c r="AS28" s="189"/>
      <c r="AT28" s="311"/>
      <c r="AU28" s="142">
        <v>249144</v>
      </c>
      <c r="AV28" s="142"/>
      <c r="AW28" s="142"/>
      <c r="AX28" s="645"/>
    </row>
    <row r="29" spans="1:51" ht="23.25" customHeight="1" x14ac:dyDescent="0.2">
      <c r="A29" s="652"/>
      <c r="B29" s="650"/>
      <c r="C29" s="650"/>
      <c r="D29" s="650"/>
      <c r="E29" s="650"/>
      <c r="F29" s="651"/>
      <c r="G29" s="558"/>
      <c r="H29" s="559"/>
      <c r="I29" s="559"/>
      <c r="J29" s="559"/>
      <c r="K29" s="559"/>
      <c r="L29" s="559"/>
      <c r="M29" s="559"/>
      <c r="N29" s="559"/>
      <c r="O29" s="560"/>
      <c r="P29" s="322"/>
      <c r="Q29" s="322"/>
      <c r="R29" s="322"/>
      <c r="S29" s="322"/>
      <c r="T29" s="322"/>
      <c r="U29" s="322"/>
      <c r="V29" s="322"/>
      <c r="W29" s="322"/>
      <c r="X29" s="323"/>
      <c r="Y29" s="305" t="s">
        <v>13</v>
      </c>
      <c r="Z29" s="285"/>
      <c r="AA29" s="286"/>
      <c r="AB29" s="496" t="s">
        <v>170</v>
      </c>
      <c r="AC29" s="496"/>
      <c r="AD29" s="496"/>
      <c r="AE29" s="141" t="s">
        <v>291</v>
      </c>
      <c r="AF29" s="142"/>
      <c r="AG29" s="142"/>
      <c r="AH29" s="142"/>
      <c r="AI29" s="141" t="s">
        <v>291</v>
      </c>
      <c r="AJ29" s="142"/>
      <c r="AK29" s="142"/>
      <c r="AL29" s="142"/>
      <c r="AM29" s="141" t="s">
        <v>607</v>
      </c>
      <c r="AN29" s="142"/>
      <c r="AO29" s="142"/>
      <c r="AP29" s="142"/>
      <c r="AQ29" s="310" t="s">
        <v>607</v>
      </c>
      <c r="AR29" s="189"/>
      <c r="AS29" s="189"/>
      <c r="AT29" s="311"/>
      <c r="AU29" s="142" t="s">
        <v>291</v>
      </c>
      <c r="AV29" s="142"/>
      <c r="AW29" s="142"/>
      <c r="AX29" s="645"/>
    </row>
    <row r="30" spans="1:51" ht="30.6" customHeight="1" x14ac:dyDescent="0.2">
      <c r="A30" s="156" t="s">
        <v>268</v>
      </c>
      <c r="B30" s="157"/>
      <c r="C30" s="157"/>
      <c r="D30" s="157"/>
      <c r="E30" s="157"/>
      <c r="F30" s="158"/>
      <c r="G30" s="162" t="s">
        <v>606</v>
      </c>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4"/>
    </row>
    <row r="31" spans="1:51" ht="30.6" customHeight="1" x14ac:dyDescent="0.2">
      <c r="A31" s="159"/>
      <c r="B31" s="160"/>
      <c r="C31" s="160"/>
      <c r="D31" s="160"/>
      <c r="E31" s="160"/>
      <c r="F31" s="161"/>
      <c r="G31" s="165"/>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7"/>
      <c r="AF31" s="167"/>
      <c r="AG31" s="167"/>
      <c r="AH31" s="167"/>
      <c r="AI31" s="167"/>
      <c r="AJ31" s="167"/>
      <c r="AK31" s="167"/>
      <c r="AL31" s="167"/>
      <c r="AM31" s="167"/>
      <c r="AN31" s="167"/>
      <c r="AO31" s="167"/>
      <c r="AP31" s="167"/>
      <c r="AQ31" s="166"/>
      <c r="AR31" s="166"/>
      <c r="AS31" s="166"/>
      <c r="AT31" s="166"/>
      <c r="AU31" s="166"/>
      <c r="AV31" s="166"/>
      <c r="AW31" s="166"/>
      <c r="AX31" s="168"/>
    </row>
    <row r="32" spans="1:51" ht="18.75" customHeight="1" x14ac:dyDescent="0.2">
      <c r="A32" s="646" t="s">
        <v>247</v>
      </c>
      <c r="B32" s="647"/>
      <c r="C32" s="647"/>
      <c r="D32" s="647"/>
      <c r="E32" s="647"/>
      <c r="F32" s="648"/>
      <c r="G32" s="489" t="s">
        <v>141</v>
      </c>
      <c r="H32" s="490"/>
      <c r="I32" s="490"/>
      <c r="J32" s="490"/>
      <c r="K32" s="490"/>
      <c r="L32" s="490"/>
      <c r="M32" s="490"/>
      <c r="N32" s="490"/>
      <c r="O32" s="491"/>
      <c r="P32" s="621" t="s">
        <v>59</v>
      </c>
      <c r="Q32" s="490"/>
      <c r="R32" s="490"/>
      <c r="S32" s="490"/>
      <c r="T32" s="490"/>
      <c r="U32" s="490"/>
      <c r="V32" s="490"/>
      <c r="W32" s="490"/>
      <c r="X32" s="491"/>
      <c r="Y32" s="623"/>
      <c r="Z32" s="624"/>
      <c r="AA32" s="625"/>
      <c r="AB32" s="626" t="s">
        <v>11</v>
      </c>
      <c r="AC32" s="627"/>
      <c r="AD32" s="628"/>
      <c r="AE32" s="198" t="s">
        <v>277</v>
      </c>
      <c r="AF32" s="198"/>
      <c r="AG32" s="198"/>
      <c r="AH32" s="198"/>
      <c r="AI32" s="198" t="s">
        <v>296</v>
      </c>
      <c r="AJ32" s="198"/>
      <c r="AK32" s="198"/>
      <c r="AL32" s="198"/>
      <c r="AM32" s="198" t="s">
        <v>393</v>
      </c>
      <c r="AN32" s="198"/>
      <c r="AO32" s="198"/>
      <c r="AP32" s="198"/>
      <c r="AQ32" s="362" t="s">
        <v>177</v>
      </c>
      <c r="AR32" s="363"/>
      <c r="AS32" s="363"/>
      <c r="AT32" s="364"/>
      <c r="AU32" s="490" t="s">
        <v>131</v>
      </c>
      <c r="AV32" s="490"/>
      <c r="AW32" s="490"/>
      <c r="AX32" s="753"/>
      <c r="AY32">
        <f>COUNTA($G$34)</f>
        <v>1</v>
      </c>
    </row>
    <row r="33" spans="1:51" ht="18.75" customHeight="1" x14ac:dyDescent="0.2">
      <c r="A33" s="649"/>
      <c r="B33" s="650"/>
      <c r="C33" s="650"/>
      <c r="D33" s="650"/>
      <c r="E33" s="650"/>
      <c r="F33" s="651"/>
      <c r="G33" s="492"/>
      <c r="H33" s="493"/>
      <c r="I33" s="493"/>
      <c r="J33" s="493"/>
      <c r="K33" s="493"/>
      <c r="L33" s="493"/>
      <c r="M33" s="493"/>
      <c r="N33" s="493"/>
      <c r="O33" s="494"/>
      <c r="P33" s="622"/>
      <c r="Q33" s="493"/>
      <c r="R33" s="493"/>
      <c r="S33" s="493"/>
      <c r="T33" s="493"/>
      <c r="U33" s="493"/>
      <c r="V33" s="493"/>
      <c r="W33" s="493"/>
      <c r="X33" s="494"/>
      <c r="Y33" s="294"/>
      <c r="Z33" s="295"/>
      <c r="AA33" s="296"/>
      <c r="AB33" s="629"/>
      <c r="AC33" s="630"/>
      <c r="AD33" s="631"/>
      <c r="AE33" s="198"/>
      <c r="AF33" s="198"/>
      <c r="AG33" s="198"/>
      <c r="AH33" s="198"/>
      <c r="AI33" s="198"/>
      <c r="AJ33" s="198"/>
      <c r="AK33" s="198"/>
      <c r="AL33" s="198"/>
      <c r="AM33" s="198"/>
      <c r="AN33" s="198"/>
      <c r="AO33" s="198"/>
      <c r="AP33" s="198"/>
      <c r="AQ33" s="600" t="s">
        <v>291</v>
      </c>
      <c r="AR33" s="504"/>
      <c r="AS33" s="357" t="s">
        <v>178</v>
      </c>
      <c r="AT33" s="358"/>
      <c r="AU33" s="660" t="s">
        <v>291</v>
      </c>
      <c r="AV33" s="660"/>
      <c r="AW33" s="493" t="s">
        <v>169</v>
      </c>
      <c r="AX33" s="601"/>
      <c r="AY33">
        <f t="shared" ref="AY33:AY38" si="0">$AY$32</f>
        <v>1</v>
      </c>
    </row>
    <row r="34" spans="1:51" ht="23.25" customHeight="1" x14ac:dyDescent="0.2">
      <c r="A34" s="652"/>
      <c r="B34" s="650"/>
      <c r="C34" s="650"/>
      <c r="D34" s="650"/>
      <c r="E34" s="650"/>
      <c r="F34" s="651"/>
      <c r="G34" s="552" t="s">
        <v>609</v>
      </c>
      <c r="H34" s="553"/>
      <c r="I34" s="553"/>
      <c r="J34" s="553"/>
      <c r="K34" s="553"/>
      <c r="L34" s="553"/>
      <c r="M34" s="553"/>
      <c r="N34" s="553"/>
      <c r="O34" s="554"/>
      <c r="P34" s="127" t="s">
        <v>610</v>
      </c>
      <c r="Q34" s="127"/>
      <c r="R34" s="127"/>
      <c r="S34" s="127"/>
      <c r="T34" s="127"/>
      <c r="U34" s="127"/>
      <c r="V34" s="127"/>
      <c r="W34" s="127"/>
      <c r="X34" s="321"/>
      <c r="Y34" s="297" t="s">
        <v>12</v>
      </c>
      <c r="Z34" s="698"/>
      <c r="AA34" s="699"/>
      <c r="AB34" s="620" t="s">
        <v>14</v>
      </c>
      <c r="AC34" s="620"/>
      <c r="AD34" s="620"/>
      <c r="AE34" s="141" t="s">
        <v>607</v>
      </c>
      <c r="AF34" s="142"/>
      <c r="AG34" s="142"/>
      <c r="AH34" s="142"/>
      <c r="AI34" s="141" t="s">
        <v>607</v>
      </c>
      <c r="AJ34" s="142"/>
      <c r="AK34" s="142"/>
      <c r="AL34" s="142"/>
      <c r="AM34" s="141">
        <v>100</v>
      </c>
      <c r="AN34" s="142"/>
      <c r="AO34" s="142"/>
      <c r="AP34" s="142"/>
      <c r="AQ34" s="310" t="s">
        <v>607</v>
      </c>
      <c r="AR34" s="189"/>
      <c r="AS34" s="189"/>
      <c r="AT34" s="311"/>
      <c r="AU34" s="142" t="s">
        <v>291</v>
      </c>
      <c r="AV34" s="142"/>
      <c r="AW34" s="142"/>
      <c r="AX34" s="645"/>
      <c r="AY34">
        <f t="shared" si="0"/>
        <v>1</v>
      </c>
    </row>
    <row r="35" spans="1:51" ht="23.25" customHeight="1" x14ac:dyDescent="0.2">
      <c r="A35" s="653"/>
      <c r="B35" s="654"/>
      <c r="C35" s="654"/>
      <c r="D35" s="654"/>
      <c r="E35" s="654"/>
      <c r="F35" s="655"/>
      <c r="G35" s="555"/>
      <c r="H35" s="556"/>
      <c r="I35" s="556"/>
      <c r="J35" s="556"/>
      <c r="K35" s="556"/>
      <c r="L35" s="556"/>
      <c r="M35" s="556"/>
      <c r="N35" s="556"/>
      <c r="O35" s="557"/>
      <c r="P35" s="130"/>
      <c r="Q35" s="130"/>
      <c r="R35" s="130"/>
      <c r="S35" s="130"/>
      <c r="T35" s="130"/>
      <c r="U35" s="130"/>
      <c r="V35" s="130"/>
      <c r="W35" s="130"/>
      <c r="X35" s="723"/>
      <c r="Y35" s="305" t="s">
        <v>54</v>
      </c>
      <c r="Z35" s="285"/>
      <c r="AA35" s="286"/>
      <c r="AB35" s="620" t="s">
        <v>14</v>
      </c>
      <c r="AC35" s="620"/>
      <c r="AD35" s="620"/>
      <c r="AE35" s="141" t="s">
        <v>291</v>
      </c>
      <c r="AF35" s="142"/>
      <c r="AG35" s="142"/>
      <c r="AH35" s="142"/>
      <c r="AI35" s="141" t="s">
        <v>291</v>
      </c>
      <c r="AJ35" s="142"/>
      <c r="AK35" s="142"/>
      <c r="AL35" s="142"/>
      <c r="AM35" s="141">
        <v>99.5</v>
      </c>
      <c r="AN35" s="142"/>
      <c r="AO35" s="142"/>
      <c r="AP35" s="142"/>
      <c r="AQ35" s="310" t="s">
        <v>607</v>
      </c>
      <c r="AR35" s="189"/>
      <c r="AS35" s="189"/>
      <c r="AT35" s="311"/>
      <c r="AU35" s="142">
        <v>99.5</v>
      </c>
      <c r="AV35" s="142"/>
      <c r="AW35" s="142"/>
      <c r="AX35" s="645"/>
      <c r="AY35">
        <f t="shared" si="0"/>
        <v>1</v>
      </c>
    </row>
    <row r="36" spans="1:51" ht="23.25" customHeight="1" x14ac:dyDescent="0.2">
      <c r="A36" s="656"/>
      <c r="B36" s="657"/>
      <c r="C36" s="657"/>
      <c r="D36" s="657"/>
      <c r="E36" s="657"/>
      <c r="F36" s="658"/>
      <c r="G36" s="558"/>
      <c r="H36" s="559"/>
      <c r="I36" s="559"/>
      <c r="J36" s="559"/>
      <c r="K36" s="559"/>
      <c r="L36" s="559"/>
      <c r="M36" s="559"/>
      <c r="N36" s="559"/>
      <c r="O36" s="560"/>
      <c r="P36" s="322"/>
      <c r="Q36" s="322"/>
      <c r="R36" s="322"/>
      <c r="S36" s="322"/>
      <c r="T36" s="322"/>
      <c r="U36" s="322"/>
      <c r="V36" s="322"/>
      <c r="W36" s="322"/>
      <c r="X36" s="323"/>
      <c r="Y36" s="305" t="s">
        <v>13</v>
      </c>
      <c r="Z36" s="285"/>
      <c r="AA36" s="286"/>
      <c r="AB36" s="496" t="s">
        <v>170</v>
      </c>
      <c r="AC36" s="496"/>
      <c r="AD36" s="496"/>
      <c r="AE36" s="141" t="s">
        <v>291</v>
      </c>
      <c r="AF36" s="142"/>
      <c r="AG36" s="142"/>
      <c r="AH36" s="142"/>
      <c r="AI36" s="141" t="s">
        <v>291</v>
      </c>
      <c r="AJ36" s="142"/>
      <c r="AK36" s="142"/>
      <c r="AL36" s="142"/>
      <c r="AM36" s="141">
        <v>100</v>
      </c>
      <c r="AN36" s="142"/>
      <c r="AO36" s="142"/>
      <c r="AP36" s="142"/>
      <c r="AQ36" s="310" t="s">
        <v>607</v>
      </c>
      <c r="AR36" s="189"/>
      <c r="AS36" s="189"/>
      <c r="AT36" s="311"/>
      <c r="AU36" s="142" t="s">
        <v>291</v>
      </c>
      <c r="AV36" s="142"/>
      <c r="AW36" s="142"/>
      <c r="AX36" s="645"/>
      <c r="AY36">
        <f t="shared" si="0"/>
        <v>1</v>
      </c>
    </row>
    <row r="37" spans="1:51" ht="31.95" customHeight="1" x14ac:dyDescent="0.2">
      <c r="A37" s="156" t="s">
        <v>268</v>
      </c>
      <c r="B37" s="157"/>
      <c r="C37" s="157"/>
      <c r="D37" s="157"/>
      <c r="E37" s="157"/>
      <c r="F37" s="158"/>
      <c r="G37" s="162" t="s">
        <v>611</v>
      </c>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4"/>
      <c r="AY37">
        <f t="shared" si="0"/>
        <v>1</v>
      </c>
    </row>
    <row r="38" spans="1:51" ht="31.95" customHeight="1" thickBot="1" x14ac:dyDescent="0.25">
      <c r="A38" s="159"/>
      <c r="B38" s="160"/>
      <c r="C38" s="160"/>
      <c r="D38" s="160"/>
      <c r="E38" s="160"/>
      <c r="F38" s="161"/>
      <c r="G38" s="165"/>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8"/>
      <c r="AY38">
        <f t="shared" si="0"/>
        <v>1</v>
      </c>
    </row>
    <row r="39" spans="1:51" ht="31.5" customHeight="1" x14ac:dyDescent="0.2">
      <c r="A39" s="335" t="s">
        <v>248</v>
      </c>
      <c r="B39" s="336"/>
      <c r="C39" s="336"/>
      <c r="D39" s="336"/>
      <c r="E39" s="336"/>
      <c r="F39" s="337"/>
      <c r="G39" s="344" t="s">
        <v>60</v>
      </c>
      <c r="H39" s="344"/>
      <c r="I39" s="344"/>
      <c r="J39" s="344"/>
      <c r="K39" s="344"/>
      <c r="L39" s="344"/>
      <c r="M39" s="344"/>
      <c r="N39" s="344"/>
      <c r="O39" s="344"/>
      <c r="P39" s="344"/>
      <c r="Q39" s="344"/>
      <c r="R39" s="344"/>
      <c r="S39" s="344"/>
      <c r="T39" s="344"/>
      <c r="U39" s="344"/>
      <c r="V39" s="344"/>
      <c r="W39" s="344"/>
      <c r="X39" s="345"/>
      <c r="Y39" s="695"/>
      <c r="Z39" s="696"/>
      <c r="AA39" s="697"/>
      <c r="AB39" s="301" t="s">
        <v>11</v>
      </c>
      <c r="AC39" s="301"/>
      <c r="AD39" s="301"/>
      <c r="AE39" s="194" t="s">
        <v>277</v>
      </c>
      <c r="AF39" s="195"/>
      <c r="AG39" s="195"/>
      <c r="AH39" s="196"/>
      <c r="AI39" s="194" t="s">
        <v>296</v>
      </c>
      <c r="AJ39" s="195"/>
      <c r="AK39" s="195"/>
      <c r="AL39" s="196"/>
      <c r="AM39" s="194" t="s">
        <v>393</v>
      </c>
      <c r="AN39" s="195"/>
      <c r="AO39" s="195"/>
      <c r="AP39" s="196"/>
      <c r="AQ39" s="137" t="s">
        <v>301</v>
      </c>
      <c r="AR39" s="138"/>
      <c r="AS39" s="138"/>
      <c r="AT39" s="139"/>
      <c r="AU39" s="137" t="s">
        <v>425</v>
      </c>
      <c r="AV39" s="138"/>
      <c r="AW39" s="138"/>
      <c r="AX39" s="140"/>
    </row>
    <row r="40" spans="1:51" ht="23.25" customHeight="1" x14ac:dyDescent="0.2">
      <c r="A40" s="338"/>
      <c r="B40" s="339"/>
      <c r="C40" s="339"/>
      <c r="D40" s="339"/>
      <c r="E40" s="339"/>
      <c r="F40" s="340"/>
      <c r="G40" s="127" t="s">
        <v>612</v>
      </c>
      <c r="H40" s="127"/>
      <c r="I40" s="127"/>
      <c r="J40" s="127"/>
      <c r="K40" s="127"/>
      <c r="L40" s="127"/>
      <c r="M40" s="127"/>
      <c r="N40" s="127"/>
      <c r="O40" s="127"/>
      <c r="P40" s="127"/>
      <c r="Q40" s="127"/>
      <c r="R40" s="127"/>
      <c r="S40" s="127"/>
      <c r="T40" s="127"/>
      <c r="U40" s="127"/>
      <c r="V40" s="127"/>
      <c r="W40" s="127"/>
      <c r="X40" s="321"/>
      <c r="Y40" s="256" t="s">
        <v>55</v>
      </c>
      <c r="Z40" s="257"/>
      <c r="AA40" s="258"/>
      <c r="AB40" s="197" t="s">
        <v>608</v>
      </c>
      <c r="AC40" s="197"/>
      <c r="AD40" s="197"/>
      <c r="AE40" s="141" t="s">
        <v>607</v>
      </c>
      <c r="AF40" s="142"/>
      <c r="AG40" s="142"/>
      <c r="AH40" s="143"/>
      <c r="AI40" s="141" t="s">
        <v>607</v>
      </c>
      <c r="AJ40" s="142"/>
      <c r="AK40" s="142"/>
      <c r="AL40" s="143"/>
      <c r="AM40" s="193">
        <v>33967</v>
      </c>
      <c r="AN40" s="193"/>
      <c r="AO40" s="193"/>
      <c r="AP40" s="193"/>
      <c r="AQ40" s="141" t="s">
        <v>291</v>
      </c>
      <c r="AR40" s="142"/>
      <c r="AS40" s="142"/>
      <c r="AT40" s="143"/>
      <c r="AU40" s="141" t="s">
        <v>291</v>
      </c>
      <c r="AV40" s="142"/>
      <c r="AW40" s="142"/>
      <c r="AX40" s="143"/>
    </row>
    <row r="41" spans="1:51" ht="23.25" customHeight="1" x14ac:dyDescent="0.2">
      <c r="A41" s="341"/>
      <c r="B41" s="342"/>
      <c r="C41" s="342"/>
      <c r="D41" s="342"/>
      <c r="E41" s="342"/>
      <c r="F41" s="343"/>
      <c r="G41" s="322"/>
      <c r="H41" s="322"/>
      <c r="I41" s="322"/>
      <c r="J41" s="322"/>
      <c r="K41" s="322"/>
      <c r="L41" s="322"/>
      <c r="M41" s="322"/>
      <c r="N41" s="322"/>
      <c r="O41" s="322"/>
      <c r="P41" s="322"/>
      <c r="Q41" s="322"/>
      <c r="R41" s="322"/>
      <c r="S41" s="322"/>
      <c r="T41" s="322"/>
      <c r="U41" s="322"/>
      <c r="V41" s="322"/>
      <c r="W41" s="322"/>
      <c r="X41" s="323"/>
      <c r="Y41" s="265" t="s">
        <v>56</v>
      </c>
      <c r="Z41" s="287"/>
      <c r="AA41" s="288"/>
      <c r="AB41" s="197" t="s">
        <v>608</v>
      </c>
      <c r="AC41" s="197"/>
      <c r="AD41" s="197"/>
      <c r="AE41" s="193" t="s">
        <v>607</v>
      </c>
      <c r="AF41" s="193"/>
      <c r="AG41" s="193"/>
      <c r="AH41" s="193"/>
      <c r="AI41" s="193" t="s">
        <v>607</v>
      </c>
      <c r="AJ41" s="193"/>
      <c r="AK41" s="193"/>
      <c r="AL41" s="193"/>
      <c r="AM41" s="141">
        <v>35000</v>
      </c>
      <c r="AN41" s="142"/>
      <c r="AO41" s="142"/>
      <c r="AP41" s="143"/>
      <c r="AQ41" s="141">
        <v>35000</v>
      </c>
      <c r="AR41" s="142"/>
      <c r="AS41" s="142"/>
      <c r="AT41" s="143"/>
      <c r="AU41" s="141" t="s">
        <v>291</v>
      </c>
      <c r="AV41" s="142"/>
      <c r="AW41" s="142"/>
      <c r="AX41" s="143"/>
    </row>
    <row r="42" spans="1:51" ht="31.5" customHeight="1" x14ac:dyDescent="0.2">
      <c r="A42" s="724" t="s">
        <v>248</v>
      </c>
      <c r="B42" s="725"/>
      <c r="C42" s="725"/>
      <c r="D42" s="725"/>
      <c r="E42" s="725"/>
      <c r="F42" s="726"/>
      <c r="G42" s="292" t="s">
        <v>60</v>
      </c>
      <c r="H42" s="292"/>
      <c r="I42" s="292"/>
      <c r="J42" s="292"/>
      <c r="K42" s="292"/>
      <c r="L42" s="292"/>
      <c r="M42" s="292"/>
      <c r="N42" s="292"/>
      <c r="O42" s="292"/>
      <c r="P42" s="292"/>
      <c r="Q42" s="292"/>
      <c r="R42" s="292"/>
      <c r="S42" s="292"/>
      <c r="T42" s="292"/>
      <c r="U42" s="292"/>
      <c r="V42" s="292"/>
      <c r="W42" s="292"/>
      <c r="X42" s="293"/>
      <c r="Y42" s="294"/>
      <c r="Z42" s="295"/>
      <c r="AA42" s="296"/>
      <c r="AB42" s="305" t="s">
        <v>11</v>
      </c>
      <c r="AC42" s="285"/>
      <c r="AD42" s="286"/>
      <c r="AE42" s="198" t="s">
        <v>277</v>
      </c>
      <c r="AF42" s="198"/>
      <c r="AG42" s="198"/>
      <c r="AH42" s="198"/>
      <c r="AI42" s="198" t="s">
        <v>296</v>
      </c>
      <c r="AJ42" s="198"/>
      <c r="AK42" s="198"/>
      <c r="AL42" s="198"/>
      <c r="AM42" s="198" t="s">
        <v>393</v>
      </c>
      <c r="AN42" s="198"/>
      <c r="AO42" s="198"/>
      <c r="AP42" s="198"/>
      <c r="AQ42" s="144" t="s">
        <v>301</v>
      </c>
      <c r="AR42" s="145"/>
      <c r="AS42" s="145"/>
      <c r="AT42" s="145"/>
      <c r="AU42" s="144" t="s">
        <v>425</v>
      </c>
      <c r="AV42" s="145"/>
      <c r="AW42" s="145"/>
      <c r="AX42" s="146"/>
      <c r="AY42">
        <f>COUNTA($G$43)</f>
        <v>1</v>
      </c>
    </row>
    <row r="43" spans="1:51" ht="31.5" customHeight="1" x14ac:dyDescent="0.2">
      <c r="A43" s="338"/>
      <c r="B43" s="339"/>
      <c r="C43" s="339"/>
      <c r="D43" s="339"/>
      <c r="E43" s="339"/>
      <c r="F43" s="340"/>
      <c r="G43" s="127" t="s">
        <v>613</v>
      </c>
      <c r="H43" s="127"/>
      <c r="I43" s="127"/>
      <c r="J43" s="127"/>
      <c r="K43" s="127"/>
      <c r="L43" s="127"/>
      <c r="M43" s="127"/>
      <c r="N43" s="127"/>
      <c r="O43" s="127"/>
      <c r="P43" s="127"/>
      <c r="Q43" s="127"/>
      <c r="R43" s="127"/>
      <c r="S43" s="127"/>
      <c r="T43" s="127"/>
      <c r="U43" s="127"/>
      <c r="V43" s="127"/>
      <c r="W43" s="127"/>
      <c r="X43" s="321"/>
      <c r="Y43" s="376" t="s">
        <v>55</v>
      </c>
      <c r="Z43" s="377"/>
      <c r="AA43" s="378"/>
      <c r="AB43" s="197" t="s">
        <v>614</v>
      </c>
      <c r="AC43" s="197"/>
      <c r="AD43" s="197"/>
      <c r="AE43" s="141" t="s">
        <v>607</v>
      </c>
      <c r="AF43" s="142"/>
      <c r="AG43" s="142"/>
      <c r="AH43" s="143"/>
      <c r="AI43" s="141" t="s">
        <v>607</v>
      </c>
      <c r="AJ43" s="142"/>
      <c r="AK43" s="142"/>
      <c r="AL43" s="143"/>
      <c r="AM43" s="193">
        <v>7.1</v>
      </c>
      <c r="AN43" s="193"/>
      <c r="AO43" s="193"/>
      <c r="AP43" s="193"/>
      <c r="AQ43" s="141" t="s">
        <v>291</v>
      </c>
      <c r="AR43" s="142"/>
      <c r="AS43" s="142"/>
      <c r="AT43" s="143"/>
      <c r="AU43" s="141" t="s">
        <v>291</v>
      </c>
      <c r="AV43" s="142"/>
      <c r="AW43" s="142"/>
      <c r="AX43" s="143"/>
      <c r="AY43">
        <f>$AY$42</f>
        <v>1</v>
      </c>
    </row>
    <row r="44" spans="1:51" ht="31.5" customHeight="1" x14ac:dyDescent="0.2">
      <c r="A44" s="341"/>
      <c r="B44" s="342"/>
      <c r="C44" s="342"/>
      <c r="D44" s="342"/>
      <c r="E44" s="342"/>
      <c r="F44" s="343"/>
      <c r="G44" s="322"/>
      <c r="H44" s="322"/>
      <c r="I44" s="322"/>
      <c r="J44" s="322"/>
      <c r="K44" s="322"/>
      <c r="L44" s="322"/>
      <c r="M44" s="322"/>
      <c r="N44" s="322"/>
      <c r="O44" s="322"/>
      <c r="P44" s="322"/>
      <c r="Q44" s="322"/>
      <c r="R44" s="322"/>
      <c r="S44" s="322"/>
      <c r="T44" s="322"/>
      <c r="U44" s="322"/>
      <c r="V44" s="322"/>
      <c r="W44" s="322"/>
      <c r="X44" s="323"/>
      <c r="Y44" s="265" t="s">
        <v>56</v>
      </c>
      <c r="Z44" s="266"/>
      <c r="AA44" s="267"/>
      <c r="AB44" s="197" t="s">
        <v>614</v>
      </c>
      <c r="AC44" s="197"/>
      <c r="AD44" s="197"/>
      <c r="AE44" s="193" t="s">
        <v>607</v>
      </c>
      <c r="AF44" s="193"/>
      <c r="AG44" s="193"/>
      <c r="AH44" s="193"/>
      <c r="AI44" s="193" t="s">
        <v>607</v>
      </c>
      <c r="AJ44" s="193"/>
      <c r="AK44" s="193"/>
      <c r="AL44" s="193"/>
      <c r="AM44" s="193">
        <v>6.9</v>
      </c>
      <c r="AN44" s="193"/>
      <c r="AO44" s="193"/>
      <c r="AP44" s="193"/>
      <c r="AQ44" s="193">
        <v>7.3</v>
      </c>
      <c r="AR44" s="193"/>
      <c r="AS44" s="193"/>
      <c r="AT44" s="193"/>
      <c r="AU44" s="385" t="s">
        <v>291</v>
      </c>
      <c r="AV44" s="386"/>
      <c r="AW44" s="386"/>
      <c r="AX44" s="387"/>
      <c r="AY44">
        <f>$AY$42</f>
        <v>1</v>
      </c>
    </row>
    <row r="45" spans="1:51" ht="23.25" customHeight="1" x14ac:dyDescent="0.2">
      <c r="A45" s="276" t="s">
        <v>15</v>
      </c>
      <c r="B45" s="277"/>
      <c r="C45" s="277"/>
      <c r="D45" s="277"/>
      <c r="E45" s="277"/>
      <c r="F45" s="278"/>
      <c r="G45" s="285" t="s">
        <v>16</v>
      </c>
      <c r="H45" s="285"/>
      <c r="I45" s="285"/>
      <c r="J45" s="285"/>
      <c r="K45" s="285"/>
      <c r="L45" s="285"/>
      <c r="M45" s="285"/>
      <c r="N45" s="285"/>
      <c r="O45" s="285"/>
      <c r="P45" s="285"/>
      <c r="Q45" s="285"/>
      <c r="R45" s="285"/>
      <c r="S45" s="285"/>
      <c r="T45" s="285"/>
      <c r="U45" s="285"/>
      <c r="V45" s="285"/>
      <c r="W45" s="285"/>
      <c r="X45" s="286"/>
      <c r="Y45" s="318"/>
      <c r="Z45" s="319"/>
      <c r="AA45" s="320"/>
      <c r="AB45" s="305" t="s">
        <v>11</v>
      </c>
      <c r="AC45" s="285"/>
      <c r="AD45" s="286"/>
      <c r="AE45" s="198" t="s">
        <v>277</v>
      </c>
      <c r="AF45" s="198"/>
      <c r="AG45" s="198"/>
      <c r="AH45" s="198"/>
      <c r="AI45" s="198" t="s">
        <v>296</v>
      </c>
      <c r="AJ45" s="198"/>
      <c r="AK45" s="198"/>
      <c r="AL45" s="198"/>
      <c r="AM45" s="198" t="s">
        <v>393</v>
      </c>
      <c r="AN45" s="198"/>
      <c r="AO45" s="198"/>
      <c r="AP45" s="198"/>
      <c r="AQ45" s="326" t="s">
        <v>426</v>
      </c>
      <c r="AR45" s="327"/>
      <c r="AS45" s="327"/>
      <c r="AT45" s="327"/>
      <c r="AU45" s="327"/>
      <c r="AV45" s="327"/>
      <c r="AW45" s="327"/>
      <c r="AX45" s="328"/>
    </row>
    <row r="46" spans="1:51" ht="23.25" customHeight="1" x14ac:dyDescent="0.2">
      <c r="A46" s="279"/>
      <c r="B46" s="280"/>
      <c r="C46" s="280"/>
      <c r="D46" s="280"/>
      <c r="E46" s="280"/>
      <c r="F46" s="281"/>
      <c r="G46" s="352" t="s">
        <v>615</v>
      </c>
      <c r="H46" s="352"/>
      <c r="I46" s="352"/>
      <c r="J46" s="352"/>
      <c r="K46" s="352"/>
      <c r="L46" s="352"/>
      <c r="M46" s="352"/>
      <c r="N46" s="352"/>
      <c r="O46" s="352"/>
      <c r="P46" s="352"/>
      <c r="Q46" s="352"/>
      <c r="R46" s="352"/>
      <c r="S46" s="352"/>
      <c r="T46" s="352"/>
      <c r="U46" s="352"/>
      <c r="V46" s="352"/>
      <c r="W46" s="352"/>
      <c r="X46" s="352"/>
      <c r="Y46" s="302" t="s">
        <v>15</v>
      </c>
      <c r="Z46" s="303"/>
      <c r="AA46" s="304"/>
      <c r="AB46" s="289" t="s">
        <v>617</v>
      </c>
      <c r="AC46" s="290"/>
      <c r="AD46" s="291"/>
      <c r="AE46" s="193" t="s">
        <v>291</v>
      </c>
      <c r="AF46" s="193"/>
      <c r="AG46" s="193"/>
      <c r="AH46" s="193"/>
      <c r="AI46" s="193" t="s">
        <v>291</v>
      </c>
      <c r="AJ46" s="193"/>
      <c r="AK46" s="193"/>
      <c r="AL46" s="193"/>
      <c r="AM46" s="193">
        <v>23</v>
      </c>
      <c r="AN46" s="193"/>
      <c r="AO46" s="193"/>
      <c r="AP46" s="193"/>
      <c r="AQ46" s="141">
        <v>29.7</v>
      </c>
      <c r="AR46" s="142"/>
      <c r="AS46" s="142"/>
      <c r="AT46" s="142"/>
      <c r="AU46" s="142"/>
      <c r="AV46" s="142"/>
      <c r="AW46" s="142"/>
      <c r="AX46" s="645"/>
    </row>
    <row r="47" spans="1:51" ht="46.5" customHeight="1" x14ac:dyDescent="0.2">
      <c r="A47" s="282"/>
      <c r="B47" s="283"/>
      <c r="C47" s="283"/>
      <c r="D47" s="283"/>
      <c r="E47" s="283"/>
      <c r="F47" s="284"/>
      <c r="G47" s="353"/>
      <c r="H47" s="353"/>
      <c r="I47" s="353"/>
      <c r="J47" s="353"/>
      <c r="K47" s="353"/>
      <c r="L47" s="353"/>
      <c r="M47" s="353"/>
      <c r="N47" s="353"/>
      <c r="O47" s="353"/>
      <c r="P47" s="353"/>
      <c r="Q47" s="353"/>
      <c r="R47" s="353"/>
      <c r="S47" s="353"/>
      <c r="T47" s="353"/>
      <c r="U47" s="353"/>
      <c r="V47" s="353"/>
      <c r="W47" s="353"/>
      <c r="X47" s="353"/>
      <c r="Y47" s="297" t="s">
        <v>49</v>
      </c>
      <c r="Z47" s="287"/>
      <c r="AA47" s="288"/>
      <c r="AB47" s="298" t="s">
        <v>618</v>
      </c>
      <c r="AC47" s="299"/>
      <c r="AD47" s="300"/>
      <c r="AE47" s="193" t="s">
        <v>291</v>
      </c>
      <c r="AF47" s="193"/>
      <c r="AG47" s="193"/>
      <c r="AH47" s="193"/>
      <c r="AI47" s="193" t="s">
        <v>291</v>
      </c>
      <c r="AJ47" s="193"/>
      <c r="AK47" s="193"/>
      <c r="AL47" s="193"/>
      <c r="AM47" s="324" t="s">
        <v>621</v>
      </c>
      <c r="AN47" s="324"/>
      <c r="AO47" s="324"/>
      <c r="AP47" s="324"/>
      <c r="AQ47" s="324" t="s">
        <v>622</v>
      </c>
      <c r="AR47" s="324"/>
      <c r="AS47" s="324"/>
      <c r="AT47" s="324"/>
      <c r="AU47" s="324"/>
      <c r="AV47" s="324"/>
      <c r="AW47" s="324"/>
      <c r="AX47" s="325"/>
    </row>
    <row r="48" spans="1:51" ht="23.25" customHeight="1" x14ac:dyDescent="0.2">
      <c r="A48" s="276" t="s">
        <v>15</v>
      </c>
      <c r="B48" s="277"/>
      <c r="C48" s="277"/>
      <c r="D48" s="277"/>
      <c r="E48" s="277"/>
      <c r="F48" s="278"/>
      <c r="G48" s="285" t="s">
        <v>16</v>
      </c>
      <c r="H48" s="285"/>
      <c r="I48" s="285"/>
      <c r="J48" s="285"/>
      <c r="K48" s="285"/>
      <c r="L48" s="285"/>
      <c r="M48" s="285"/>
      <c r="N48" s="285"/>
      <c r="O48" s="285"/>
      <c r="P48" s="285"/>
      <c r="Q48" s="285"/>
      <c r="R48" s="285"/>
      <c r="S48" s="285"/>
      <c r="T48" s="285"/>
      <c r="U48" s="285"/>
      <c r="V48" s="285"/>
      <c r="W48" s="285"/>
      <c r="X48" s="286"/>
      <c r="Y48" s="318"/>
      <c r="Z48" s="319"/>
      <c r="AA48" s="320"/>
      <c r="AB48" s="305" t="s">
        <v>11</v>
      </c>
      <c r="AC48" s="285"/>
      <c r="AD48" s="286"/>
      <c r="AE48" s="198" t="s">
        <v>277</v>
      </c>
      <c r="AF48" s="198"/>
      <c r="AG48" s="198"/>
      <c r="AH48" s="198"/>
      <c r="AI48" s="198" t="s">
        <v>296</v>
      </c>
      <c r="AJ48" s="198"/>
      <c r="AK48" s="198"/>
      <c r="AL48" s="198"/>
      <c r="AM48" s="198" t="s">
        <v>393</v>
      </c>
      <c r="AN48" s="198"/>
      <c r="AO48" s="198"/>
      <c r="AP48" s="198"/>
      <c r="AQ48" s="326" t="s">
        <v>426</v>
      </c>
      <c r="AR48" s="327"/>
      <c r="AS48" s="327"/>
      <c r="AT48" s="327"/>
      <c r="AU48" s="327"/>
      <c r="AV48" s="327"/>
      <c r="AW48" s="327"/>
      <c r="AX48" s="328"/>
      <c r="AY48" s="87">
        <f>IF(SUBSTITUTE(SUBSTITUTE($G$49,"／",""),"　","")="",0,1)</f>
        <v>1</v>
      </c>
    </row>
    <row r="49" spans="1:51" ht="23.25" customHeight="1" x14ac:dyDescent="0.2">
      <c r="A49" s="279"/>
      <c r="B49" s="280"/>
      <c r="C49" s="280"/>
      <c r="D49" s="280"/>
      <c r="E49" s="280"/>
      <c r="F49" s="281"/>
      <c r="G49" s="352" t="s">
        <v>616</v>
      </c>
      <c r="H49" s="352"/>
      <c r="I49" s="352"/>
      <c r="J49" s="352"/>
      <c r="K49" s="352"/>
      <c r="L49" s="352"/>
      <c r="M49" s="352"/>
      <c r="N49" s="352"/>
      <c r="O49" s="352"/>
      <c r="P49" s="352"/>
      <c r="Q49" s="352"/>
      <c r="R49" s="352"/>
      <c r="S49" s="352"/>
      <c r="T49" s="352"/>
      <c r="U49" s="352"/>
      <c r="V49" s="352"/>
      <c r="W49" s="352"/>
      <c r="X49" s="352"/>
      <c r="Y49" s="302" t="s">
        <v>15</v>
      </c>
      <c r="Z49" s="303"/>
      <c r="AA49" s="304"/>
      <c r="AB49" s="289" t="s">
        <v>619</v>
      </c>
      <c r="AC49" s="290"/>
      <c r="AD49" s="291"/>
      <c r="AE49" s="193" t="s">
        <v>291</v>
      </c>
      <c r="AF49" s="193"/>
      <c r="AG49" s="193"/>
      <c r="AH49" s="193"/>
      <c r="AI49" s="193" t="s">
        <v>291</v>
      </c>
      <c r="AJ49" s="193"/>
      <c r="AK49" s="193"/>
      <c r="AL49" s="193"/>
      <c r="AM49" s="193">
        <v>9439.5</v>
      </c>
      <c r="AN49" s="193"/>
      <c r="AO49" s="193"/>
      <c r="AP49" s="193"/>
      <c r="AQ49" s="193">
        <v>12068.4</v>
      </c>
      <c r="AR49" s="193"/>
      <c r="AS49" s="193"/>
      <c r="AT49" s="193"/>
      <c r="AU49" s="193"/>
      <c r="AV49" s="193"/>
      <c r="AW49" s="193"/>
      <c r="AX49" s="317"/>
      <c r="AY49">
        <f>$AY$48</f>
        <v>1</v>
      </c>
    </row>
    <row r="50" spans="1:51" ht="46.5" customHeight="1" thickBot="1" x14ac:dyDescent="0.25">
      <c r="A50" s="282"/>
      <c r="B50" s="283"/>
      <c r="C50" s="283"/>
      <c r="D50" s="283"/>
      <c r="E50" s="283"/>
      <c r="F50" s="284"/>
      <c r="G50" s="353"/>
      <c r="H50" s="353"/>
      <c r="I50" s="353"/>
      <c r="J50" s="353"/>
      <c r="K50" s="353"/>
      <c r="L50" s="353"/>
      <c r="M50" s="353"/>
      <c r="N50" s="353"/>
      <c r="O50" s="353"/>
      <c r="P50" s="353"/>
      <c r="Q50" s="353"/>
      <c r="R50" s="353"/>
      <c r="S50" s="353"/>
      <c r="T50" s="353"/>
      <c r="U50" s="353"/>
      <c r="V50" s="353"/>
      <c r="W50" s="353"/>
      <c r="X50" s="353"/>
      <c r="Y50" s="297" t="s">
        <v>49</v>
      </c>
      <c r="Z50" s="287"/>
      <c r="AA50" s="288"/>
      <c r="AB50" s="298" t="s">
        <v>620</v>
      </c>
      <c r="AC50" s="299"/>
      <c r="AD50" s="300"/>
      <c r="AE50" s="193" t="s">
        <v>291</v>
      </c>
      <c r="AF50" s="193"/>
      <c r="AG50" s="193"/>
      <c r="AH50" s="193"/>
      <c r="AI50" s="193" t="s">
        <v>291</v>
      </c>
      <c r="AJ50" s="193"/>
      <c r="AK50" s="193"/>
      <c r="AL50" s="193"/>
      <c r="AM50" s="324" t="s">
        <v>750</v>
      </c>
      <c r="AN50" s="324"/>
      <c r="AO50" s="324"/>
      <c r="AP50" s="324"/>
      <c r="AQ50" s="324" t="s">
        <v>751</v>
      </c>
      <c r="AR50" s="324"/>
      <c r="AS50" s="324"/>
      <c r="AT50" s="324"/>
      <c r="AU50" s="324"/>
      <c r="AV50" s="324"/>
      <c r="AW50" s="324"/>
      <c r="AX50" s="325"/>
      <c r="AY50">
        <f>$AY$48</f>
        <v>1</v>
      </c>
    </row>
    <row r="51" spans="1:51" ht="45" customHeight="1" x14ac:dyDescent="0.2">
      <c r="A51" s="263" t="s">
        <v>290</v>
      </c>
      <c r="B51" s="260"/>
      <c r="C51" s="259" t="s">
        <v>179</v>
      </c>
      <c r="D51" s="260"/>
      <c r="E51" s="132" t="s">
        <v>205</v>
      </c>
      <c r="F51" s="133"/>
      <c r="G51" s="134" t="s">
        <v>623</v>
      </c>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6"/>
      <c r="AY51">
        <f>COUNTA($G$51)</f>
        <v>1</v>
      </c>
    </row>
    <row r="52" spans="1:51" ht="45" customHeight="1" x14ac:dyDescent="0.2">
      <c r="A52" s="264"/>
      <c r="B52" s="262"/>
      <c r="C52" s="261"/>
      <c r="D52" s="262"/>
      <c r="E52" s="174" t="s">
        <v>204</v>
      </c>
      <c r="F52" s="175"/>
      <c r="G52" s="176" t="s">
        <v>624</v>
      </c>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8"/>
      <c r="AY52">
        <f>$AY$51</f>
        <v>1</v>
      </c>
    </row>
    <row r="53" spans="1:51" ht="18.75" customHeight="1" x14ac:dyDescent="0.2">
      <c r="A53" s="264"/>
      <c r="B53" s="262"/>
      <c r="C53" s="261"/>
      <c r="D53" s="262"/>
      <c r="E53" s="800" t="s">
        <v>180</v>
      </c>
      <c r="F53" s="801"/>
      <c r="G53" s="737" t="s">
        <v>189</v>
      </c>
      <c r="H53" s="363"/>
      <c r="I53" s="363"/>
      <c r="J53" s="363"/>
      <c r="K53" s="363"/>
      <c r="L53" s="363"/>
      <c r="M53" s="363"/>
      <c r="N53" s="363"/>
      <c r="O53" s="363"/>
      <c r="P53" s="363"/>
      <c r="Q53" s="363"/>
      <c r="R53" s="363"/>
      <c r="S53" s="363"/>
      <c r="T53" s="363"/>
      <c r="U53" s="363"/>
      <c r="V53" s="363"/>
      <c r="W53" s="363"/>
      <c r="X53" s="364"/>
      <c r="Y53" s="372"/>
      <c r="Z53" s="373"/>
      <c r="AA53" s="374"/>
      <c r="AB53" s="362" t="s">
        <v>11</v>
      </c>
      <c r="AC53" s="363"/>
      <c r="AD53" s="364"/>
      <c r="AE53" s="307" t="s">
        <v>277</v>
      </c>
      <c r="AF53" s="315"/>
      <c r="AG53" s="315"/>
      <c r="AH53" s="316"/>
      <c r="AI53" s="307" t="s">
        <v>296</v>
      </c>
      <c r="AJ53" s="315"/>
      <c r="AK53" s="315"/>
      <c r="AL53" s="316"/>
      <c r="AM53" s="307" t="s">
        <v>583</v>
      </c>
      <c r="AN53" s="315"/>
      <c r="AO53" s="315"/>
      <c r="AP53" s="316"/>
      <c r="AQ53" s="362" t="s">
        <v>177</v>
      </c>
      <c r="AR53" s="363"/>
      <c r="AS53" s="363"/>
      <c r="AT53" s="364"/>
      <c r="AU53" s="365" t="s">
        <v>191</v>
      </c>
      <c r="AV53" s="365"/>
      <c r="AW53" s="365"/>
      <c r="AX53" s="366"/>
      <c r="AY53">
        <f>COUNTA($G$55)</f>
        <v>1</v>
      </c>
    </row>
    <row r="54" spans="1:51" ht="18.75" customHeight="1" x14ac:dyDescent="0.2">
      <c r="A54" s="264"/>
      <c r="B54" s="262"/>
      <c r="C54" s="261"/>
      <c r="D54" s="262"/>
      <c r="E54" s="261"/>
      <c r="F54" s="802"/>
      <c r="G54" s="738"/>
      <c r="H54" s="357"/>
      <c r="I54" s="357"/>
      <c r="J54" s="357"/>
      <c r="K54" s="357"/>
      <c r="L54" s="357"/>
      <c r="M54" s="357"/>
      <c r="N54" s="357"/>
      <c r="O54" s="357"/>
      <c r="P54" s="357"/>
      <c r="Q54" s="357"/>
      <c r="R54" s="357"/>
      <c r="S54" s="357"/>
      <c r="T54" s="357"/>
      <c r="U54" s="357"/>
      <c r="V54" s="357"/>
      <c r="W54" s="357"/>
      <c r="X54" s="358"/>
      <c r="Y54" s="179"/>
      <c r="Z54" s="180"/>
      <c r="AA54" s="181"/>
      <c r="AB54" s="309"/>
      <c r="AC54" s="357"/>
      <c r="AD54" s="358"/>
      <c r="AE54" s="309"/>
      <c r="AF54" s="357"/>
      <c r="AG54" s="357"/>
      <c r="AH54" s="358"/>
      <c r="AI54" s="309"/>
      <c r="AJ54" s="357"/>
      <c r="AK54" s="357"/>
      <c r="AL54" s="358"/>
      <c r="AM54" s="309"/>
      <c r="AN54" s="357"/>
      <c r="AO54" s="357"/>
      <c r="AP54" s="358"/>
      <c r="AQ54" s="659" t="s">
        <v>291</v>
      </c>
      <c r="AR54" s="660"/>
      <c r="AS54" s="357" t="s">
        <v>178</v>
      </c>
      <c r="AT54" s="358"/>
      <c r="AU54" s="659" t="s">
        <v>291</v>
      </c>
      <c r="AV54" s="660"/>
      <c r="AW54" s="357" t="s">
        <v>169</v>
      </c>
      <c r="AX54" s="375"/>
      <c r="AY54">
        <f>$AY$53</f>
        <v>1</v>
      </c>
    </row>
    <row r="55" spans="1:51" ht="39.75" customHeight="1" x14ac:dyDescent="0.2">
      <c r="A55" s="264"/>
      <c r="B55" s="262"/>
      <c r="C55" s="261"/>
      <c r="D55" s="262"/>
      <c r="E55" s="261"/>
      <c r="F55" s="802"/>
      <c r="G55" s="346" t="s">
        <v>291</v>
      </c>
      <c r="H55" s="127"/>
      <c r="I55" s="127"/>
      <c r="J55" s="127"/>
      <c r="K55" s="127"/>
      <c r="L55" s="127"/>
      <c r="M55" s="127"/>
      <c r="N55" s="127"/>
      <c r="O55" s="127"/>
      <c r="P55" s="127"/>
      <c r="Q55" s="127"/>
      <c r="R55" s="127"/>
      <c r="S55" s="127"/>
      <c r="T55" s="127"/>
      <c r="U55" s="127"/>
      <c r="V55" s="127"/>
      <c r="W55" s="127"/>
      <c r="X55" s="321"/>
      <c r="Y55" s="367" t="s">
        <v>190</v>
      </c>
      <c r="Z55" s="368"/>
      <c r="AA55" s="369"/>
      <c r="AB55" s="370" t="s">
        <v>291</v>
      </c>
      <c r="AC55" s="371"/>
      <c r="AD55" s="371"/>
      <c r="AE55" s="188" t="s">
        <v>291</v>
      </c>
      <c r="AF55" s="189"/>
      <c r="AG55" s="189"/>
      <c r="AH55" s="189"/>
      <c r="AI55" s="188" t="s">
        <v>291</v>
      </c>
      <c r="AJ55" s="189"/>
      <c r="AK55" s="189"/>
      <c r="AL55" s="189"/>
      <c r="AM55" s="188" t="s">
        <v>291</v>
      </c>
      <c r="AN55" s="189"/>
      <c r="AO55" s="189"/>
      <c r="AP55" s="189"/>
      <c r="AQ55" s="188" t="s">
        <v>291</v>
      </c>
      <c r="AR55" s="189"/>
      <c r="AS55" s="189"/>
      <c r="AT55" s="189"/>
      <c r="AU55" s="188" t="s">
        <v>607</v>
      </c>
      <c r="AV55" s="189"/>
      <c r="AW55" s="189"/>
      <c r="AX55" s="190"/>
      <c r="AY55">
        <f>$AY$53</f>
        <v>1</v>
      </c>
    </row>
    <row r="56" spans="1:51" ht="39.75" customHeight="1" x14ac:dyDescent="0.2">
      <c r="A56" s="264"/>
      <c r="B56" s="262"/>
      <c r="C56" s="261"/>
      <c r="D56" s="262"/>
      <c r="E56" s="261"/>
      <c r="F56" s="802"/>
      <c r="G56" s="176"/>
      <c r="H56" s="322"/>
      <c r="I56" s="322"/>
      <c r="J56" s="322"/>
      <c r="K56" s="322"/>
      <c r="L56" s="322"/>
      <c r="M56" s="322"/>
      <c r="N56" s="322"/>
      <c r="O56" s="322"/>
      <c r="P56" s="322"/>
      <c r="Q56" s="322"/>
      <c r="R56" s="322"/>
      <c r="S56" s="322"/>
      <c r="T56" s="322"/>
      <c r="U56" s="322"/>
      <c r="V56" s="322"/>
      <c r="W56" s="322"/>
      <c r="X56" s="323"/>
      <c r="Y56" s="312" t="s">
        <v>54</v>
      </c>
      <c r="Z56" s="313"/>
      <c r="AA56" s="314"/>
      <c r="AB56" s="495" t="s">
        <v>291</v>
      </c>
      <c r="AC56" s="382"/>
      <c r="AD56" s="382"/>
      <c r="AE56" s="188" t="s">
        <v>291</v>
      </c>
      <c r="AF56" s="189"/>
      <c r="AG56" s="189"/>
      <c r="AH56" s="189"/>
      <c r="AI56" s="188" t="s">
        <v>291</v>
      </c>
      <c r="AJ56" s="189"/>
      <c r="AK56" s="189"/>
      <c r="AL56" s="189"/>
      <c r="AM56" s="188" t="s">
        <v>291</v>
      </c>
      <c r="AN56" s="189"/>
      <c r="AO56" s="189"/>
      <c r="AP56" s="189"/>
      <c r="AQ56" s="188" t="s">
        <v>291</v>
      </c>
      <c r="AR56" s="189"/>
      <c r="AS56" s="189"/>
      <c r="AT56" s="189"/>
      <c r="AU56" s="188" t="s">
        <v>291</v>
      </c>
      <c r="AV56" s="189"/>
      <c r="AW56" s="189"/>
      <c r="AX56" s="190"/>
      <c r="AY56">
        <f>$AY$53</f>
        <v>1</v>
      </c>
    </row>
    <row r="57" spans="1:51" ht="23.25" customHeight="1" x14ac:dyDescent="0.2">
      <c r="A57" s="264"/>
      <c r="B57" s="262"/>
      <c r="C57" s="261"/>
      <c r="D57" s="262"/>
      <c r="E57" s="123" t="s">
        <v>207</v>
      </c>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5"/>
      <c r="AY57">
        <f>COUNTA($E$58)</f>
        <v>1</v>
      </c>
    </row>
    <row r="58" spans="1:51" ht="24.75" customHeight="1" x14ac:dyDescent="0.2">
      <c r="A58" s="264"/>
      <c r="B58" s="262"/>
      <c r="C58" s="261"/>
      <c r="D58" s="262"/>
      <c r="E58" s="126" t="s">
        <v>625</v>
      </c>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8"/>
      <c r="AY58">
        <f>$AY$57</f>
        <v>1</v>
      </c>
    </row>
    <row r="59" spans="1:51" ht="24.75" customHeight="1" thickBot="1" x14ac:dyDescent="0.25">
      <c r="A59" s="264"/>
      <c r="B59" s="262"/>
      <c r="C59" s="261"/>
      <c r="D59" s="262"/>
      <c r="E59" s="129"/>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1"/>
      <c r="AY59">
        <f>$AY$57</f>
        <v>1</v>
      </c>
    </row>
    <row r="60" spans="1:51" ht="45" customHeight="1" x14ac:dyDescent="0.2">
      <c r="A60" s="264"/>
      <c r="B60" s="262"/>
      <c r="C60" s="261"/>
      <c r="D60" s="262"/>
      <c r="E60" s="132" t="s">
        <v>205</v>
      </c>
      <c r="F60" s="133"/>
      <c r="G60" s="134" t="s">
        <v>626</v>
      </c>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6"/>
      <c r="AY60">
        <f>COUNTA($G$60)</f>
        <v>1</v>
      </c>
    </row>
    <row r="61" spans="1:51" ht="45" customHeight="1" x14ac:dyDescent="0.2">
      <c r="A61" s="264"/>
      <c r="B61" s="262"/>
      <c r="C61" s="261"/>
      <c r="D61" s="262"/>
      <c r="E61" s="174" t="s">
        <v>204</v>
      </c>
      <c r="F61" s="175"/>
      <c r="G61" s="176" t="s">
        <v>627</v>
      </c>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8"/>
      <c r="AY61">
        <f>$AY$60</f>
        <v>1</v>
      </c>
    </row>
    <row r="62" spans="1:51" ht="23.25" customHeight="1" x14ac:dyDescent="0.2">
      <c r="A62" s="264"/>
      <c r="B62" s="262"/>
      <c r="C62" s="261"/>
      <c r="D62" s="262"/>
      <c r="E62" s="123" t="s">
        <v>207</v>
      </c>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5"/>
      <c r="AY62">
        <f>COUNTA($E$63)</f>
        <v>1</v>
      </c>
    </row>
    <row r="63" spans="1:51" ht="24.75" customHeight="1" x14ac:dyDescent="0.2">
      <c r="A63" s="264"/>
      <c r="B63" s="262"/>
      <c r="C63" s="261"/>
      <c r="D63" s="262"/>
      <c r="E63" s="126" t="s">
        <v>628</v>
      </c>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8"/>
      <c r="AY63">
        <f>$AY$62</f>
        <v>1</v>
      </c>
    </row>
    <row r="64" spans="1:51" ht="24.75" customHeight="1" x14ac:dyDescent="0.2">
      <c r="A64" s="264"/>
      <c r="B64" s="262"/>
      <c r="C64" s="261"/>
      <c r="D64" s="262"/>
      <c r="E64" s="129"/>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1"/>
      <c r="AY64">
        <f>$AY$62</f>
        <v>1</v>
      </c>
    </row>
    <row r="65" spans="1:51" ht="34.5" customHeight="1" x14ac:dyDescent="0.2">
      <c r="A65" s="264"/>
      <c r="B65" s="262"/>
      <c r="C65" s="800" t="s">
        <v>555</v>
      </c>
      <c r="D65" s="824"/>
      <c r="E65" s="174" t="s">
        <v>286</v>
      </c>
      <c r="F65" s="727"/>
      <c r="G65" s="728" t="s">
        <v>192</v>
      </c>
      <c r="H65" s="124"/>
      <c r="I65" s="124"/>
      <c r="J65" s="729" t="s">
        <v>291</v>
      </c>
      <c r="K65" s="730"/>
      <c r="L65" s="730"/>
      <c r="M65" s="730"/>
      <c r="N65" s="730"/>
      <c r="O65" s="730"/>
      <c r="P65" s="730"/>
      <c r="Q65" s="730"/>
      <c r="R65" s="730"/>
      <c r="S65" s="730"/>
      <c r="T65" s="731"/>
      <c r="U65" s="732" t="s">
        <v>291</v>
      </c>
      <c r="V65" s="732"/>
      <c r="W65" s="732"/>
      <c r="X65" s="732"/>
      <c r="Y65" s="732"/>
      <c r="Z65" s="732"/>
      <c r="AA65" s="732"/>
      <c r="AB65" s="732"/>
      <c r="AC65" s="732"/>
      <c r="AD65" s="732"/>
      <c r="AE65" s="732"/>
      <c r="AF65" s="732"/>
      <c r="AG65" s="732"/>
      <c r="AH65" s="732"/>
      <c r="AI65" s="732"/>
      <c r="AJ65" s="732"/>
      <c r="AK65" s="732"/>
      <c r="AL65" s="732"/>
      <c r="AM65" s="732"/>
      <c r="AN65" s="732"/>
      <c r="AO65" s="732"/>
      <c r="AP65" s="732"/>
      <c r="AQ65" s="732"/>
      <c r="AR65" s="732"/>
      <c r="AS65" s="732"/>
      <c r="AT65" s="732"/>
      <c r="AU65" s="732"/>
      <c r="AV65" s="732"/>
      <c r="AW65" s="732"/>
      <c r="AX65" s="733"/>
      <c r="AY65" s="88" t="str">
        <f>IF(SUBSTITUTE($J$65,"-","")="","0","1")</f>
        <v>0</v>
      </c>
    </row>
    <row r="66" spans="1:51" ht="18.75" customHeight="1" x14ac:dyDescent="0.2">
      <c r="A66" s="264"/>
      <c r="B66" s="262"/>
      <c r="C66" s="261"/>
      <c r="D66" s="262"/>
      <c r="E66" s="547" t="s">
        <v>184</v>
      </c>
      <c r="F66" s="548"/>
      <c r="G66" s="742" t="s">
        <v>181</v>
      </c>
      <c r="H66" s="315"/>
      <c r="I66" s="315"/>
      <c r="J66" s="315"/>
      <c r="K66" s="315"/>
      <c r="L66" s="315"/>
      <c r="M66" s="315"/>
      <c r="N66" s="315"/>
      <c r="O66" s="315"/>
      <c r="P66" s="315"/>
      <c r="Q66" s="315"/>
      <c r="R66" s="315"/>
      <c r="S66" s="315"/>
      <c r="T66" s="315"/>
      <c r="U66" s="315"/>
      <c r="V66" s="315"/>
      <c r="W66" s="315"/>
      <c r="X66" s="316"/>
      <c r="Y66" s="179"/>
      <c r="Z66" s="180"/>
      <c r="AA66" s="181"/>
      <c r="AB66" s="307" t="s">
        <v>11</v>
      </c>
      <c r="AC66" s="315"/>
      <c r="AD66" s="316"/>
      <c r="AE66" s="379" t="s">
        <v>183</v>
      </c>
      <c r="AF66" s="380"/>
      <c r="AG66" s="380"/>
      <c r="AH66" s="381"/>
      <c r="AI66" s="306" t="s">
        <v>427</v>
      </c>
      <c r="AJ66" s="306"/>
      <c r="AK66" s="306"/>
      <c r="AL66" s="307"/>
      <c r="AM66" s="306" t="s">
        <v>428</v>
      </c>
      <c r="AN66" s="306"/>
      <c r="AO66" s="306"/>
      <c r="AP66" s="307"/>
      <c r="AQ66" s="307" t="s">
        <v>177</v>
      </c>
      <c r="AR66" s="315"/>
      <c r="AS66" s="315"/>
      <c r="AT66" s="316"/>
      <c r="AU66" s="191" t="s">
        <v>131</v>
      </c>
      <c r="AV66" s="191"/>
      <c r="AW66" s="191"/>
      <c r="AX66" s="192"/>
      <c r="AY66">
        <f>COUNTA($G$68)</f>
        <v>1</v>
      </c>
    </row>
    <row r="67" spans="1:51" ht="18.75" customHeight="1" x14ac:dyDescent="0.2">
      <c r="A67" s="264"/>
      <c r="B67" s="262"/>
      <c r="C67" s="261"/>
      <c r="D67" s="262"/>
      <c r="E67" s="547"/>
      <c r="F67" s="548"/>
      <c r="G67" s="738"/>
      <c r="H67" s="357"/>
      <c r="I67" s="357"/>
      <c r="J67" s="357"/>
      <c r="K67" s="357"/>
      <c r="L67" s="357"/>
      <c r="M67" s="357"/>
      <c r="N67" s="357"/>
      <c r="O67" s="357"/>
      <c r="P67" s="357"/>
      <c r="Q67" s="357"/>
      <c r="R67" s="357"/>
      <c r="S67" s="357"/>
      <c r="T67" s="357"/>
      <c r="U67" s="357"/>
      <c r="V67" s="357"/>
      <c r="W67" s="357"/>
      <c r="X67" s="358"/>
      <c r="Y67" s="179"/>
      <c r="Z67" s="180"/>
      <c r="AA67" s="181"/>
      <c r="AB67" s="309"/>
      <c r="AC67" s="357"/>
      <c r="AD67" s="358"/>
      <c r="AE67" s="504" t="s">
        <v>291</v>
      </c>
      <c r="AF67" s="504"/>
      <c r="AG67" s="357" t="s">
        <v>178</v>
      </c>
      <c r="AH67" s="358"/>
      <c r="AI67" s="308"/>
      <c r="AJ67" s="308"/>
      <c r="AK67" s="308"/>
      <c r="AL67" s="309"/>
      <c r="AM67" s="308"/>
      <c r="AN67" s="308"/>
      <c r="AO67" s="308"/>
      <c r="AP67" s="309"/>
      <c r="AQ67" s="504" t="s">
        <v>291</v>
      </c>
      <c r="AR67" s="504"/>
      <c r="AS67" s="357" t="s">
        <v>178</v>
      </c>
      <c r="AT67" s="358"/>
      <c r="AU67" s="504" t="s">
        <v>291</v>
      </c>
      <c r="AV67" s="504"/>
      <c r="AW67" s="357" t="s">
        <v>169</v>
      </c>
      <c r="AX67" s="375"/>
      <c r="AY67">
        <f>$AY$66</f>
        <v>1</v>
      </c>
    </row>
    <row r="68" spans="1:51" ht="23.25" customHeight="1" x14ac:dyDescent="0.2">
      <c r="A68" s="264"/>
      <c r="B68" s="262"/>
      <c r="C68" s="261"/>
      <c r="D68" s="262"/>
      <c r="E68" s="547"/>
      <c r="F68" s="548"/>
      <c r="G68" s="346" t="s">
        <v>291</v>
      </c>
      <c r="H68" s="127"/>
      <c r="I68" s="127"/>
      <c r="J68" s="127"/>
      <c r="K68" s="127"/>
      <c r="L68" s="127"/>
      <c r="M68" s="127"/>
      <c r="N68" s="127"/>
      <c r="O68" s="127"/>
      <c r="P68" s="127"/>
      <c r="Q68" s="127"/>
      <c r="R68" s="127"/>
      <c r="S68" s="127"/>
      <c r="T68" s="127"/>
      <c r="U68" s="127"/>
      <c r="V68" s="127"/>
      <c r="W68" s="127"/>
      <c r="X68" s="321"/>
      <c r="Y68" s="367" t="s">
        <v>12</v>
      </c>
      <c r="Z68" s="368"/>
      <c r="AA68" s="369"/>
      <c r="AB68" s="382" t="s">
        <v>291</v>
      </c>
      <c r="AC68" s="382"/>
      <c r="AD68" s="382"/>
      <c r="AE68" s="310" t="s">
        <v>291</v>
      </c>
      <c r="AF68" s="189"/>
      <c r="AG68" s="189"/>
      <c r="AH68" s="189"/>
      <c r="AI68" s="310" t="s">
        <v>291</v>
      </c>
      <c r="AJ68" s="189"/>
      <c r="AK68" s="189"/>
      <c r="AL68" s="189"/>
      <c r="AM68" s="310" t="s">
        <v>291</v>
      </c>
      <c r="AN68" s="189"/>
      <c r="AO68" s="189"/>
      <c r="AP68" s="311"/>
      <c r="AQ68" s="310" t="s">
        <v>291</v>
      </c>
      <c r="AR68" s="189"/>
      <c r="AS68" s="189"/>
      <c r="AT68" s="311"/>
      <c r="AU68" s="189" t="s">
        <v>291</v>
      </c>
      <c r="AV68" s="189"/>
      <c r="AW68" s="189"/>
      <c r="AX68" s="190"/>
      <c r="AY68">
        <f>$AY$66</f>
        <v>1</v>
      </c>
    </row>
    <row r="69" spans="1:51" ht="23.25" customHeight="1" x14ac:dyDescent="0.2">
      <c r="A69" s="264"/>
      <c r="B69" s="262"/>
      <c r="C69" s="261"/>
      <c r="D69" s="262"/>
      <c r="E69" s="547"/>
      <c r="F69" s="548"/>
      <c r="G69" s="743"/>
      <c r="H69" s="130"/>
      <c r="I69" s="130"/>
      <c r="J69" s="130"/>
      <c r="K69" s="130"/>
      <c r="L69" s="130"/>
      <c r="M69" s="130"/>
      <c r="N69" s="130"/>
      <c r="O69" s="130"/>
      <c r="P69" s="130"/>
      <c r="Q69" s="130"/>
      <c r="R69" s="130"/>
      <c r="S69" s="130"/>
      <c r="T69" s="130"/>
      <c r="U69" s="130"/>
      <c r="V69" s="130"/>
      <c r="W69" s="130"/>
      <c r="X69" s="723"/>
      <c r="Y69" s="312" t="s">
        <v>54</v>
      </c>
      <c r="Z69" s="313"/>
      <c r="AA69" s="314"/>
      <c r="AB69" s="371" t="s">
        <v>291</v>
      </c>
      <c r="AC69" s="371"/>
      <c r="AD69" s="371"/>
      <c r="AE69" s="310" t="s">
        <v>291</v>
      </c>
      <c r="AF69" s="189"/>
      <c r="AG69" s="189"/>
      <c r="AH69" s="311"/>
      <c r="AI69" s="310" t="s">
        <v>291</v>
      </c>
      <c r="AJ69" s="189"/>
      <c r="AK69" s="189"/>
      <c r="AL69" s="189"/>
      <c r="AM69" s="310" t="s">
        <v>291</v>
      </c>
      <c r="AN69" s="189"/>
      <c r="AO69" s="189"/>
      <c r="AP69" s="311"/>
      <c r="AQ69" s="310" t="s">
        <v>291</v>
      </c>
      <c r="AR69" s="189"/>
      <c r="AS69" s="189"/>
      <c r="AT69" s="311"/>
      <c r="AU69" s="189" t="s">
        <v>291</v>
      </c>
      <c r="AV69" s="189"/>
      <c r="AW69" s="189"/>
      <c r="AX69" s="190"/>
      <c r="AY69">
        <f>$AY$66</f>
        <v>1</v>
      </c>
    </row>
    <row r="70" spans="1:51" ht="23.25" customHeight="1" x14ac:dyDescent="0.2">
      <c r="A70" s="264"/>
      <c r="B70" s="262"/>
      <c r="C70" s="261"/>
      <c r="D70" s="262"/>
      <c r="E70" s="547"/>
      <c r="F70" s="548"/>
      <c r="G70" s="176"/>
      <c r="H70" s="322"/>
      <c r="I70" s="322"/>
      <c r="J70" s="322"/>
      <c r="K70" s="322"/>
      <c r="L70" s="322"/>
      <c r="M70" s="322"/>
      <c r="N70" s="322"/>
      <c r="O70" s="322"/>
      <c r="P70" s="322"/>
      <c r="Q70" s="322"/>
      <c r="R70" s="322"/>
      <c r="S70" s="322"/>
      <c r="T70" s="322"/>
      <c r="U70" s="322"/>
      <c r="V70" s="322"/>
      <c r="W70" s="322"/>
      <c r="X70" s="323"/>
      <c r="Y70" s="312" t="s">
        <v>13</v>
      </c>
      <c r="Z70" s="313"/>
      <c r="AA70" s="314"/>
      <c r="AB70" s="661" t="s">
        <v>170</v>
      </c>
      <c r="AC70" s="661"/>
      <c r="AD70" s="661"/>
      <c r="AE70" s="310" t="s">
        <v>291</v>
      </c>
      <c r="AF70" s="189"/>
      <c r="AG70" s="189"/>
      <c r="AH70" s="311"/>
      <c r="AI70" s="310" t="s">
        <v>291</v>
      </c>
      <c r="AJ70" s="189"/>
      <c r="AK70" s="189"/>
      <c r="AL70" s="189"/>
      <c r="AM70" s="310" t="s">
        <v>291</v>
      </c>
      <c r="AN70" s="189"/>
      <c r="AO70" s="189"/>
      <c r="AP70" s="311"/>
      <c r="AQ70" s="310" t="s">
        <v>291</v>
      </c>
      <c r="AR70" s="189"/>
      <c r="AS70" s="189"/>
      <c r="AT70" s="311"/>
      <c r="AU70" s="189" t="s">
        <v>291</v>
      </c>
      <c r="AV70" s="189"/>
      <c r="AW70" s="189"/>
      <c r="AX70" s="190"/>
      <c r="AY70">
        <f>$AY$66</f>
        <v>1</v>
      </c>
    </row>
    <row r="71" spans="1:51" ht="18.75" customHeight="1" x14ac:dyDescent="0.2">
      <c r="A71" s="264"/>
      <c r="B71" s="262"/>
      <c r="C71" s="261"/>
      <c r="D71" s="262"/>
      <c r="E71" s="547" t="s">
        <v>185</v>
      </c>
      <c r="F71" s="548"/>
      <c r="G71" s="742" t="s">
        <v>182</v>
      </c>
      <c r="H71" s="315"/>
      <c r="I71" s="315"/>
      <c r="J71" s="315"/>
      <c r="K71" s="315"/>
      <c r="L71" s="315"/>
      <c r="M71" s="315"/>
      <c r="N71" s="315"/>
      <c r="O71" s="315"/>
      <c r="P71" s="315"/>
      <c r="Q71" s="315"/>
      <c r="R71" s="315"/>
      <c r="S71" s="315"/>
      <c r="T71" s="315"/>
      <c r="U71" s="315"/>
      <c r="V71" s="315"/>
      <c r="W71" s="315"/>
      <c r="X71" s="316"/>
      <c r="Y71" s="179"/>
      <c r="Z71" s="180"/>
      <c r="AA71" s="181"/>
      <c r="AB71" s="307" t="s">
        <v>11</v>
      </c>
      <c r="AC71" s="315"/>
      <c r="AD71" s="316"/>
      <c r="AE71" s="379" t="s">
        <v>183</v>
      </c>
      <c r="AF71" s="380"/>
      <c r="AG71" s="380"/>
      <c r="AH71" s="381"/>
      <c r="AI71" s="306" t="s">
        <v>427</v>
      </c>
      <c r="AJ71" s="306"/>
      <c r="AK71" s="306"/>
      <c r="AL71" s="307"/>
      <c r="AM71" s="306" t="s">
        <v>428</v>
      </c>
      <c r="AN71" s="306"/>
      <c r="AO71" s="306"/>
      <c r="AP71" s="307"/>
      <c r="AQ71" s="307" t="s">
        <v>177</v>
      </c>
      <c r="AR71" s="315"/>
      <c r="AS71" s="315"/>
      <c r="AT71" s="316"/>
      <c r="AU71" s="191" t="s">
        <v>131</v>
      </c>
      <c r="AV71" s="191"/>
      <c r="AW71" s="191"/>
      <c r="AX71" s="192"/>
      <c r="AY71">
        <f>COUNTA($G$73)</f>
        <v>1</v>
      </c>
    </row>
    <row r="72" spans="1:51" ht="18.75" customHeight="1" x14ac:dyDescent="0.2">
      <c r="A72" s="264"/>
      <c r="B72" s="262"/>
      <c r="C72" s="261"/>
      <c r="D72" s="262"/>
      <c r="E72" s="547"/>
      <c r="F72" s="548"/>
      <c r="G72" s="738"/>
      <c r="H72" s="357"/>
      <c r="I72" s="357"/>
      <c r="J72" s="357"/>
      <c r="K72" s="357"/>
      <c r="L72" s="357"/>
      <c r="M72" s="357"/>
      <c r="N72" s="357"/>
      <c r="O72" s="357"/>
      <c r="P72" s="357"/>
      <c r="Q72" s="357"/>
      <c r="R72" s="357"/>
      <c r="S72" s="357"/>
      <c r="T72" s="357"/>
      <c r="U72" s="357"/>
      <c r="V72" s="357"/>
      <c r="W72" s="357"/>
      <c r="X72" s="358"/>
      <c r="Y72" s="179"/>
      <c r="Z72" s="180"/>
      <c r="AA72" s="181"/>
      <c r="AB72" s="309"/>
      <c r="AC72" s="357"/>
      <c r="AD72" s="358"/>
      <c r="AE72" s="504" t="s">
        <v>291</v>
      </c>
      <c r="AF72" s="504"/>
      <c r="AG72" s="357" t="s">
        <v>178</v>
      </c>
      <c r="AH72" s="358"/>
      <c r="AI72" s="308"/>
      <c r="AJ72" s="308"/>
      <c r="AK72" s="308"/>
      <c r="AL72" s="309"/>
      <c r="AM72" s="308"/>
      <c r="AN72" s="308"/>
      <c r="AO72" s="308"/>
      <c r="AP72" s="309"/>
      <c r="AQ72" s="504" t="s">
        <v>291</v>
      </c>
      <c r="AR72" s="504"/>
      <c r="AS72" s="357" t="s">
        <v>178</v>
      </c>
      <c r="AT72" s="358"/>
      <c r="AU72" s="504" t="s">
        <v>291</v>
      </c>
      <c r="AV72" s="504"/>
      <c r="AW72" s="357" t="s">
        <v>169</v>
      </c>
      <c r="AX72" s="375"/>
      <c r="AY72">
        <f>$AY$71</f>
        <v>1</v>
      </c>
    </row>
    <row r="73" spans="1:51" ht="23.25" customHeight="1" x14ac:dyDescent="0.2">
      <c r="A73" s="264"/>
      <c r="B73" s="262"/>
      <c r="C73" s="261"/>
      <c r="D73" s="262"/>
      <c r="E73" s="547"/>
      <c r="F73" s="548"/>
      <c r="G73" s="346" t="s">
        <v>291</v>
      </c>
      <c r="H73" s="127"/>
      <c r="I73" s="127"/>
      <c r="J73" s="127"/>
      <c r="K73" s="127"/>
      <c r="L73" s="127"/>
      <c r="M73" s="127"/>
      <c r="N73" s="127"/>
      <c r="O73" s="127"/>
      <c r="P73" s="127"/>
      <c r="Q73" s="127"/>
      <c r="R73" s="127"/>
      <c r="S73" s="127"/>
      <c r="T73" s="127"/>
      <c r="U73" s="127"/>
      <c r="V73" s="127"/>
      <c r="W73" s="127"/>
      <c r="X73" s="321"/>
      <c r="Y73" s="367" t="s">
        <v>12</v>
      </c>
      <c r="Z73" s="368"/>
      <c r="AA73" s="369"/>
      <c r="AB73" s="382" t="s">
        <v>291</v>
      </c>
      <c r="AC73" s="382"/>
      <c r="AD73" s="382"/>
      <c r="AE73" s="310" t="s">
        <v>291</v>
      </c>
      <c r="AF73" s="189"/>
      <c r="AG73" s="189"/>
      <c r="AH73" s="189"/>
      <c r="AI73" s="310" t="s">
        <v>291</v>
      </c>
      <c r="AJ73" s="189"/>
      <c r="AK73" s="189"/>
      <c r="AL73" s="189"/>
      <c r="AM73" s="310" t="s">
        <v>291</v>
      </c>
      <c r="AN73" s="189"/>
      <c r="AO73" s="189"/>
      <c r="AP73" s="311"/>
      <c r="AQ73" s="310" t="s">
        <v>291</v>
      </c>
      <c r="AR73" s="189"/>
      <c r="AS73" s="189"/>
      <c r="AT73" s="311"/>
      <c r="AU73" s="189" t="s">
        <v>291</v>
      </c>
      <c r="AV73" s="189"/>
      <c r="AW73" s="189"/>
      <c r="AX73" s="190"/>
      <c r="AY73">
        <f>$AY$71</f>
        <v>1</v>
      </c>
    </row>
    <row r="74" spans="1:51" ht="23.25" customHeight="1" x14ac:dyDescent="0.2">
      <c r="A74" s="264"/>
      <c r="B74" s="262"/>
      <c r="C74" s="261"/>
      <c r="D74" s="262"/>
      <c r="E74" s="547"/>
      <c r="F74" s="548"/>
      <c r="G74" s="743"/>
      <c r="H74" s="130"/>
      <c r="I74" s="130"/>
      <c r="J74" s="130"/>
      <c r="K74" s="130"/>
      <c r="L74" s="130"/>
      <c r="M74" s="130"/>
      <c r="N74" s="130"/>
      <c r="O74" s="130"/>
      <c r="P74" s="130"/>
      <c r="Q74" s="130"/>
      <c r="R74" s="130"/>
      <c r="S74" s="130"/>
      <c r="T74" s="130"/>
      <c r="U74" s="130"/>
      <c r="V74" s="130"/>
      <c r="W74" s="130"/>
      <c r="X74" s="723"/>
      <c r="Y74" s="312" t="s">
        <v>54</v>
      </c>
      <c r="Z74" s="313"/>
      <c r="AA74" s="314"/>
      <c r="AB74" s="371" t="s">
        <v>291</v>
      </c>
      <c r="AC74" s="371"/>
      <c r="AD74" s="371"/>
      <c r="AE74" s="310" t="s">
        <v>291</v>
      </c>
      <c r="AF74" s="189"/>
      <c r="AG74" s="189"/>
      <c r="AH74" s="311"/>
      <c r="AI74" s="310" t="s">
        <v>291</v>
      </c>
      <c r="AJ74" s="189"/>
      <c r="AK74" s="189"/>
      <c r="AL74" s="189"/>
      <c r="AM74" s="310" t="s">
        <v>291</v>
      </c>
      <c r="AN74" s="189"/>
      <c r="AO74" s="189"/>
      <c r="AP74" s="311"/>
      <c r="AQ74" s="310" t="s">
        <v>291</v>
      </c>
      <c r="AR74" s="189"/>
      <c r="AS74" s="189"/>
      <c r="AT74" s="311"/>
      <c r="AU74" s="189" t="s">
        <v>291</v>
      </c>
      <c r="AV74" s="189"/>
      <c r="AW74" s="189"/>
      <c r="AX74" s="190"/>
      <c r="AY74">
        <f>$AY$71</f>
        <v>1</v>
      </c>
    </row>
    <row r="75" spans="1:51" ht="23.25" customHeight="1" x14ac:dyDescent="0.2">
      <c r="A75" s="264"/>
      <c r="B75" s="262"/>
      <c r="C75" s="261"/>
      <c r="D75" s="262"/>
      <c r="E75" s="547"/>
      <c r="F75" s="548"/>
      <c r="G75" s="176"/>
      <c r="H75" s="322"/>
      <c r="I75" s="322"/>
      <c r="J75" s="322"/>
      <c r="K75" s="322"/>
      <c r="L75" s="322"/>
      <c r="M75" s="322"/>
      <c r="N75" s="322"/>
      <c r="O75" s="322"/>
      <c r="P75" s="322"/>
      <c r="Q75" s="322"/>
      <c r="R75" s="322"/>
      <c r="S75" s="322"/>
      <c r="T75" s="322"/>
      <c r="U75" s="322"/>
      <c r="V75" s="322"/>
      <c r="W75" s="322"/>
      <c r="X75" s="323"/>
      <c r="Y75" s="312" t="s">
        <v>13</v>
      </c>
      <c r="Z75" s="313"/>
      <c r="AA75" s="314"/>
      <c r="AB75" s="661" t="s">
        <v>14</v>
      </c>
      <c r="AC75" s="661"/>
      <c r="AD75" s="661"/>
      <c r="AE75" s="310" t="s">
        <v>291</v>
      </c>
      <c r="AF75" s="189"/>
      <c r="AG75" s="189"/>
      <c r="AH75" s="311"/>
      <c r="AI75" s="310" t="s">
        <v>291</v>
      </c>
      <c r="AJ75" s="189"/>
      <c r="AK75" s="189"/>
      <c r="AL75" s="189"/>
      <c r="AM75" s="310" t="s">
        <v>291</v>
      </c>
      <c r="AN75" s="189"/>
      <c r="AO75" s="189"/>
      <c r="AP75" s="311"/>
      <c r="AQ75" s="310" t="s">
        <v>291</v>
      </c>
      <c r="AR75" s="189"/>
      <c r="AS75" s="189"/>
      <c r="AT75" s="311"/>
      <c r="AU75" s="189" t="s">
        <v>291</v>
      </c>
      <c r="AV75" s="189"/>
      <c r="AW75" s="189"/>
      <c r="AX75" s="190"/>
      <c r="AY75">
        <f>$AY$71</f>
        <v>1</v>
      </c>
    </row>
    <row r="76" spans="1:51" ht="23.85" customHeight="1" x14ac:dyDescent="0.2">
      <c r="A76" s="264"/>
      <c r="B76" s="262"/>
      <c r="C76" s="261"/>
      <c r="D76" s="262"/>
      <c r="E76" s="123" t="s">
        <v>292</v>
      </c>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5"/>
      <c r="AY76">
        <f>COUNTA($E$77)</f>
        <v>1</v>
      </c>
    </row>
    <row r="77" spans="1:51" ht="24.75" customHeight="1" x14ac:dyDescent="0.2">
      <c r="A77" s="264"/>
      <c r="B77" s="262"/>
      <c r="C77" s="261"/>
      <c r="D77" s="262"/>
      <c r="E77" s="126" t="s">
        <v>291</v>
      </c>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8"/>
      <c r="AY77">
        <f>$AY$76</f>
        <v>1</v>
      </c>
    </row>
    <row r="78" spans="1:51" ht="24.75" customHeight="1" thickBot="1" x14ac:dyDescent="0.25">
      <c r="A78" s="264"/>
      <c r="B78" s="262"/>
      <c r="C78" s="261"/>
      <c r="D78" s="262"/>
      <c r="E78" s="169"/>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1"/>
      <c r="AY78">
        <f>$AY$77</f>
        <v>1</v>
      </c>
    </row>
    <row r="79" spans="1:51" ht="27" customHeight="1" x14ac:dyDescent="0.2">
      <c r="A79" s="739" t="s">
        <v>47</v>
      </c>
      <c r="B79" s="740"/>
      <c r="C79" s="740"/>
      <c r="D79" s="740"/>
      <c r="E79" s="740"/>
      <c r="F79" s="740"/>
      <c r="G79" s="740"/>
      <c r="H79" s="740"/>
      <c r="I79" s="740"/>
      <c r="J79" s="740"/>
      <c r="K79" s="740"/>
      <c r="L79" s="740"/>
      <c r="M79" s="740"/>
      <c r="N79" s="740"/>
      <c r="O79" s="740"/>
      <c r="P79" s="740"/>
      <c r="Q79" s="740"/>
      <c r="R79" s="740"/>
      <c r="S79" s="740"/>
      <c r="T79" s="740"/>
      <c r="U79" s="740"/>
      <c r="V79" s="740"/>
      <c r="W79" s="740"/>
      <c r="X79" s="740"/>
      <c r="Y79" s="740"/>
      <c r="Z79" s="740"/>
      <c r="AA79" s="740"/>
      <c r="AB79" s="740"/>
      <c r="AC79" s="740"/>
      <c r="AD79" s="740"/>
      <c r="AE79" s="740"/>
      <c r="AF79" s="740"/>
      <c r="AG79" s="740"/>
      <c r="AH79" s="740"/>
      <c r="AI79" s="740"/>
      <c r="AJ79" s="740"/>
      <c r="AK79" s="740"/>
      <c r="AL79" s="740"/>
      <c r="AM79" s="740"/>
      <c r="AN79" s="740"/>
      <c r="AO79" s="740"/>
      <c r="AP79" s="740"/>
      <c r="AQ79" s="740"/>
      <c r="AR79" s="740"/>
      <c r="AS79" s="740"/>
      <c r="AT79" s="740"/>
      <c r="AU79" s="740"/>
      <c r="AV79" s="740"/>
      <c r="AW79" s="740"/>
      <c r="AX79" s="741"/>
    </row>
    <row r="80" spans="1:51" ht="27" customHeight="1" x14ac:dyDescent="0.2">
      <c r="A80" s="5"/>
      <c r="B80" s="6"/>
      <c r="C80" s="183" t="s">
        <v>32</v>
      </c>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4"/>
      <c r="AD80" s="182" t="s">
        <v>36</v>
      </c>
      <c r="AE80" s="182"/>
      <c r="AF80" s="182"/>
      <c r="AG80" s="632" t="s">
        <v>31</v>
      </c>
      <c r="AH80" s="182"/>
      <c r="AI80" s="182"/>
      <c r="AJ80" s="182"/>
      <c r="AK80" s="182"/>
      <c r="AL80" s="182"/>
      <c r="AM80" s="182"/>
      <c r="AN80" s="182"/>
      <c r="AO80" s="182"/>
      <c r="AP80" s="182"/>
      <c r="AQ80" s="182"/>
      <c r="AR80" s="182"/>
      <c r="AS80" s="182"/>
      <c r="AT80" s="182"/>
      <c r="AU80" s="182"/>
      <c r="AV80" s="182"/>
      <c r="AW80" s="182"/>
      <c r="AX80" s="633"/>
    </row>
    <row r="81" spans="1:50" ht="133.80000000000001" customHeight="1" x14ac:dyDescent="0.2">
      <c r="A81" s="711" t="s">
        <v>136</v>
      </c>
      <c r="B81" s="712"/>
      <c r="C81" s="524" t="s">
        <v>137</v>
      </c>
      <c r="D81" s="525"/>
      <c r="E81" s="525"/>
      <c r="F81" s="525"/>
      <c r="G81" s="525"/>
      <c r="H81" s="525"/>
      <c r="I81" s="525"/>
      <c r="J81" s="525"/>
      <c r="K81" s="525"/>
      <c r="L81" s="525"/>
      <c r="M81" s="525"/>
      <c r="N81" s="525"/>
      <c r="O81" s="525"/>
      <c r="P81" s="525"/>
      <c r="Q81" s="525"/>
      <c r="R81" s="525"/>
      <c r="S81" s="525"/>
      <c r="T81" s="525"/>
      <c r="U81" s="525"/>
      <c r="V81" s="525"/>
      <c r="W81" s="525"/>
      <c r="X81" s="525"/>
      <c r="Y81" s="525"/>
      <c r="Z81" s="525"/>
      <c r="AA81" s="525"/>
      <c r="AB81" s="525"/>
      <c r="AC81" s="526"/>
      <c r="AD81" s="172" t="s">
        <v>599</v>
      </c>
      <c r="AE81" s="173"/>
      <c r="AF81" s="173"/>
      <c r="AG81" s="185" t="s">
        <v>629</v>
      </c>
      <c r="AH81" s="186"/>
      <c r="AI81" s="186"/>
      <c r="AJ81" s="186"/>
      <c r="AK81" s="186"/>
      <c r="AL81" s="186"/>
      <c r="AM81" s="186"/>
      <c r="AN81" s="186"/>
      <c r="AO81" s="186"/>
      <c r="AP81" s="186"/>
      <c r="AQ81" s="186"/>
      <c r="AR81" s="186"/>
      <c r="AS81" s="186"/>
      <c r="AT81" s="186"/>
      <c r="AU81" s="186"/>
      <c r="AV81" s="186"/>
      <c r="AW81" s="186"/>
      <c r="AX81" s="187"/>
    </row>
    <row r="82" spans="1:50" ht="95.25" customHeight="1" x14ac:dyDescent="0.2">
      <c r="A82" s="713"/>
      <c r="B82" s="714"/>
      <c r="C82" s="383" t="s">
        <v>37</v>
      </c>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51"/>
      <c r="AD82" s="151" t="s">
        <v>599</v>
      </c>
      <c r="AE82" s="152"/>
      <c r="AF82" s="152"/>
      <c r="AG82" s="153" t="s">
        <v>630</v>
      </c>
      <c r="AH82" s="154"/>
      <c r="AI82" s="154"/>
      <c r="AJ82" s="154"/>
      <c r="AK82" s="154"/>
      <c r="AL82" s="154"/>
      <c r="AM82" s="154"/>
      <c r="AN82" s="154"/>
      <c r="AO82" s="154"/>
      <c r="AP82" s="154"/>
      <c r="AQ82" s="154"/>
      <c r="AR82" s="154"/>
      <c r="AS82" s="154"/>
      <c r="AT82" s="154"/>
      <c r="AU82" s="154"/>
      <c r="AV82" s="154"/>
      <c r="AW82" s="154"/>
      <c r="AX82" s="155"/>
    </row>
    <row r="83" spans="1:50" ht="61.5" customHeight="1" x14ac:dyDescent="0.2">
      <c r="A83" s="715"/>
      <c r="B83" s="716"/>
      <c r="C83" s="672" t="s">
        <v>138</v>
      </c>
      <c r="D83" s="673"/>
      <c r="E83" s="673"/>
      <c r="F83" s="673"/>
      <c r="G83" s="673"/>
      <c r="H83" s="673"/>
      <c r="I83" s="673"/>
      <c r="J83" s="673"/>
      <c r="K83" s="673"/>
      <c r="L83" s="673"/>
      <c r="M83" s="673"/>
      <c r="N83" s="673"/>
      <c r="O83" s="673"/>
      <c r="P83" s="673"/>
      <c r="Q83" s="673"/>
      <c r="R83" s="673"/>
      <c r="S83" s="673"/>
      <c r="T83" s="673"/>
      <c r="U83" s="673"/>
      <c r="V83" s="673"/>
      <c r="W83" s="673"/>
      <c r="X83" s="673"/>
      <c r="Y83" s="673"/>
      <c r="Z83" s="673"/>
      <c r="AA83" s="673"/>
      <c r="AB83" s="673"/>
      <c r="AC83" s="674"/>
      <c r="AD83" s="666" t="s">
        <v>599</v>
      </c>
      <c r="AE83" s="667"/>
      <c r="AF83" s="667"/>
      <c r="AG83" s="129" t="s">
        <v>631</v>
      </c>
      <c r="AH83" s="130"/>
      <c r="AI83" s="130"/>
      <c r="AJ83" s="130"/>
      <c r="AK83" s="130"/>
      <c r="AL83" s="130"/>
      <c r="AM83" s="130"/>
      <c r="AN83" s="130"/>
      <c r="AO83" s="130"/>
      <c r="AP83" s="130"/>
      <c r="AQ83" s="130"/>
      <c r="AR83" s="130"/>
      <c r="AS83" s="130"/>
      <c r="AT83" s="130"/>
      <c r="AU83" s="130"/>
      <c r="AV83" s="130"/>
      <c r="AW83" s="130"/>
      <c r="AX83" s="131"/>
    </row>
    <row r="84" spans="1:50" ht="27" customHeight="1" x14ac:dyDescent="0.2">
      <c r="A84" s="436" t="s">
        <v>39</v>
      </c>
      <c r="B84" s="437"/>
      <c r="C84" s="675" t="s">
        <v>41</v>
      </c>
      <c r="D84" s="676"/>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677"/>
      <c r="AD84" s="530" t="s">
        <v>599</v>
      </c>
      <c r="AE84" s="531"/>
      <c r="AF84" s="531"/>
      <c r="AG84" s="126" t="s">
        <v>766</v>
      </c>
      <c r="AH84" s="127"/>
      <c r="AI84" s="127"/>
      <c r="AJ84" s="127"/>
      <c r="AK84" s="127"/>
      <c r="AL84" s="127"/>
      <c r="AM84" s="127"/>
      <c r="AN84" s="127"/>
      <c r="AO84" s="127"/>
      <c r="AP84" s="127"/>
      <c r="AQ84" s="127"/>
      <c r="AR84" s="127"/>
      <c r="AS84" s="127"/>
      <c r="AT84" s="127"/>
      <c r="AU84" s="127"/>
      <c r="AV84" s="127"/>
      <c r="AW84" s="127"/>
      <c r="AX84" s="128"/>
    </row>
    <row r="85" spans="1:50" ht="35.25" customHeight="1" x14ac:dyDescent="0.2">
      <c r="A85" s="438"/>
      <c r="B85" s="439"/>
      <c r="C85" s="609"/>
      <c r="D85" s="610"/>
      <c r="E85" s="549" t="s">
        <v>269</v>
      </c>
      <c r="F85" s="550"/>
      <c r="G85" s="550"/>
      <c r="H85" s="550"/>
      <c r="I85" s="550"/>
      <c r="J85" s="550"/>
      <c r="K85" s="550"/>
      <c r="L85" s="550"/>
      <c r="M85" s="550"/>
      <c r="N85" s="550"/>
      <c r="O85" s="550"/>
      <c r="P85" s="550"/>
      <c r="Q85" s="550"/>
      <c r="R85" s="550"/>
      <c r="S85" s="550"/>
      <c r="T85" s="550"/>
      <c r="U85" s="550"/>
      <c r="V85" s="550"/>
      <c r="W85" s="550"/>
      <c r="X85" s="550"/>
      <c r="Y85" s="550"/>
      <c r="Z85" s="550"/>
      <c r="AA85" s="550"/>
      <c r="AB85" s="550"/>
      <c r="AC85" s="551"/>
      <c r="AD85" s="151" t="s">
        <v>632</v>
      </c>
      <c r="AE85" s="152"/>
      <c r="AF85" s="562"/>
      <c r="AG85" s="129"/>
      <c r="AH85" s="130"/>
      <c r="AI85" s="130"/>
      <c r="AJ85" s="130"/>
      <c r="AK85" s="130"/>
      <c r="AL85" s="130"/>
      <c r="AM85" s="130"/>
      <c r="AN85" s="130"/>
      <c r="AO85" s="130"/>
      <c r="AP85" s="130"/>
      <c r="AQ85" s="130"/>
      <c r="AR85" s="130"/>
      <c r="AS85" s="130"/>
      <c r="AT85" s="130"/>
      <c r="AU85" s="130"/>
      <c r="AV85" s="130"/>
      <c r="AW85" s="130"/>
      <c r="AX85" s="131"/>
    </row>
    <row r="86" spans="1:50" ht="26.25" customHeight="1" x14ac:dyDescent="0.2">
      <c r="A86" s="438"/>
      <c r="B86" s="439"/>
      <c r="C86" s="611"/>
      <c r="D86" s="612"/>
      <c r="E86" s="498" t="s">
        <v>226</v>
      </c>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500"/>
      <c r="AD86" s="669" t="s">
        <v>632</v>
      </c>
      <c r="AE86" s="670"/>
      <c r="AF86" s="670"/>
      <c r="AG86" s="129"/>
      <c r="AH86" s="130"/>
      <c r="AI86" s="130"/>
      <c r="AJ86" s="130"/>
      <c r="AK86" s="130"/>
      <c r="AL86" s="130"/>
      <c r="AM86" s="130"/>
      <c r="AN86" s="130"/>
      <c r="AO86" s="130"/>
      <c r="AP86" s="130"/>
      <c r="AQ86" s="130"/>
      <c r="AR86" s="130"/>
      <c r="AS86" s="130"/>
      <c r="AT86" s="130"/>
      <c r="AU86" s="130"/>
      <c r="AV86" s="130"/>
      <c r="AW86" s="130"/>
      <c r="AX86" s="131"/>
    </row>
    <row r="87" spans="1:50" ht="33" customHeight="1" x14ac:dyDescent="0.2">
      <c r="A87" s="438"/>
      <c r="B87" s="440"/>
      <c r="C87" s="468" t="s">
        <v>42</v>
      </c>
      <c r="D87" s="469"/>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394" t="s">
        <v>599</v>
      </c>
      <c r="AE87" s="395"/>
      <c r="AF87" s="395"/>
      <c r="AG87" s="449" t="s">
        <v>633</v>
      </c>
      <c r="AH87" s="450"/>
      <c r="AI87" s="450"/>
      <c r="AJ87" s="450"/>
      <c r="AK87" s="450"/>
      <c r="AL87" s="450"/>
      <c r="AM87" s="450"/>
      <c r="AN87" s="450"/>
      <c r="AO87" s="450"/>
      <c r="AP87" s="450"/>
      <c r="AQ87" s="450"/>
      <c r="AR87" s="450"/>
      <c r="AS87" s="450"/>
      <c r="AT87" s="450"/>
      <c r="AU87" s="450"/>
      <c r="AV87" s="450"/>
      <c r="AW87" s="450"/>
      <c r="AX87" s="451"/>
    </row>
    <row r="88" spans="1:50" ht="45.6" customHeight="1" x14ac:dyDescent="0.2">
      <c r="A88" s="438"/>
      <c r="B88" s="440"/>
      <c r="C88" s="350" t="s">
        <v>139</v>
      </c>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151" t="s">
        <v>599</v>
      </c>
      <c r="AE88" s="152"/>
      <c r="AF88" s="152"/>
      <c r="AG88" s="153" t="s">
        <v>641</v>
      </c>
      <c r="AH88" s="154"/>
      <c r="AI88" s="154"/>
      <c r="AJ88" s="154"/>
      <c r="AK88" s="154"/>
      <c r="AL88" s="154"/>
      <c r="AM88" s="154"/>
      <c r="AN88" s="154"/>
      <c r="AO88" s="154"/>
      <c r="AP88" s="154"/>
      <c r="AQ88" s="154"/>
      <c r="AR88" s="154"/>
      <c r="AS88" s="154"/>
      <c r="AT88" s="154"/>
      <c r="AU88" s="154"/>
      <c r="AV88" s="154"/>
      <c r="AW88" s="154"/>
      <c r="AX88" s="155"/>
    </row>
    <row r="89" spans="1:50" ht="47.4" customHeight="1" x14ac:dyDescent="0.2">
      <c r="A89" s="438"/>
      <c r="B89" s="440"/>
      <c r="C89" s="350" t="s">
        <v>38</v>
      </c>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151" t="s">
        <v>599</v>
      </c>
      <c r="AE89" s="152"/>
      <c r="AF89" s="152"/>
      <c r="AG89" s="153" t="s">
        <v>634</v>
      </c>
      <c r="AH89" s="154"/>
      <c r="AI89" s="154"/>
      <c r="AJ89" s="154"/>
      <c r="AK89" s="154"/>
      <c r="AL89" s="154"/>
      <c r="AM89" s="154"/>
      <c r="AN89" s="154"/>
      <c r="AO89" s="154"/>
      <c r="AP89" s="154"/>
      <c r="AQ89" s="154"/>
      <c r="AR89" s="154"/>
      <c r="AS89" s="154"/>
      <c r="AT89" s="154"/>
      <c r="AU89" s="154"/>
      <c r="AV89" s="154"/>
      <c r="AW89" s="154"/>
      <c r="AX89" s="155"/>
    </row>
    <row r="90" spans="1:50" ht="33" customHeight="1" x14ac:dyDescent="0.2">
      <c r="A90" s="438"/>
      <c r="B90" s="440"/>
      <c r="C90" s="350" t="s">
        <v>43</v>
      </c>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402"/>
      <c r="AD90" s="151" t="s">
        <v>599</v>
      </c>
      <c r="AE90" s="152"/>
      <c r="AF90" s="152"/>
      <c r="AG90" s="153" t="s">
        <v>642</v>
      </c>
      <c r="AH90" s="154"/>
      <c r="AI90" s="154"/>
      <c r="AJ90" s="154"/>
      <c r="AK90" s="154"/>
      <c r="AL90" s="154"/>
      <c r="AM90" s="154"/>
      <c r="AN90" s="154"/>
      <c r="AO90" s="154"/>
      <c r="AP90" s="154"/>
      <c r="AQ90" s="154"/>
      <c r="AR90" s="154"/>
      <c r="AS90" s="154"/>
      <c r="AT90" s="154"/>
      <c r="AU90" s="154"/>
      <c r="AV90" s="154"/>
      <c r="AW90" s="154"/>
      <c r="AX90" s="155"/>
    </row>
    <row r="91" spans="1:50" ht="26.25" customHeight="1" x14ac:dyDescent="0.2">
      <c r="A91" s="438"/>
      <c r="B91" s="440"/>
      <c r="C91" s="350" t="s">
        <v>245</v>
      </c>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402"/>
      <c r="AD91" s="666" t="s">
        <v>635</v>
      </c>
      <c r="AE91" s="667"/>
      <c r="AF91" s="667"/>
      <c r="AG91" s="465" t="s">
        <v>722</v>
      </c>
      <c r="AH91" s="466"/>
      <c r="AI91" s="466"/>
      <c r="AJ91" s="466"/>
      <c r="AK91" s="466"/>
      <c r="AL91" s="466"/>
      <c r="AM91" s="466"/>
      <c r="AN91" s="466"/>
      <c r="AO91" s="466"/>
      <c r="AP91" s="466"/>
      <c r="AQ91" s="466"/>
      <c r="AR91" s="466"/>
      <c r="AS91" s="466"/>
      <c r="AT91" s="466"/>
      <c r="AU91" s="466"/>
      <c r="AV91" s="466"/>
      <c r="AW91" s="466"/>
      <c r="AX91" s="467"/>
    </row>
    <row r="92" spans="1:50" ht="26.25" customHeight="1" x14ac:dyDescent="0.2">
      <c r="A92" s="438"/>
      <c r="B92" s="440"/>
      <c r="C92" s="792" t="s">
        <v>246</v>
      </c>
      <c r="D92" s="793"/>
      <c r="E92" s="793"/>
      <c r="F92" s="793"/>
      <c r="G92" s="793"/>
      <c r="H92" s="793"/>
      <c r="I92" s="793"/>
      <c r="J92" s="793"/>
      <c r="K92" s="793"/>
      <c r="L92" s="793"/>
      <c r="M92" s="793"/>
      <c r="N92" s="793"/>
      <c r="O92" s="793"/>
      <c r="P92" s="793"/>
      <c r="Q92" s="793"/>
      <c r="R92" s="793"/>
      <c r="S92" s="793"/>
      <c r="T92" s="793"/>
      <c r="U92" s="793"/>
      <c r="V92" s="793"/>
      <c r="W92" s="793"/>
      <c r="X92" s="793"/>
      <c r="Y92" s="793"/>
      <c r="Z92" s="793"/>
      <c r="AA92" s="793"/>
      <c r="AB92" s="793"/>
      <c r="AC92" s="794"/>
      <c r="AD92" s="151" t="s">
        <v>635</v>
      </c>
      <c r="AE92" s="152"/>
      <c r="AF92" s="562"/>
      <c r="AG92" s="153" t="s">
        <v>722</v>
      </c>
      <c r="AH92" s="154"/>
      <c r="AI92" s="154"/>
      <c r="AJ92" s="154"/>
      <c r="AK92" s="154"/>
      <c r="AL92" s="154"/>
      <c r="AM92" s="154"/>
      <c r="AN92" s="154"/>
      <c r="AO92" s="154"/>
      <c r="AP92" s="154"/>
      <c r="AQ92" s="154"/>
      <c r="AR92" s="154"/>
      <c r="AS92" s="154"/>
      <c r="AT92" s="154"/>
      <c r="AU92" s="154"/>
      <c r="AV92" s="154"/>
      <c r="AW92" s="154"/>
      <c r="AX92" s="155"/>
    </row>
    <row r="93" spans="1:50" ht="93.75" customHeight="1" x14ac:dyDescent="0.2">
      <c r="A93" s="441"/>
      <c r="B93" s="442"/>
      <c r="C93" s="443" t="s">
        <v>231</v>
      </c>
      <c r="D93" s="444"/>
      <c r="E93" s="444"/>
      <c r="F93" s="444"/>
      <c r="G93" s="444"/>
      <c r="H93" s="444"/>
      <c r="I93" s="444"/>
      <c r="J93" s="444"/>
      <c r="K93" s="444"/>
      <c r="L93" s="444"/>
      <c r="M93" s="444"/>
      <c r="N93" s="444"/>
      <c r="O93" s="444"/>
      <c r="P93" s="444"/>
      <c r="Q93" s="444"/>
      <c r="R93" s="444"/>
      <c r="S93" s="444"/>
      <c r="T93" s="444"/>
      <c r="U93" s="444"/>
      <c r="V93" s="444"/>
      <c r="W93" s="444"/>
      <c r="X93" s="444"/>
      <c r="Y93" s="444"/>
      <c r="Z93" s="444"/>
      <c r="AA93" s="444"/>
      <c r="AB93" s="444"/>
      <c r="AC93" s="445"/>
      <c r="AD93" s="462" t="s">
        <v>599</v>
      </c>
      <c r="AE93" s="463"/>
      <c r="AF93" s="464"/>
      <c r="AG93" s="501" t="s">
        <v>636</v>
      </c>
      <c r="AH93" s="502"/>
      <c r="AI93" s="502"/>
      <c r="AJ93" s="502"/>
      <c r="AK93" s="502"/>
      <c r="AL93" s="502"/>
      <c r="AM93" s="502"/>
      <c r="AN93" s="502"/>
      <c r="AO93" s="502"/>
      <c r="AP93" s="502"/>
      <c r="AQ93" s="502"/>
      <c r="AR93" s="502"/>
      <c r="AS93" s="502"/>
      <c r="AT93" s="502"/>
      <c r="AU93" s="502"/>
      <c r="AV93" s="502"/>
      <c r="AW93" s="502"/>
      <c r="AX93" s="503"/>
    </row>
    <row r="94" spans="1:50" ht="33" customHeight="1" x14ac:dyDescent="0.2">
      <c r="A94" s="436" t="s">
        <v>40</v>
      </c>
      <c r="B94" s="458"/>
      <c r="C94" s="459" t="s">
        <v>232</v>
      </c>
      <c r="D94" s="460"/>
      <c r="E94" s="460"/>
      <c r="F94" s="460"/>
      <c r="G94" s="460"/>
      <c r="H94" s="460"/>
      <c r="I94" s="460"/>
      <c r="J94" s="460"/>
      <c r="K94" s="460"/>
      <c r="L94" s="460"/>
      <c r="M94" s="460"/>
      <c r="N94" s="460"/>
      <c r="O94" s="460"/>
      <c r="P94" s="460"/>
      <c r="Q94" s="460"/>
      <c r="R94" s="460"/>
      <c r="S94" s="460"/>
      <c r="T94" s="460"/>
      <c r="U94" s="460"/>
      <c r="V94" s="460"/>
      <c r="W94" s="460"/>
      <c r="X94" s="460"/>
      <c r="Y94" s="460"/>
      <c r="Z94" s="460"/>
      <c r="AA94" s="460"/>
      <c r="AB94" s="460"/>
      <c r="AC94" s="461"/>
      <c r="AD94" s="394" t="s">
        <v>599</v>
      </c>
      <c r="AE94" s="395"/>
      <c r="AF94" s="671"/>
      <c r="AG94" s="449" t="s">
        <v>637</v>
      </c>
      <c r="AH94" s="450"/>
      <c r="AI94" s="450"/>
      <c r="AJ94" s="450"/>
      <c r="AK94" s="450"/>
      <c r="AL94" s="450"/>
      <c r="AM94" s="450"/>
      <c r="AN94" s="450"/>
      <c r="AO94" s="450"/>
      <c r="AP94" s="450"/>
      <c r="AQ94" s="450"/>
      <c r="AR94" s="450"/>
      <c r="AS94" s="450"/>
      <c r="AT94" s="450"/>
      <c r="AU94" s="450"/>
      <c r="AV94" s="450"/>
      <c r="AW94" s="450"/>
      <c r="AX94" s="451"/>
    </row>
    <row r="95" spans="1:50" ht="33" customHeight="1" x14ac:dyDescent="0.2">
      <c r="A95" s="438"/>
      <c r="B95" s="440"/>
      <c r="C95" s="412" t="s">
        <v>45</v>
      </c>
      <c r="D95" s="413"/>
      <c r="E95" s="413"/>
      <c r="F95" s="413"/>
      <c r="G95" s="413"/>
      <c r="H95" s="413"/>
      <c r="I95" s="413"/>
      <c r="J95" s="413"/>
      <c r="K95" s="413"/>
      <c r="L95" s="413"/>
      <c r="M95" s="413"/>
      <c r="N95" s="413"/>
      <c r="O95" s="413"/>
      <c r="P95" s="413"/>
      <c r="Q95" s="413"/>
      <c r="R95" s="413"/>
      <c r="S95" s="413"/>
      <c r="T95" s="413"/>
      <c r="U95" s="413"/>
      <c r="V95" s="413"/>
      <c r="W95" s="413"/>
      <c r="X95" s="413"/>
      <c r="Y95" s="413"/>
      <c r="Z95" s="413"/>
      <c r="AA95" s="413"/>
      <c r="AB95" s="413"/>
      <c r="AC95" s="414"/>
      <c r="AD95" s="420" t="s">
        <v>599</v>
      </c>
      <c r="AE95" s="421"/>
      <c r="AF95" s="421"/>
      <c r="AG95" s="153" t="s">
        <v>638</v>
      </c>
      <c r="AH95" s="154"/>
      <c r="AI95" s="154"/>
      <c r="AJ95" s="154"/>
      <c r="AK95" s="154"/>
      <c r="AL95" s="154"/>
      <c r="AM95" s="154"/>
      <c r="AN95" s="154"/>
      <c r="AO95" s="154"/>
      <c r="AP95" s="154"/>
      <c r="AQ95" s="154"/>
      <c r="AR95" s="154"/>
      <c r="AS95" s="154"/>
      <c r="AT95" s="154"/>
      <c r="AU95" s="154"/>
      <c r="AV95" s="154"/>
      <c r="AW95" s="154"/>
      <c r="AX95" s="155"/>
    </row>
    <row r="96" spans="1:50" ht="33" customHeight="1" x14ac:dyDescent="0.2">
      <c r="A96" s="438"/>
      <c r="B96" s="440"/>
      <c r="C96" s="350" t="s">
        <v>186</v>
      </c>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51"/>
      <c r="AD96" s="151" t="s">
        <v>599</v>
      </c>
      <c r="AE96" s="152"/>
      <c r="AF96" s="152"/>
      <c r="AG96" s="153" t="s">
        <v>639</v>
      </c>
      <c r="AH96" s="154"/>
      <c r="AI96" s="154"/>
      <c r="AJ96" s="154"/>
      <c r="AK96" s="154"/>
      <c r="AL96" s="154"/>
      <c r="AM96" s="154"/>
      <c r="AN96" s="154"/>
      <c r="AO96" s="154"/>
      <c r="AP96" s="154"/>
      <c r="AQ96" s="154"/>
      <c r="AR96" s="154"/>
      <c r="AS96" s="154"/>
      <c r="AT96" s="154"/>
      <c r="AU96" s="154"/>
      <c r="AV96" s="154"/>
      <c r="AW96" s="154"/>
      <c r="AX96" s="155"/>
    </row>
    <row r="97" spans="1:52" ht="27" customHeight="1" x14ac:dyDescent="0.2">
      <c r="A97" s="441"/>
      <c r="B97" s="442"/>
      <c r="C97" s="350" t="s">
        <v>44</v>
      </c>
      <c r="D97" s="351"/>
      <c r="E97" s="351"/>
      <c r="F97" s="351"/>
      <c r="G97" s="351"/>
      <c r="H97" s="351"/>
      <c r="I97" s="351"/>
      <c r="J97" s="351"/>
      <c r="K97" s="351"/>
      <c r="L97" s="351"/>
      <c r="M97" s="351"/>
      <c r="N97" s="351"/>
      <c r="O97" s="351"/>
      <c r="P97" s="351"/>
      <c r="Q97" s="351"/>
      <c r="R97" s="351"/>
      <c r="S97" s="351"/>
      <c r="T97" s="351"/>
      <c r="U97" s="351"/>
      <c r="V97" s="351"/>
      <c r="W97" s="351"/>
      <c r="X97" s="351"/>
      <c r="Y97" s="351"/>
      <c r="Z97" s="351"/>
      <c r="AA97" s="351"/>
      <c r="AB97" s="351"/>
      <c r="AC97" s="351"/>
      <c r="AD97" s="151" t="s">
        <v>599</v>
      </c>
      <c r="AE97" s="152"/>
      <c r="AF97" s="152"/>
      <c r="AG97" s="399" t="s">
        <v>640</v>
      </c>
      <c r="AH97" s="322"/>
      <c r="AI97" s="322"/>
      <c r="AJ97" s="322"/>
      <c r="AK97" s="322"/>
      <c r="AL97" s="322"/>
      <c r="AM97" s="322"/>
      <c r="AN97" s="322"/>
      <c r="AO97" s="322"/>
      <c r="AP97" s="322"/>
      <c r="AQ97" s="322"/>
      <c r="AR97" s="322"/>
      <c r="AS97" s="322"/>
      <c r="AT97" s="322"/>
      <c r="AU97" s="322"/>
      <c r="AV97" s="322"/>
      <c r="AW97" s="322"/>
      <c r="AX97" s="400"/>
    </row>
    <row r="98" spans="1:52" ht="41.25" customHeight="1" x14ac:dyDescent="0.2">
      <c r="A98" s="662" t="s">
        <v>58</v>
      </c>
      <c r="B98" s="663"/>
      <c r="C98" s="415" t="s">
        <v>140</v>
      </c>
      <c r="D98" s="416"/>
      <c r="E98" s="416"/>
      <c r="F98" s="416"/>
      <c r="G98" s="416"/>
      <c r="H98" s="416"/>
      <c r="I98" s="416"/>
      <c r="J98" s="416"/>
      <c r="K98" s="416"/>
      <c r="L98" s="416"/>
      <c r="M98" s="416"/>
      <c r="N98" s="416"/>
      <c r="O98" s="416"/>
      <c r="P98" s="416"/>
      <c r="Q98" s="416"/>
      <c r="R98" s="416"/>
      <c r="S98" s="416"/>
      <c r="T98" s="416"/>
      <c r="U98" s="416"/>
      <c r="V98" s="416"/>
      <c r="W98" s="416"/>
      <c r="X98" s="416"/>
      <c r="Y98" s="416"/>
      <c r="Z98" s="416"/>
      <c r="AA98" s="416"/>
      <c r="AB98" s="416"/>
      <c r="AC98" s="417"/>
      <c r="AD98" s="394" t="s">
        <v>599</v>
      </c>
      <c r="AE98" s="395"/>
      <c r="AF98" s="395"/>
      <c r="AG98" s="126" t="s">
        <v>765</v>
      </c>
      <c r="AH98" s="127"/>
      <c r="AI98" s="127"/>
      <c r="AJ98" s="127"/>
      <c r="AK98" s="127"/>
      <c r="AL98" s="127"/>
      <c r="AM98" s="127"/>
      <c r="AN98" s="127"/>
      <c r="AO98" s="127"/>
      <c r="AP98" s="127"/>
      <c r="AQ98" s="127"/>
      <c r="AR98" s="127"/>
      <c r="AS98" s="127"/>
      <c r="AT98" s="127"/>
      <c r="AU98" s="127"/>
      <c r="AV98" s="127"/>
      <c r="AW98" s="127"/>
      <c r="AX98" s="128"/>
    </row>
    <row r="99" spans="1:52" ht="19.8" customHeight="1" x14ac:dyDescent="0.2">
      <c r="A99" s="664"/>
      <c r="B99" s="665"/>
      <c r="C99" s="115" t="s">
        <v>241</v>
      </c>
      <c r="D99" s="113"/>
      <c r="E99" s="113"/>
      <c r="F99" s="116"/>
      <c r="G99" s="112" t="s">
        <v>242</v>
      </c>
      <c r="H99" s="113"/>
      <c r="I99" s="113"/>
      <c r="J99" s="113"/>
      <c r="K99" s="113"/>
      <c r="L99" s="113"/>
      <c r="M99" s="113"/>
      <c r="N99" s="112" t="s">
        <v>243</v>
      </c>
      <c r="O99" s="113"/>
      <c r="P99" s="113"/>
      <c r="Q99" s="113"/>
      <c r="R99" s="113"/>
      <c r="S99" s="113"/>
      <c r="T99" s="113"/>
      <c r="U99" s="113"/>
      <c r="V99" s="113"/>
      <c r="W99" s="113"/>
      <c r="X99" s="113"/>
      <c r="Y99" s="113"/>
      <c r="Z99" s="113"/>
      <c r="AA99" s="113"/>
      <c r="AB99" s="113"/>
      <c r="AC99" s="113"/>
      <c r="AD99" s="113"/>
      <c r="AE99" s="113"/>
      <c r="AF99" s="114"/>
      <c r="AG99" s="129"/>
      <c r="AH99" s="130"/>
      <c r="AI99" s="130"/>
      <c r="AJ99" s="130"/>
      <c r="AK99" s="130"/>
      <c r="AL99" s="130"/>
      <c r="AM99" s="130"/>
      <c r="AN99" s="130"/>
      <c r="AO99" s="130"/>
      <c r="AP99" s="130"/>
      <c r="AQ99" s="130"/>
      <c r="AR99" s="130"/>
      <c r="AS99" s="130"/>
      <c r="AT99" s="130"/>
      <c r="AU99" s="130"/>
      <c r="AV99" s="130"/>
      <c r="AW99" s="130"/>
      <c r="AX99" s="131"/>
    </row>
    <row r="100" spans="1:52" ht="24.75" customHeight="1" x14ac:dyDescent="0.2">
      <c r="A100" s="664"/>
      <c r="B100" s="665"/>
      <c r="C100" s="109" t="s">
        <v>643</v>
      </c>
      <c r="D100" s="110"/>
      <c r="E100" s="110"/>
      <c r="F100" s="111"/>
      <c r="G100" s="106"/>
      <c r="H100" s="107"/>
      <c r="I100" s="76" t="str">
        <f>IF(OR(G100="　", G100=""), "", "-")</f>
        <v/>
      </c>
      <c r="J100" s="108"/>
      <c r="K100" s="108"/>
      <c r="L100" s="76" t="str">
        <f>IF(M100="","","-")</f>
        <v/>
      </c>
      <c r="M100" s="77"/>
      <c r="N100" s="117" t="s">
        <v>763</v>
      </c>
      <c r="O100" s="118"/>
      <c r="P100" s="118"/>
      <c r="Q100" s="118"/>
      <c r="R100" s="118"/>
      <c r="S100" s="118"/>
      <c r="T100" s="118"/>
      <c r="U100" s="118"/>
      <c r="V100" s="118"/>
      <c r="W100" s="118"/>
      <c r="X100" s="118"/>
      <c r="Y100" s="118"/>
      <c r="Z100" s="118"/>
      <c r="AA100" s="118"/>
      <c r="AB100" s="118"/>
      <c r="AC100" s="118"/>
      <c r="AD100" s="118"/>
      <c r="AE100" s="118"/>
      <c r="AF100" s="119"/>
      <c r="AG100" s="129"/>
      <c r="AH100" s="130"/>
      <c r="AI100" s="130"/>
      <c r="AJ100" s="130"/>
      <c r="AK100" s="130"/>
      <c r="AL100" s="130"/>
      <c r="AM100" s="130"/>
      <c r="AN100" s="130"/>
      <c r="AO100" s="130"/>
      <c r="AP100" s="130"/>
      <c r="AQ100" s="130"/>
      <c r="AR100" s="130"/>
      <c r="AS100" s="130"/>
      <c r="AT100" s="130"/>
      <c r="AU100" s="130"/>
      <c r="AV100" s="130"/>
      <c r="AW100" s="130"/>
      <c r="AX100" s="131"/>
    </row>
    <row r="101" spans="1:52" ht="24.75" customHeight="1" x14ac:dyDescent="0.2">
      <c r="A101" s="664"/>
      <c r="B101" s="665"/>
      <c r="C101" s="109" t="s">
        <v>643</v>
      </c>
      <c r="D101" s="110"/>
      <c r="E101" s="110"/>
      <c r="F101" s="111"/>
      <c r="G101" s="106"/>
      <c r="H101" s="107"/>
      <c r="I101" s="76" t="str">
        <f>IF(OR(G101="　", G101=""), "", "-")</f>
        <v/>
      </c>
      <c r="J101" s="108"/>
      <c r="K101" s="108"/>
      <c r="L101" s="76" t="str">
        <f>IF(M101="","","-")</f>
        <v/>
      </c>
      <c r="M101" s="77"/>
      <c r="N101" s="117" t="s">
        <v>764</v>
      </c>
      <c r="O101" s="118"/>
      <c r="P101" s="118"/>
      <c r="Q101" s="118"/>
      <c r="R101" s="118"/>
      <c r="S101" s="118"/>
      <c r="T101" s="118"/>
      <c r="U101" s="118"/>
      <c r="V101" s="118"/>
      <c r="W101" s="118"/>
      <c r="X101" s="118"/>
      <c r="Y101" s="118"/>
      <c r="Z101" s="118"/>
      <c r="AA101" s="118"/>
      <c r="AB101" s="118"/>
      <c r="AC101" s="118"/>
      <c r="AD101" s="118"/>
      <c r="AE101" s="118"/>
      <c r="AF101" s="119"/>
      <c r="AG101" s="129"/>
      <c r="AH101" s="130"/>
      <c r="AI101" s="130"/>
      <c r="AJ101" s="130"/>
      <c r="AK101" s="130"/>
      <c r="AL101" s="130"/>
      <c r="AM101" s="130"/>
      <c r="AN101" s="130"/>
      <c r="AO101" s="130"/>
      <c r="AP101" s="130"/>
      <c r="AQ101" s="130"/>
      <c r="AR101" s="130"/>
      <c r="AS101" s="130"/>
      <c r="AT101" s="130"/>
      <c r="AU101" s="130"/>
      <c r="AV101" s="130"/>
      <c r="AW101" s="130"/>
      <c r="AX101" s="131"/>
    </row>
    <row r="102" spans="1:52" ht="89.25" customHeight="1" x14ac:dyDescent="0.2">
      <c r="A102" s="436" t="s">
        <v>48</v>
      </c>
      <c r="B102" s="616"/>
      <c r="C102" s="470" t="s">
        <v>53</v>
      </c>
      <c r="D102" s="643"/>
      <c r="E102" s="643"/>
      <c r="F102" s="644"/>
      <c r="G102" s="680" t="s">
        <v>768</v>
      </c>
      <c r="H102" s="680"/>
      <c r="I102" s="680"/>
      <c r="J102" s="680"/>
      <c r="K102" s="680"/>
      <c r="L102" s="680"/>
      <c r="M102" s="680"/>
      <c r="N102" s="680"/>
      <c r="O102" s="680"/>
      <c r="P102" s="680"/>
      <c r="Q102" s="680"/>
      <c r="R102" s="680"/>
      <c r="S102" s="680"/>
      <c r="T102" s="680"/>
      <c r="U102" s="680"/>
      <c r="V102" s="680"/>
      <c r="W102" s="680"/>
      <c r="X102" s="680"/>
      <c r="Y102" s="680"/>
      <c r="Z102" s="680"/>
      <c r="AA102" s="680"/>
      <c r="AB102" s="680"/>
      <c r="AC102" s="680"/>
      <c r="AD102" s="680"/>
      <c r="AE102" s="680"/>
      <c r="AF102" s="680"/>
      <c r="AG102" s="680"/>
      <c r="AH102" s="680"/>
      <c r="AI102" s="680"/>
      <c r="AJ102" s="680"/>
      <c r="AK102" s="680"/>
      <c r="AL102" s="680"/>
      <c r="AM102" s="680"/>
      <c r="AN102" s="680"/>
      <c r="AO102" s="680"/>
      <c r="AP102" s="680"/>
      <c r="AQ102" s="680"/>
      <c r="AR102" s="680"/>
      <c r="AS102" s="680"/>
      <c r="AT102" s="680"/>
      <c r="AU102" s="680"/>
      <c r="AV102" s="680"/>
      <c r="AW102" s="680"/>
      <c r="AX102" s="681"/>
    </row>
    <row r="103" spans="1:52" ht="67.5" customHeight="1" thickBot="1" x14ac:dyDescent="0.25">
      <c r="A103" s="617"/>
      <c r="B103" s="618"/>
      <c r="C103" s="455" t="s">
        <v>57</v>
      </c>
      <c r="D103" s="456"/>
      <c r="E103" s="456"/>
      <c r="F103" s="457"/>
      <c r="G103" s="678" t="s">
        <v>767</v>
      </c>
      <c r="H103" s="678"/>
      <c r="I103" s="678"/>
      <c r="J103" s="678"/>
      <c r="K103" s="678"/>
      <c r="L103" s="678"/>
      <c r="M103" s="678"/>
      <c r="N103" s="678"/>
      <c r="O103" s="678"/>
      <c r="P103" s="678"/>
      <c r="Q103" s="678"/>
      <c r="R103" s="678"/>
      <c r="S103" s="678"/>
      <c r="T103" s="678"/>
      <c r="U103" s="678"/>
      <c r="V103" s="678"/>
      <c r="W103" s="678"/>
      <c r="X103" s="678"/>
      <c r="Y103" s="678"/>
      <c r="Z103" s="678"/>
      <c r="AA103" s="678"/>
      <c r="AB103" s="678"/>
      <c r="AC103" s="678"/>
      <c r="AD103" s="678"/>
      <c r="AE103" s="678"/>
      <c r="AF103" s="678"/>
      <c r="AG103" s="678"/>
      <c r="AH103" s="678"/>
      <c r="AI103" s="678"/>
      <c r="AJ103" s="678"/>
      <c r="AK103" s="678"/>
      <c r="AL103" s="678"/>
      <c r="AM103" s="678"/>
      <c r="AN103" s="678"/>
      <c r="AO103" s="678"/>
      <c r="AP103" s="678"/>
      <c r="AQ103" s="678"/>
      <c r="AR103" s="678"/>
      <c r="AS103" s="678"/>
      <c r="AT103" s="678"/>
      <c r="AU103" s="678"/>
      <c r="AV103" s="678"/>
      <c r="AW103" s="678"/>
      <c r="AX103" s="679"/>
    </row>
    <row r="104" spans="1:52" ht="24" customHeight="1" x14ac:dyDescent="0.2">
      <c r="A104" s="452" t="s">
        <v>33</v>
      </c>
      <c r="B104" s="453"/>
      <c r="C104" s="453"/>
      <c r="D104" s="453"/>
      <c r="E104" s="453"/>
      <c r="F104" s="453"/>
      <c r="G104" s="453"/>
      <c r="H104" s="453"/>
      <c r="I104" s="453"/>
      <c r="J104" s="453"/>
      <c r="K104" s="453"/>
      <c r="L104" s="453"/>
      <c r="M104" s="453"/>
      <c r="N104" s="453"/>
      <c r="O104" s="453"/>
      <c r="P104" s="453"/>
      <c r="Q104" s="453"/>
      <c r="R104" s="453"/>
      <c r="S104" s="453"/>
      <c r="T104" s="453"/>
      <c r="U104" s="453"/>
      <c r="V104" s="453"/>
      <c r="W104" s="453"/>
      <c r="X104" s="453"/>
      <c r="Y104" s="453"/>
      <c r="Z104" s="453"/>
      <c r="AA104" s="453"/>
      <c r="AB104" s="453"/>
      <c r="AC104" s="453"/>
      <c r="AD104" s="453"/>
      <c r="AE104" s="453"/>
      <c r="AF104" s="453"/>
      <c r="AG104" s="453"/>
      <c r="AH104" s="453"/>
      <c r="AI104" s="453"/>
      <c r="AJ104" s="453"/>
      <c r="AK104" s="453"/>
      <c r="AL104" s="453"/>
      <c r="AM104" s="453"/>
      <c r="AN104" s="453"/>
      <c r="AO104" s="453"/>
      <c r="AP104" s="453"/>
      <c r="AQ104" s="453"/>
      <c r="AR104" s="453"/>
      <c r="AS104" s="453"/>
      <c r="AT104" s="453"/>
      <c r="AU104" s="453"/>
      <c r="AV104" s="453"/>
      <c r="AW104" s="453"/>
      <c r="AX104" s="454"/>
    </row>
    <row r="105" spans="1:52" ht="67.5" customHeight="1" thickBot="1" x14ac:dyDescent="0.25">
      <c r="A105" s="430" t="s">
        <v>771</v>
      </c>
      <c r="B105" s="431"/>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1"/>
      <c r="AO105" s="431"/>
      <c r="AP105" s="431"/>
      <c r="AQ105" s="431"/>
      <c r="AR105" s="431"/>
      <c r="AS105" s="431"/>
      <c r="AT105" s="431"/>
      <c r="AU105" s="431"/>
      <c r="AV105" s="431"/>
      <c r="AW105" s="431"/>
      <c r="AX105" s="432"/>
    </row>
    <row r="106" spans="1:52" ht="24.75" customHeight="1" x14ac:dyDescent="0.2">
      <c r="A106" s="359" t="s">
        <v>34</v>
      </c>
      <c r="B106" s="360"/>
      <c r="C106" s="360"/>
      <c r="D106" s="360"/>
      <c r="E106" s="360"/>
      <c r="F106" s="360"/>
      <c r="G106" s="360"/>
      <c r="H106" s="360"/>
      <c r="I106" s="360"/>
      <c r="J106" s="360"/>
      <c r="K106" s="360"/>
      <c r="L106" s="360"/>
      <c r="M106" s="360"/>
      <c r="N106" s="360"/>
      <c r="O106" s="360"/>
      <c r="P106" s="360"/>
      <c r="Q106" s="360"/>
      <c r="R106" s="360"/>
      <c r="S106" s="360"/>
      <c r="T106" s="360"/>
      <c r="U106" s="360"/>
      <c r="V106" s="360"/>
      <c r="W106" s="360"/>
      <c r="X106" s="360"/>
      <c r="Y106" s="360"/>
      <c r="Z106" s="360"/>
      <c r="AA106" s="360"/>
      <c r="AB106" s="360"/>
      <c r="AC106" s="360"/>
      <c r="AD106" s="360"/>
      <c r="AE106" s="360"/>
      <c r="AF106" s="360"/>
      <c r="AG106" s="360"/>
      <c r="AH106" s="360"/>
      <c r="AI106" s="360"/>
      <c r="AJ106" s="360"/>
      <c r="AK106" s="360"/>
      <c r="AL106" s="360"/>
      <c r="AM106" s="360"/>
      <c r="AN106" s="360"/>
      <c r="AO106" s="360"/>
      <c r="AP106" s="360"/>
      <c r="AQ106" s="360"/>
      <c r="AR106" s="360"/>
      <c r="AS106" s="360"/>
      <c r="AT106" s="360"/>
      <c r="AU106" s="360"/>
      <c r="AV106" s="360"/>
      <c r="AW106" s="360"/>
      <c r="AX106" s="361"/>
    </row>
    <row r="107" spans="1:52" ht="67.5" customHeight="1" thickBot="1" x14ac:dyDescent="0.25">
      <c r="A107" s="486" t="s">
        <v>770</v>
      </c>
      <c r="B107" s="487"/>
      <c r="C107" s="487"/>
      <c r="D107" s="487"/>
      <c r="E107" s="488"/>
      <c r="F107" s="497" t="s">
        <v>769</v>
      </c>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431"/>
      <c r="AS107" s="431"/>
      <c r="AT107" s="431"/>
      <c r="AU107" s="431"/>
      <c r="AV107" s="431"/>
      <c r="AW107" s="431"/>
      <c r="AX107" s="432"/>
    </row>
    <row r="108" spans="1:52" ht="24.75" customHeight="1" x14ac:dyDescent="0.2">
      <c r="A108" s="359" t="s">
        <v>46</v>
      </c>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c r="AU108" s="360"/>
      <c r="AV108" s="360"/>
      <c r="AW108" s="360"/>
      <c r="AX108" s="361"/>
    </row>
    <row r="109" spans="1:52" ht="66" customHeight="1" thickBot="1" x14ac:dyDescent="0.25">
      <c r="A109" s="486" t="s">
        <v>270</v>
      </c>
      <c r="B109" s="487"/>
      <c r="C109" s="487"/>
      <c r="D109" s="487"/>
      <c r="E109" s="488"/>
      <c r="F109" s="433" t="s">
        <v>772</v>
      </c>
      <c r="G109" s="434"/>
      <c r="H109" s="434"/>
      <c r="I109" s="434"/>
      <c r="J109" s="434"/>
      <c r="K109" s="434"/>
      <c r="L109" s="434"/>
      <c r="M109" s="434"/>
      <c r="N109" s="434"/>
      <c r="O109" s="434"/>
      <c r="P109" s="434"/>
      <c r="Q109" s="434"/>
      <c r="R109" s="434"/>
      <c r="S109" s="434"/>
      <c r="T109" s="434"/>
      <c r="U109" s="434"/>
      <c r="V109" s="434"/>
      <c r="W109" s="434"/>
      <c r="X109" s="434"/>
      <c r="Y109" s="434"/>
      <c r="Z109" s="434"/>
      <c r="AA109" s="434"/>
      <c r="AB109" s="434"/>
      <c r="AC109" s="434"/>
      <c r="AD109" s="434"/>
      <c r="AE109" s="434"/>
      <c r="AF109" s="434"/>
      <c r="AG109" s="434"/>
      <c r="AH109" s="434"/>
      <c r="AI109" s="434"/>
      <c r="AJ109" s="434"/>
      <c r="AK109" s="434"/>
      <c r="AL109" s="434"/>
      <c r="AM109" s="434"/>
      <c r="AN109" s="434"/>
      <c r="AO109" s="434"/>
      <c r="AP109" s="434"/>
      <c r="AQ109" s="434"/>
      <c r="AR109" s="434"/>
      <c r="AS109" s="434"/>
      <c r="AT109" s="434"/>
      <c r="AU109" s="434"/>
      <c r="AV109" s="434"/>
      <c r="AW109" s="434"/>
      <c r="AX109" s="435"/>
    </row>
    <row r="110" spans="1:52" ht="24.75" customHeight="1" x14ac:dyDescent="0.2">
      <c r="A110" s="477" t="s">
        <v>35</v>
      </c>
      <c r="B110" s="478"/>
      <c r="C110" s="478"/>
      <c r="D110" s="478"/>
      <c r="E110" s="478"/>
      <c r="F110" s="478"/>
      <c r="G110" s="478"/>
      <c r="H110" s="478"/>
      <c r="I110" s="478"/>
      <c r="J110" s="478"/>
      <c r="K110" s="478"/>
      <c r="L110" s="478"/>
      <c r="M110" s="478"/>
      <c r="N110" s="478"/>
      <c r="O110" s="478"/>
      <c r="P110" s="478"/>
      <c r="Q110" s="478"/>
      <c r="R110" s="478"/>
      <c r="S110" s="478"/>
      <c r="T110" s="478"/>
      <c r="U110" s="478"/>
      <c r="V110" s="478"/>
      <c r="W110" s="478"/>
      <c r="X110" s="478"/>
      <c r="Y110" s="478"/>
      <c r="Z110" s="478"/>
      <c r="AA110" s="478"/>
      <c r="AB110" s="478"/>
      <c r="AC110" s="478"/>
      <c r="AD110" s="478"/>
      <c r="AE110" s="478"/>
      <c r="AF110" s="478"/>
      <c r="AG110" s="478"/>
      <c r="AH110" s="478"/>
      <c r="AI110" s="478"/>
      <c r="AJ110" s="478"/>
      <c r="AK110" s="478"/>
      <c r="AL110" s="478"/>
      <c r="AM110" s="478"/>
      <c r="AN110" s="478"/>
      <c r="AO110" s="478"/>
      <c r="AP110" s="478"/>
      <c r="AQ110" s="478"/>
      <c r="AR110" s="478"/>
      <c r="AS110" s="478"/>
      <c r="AT110" s="478"/>
      <c r="AU110" s="478"/>
      <c r="AV110" s="478"/>
      <c r="AW110" s="478"/>
      <c r="AX110" s="479"/>
    </row>
    <row r="111" spans="1:52" ht="67.5" customHeight="1" thickBot="1" x14ac:dyDescent="0.25">
      <c r="A111" s="605" t="s">
        <v>773</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06"/>
      <c r="AB111" s="606"/>
      <c r="AC111" s="606"/>
      <c r="AD111" s="606"/>
      <c r="AE111" s="606"/>
      <c r="AF111" s="606"/>
      <c r="AG111" s="606"/>
      <c r="AH111" s="606"/>
      <c r="AI111" s="606"/>
      <c r="AJ111" s="606"/>
      <c r="AK111" s="606"/>
      <c r="AL111" s="606"/>
      <c r="AM111" s="606"/>
      <c r="AN111" s="606"/>
      <c r="AO111" s="606"/>
      <c r="AP111" s="606"/>
      <c r="AQ111" s="606"/>
      <c r="AR111" s="606"/>
      <c r="AS111" s="606"/>
      <c r="AT111" s="606"/>
      <c r="AU111" s="606"/>
      <c r="AV111" s="606"/>
      <c r="AW111" s="606"/>
      <c r="AX111" s="607"/>
    </row>
    <row r="112" spans="1:52" ht="24.75" customHeight="1" x14ac:dyDescent="0.2">
      <c r="A112" s="446" t="s">
        <v>249</v>
      </c>
      <c r="B112" s="447"/>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8"/>
      <c r="AZ112" s="10"/>
    </row>
    <row r="113" spans="1:51" ht="24.75" customHeight="1" x14ac:dyDescent="0.2">
      <c r="A113" s="823" t="s">
        <v>556</v>
      </c>
      <c r="B113" s="313"/>
      <c r="C113" s="313"/>
      <c r="D113" s="314"/>
      <c r="E113" s="682" t="s">
        <v>644</v>
      </c>
      <c r="F113" s="683"/>
      <c r="G113" s="683"/>
      <c r="H113" s="683"/>
      <c r="I113" s="683"/>
      <c r="J113" s="683"/>
      <c r="K113" s="683"/>
      <c r="L113" s="683"/>
      <c r="M113" s="683"/>
      <c r="N113" s="683"/>
      <c r="O113" s="683"/>
      <c r="P113" s="684"/>
      <c r="Q113" s="682"/>
      <c r="R113" s="683"/>
      <c r="S113" s="683"/>
      <c r="T113" s="683"/>
      <c r="U113" s="683"/>
      <c r="V113" s="683"/>
      <c r="W113" s="683"/>
      <c r="X113" s="683"/>
      <c r="Y113" s="683"/>
      <c r="Z113" s="683"/>
      <c r="AA113" s="683"/>
      <c r="AB113" s="684"/>
      <c r="AC113" s="682"/>
      <c r="AD113" s="683"/>
      <c r="AE113" s="683"/>
      <c r="AF113" s="683"/>
      <c r="AG113" s="683"/>
      <c r="AH113" s="683"/>
      <c r="AI113" s="683"/>
      <c r="AJ113" s="683"/>
      <c r="AK113" s="683"/>
      <c r="AL113" s="683"/>
      <c r="AM113" s="683"/>
      <c r="AN113" s="684"/>
      <c r="AO113" s="682"/>
      <c r="AP113" s="683"/>
      <c r="AQ113" s="683"/>
      <c r="AR113" s="683"/>
      <c r="AS113" s="683"/>
      <c r="AT113" s="683"/>
      <c r="AU113" s="683"/>
      <c r="AV113" s="683"/>
      <c r="AW113" s="683"/>
      <c r="AX113" s="685"/>
      <c r="AY113" s="92"/>
    </row>
    <row r="114" spans="1:51" ht="24.75" customHeight="1" x14ac:dyDescent="0.2">
      <c r="A114" s="217" t="s">
        <v>284</v>
      </c>
      <c r="B114" s="217"/>
      <c r="C114" s="217"/>
      <c r="D114" s="217"/>
      <c r="E114" s="682" t="s">
        <v>645</v>
      </c>
      <c r="F114" s="683"/>
      <c r="G114" s="683"/>
      <c r="H114" s="683"/>
      <c r="I114" s="683"/>
      <c r="J114" s="683"/>
      <c r="K114" s="683"/>
      <c r="L114" s="683"/>
      <c r="M114" s="683"/>
      <c r="N114" s="683"/>
      <c r="O114" s="683"/>
      <c r="P114" s="684"/>
      <c r="Q114" s="682"/>
      <c r="R114" s="683"/>
      <c r="S114" s="683"/>
      <c r="T114" s="683"/>
      <c r="U114" s="683"/>
      <c r="V114" s="683"/>
      <c r="W114" s="683"/>
      <c r="X114" s="683"/>
      <c r="Y114" s="683"/>
      <c r="Z114" s="683"/>
      <c r="AA114" s="683"/>
      <c r="AB114" s="684"/>
      <c r="AC114" s="682"/>
      <c r="AD114" s="683"/>
      <c r="AE114" s="683"/>
      <c r="AF114" s="683"/>
      <c r="AG114" s="683"/>
      <c r="AH114" s="683"/>
      <c r="AI114" s="683"/>
      <c r="AJ114" s="683"/>
      <c r="AK114" s="683"/>
      <c r="AL114" s="683"/>
      <c r="AM114" s="683"/>
      <c r="AN114" s="684"/>
      <c r="AO114" s="682"/>
      <c r="AP114" s="683"/>
      <c r="AQ114" s="683"/>
      <c r="AR114" s="683"/>
      <c r="AS114" s="683"/>
      <c r="AT114" s="683"/>
      <c r="AU114" s="683"/>
      <c r="AV114" s="683"/>
      <c r="AW114" s="683"/>
      <c r="AX114" s="685"/>
    </row>
    <row r="115" spans="1:51" ht="24.75" customHeight="1" x14ac:dyDescent="0.2">
      <c r="A115" s="217" t="s">
        <v>283</v>
      </c>
      <c r="B115" s="217"/>
      <c r="C115" s="217"/>
      <c r="D115" s="217"/>
      <c r="E115" s="682" t="s">
        <v>646</v>
      </c>
      <c r="F115" s="683"/>
      <c r="G115" s="683"/>
      <c r="H115" s="683"/>
      <c r="I115" s="683"/>
      <c r="J115" s="683"/>
      <c r="K115" s="683"/>
      <c r="L115" s="683"/>
      <c r="M115" s="683"/>
      <c r="N115" s="683"/>
      <c r="O115" s="683"/>
      <c r="P115" s="684"/>
      <c r="Q115" s="682" t="s">
        <v>650</v>
      </c>
      <c r="R115" s="683"/>
      <c r="S115" s="683"/>
      <c r="T115" s="683"/>
      <c r="U115" s="683"/>
      <c r="V115" s="683"/>
      <c r="W115" s="683"/>
      <c r="X115" s="683"/>
      <c r="Y115" s="683"/>
      <c r="Z115" s="683"/>
      <c r="AA115" s="683"/>
      <c r="AB115" s="684"/>
      <c r="AC115" s="682"/>
      <c r="AD115" s="683"/>
      <c r="AE115" s="683"/>
      <c r="AF115" s="683"/>
      <c r="AG115" s="683"/>
      <c r="AH115" s="683"/>
      <c r="AI115" s="683"/>
      <c r="AJ115" s="683"/>
      <c r="AK115" s="683"/>
      <c r="AL115" s="683"/>
      <c r="AM115" s="683"/>
      <c r="AN115" s="684"/>
      <c r="AO115" s="682"/>
      <c r="AP115" s="683"/>
      <c r="AQ115" s="683"/>
      <c r="AR115" s="683"/>
      <c r="AS115" s="683"/>
      <c r="AT115" s="683"/>
      <c r="AU115" s="683"/>
      <c r="AV115" s="683"/>
      <c r="AW115" s="683"/>
      <c r="AX115" s="685"/>
    </row>
    <row r="116" spans="1:51" ht="24.75" customHeight="1" x14ac:dyDescent="0.2">
      <c r="A116" s="217" t="s">
        <v>282</v>
      </c>
      <c r="B116" s="217"/>
      <c r="C116" s="217"/>
      <c r="D116" s="217"/>
      <c r="E116" s="682" t="s">
        <v>647</v>
      </c>
      <c r="F116" s="683"/>
      <c r="G116" s="683"/>
      <c r="H116" s="683"/>
      <c r="I116" s="683"/>
      <c r="J116" s="683"/>
      <c r="K116" s="683"/>
      <c r="L116" s="683"/>
      <c r="M116" s="683"/>
      <c r="N116" s="683"/>
      <c r="O116" s="683"/>
      <c r="P116" s="684"/>
      <c r="Q116" s="682" t="s">
        <v>651</v>
      </c>
      <c r="R116" s="683"/>
      <c r="S116" s="683"/>
      <c r="T116" s="683"/>
      <c r="U116" s="683"/>
      <c r="V116" s="683"/>
      <c r="W116" s="683"/>
      <c r="X116" s="683"/>
      <c r="Y116" s="683"/>
      <c r="Z116" s="683"/>
      <c r="AA116" s="683"/>
      <c r="AB116" s="684"/>
      <c r="AC116" s="682"/>
      <c r="AD116" s="683"/>
      <c r="AE116" s="683"/>
      <c r="AF116" s="683"/>
      <c r="AG116" s="683"/>
      <c r="AH116" s="683"/>
      <c r="AI116" s="683"/>
      <c r="AJ116" s="683"/>
      <c r="AK116" s="683"/>
      <c r="AL116" s="683"/>
      <c r="AM116" s="683"/>
      <c r="AN116" s="684"/>
      <c r="AO116" s="682"/>
      <c r="AP116" s="683"/>
      <c r="AQ116" s="683"/>
      <c r="AR116" s="683"/>
      <c r="AS116" s="683"/>
      <c r="AT116" s="683"/>
      <c r="AU116" s="683"/>
      <c r="AV116" s="683"/>
      <c r="AW116" s="683"/>
      <c r="AX116" s="685"/>
    </row>
    <row r="117" spans="1:51" ht="24.75" customHeight="1" x14ac:dyDescent="0.2">
      <c r="A117" s="217" t="s">
        <v>281</v>
      </c>
      <c r="B117" s="217"/>
      <c r="C117" s="217"/>
      <c r="D117" s="217"/>
      <c r="E117" s="682" t="s">
        <v>647</v>
      </c>
      <c r="F117" s="683"/>
      <c r="G117" s="683"/>
      <c r="H117" s="683"/>
      <c r="I117" s="683"/>
      <c r="J117" s="683"/>
      <c r="K117" s="683"/>
      <c r="L117" s="683"/>
      <c r="M117" s="683"/>
      <c r="N117" s="683"/>
      <c r="O117" s="683"/>
      <c r="P117" s="684"/>
      <c r="Q117" s="682" t="s">
        <v>652</v>
      </c>
      <c r="R117" s="683"/>
      <c r="S117" s="683"/>
      <c r="T117" s="683"/>
      <c r="U117" s="683"/>
      <c r="V117" s="683"/>
      <c r="W117" s="683"/>
      <c r="X117" s="683"/>
      <c r="Y117" s="683"/>
      <c r="Z117" s="683"/>
      <c r="AA117" s="683"/>
      <c r="AB117" s="684"/>
      <c r="AC117" s="682"/>
      <c r="AD117" s="683"/>
      <c r="AE117" s="683"/>
      <c r="AF117" s="683"/>
      <c r="AG117" s="683"/>
      <c r="AH117" s="683"/>
      <c r="AI117" s="683"/>
      <c r="AJ117" s="683"/>
      <c r="AK117" s="683"/>
      <c r="AL117" s="683"/>
      <c r="AM117" s="683"/>
      <c r="AN117" s="684"/>
      <c r="AO117" s="682"/>
      <c r="AP117" s="683"/>
      <c r="AQ117" s="683"/>
      <c r="AR117" s="683"/>
      <c r="AS117" s="683"/>
      <c r="AT117" s="683"/>
      <c r="AU117" s="683"/>
      <c r="AV117" s="683"/>
      <c r="AW117" s="683"/>
      <c r="AX117" s="685"/>
    </row>
    <row r="118" spans="1:51" ht="24.75" customHeight="1" x14ac:dyDescent="0.2">
      <c r="A118" s="217" t="s">
        <v>280</v>
      </c>
      <c r="B118" s="217"/>
      <c r="C118" s="217"/>
      <c r="D118" s="217"/>
      <c r="E118" s="682" t="s">
        <v>648</v>
      </c>
      <c r="F118" s="683"/>
      <c r="G118" s="683"/>
      <c r="H118" s="683"/>
      <c r="I118" s="683"/>
      <c r="J118" s="683"/>
      <c r="K118" s="683"/>
      <c r="L118" s="683"/>
      <c r="M118" s="683"/>
      <c r="N118" s="683"/>
      <c r="O118" s="683"/>
      <c r="P118" s="684"/>
      <c r="Q118" s="682" t="s">
        <v>652</v>
      </c>
      <c r="R118" s="683"/>
      <c r="S118" s="683"/>
      <c r="T118" s="683"/>
      <c r="U118" s="683"/>
      <c r="V118" s="683"/>
      <c r="W118" s="683"/>
      <c r="X118" s="683"/>
      <c r="Y118" s="683"/>
      <c r="Z118" s="683"/>
      <c r="AA118" s="683"/>
      <c r="AB118" s="684"/>
      <c r="AC118" s="682"/>
      <c r="AD118" s="683"/>
      <c r="AE118" s="683"/>
      <c r="AF118" s="683"/>
      <c r="AG118" s="683"/>
      <c r="AH118" s="683"/>
      <c r="AI118" s="683"/>
      <c r="AJ118" s="683"/>
      <c r="AK118" s="683"/>
      <c r="AL118" s="683"/>
      <c r="AM118" s="683"/>
      <c r="AN118" s="684"/>
      <c r="AO118" s="682"/>
      <c r="AP118" s="683"/>
      <c r="AQ118" s="683"/>
      <c r="AR118" s="683"/>
      <c r="AS118" s="683"/>
      <c r="AT118" s="683"/>
      <c r="AU118" s="683"/>
      <c r="AV118" s="683"/>
      <c r="AW118" s="683"/>
      <c r="AX118" s="685"/>
    </row>
    <row r="119" spans="1:51" ht="24.75" customHeight="1" x14ac:dyDescent="0.2">
      <c r="A119" s="217" t="s">
        <v>279</v>
      </c>
      <c r="B119" s="217"/>
      <c r="C119" s="217"/>
      <c r="D119" s="217"/>
      <c r="E119" s="682" t="s">
        <v>647</v>
      </c>
      <c r="F119" s="683"/>
      <c r="G119" s="683"/>
      <c r="H119" s="683"/>
      <c r="I119" s="683"/>
      <c r="J119" s="683"/>
      <c r="K119" s="683"/>
      <c r="L119" s="683"/>
      <c r="M119" s="683"/>
      <c r="N119" s="683"/>
      <c r="O119" s="683"/>
      <c r="P119" s="684"/>
      <c r="Q119" s="682" t="s">
        <v>653</v>
      </c>
      <c r="R119" s="683"/>
      <c r="S119" s="683"/>
      <c r="T119" s="683"/>
      <c r="U119" s="683"/>
      <c r="V119" s="683"/>
      <c r="W119" s="683"/>
      <c r="X119" s="683"/>
      <c r="Y119" s="683"/>
      <c r="Z119" s="683"/>
      <c r="AA119" s="683"/>
      <c r="AB119" s="684"/>
      <c r="AC119" s="682"/>
      <c r="AD119" s="683"/>
      <c r="AE119" s="683"/>
      <c r="AF119" s="683"/>
      <c r="AG119" s="683"/>
      <c r="AH119" s="683"/>
      <c r="AI119" s="683"/>
      <c r="AJ119" s="683"/>
      <c r="AK119" s="683"/>
      <c r="AL119" s="683"/>
      <c r="AM119" s="683"/>
      <c r="AN119" s="684"/>
      <c r="AO119" s="682"/>
      <c r="AP119" s="683"/>
      <c r="AQ119" s="683"/>
      <c r="AR119" s="683"/>
      <c r="AS119" s="683"/>
      <c r="AT119" s="683"/>
      <c r="AU119" s="683"/>
      <c r="AV119" s="683"/>
      <c r="AW119" s="683"/>
      <c r="AX119" s="685"/>
    </row>
    <row r="120" spans="1:51" ht="24.75" customHeight="1" x14ac:dyDescent="0.2">
      <c r="A120" s="217" t="s">
        <v>278</v>
      </c>
      <c r="B120" s="217"/>
      <c r="C120" s="217"/>
      <c r="D120" s="217"/>
      <c r="E120" s="682" t="s">
        <v>646</v>
      </c>
      <c r="F120" s="683"/>
      <c r="G120" s="683"/>
      <c r="H120" s="683"/>
      <c r="I120" s="683"/>
      <c r="J120" s="683"/>
      <c r="K120" s="683"/>
      <c r="L120" s="683"/>
      <c r="M120" s="683"/>
      <c r="N120" s="683"/>
      <c r="O120" s="683"/>
      <c r="P120" s="684"/>
      <c r="Q120" s="682" t="s">
        <v>654</v>
      </c>
      <c r="R120" s="683"/>
      <c r="S120" s="683"/>
      <c r="T120" s="683"/>
      <c r="U120" s="683"/>
      <c r="V120" s="683"/>
      <c r="W120" s="683"/>
      <c r="X120" s="683"/>
      <c r="Y120" s="683"/>
      <c r="Z120" s="683"/>
      <c r="AA120" s="683"/>
      <c r="AB120" s="684"/>
      <c r="AC120" s="682"/>
      <c r="AD120" s="683"/>
      <c r="AE120" s="683"/>
      <c r="AF120" s="683"/>
      <c r="AG120" s="683"/>
      <c r="AH120" s="683"/>
      <c r="AI120" s="683"/>
      <c r="AJ120" s="683"/>
      <c r="AK120" s="683"/>
      <c r="AL120" s="683"/>
      <c r="AM120" s="683"/>
      <c r="AN120" s="684"/>
      <c r="AO120" s="682"/>
      <c r="AP120" s="683"/>
      <c r="AQ120" s="683"/>
      <c r="AR120" s="683"/>
      <c r="AS120" s="683"/>
      <c r="AT120" s="683"/>
      <c r="AU120" s="683"/>
      <c r="AV120" s="683"/>
      <c r="AW120" s="683"/>
      <c r="AX120" s="685"/>
    </row>
    <row r="121" spans="1:51" ht="24.75" customHeight="1" x14ac:dyDescent="0.2">
      <c r="A121" s="217" t="s">
        <v>277</v>
      </c>
      <c r="B121" s="217"/>
      <c r="C121" s="217"/>
      <c r="D121" s="217"/>
      <c r="E121" s="786" t="s">
        <v>649</v>
      </c>
      <c r="F121" s="787"/>
      <c r="G121" s="787"/>
      <c r="H121" s="787"/>
      <c r="I121" s="787"/>
      <c r="J121" s="787"/>
      <c r="K121" s="787"/>
      <c r="L121" s="787"/>
      <c r="M121" s="787"/>
      <c r="N121" s="787"/>
      <c r="O121" s="787"/>
      <c r="P121" s="788"/>
      <c r="Q121" s="786" t="s">
        <v>655</v>
      </c>
      <c r="R121" s="787"/>
      <c r="S121" s="787"/>
      <c r="T121" s="787"/>
      <c r="U121" s="787"/>
      <c r="V121" s="787"/>
      <c r="W121" s="787"/>
      <c r="X121" s="787"/>
      <c r="Y121" s="787"/>
      <c r="Z121" s="787"/>
      <c r="AA121" s="787"/>
      <c r="AB121" s="788"/>
      <c r="AC121" s="786"/>
      <c r="AD121" s="787"/>
      <c r="AE121" s="787"/>
      <c r="AF121" s="787"/>
      <c r="AG121" s="787"/>
      <c r="AH121" s="787"/>
      <c r="AI121" s="787"/>
      <c r="AJ121" s="787"/>
      <c r="AK121" s="787"/>
      <c r="AL121" s="787"/>
      <c r="AM121" s="787"/>
      <c r="AN121" s="788"/>
      <c r="AO121" s="682"/>
      <c r="AP121" s="683"/>
      <c r="AQ121" s="683"/>
      <c r="AR121" s="683"/>
      <c r="AS121" s="683"/>
      <c r="AT121" s="683"/>
      <c r="AU121" s="683"/>
      <c r="AV121" s="683"/>
      <c r="AW121" s="683"/>
      <c r="AX121" s="685"/>
    </row>
    <row r="122" spans="1:51" ht="24.75" customHeight="1" x14ac:dyDescent="0.2">
      <c r="A122" s="217" t="s">
        <v>429</v>
      </c>
      <c r="B122" s="217"/>
      <c r="C122" s="217"/>
      <c r="D122" s="217"/>
      <c r="E122" s="781" t="s">
        <v>643</v>
      </c>
      <c r="F122" s="782"/>
      <c r="G122" s="782"/>
      <c r="H122" s="95" t="str">
        <f>IF(E122="","","-")</f>
        <v>-</v>
      </c>
      <c r="I122" s="782"/>
      <c r="J122" s="782"/>
      <c r="K122" s="95" t="str">
        <f>IF(I122="","","-")</f>
        <v/>
      </c>
      <c r="L122" s="783">
        <v>44</v>
      </c>
      <c r="M122" s="783"/>
      <c r="N122" s="95" t="str">
        <f>IF(O122="","","-")</f>
        <v/>
      </c>
      <c r="O122" s="784"/>
      <c r="P122" s="785"/>
      <c r="Q122" s="781" t="s">
        <v>643</v>
      </c>
      <c r="R122" s="782"/>
      <c r="S122" s="782"/>
      <c r="T122" s="95" t="str">
        <f>IF(Q122="","","-")</f>
        <v>-</v>
      </c>
      <c r="U122" s="782"/>
      <c r="V122" s="782"/>
      <c r="W122" s="95" t="str">
        <f>IF(U122="","","-")</f>
        <v/>
      </c>
      <c r="X122" s="783">
        <v>71</v>
      </c>
      <c r="Y122" s="783"/>
      <c r="Z122" s="95" t="str">
        <f>IF(AA122="","","-")</f>
        <v/>
      </c>
      <c r="AA122" s="784"/>
      <c r="AB122" s="785"/>
      <c r="AC122" s="781"/>
      <c r="AD122" s="782"/>
      <c r="AE122" s="782"/>
      <c r="AF122" s="95" t="str">
        <f>IF(AC122="","","-")</f>
        <v/>
      </c>
      <c r="AG122" s="782"/>
      <c r="AH122" s="782"/>
      <c r="AI122" s="95" t="str">
        <f>IF(AG122="","","-")</f>
        <v/>
      </c>
      <c r="AJ122" s="783"/>
      <c r="AK122" s="783"/>
      <c r="AL122" s="95" t="str">
        <f>IF(AM122="","","-")</f>
        <v/>
      </c>
      <c r="AM122" s="784"/>
      <c r="AN122" s="785"/>
      <c r="AO122" s="781"/>
      <c r="AP122" s="782"/>
      <c r="AQ122" s="95" t="str">
        <f>IF(AO122="","","-")</f>
        <v/>
      </c>
      <c r="AR122" s="782"/>
      <c r="AS122" s="782"/>
      <c r="AT122" s="95" t="str">
        <f>IF(AR122="","","-")</f>
        <v/>
      </c>
      <c r="AU122" s="783"/>
      <c r="AV122" s="783"/>
      <c r="AW122" s="95" t="str">
        <f>IF(AX122="","","-")</f>
        <v/>
      </c>
      <c r="AX122" s="98"/>
    </row>
    <row r="123" spans="1:51" ht="24.75" customHeight="1" thickBot="1" x14ac:dyDescent="0.25">
      <c r="A123" s="306" t="s">
        <v>393</v>
      </c>
      <c r="B123" s="306"/>
      <c r="C123" s="306"/>
      <c r="D123" s="306"/>
      <c r="E123" s="475" t="s">
        <v>643</v>
      </c>
      <c r="F123" s="476"/>
      <c r="G123" s="476"/>
      <c r="H123" s="99" t="str">
        <f>IF(E123="","","-")</f>
        <v>-</v>
      </c>
      <c r="I123" s="476"/>
      <c r="J123" s="476"/>
      <c r="K123" s="99" t="str">
        <f>IF(I123="","","-")</f>
        <v/>
      </c>
      <c r="L123" s="474">
        <v>44</v>
      </c>
      <c r="M123" s="474"/>
      <c r="N123" s="99" t="str">
        <f>IF(O123="","","-")</f>
        <v/>
      </c>
      <c r="O123" s="686"/>
      <c r="P123" s="687"/>
      <c r="Q123" s="475" t="s">
        <v>643</v>
      </c>
      <c r="R123" s="476"/>
      <c r="S123" s="476"/>
      <c r="T123" s="99" t="str">
        <f>IF(Q123="","","-")</f>
        <v>-</v>
      </c>
      <c r="U123" s="476"/>
      <c r="V123" s="476"/>
      <c r="W123" s="99" t="str">
        <f>IF(U123="","","-")</f>
        <v/>
      </c>
      <c r="X123" s="474">
        <v>69</v>
      </c>
      <c r="Y123" s="474"/>
      <c r="Z123" s="99" t="str">
        <f>IF(AA123="","","-")</f>
        <v/>
      </c>
      <c r="AA123" s="686"/>
      <c r="AB123" s="687"/>
      <c r="AC123" s="475" t="s">
        <v>143</v>
      </c>
      <c r="AD123" s="476"/>
      <c r="AE123" s="476"/>
      <c r="AF123" s="99" t="str">
        <f>IF(AC123="","","-")</f>
        <v>-</v>
      </c>
      <c r="AG123" s="476" t="s">
        <v>297</v>
      </c>
      <c r="AH123" s="476"/>
      <c r="AI123" s="99" t="str">
        <f>IF(AG123="","","-")</f>
        <v>-</v>
      </c>
      <c r="AJ123" s="474">
        <v>6</v>
      </c>
      <c r="AK123" s="474"/>
      <c r="AL123" s="99" t="str">
        <f>IF(AM123="","","-")</f>
        <v/>
      </c>
      <c r="AM123" s="686"/>
      <c r="AN123" s="687"/>
      <c r="AO123" s="475"/>
      <c r="AP123" s="476"/>
      <c r="AQ123" s="99" t="str">
        <f>IF(AO123="","","-")</f>
        <v/>
      </c>
      <c r="AR123" s="476"/>
      <c r="AS123" s="476"/>
      <c r="AT123" s="99" t="str">
        <f>IF(AR123="","","-")</f>
        <v/>
      </c>
      <c r="AU123" s="474"/>
      <c r="AV123" s="474"/>
      <c r="AW123" s="99" t="str">
        <f>IF(AX123="","","-")</f>
        <v/>
      </c>
      <c r="AX123" s="100"/>
    </row>
    <row r="124" spans="1:51" ht="28.35" customHeight="1" x14ac:dyDescent="0.2">
      <c r="A124" s="403" t="s">
        <v>271</v>
      </c>
      <c r="B124" s="404"/>
      <c r="C124" s="404"/>
      <c r="D124" s="404"/>
      <c r="E124" s="404"/>
      <c r="F124" s="405"/>
      <c r="G124" s="101" t="s">
        <v>591</v>
      </c>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3"/>
    </row>
    <row r="125" spans="1:51" ht="28.35" customHeight="1" x14ac:dyDescent="0.2">
      <c r="A125" s="406"/>
      <c r="B125" s="407"/>
      <c r="C125" s="407"/>
      <c r="D125" s="407"/>
      <c r="E125" s="407"/>
      <c r="F125" s="408"/>
      <c r="G125" s="44"/>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6"/>
    </row>
    <row r="126" spans="1:51" ht="28.35" customHeight="1" x14ac:dyDescent="0.2">
      <c r="A126" s="406"/>
      <c r="B126" s="407"/>
      <c r="C126" s="407"/>
      <c r="D126" s="407"/>
      <c r="E126" s="407"/>
      <c r="F126" s="408"/>
      <c r="G126" s="44"/>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6"/>
    </row>
    <row r="127" spans="1:51" ht="28.35" customHeight="1" x14ac:dyDescent="0.2">
      <c r="A127" s="406"/>
      <c r="B127" s="407"/>
      <c r="C127" s="407"/>
      <c r="D127" s="407"/>
      <c r="E127" s="407"/>
      <c r="F127" s="408"/>
      <c r="G127" s="44"/>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6"/>
    </row>
    <row r="128" spans="1:51" ht="27.75" customHeight="1" x14ac:dyDescent="0.2">
      <c r="A128" s="406"/>
      <c r="B128" s="407"/>
      <c r="C128" s="407"/>
      <c r="D128" s="407"/>
      <c r="E128" s="407"/>
      <c r="F128" s="408"/>
      <c r="G128" s="44"/>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6"/>
    </row>
    <row r="129" spans="1:50" ht="28.35" customHeight="1" x14ac:dyDescent="0.2">
      <c r="A129" s="406"/>
      <c r="B129" s="407"/>
      <c r="C129" s="407"/>
      <c r="D129" s="407"/>
      <c r="E129" s="407"/>
      <c r="F129" s="408"/>
      <c r="G129" s="44"/>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6"/>
    </row>
    <row r="130" spans="1:50" ht="28.35" customHeight="1" x14ac:dyDescent="0.2">
      <c r="A130" s="406"/>
      <c r="B130" s="407"/>
      <c r="C130" s="407"/>
      <c r="D130" s="407"/>
      <c r="E130" s="407"/>
      <c r="F130" s="408"/>
      <c r="G130" s="44"/>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6"/>
    </row>
    <row r="131" spans="1:50" ht="27.75" customHeight="1" x14ac:dyDescent="0.2">
      <c r="A131" s="406"/>
      <c r="B131" s="407"/>
      <c r="C131" s="407"/>
      <c r="D131" s="407"/>
      <c r="E131" s="407"/>
      <c r="F131" s="408"/>
      <c r="G131" s="44"/>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6"/>
    </row>
    <row r="132" spans="1:50" ht="28.35" customHeight="1" x14ac:dyDescent="0.2">
      <c r="A132" s="406"/>
      <c r="B132" s="407"/>
      <c r="C132" s="407"/>
      <c r="D132" s="407"/>
      <c r="E132" s="407"/>
      <c r="F132" s="408"/>
      <c r="G132" s="44"/>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6"/>
    </row>
    <row r="133" spans="1:50" ht="28.35" customHeight="1" x14ac:dyDescent="0.2">
      <c r="A133" s="406"/>
      <c r="B133" s="407"/>
      <c r="C133" s="407"/>
      <c r="D133" s="407"/>
      <c r="E133" s="407"/>
      <c r="F133" s="408"/>
      <c r="G133" s="44"/>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6"/>
    </row>
    <row r="134" spans="1:50" ht="28.35" customHeight="1" x14ac:dyDescent="0.2">
      <c r="A134" s="406"/>
      <c r="B134" s="407"/>
      <c r="C134" s="407"/>
      <c r="D134" s="407"/>
      <c r="E134" s="407"/>
      <c r="F134" s="408"/>
      <c r="G134" s="44"/>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6"/>
    </row>
    <row r="135" spans="1:50" ht="28.35" customHeight="1" x14ac:dyDescent="0.2">
      <c r="A135" s="406"/>
      <c r="B135" s="407"/>
      <c r="C135" s="407"/>
      <c r="D135" s="407"/>
      <c r="E135" s="407"/>
      <c r="F135" s="408"/>
      <c r="G135" s="44"/>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6"/>
    </row>
    <row r="136" spans="1:50" ht="28.35" customHeight="1" x14ac:dyDescent="0.2">
      <c r="A136" s="406"/>
      <c r="B136" s="407"/>
      <c r="C136" s="407"/>
      <c r="D136" s="407"/>
      <c r="E136" s="407"/>
      <c r="F136" s="408"/>
      <c r="G136" s="44"/>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6"/>
    </row>
    <row r="137" spans="1:50" ht="27.75" customHeight="1" x14ac:dyDescent="0.2">
      <c r="A137" s="406"/>
      <c r="B137" s="407"/>
      <c r="C137" s="407"/>
      <c r="D137" s="407"/>
      <c r="E137" s="407"/>
      <c r="F137" s="408"/>
      <c r="G137" s="44"/>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6"/>
    </row>
    <row r="138" spans="1:50" ht="28.35" customHeight="1" x14ac:dyDescent="0.2">
      <c r="A138" s="406"/>
      <c r="B138" s="407"/>
      <c r="C138" s="407"/>
      <c r="D138" s="407"/>
      <c r="E138" s="407"/>
      <c r="F138" s="408"/>
      <c r="G138" s="44"/>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6"/>
    </row>
    <row r="139" spans="1:50" ht="28.35" customHeight="1" x14ac:dyDescent="0.2">
      <c r="A139" s="406"/>
      <c r="B139" s="407"/>
      <c r="C139" s="407"/>
      <c r="D139" s="407"/>
      <c r="E139" s="407"/>
      <c r="F139" s="408"/>
      <c r="G139" s="44"/>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6"/>
    </row>
    <row r="140" spans="1:50" ht="28.35" customHeight="1" x14ac:dyDescent="0.2">
      <c r="A140" s="406"/>
      <c r="B140" s="407"/>
      <c r="C140" s="407"/>
      <c r="D140" s="407"/>
      <c r="E140" s="407"/>
      <c r="F140" s="408"/>
      <c r="G140" s="44"/>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6"/>
    </row>
    <row r="141" spans="1:50" ht="52.5" customHeight="1" x14ac:dyDescent="0.2">
      <c r="A141" s="406"/>
      <c r="B141" s="407"/>
      <c r="C141" s="407"/>
      <c r="D141" s="407"/>
      <c r="E141" s="407"/>
      <c r="F141" s="408"/>
      <c r="G141" s="44"/>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6"/>
    </row>
    <row r="142" spans="1:50" ht="52.5" customHeight="1" x14ac:dyDescent="0.2">
      <c r="A142" s="406"/>
      <c r="B142" s="407"/>
      <c r="C142" s="407"/>
      <c r="D142" s="407"/>
      <c r="E142" s="407"/>
      <c r="F142" s="408"/>
      <c r="G142" s="44"/>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6"/>
    </row>
    <row r="143" spans="1:50" ht="52.5" customHeight="1" x14ac:dyDescent="0.2">
      <c r="A143" s="406"/>
      <c r="B143" s="407"/>
      <c r="C143" s="407"/>
      <c r="D143" s="407"/>
      <c r="E143" s="407"/>
      <c r="F143" s="408"/>
      <c r="G143" s="44"/>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6"/>
    </row>
    <row r="144" spans="1:50" ht="29.25" customHeight="1" x14ac:dyDescent="0.2">
      <c r="A144" s="406"/>
      <c r="B144" s="407"/>
      <c r="C144" s="407"/>
      <c r="D144" s="407"/>
      <c r="E144" s="407"/>
      <c r="F144" s="408"/>
      <c r="G144" s="44"/>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6"/>
    </row>
    <row r="145" spans="1:50" ht="18.45" customHeight="1" x14ac:dyDescent="0.2">
      <c r="A145" s="406"/>
      <c r="B145" s="407"/>
      <c r="C145" s="407"/>
      <c r="D145" s="407"/>
      <c r="E145" s="407"/>
      <c r="F145" s="408"/>
      <c r="G145" s="44"/>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6"/>
    </row>
    <row r="146" spans="1:50" ht="35.25" customHeight="1" x14ac:dyDescent="0.2">
      <c r="A146" s="406"/>
      <c r="B146" s="407"/>
      <c r="C146" s="407"/>
      <c r="D146" s="407"/>
      <c r="E146" s="407"/>
      <c r="F146" s="408"/>
      <c r="G146" s="44"/>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6"/>
    </row>
    <row r="147" spans="1:50" ht="30" customHeight="1" x14ac:dyDescent="0.2">
      <c r="A147" s="406"/>
      <c r="B147" s="407"/>
      <c r="C147" s="407"/>
      <c r="D147" s="407"/>
      <c r="E147" s="407"/>
      <c r="F147" s="408"/>
      <c r="G147" s="44"/>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6"/>
    </row>
    <row r="148" spans="1:50" ht="24.75" customHeight="1" x14ac:dyDescent="0.2">
      <c r="A148" s="406"/>
      <c r="B148" s="407"/>
      <c r="C148" s="407"/>
      <c r="D148" s="407"/>
      <c r="E148" s="407"/>
      <c r="F148" s="408"/>
      <c r="G148" s="44"/>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6"/>
    </row>
    <row r="149" spans="1:50" ht="24.75" customHeight="1" x14ac:dyDescent="0.2">
      <c r="A149" s="406"/>
      <c r="B149" s="407"/>
      <c r="C149" s="407"/>
      <c r="D149" s="407"/>
      <c r="E149" s="407"/>
      <c r="F149" s="408"/>
      <c r="G149" s="44"/>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6"/>
    </row>
    <row r="150" spans="1:50" ht="24.75" customHeight="1" x14ac:dyDescent="0.2">
      <c r="A150" s="406"/>
      <c r="B150" s="407"/>
      <c r="C150" s="407"/>
      <c r="D150" s="407"/>
      <c r="E150" s="407"/>
      <c r="F150" s="408"/>
      <c r="G150" s="44"/>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6"/>
    </row>
    <row r="151" spans="1:50" ht="24.75" customHeight="1" x14ac:dyDescent="0.2">
      <c r="A151" s="406"/>
      <c r="B151" s="407"/>
      <c r="C151" s="407"/>
      <c r="D151" s="407"/>
      <c r="E151" s="407"/>
      <c r="F151" s="408"/>
      <c r="G151" s="44"/>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6"/>
    </row>
    <row r="152" spans="1:50" ht="24.75" customHeight="1" x14ac:dyDescent="0.2">
      <c r="A152" s="406"/>
      <c r="B152" s="407"/>
      <c r="C152" s="407"/>
      <c r="D152" s="407"/>
      <c r="E152" s="407"/>
      <c r="F152" s="408"/>
      <c r="G152" s="44"/>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6"/>
    </row>
    <row r="153" spans="1:50" ht="24.75" customHeight="1" x14ac:dyDescent="0.2">
      <c r="A153" s="406"/>
      <c r="B153" s="407"/>
      <c r="C153" s="407"/>
      <c r="D153" s="407"/>
      <c r="E153" s="407"/>
      <c r="F153" s="408"/>
      <c r="G153" s="44"/>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6"/>
    </row>
    <row r="154" spans="1:50" ht="24.75" customHeight="1" x14ac:dyDescent="0.2">
      <c r="A154" s="406"/>
      <c r="B154" s="407"/>
      <c r="C154" s="407"/>
      <c r="D154" s="407"/>
      <c r="E154" s="407"/>
      <c r="F154" s="408"/>
      <c r="G154" s="44"/>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6"/>
    </row>
    <row r="155" spans="1:50" ht="24.75" customHeight="1" x14ac:dyDescent="0.2">
      <c r="A155" s="406"/>
      <c r="B155" s="407"/>
      <c r="C155" s="407"/>
      <c r="D155" s="407"/>
      <c r="E155" s="407"/>
      <c r="F155" s="408"/>
      <c r="G155" s="44"/>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6"/>
    </row>
    <row r="156" spans="1:50" ht="24.75" customHeight="1" x14ac:dyDescent="0.2">
      <c r="A156" s="406"/>
      <c r="B156" s="407"/>
      <c r="C156" s="407"/>
      <c r="D156" s="407"/>
      <c r="E156" s="407"/>
      <c r="F156" s="408"/>
      <c r="G156" s="44"/>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6"/>
    </row>
    <row r="157" spans="1:50" ht="24.75" customHeight="1" x14ac:dyDescent="0.2">
      <c r="A157" s="406"/>
      <c r="B157" s="407"/>
      <c r="C157" s="407"/>
      <c r="D157" s="407"/>
      <c r="E157" s="407"/>
      <c r="F157" s="408"/>
      <c r="G157" s="44"/>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6"/>
    </row>
    <row r="158" spans="1:50" ht="24.75" customHeight="1" x14ac:dyDescent="0.2">
      <c r="A158" s="406"/>
      <c r="B158" s="407"/>
      <c r="C158" s="407"/>
      <c r="D158" s="407"/>
      <c r="E158" s="407"/>
      <c r="F158" s="408"/>
      <c r="G158" s="44"/>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6"/>
    </row>
    <row r="159" spans="1:50" ht="24.75" customHeight="1" x14ac:dyDescent="0.2">
      <c r="A159" s="406"/>
      <c r="B159" s="407"/>
      <c r="C159" s="407"/>
      <c r="D159" s="407"/>
      <c r="E159" s="407"/>
      <c r="F159" s="408"/>
      <c r="G159" s="44"/>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6"/>
    </row>
    <row r="160" spans="1:50" ht="24.75" customHeight="1" x14ac:dyDescent="0.2">
      <c r="A160" s="406"/>
      <c r="B160" s="407"/>
      <c r="C160" s="407"/>
      <c r="D160" s="407"/>
      <c r="E160" s="407"/>
      <c r="F160" s="408"/>
      <c r="G160" s="44"/>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6"/>
    </row>
    <row r="161" spans="1:51" ht="25.5" customHeight="1" x14ac:dyDescent="0.2">
      <c r="A161" s="406"/>
      <c r="B161" s="407"/>
      <c r="C161" s="407"/>
      <c r="D161" s="407"/>
      <c r="E161" s="407"/>
      <c r="F161" s="408"/>
      <c r="G161" s="44"/>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6"/>
    </row>
    <row r="162" spans="1:51" ht="24.75" customHeight="1" thickBot="1" x14ac:dyDescent="0.25">
      <c r="A162" s="409"/>
      <c r="B162" s="410"/>
      <c r="C162" s="410"/>
      <c r="D162" s="410"/>
      <c r="E162" s="410"/>
      <c r="F162" s="411"/>
      <c r="G162" s="47"/>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9"/>
    </row>
    <row r="163" spans="1:51" ht="24.75" customHeight="1" x14ac:dyDescent="0.2">
      <c r="A163" s="422" t="s">
        <v>273</v>
      </c>
      <c r="B163" s="423"/>
      <c r="C163" s="423"/>
      <c r="D163" s="423"/>
      <c r="E163" s="423"/>
      <c r="F163" s="424"/>
      <c r="G163" s="354" t="s">
        <v>670</v>
      </c>
      <c r="H163" s="355"/>
      <c r="I163" s="355"/>
      <c r="J163" s="355"/>
      <c r="K163" s="355"/>
      <c r="L163" s="355"/>
      <c r="M163" s="355"/>
      <c r="N163" s="355"/>
      <c r="O163" s="355"/>
      <c r="P163" s="355"/>
      <c r="Q163" s="355"/>
      <c r="R163" s="355"/>
      <c r="S163" s="355"/>
      <c r="T163" s="355"/>
      <c r="U163" s="355"/>
      <c r="V163" s="355"/>
      <c r="W163" s="355"/>
      <c r="X163" s="355"/>
      <c r="Y163" s="355"/>
      <c r="Z163" s="355"/>
      <c r="AA163" s="355"/>
      <c r="AB163" s="356"/>
      <c r="AC163" s="354" t="s">
        <v>670</v>
      </c>
      <c r="AD163" s="355"/>
      <c r="AE163" s="355"/>
      <c r="AF163" s="355"/>
      <c r="AG163" s="355"/>
      <c r="AH163" s="355"/>
      <c r="AI163" s="355"/>
      <c r="AJ163" s="355"/>
      <c r="AK163" s="355"/>
      <c r="AL163" s="355"/>
      <c r="AM163" s="355"/>
      <c r="AN163" s="355"/>
      <c r="AO163" s="355"/>
      <c r="AP163" s="355"/>
      <c r="AQ163" s="355"/>
      <c r="AR163" s="355"/>
      <c r="AS163" s="355"/>
      <c r="AT163" s="355"/>
      <c r="AU163" s="355"/>
      <c r="AV163" s="355"/>
      <c r="AW163" s="355"/>
      <c r="AX163" s="608"/>
    </row>
    <row r="164" spans="1:51" ht="24.75" customHeight="1" x14ac:dyDescent="0.2">
      <c r="A164" s="425"/>
      <c r="B164" s="426"/>
      <c r="C164" s="426"/>
      <c r="D164" s="426"/>
      <c r="E164" s="426"/>
      <c r="F164" s="427"/>
      <c r="G164" s="470" t="s">
        <v>17</v>
      </c>
      <c r="H164" s="471"/>
      <c r="I164" s="471"/>
      <c r="J164" s="471"/>
      <c r="K164" s="471"/>
      <c r="L164" s="472" t="s">
        <v>18</v>
      </c>
      <c r="M164" s="471"/>
      <c r="N164" s="471"/>
      <c r="O164" s="471"/>
      <c r="P164" s="471"/>
      <c r="Q164" s="471"/>
      <c r="R164" s="471"/>
      <c r="S164" s="471"/>
      <c r="T164" s="471"/>
      <c r="U164" s="471"/>
      <c r="V164" s="471"/>
      <c r="W164" s="471"/>
      <c r="X164" s="473"/>
      <c r="Y164" s="613" t="s">
        <v>19</v>
      </c>
      <c r="Z164" s="614"/>
      <c r="AA164" s="614"/>
      <c r="AB164" s="615"/>
      <c r="AC164" s="470" t="s">
        <v>17</v>
      </c>
      <c r="AD164" s="471"/>
      <c r="AE164" s="471"/>
      <c r="AF164" s="471"/>
      <c r="AG164" s="471"/>
      <c r="AH164" s="472" t="s">
        <v>18</v>
      </c>
      <c r="AI164" s="471"/>
      <c r="AJ164" s="471"/>
      <c r="AK164" s="471"/>
      <c r="AL164" s="471"/>
      <c r="AM164" s="471"/>
      <c r="AN164" s="471"/>
      <c r="AO164" s="471"/>
      <c r="AP164" s="471"/>
      <c r="AQ164" s="471"/>
      <c r="AR164" s="471"/>
      <c r="AS164" s="471"/>
      <c r="AT164" s="473"/>
      <c r="AU164" s="613" t="s">
        <v>19</v>
      </c>
      <c r="AV164" s="614"/>
      <c r="AW164" s="614"/>
      <c r="AX164" s="668"/>
    </row>
    <row r="165" spans="1:51" ht="38.25" customHeight="1" x14ac:dyDescent="0.2">
      <c r="A165" s="425"/>
      <c r="B165" s="426"/>
      <c r="C165" s="426"/>
      <c r="D165" s="426"/>
      <c r="E165" s="426"/>
      <c r="F165" s="427"/>
      <c r="G165" s="483" t="s">
        <v>656</v>
      </c>
      <c r="H165" s="484"/>
      <c r="I165" s="484"/>
      <c r="J165" s="484"/>
      <c r="K165" s="485"/>
      <c r="L165" s="480" t="s">
        <v>658</v>
      </c>
      <c r="M165" s="481"/>
      <c r="N165" s="481"/>
      <c r="O165" s="481"/>
      <c r="P165" s="481"/>
      <c r="Q165" s="481"/>
      <c r="R165" s="481"/>
      <c r="S165" s="481"/>
      <c r="T165" s="481"/>
      <c r="U165" s="481"/>
      <c r="V165" s="481"/>
      <c r="W165" s="481"/>
      <c r="X165" s="482"/>
      <c r="Y165" s="347">
        <v>288</v>
      </c>
      <c r="Z165" s="348"/>
      <c r="AA165" s="348"/>
      <c r="AB165" s="619"/>
      <c r="AC165" s="483" t="s">
        <v>656</v>
      </c>
      <c r="AD165" s="484"/>
      <c r="AE165" s="484"/>
      <c r="AF165" s="484"/>
      <c r="AG165" s="485"/>
      <c r="AH165" s="480" t="s">
        <v>667</v>
      </c>
      <c r="AI165" s="481"/>
      <c r="AJ165" s="481"/>
      <c r="AK165" s="481"/>
      <c r="AL165" s="481"/>
      <c r="AM165" s="481"/>
      <c r="AN165" s="481"/>
      <c r="AO165" s="481"/>
      <c r="AP165" s="481"/>
      <c r="AQ165" s="481"/>
      <c r="AR165" s="481"/>
      <c r="AS165" s="481"/>
      <c r="AT165" s="482"/>
      <c r="AU165" s="347">
        <v>17</v>
      </c>
      <c r="AV165" s="348"/>
      <c r="AW165" s="348"/>
      <c r="AX165" s="349"/>
    </row>
    <row r="166" spans="1:51" ht="48.75" customHeight="1" x14ac:dyDescent="0.2">
      <c r="A166" s="425"/>
      <c r="B166" s="426"/>
      <c r="C166" s="426"/>
      <c r="D166" s="426"/>
      <c r="E166" s="426"/>
      <c r="F166" s="427"/>
      <c r="G166" s="396" t="s">
        <v>656</v>
      </c>
      <c r="H166" s="397"/>
      <c r="I166" s="397"/>
      <c r="J166" s="397"/>
      <c r="K166" s="398"/>
      <c r="L166" s="388" t="s">
        <v>730</v>
      </c>
      <c r="M166" s="389"/>
      <c r="N166" s="389"/>
      <c r="O166" s="389"/>
      <c r="P166" s="389"/>
      <c r="Q166" s="389"/>
      <c r="R166" s="389"/>
      <c r="S166" s="389"/>
      <c r="T166" s="389"/>
      <c r="U166" s="389"/>
      <c r="V166" s="389"/>
      <c r="W166" s="389"/>
      <c r="X166" s="390"/>
      <c r="Y166" s="391">
        <v>224</v>
      </c>
      <c r="Z166" s="392"/>
      <c r="AA166" s="392"/>
      <c r="AB166" s="401"/>
      <c r="AC166" s="396" t="s">
        <v>656</v>
      </c>
      <c r="AD166" s="397"/>
      <c r="AE166" s="397"/>
      <c r="AF166" s="397"/>
      <c r="AG166" s="398"/>
      <c r="AH166" s="388" t="s">
        <v>668</v>
      </c>
      <c r="AI166" s="389"/>
      <c r="AJ166" s="389"/>
      <c r="AK166" s="389"/>
      <c r="AL166" s="389"/>
      <c r="AM166" s="389"/>
      <c r="AN166" s="389"/>
      <c r="AO166" s="389"/>
      <c r="AP166" s="389"/>
      <c r="AQ166" s="389"/>
      <c r="AR166" s="389"/>
      <c r="AS166" s="389"/>
      <c r="AT166" s="390"/>
      <c r="AU166" s="391">
        <v>11</v>
      </c>
      <c r="AV166" s="392"/>
      <c r="AW166" s="392"/>
      <c r="AX166" s="393"/>
    </row>
    <row r="167" spans="1:51" ht="53.25" customHeight="1" x14ac:dyDescent="0.2">
      <c r="A167" s="425"/>
      <c r="B167" s="426"/>
      <c r="C167" s="426"/>
      <c r="D167" s="426"/>
      <c r="E167" s="426"/>
      <c r="F167" s="427"/>
      <c r="G167" s="396" t="s">
        <v>657</v>
      </c>
      <c r="H167" s="397"/>
      <c r="I167" s="397"/>
      <c r="J167" s="397"/>
      <c r="K167" s="398"/>
      <c r="L167" s="388" t="s">
        <v>659</v>
      </c>
      <c r="M167" s="389"/>
      <c r="N167" s="389"/>
      <c r="O167" s="389"/>
      <c r="P167" s="389"/>
      <c r="Q167" s="389"/>
      <c r="R167" s="389"/>
      <c r="S167" s="389"/>
      <c r="T167" s="389"/>
      <c r="U167" s="389"/>
      <c r="V167" s="389"/>
      <c r="W167" s="389"/>
      <c r="X167" s="390"/>
      <c r="Y167" s="391">
        <v>176</v>
      </c>
      <c r="Z167" s="392"/>
      <c r="AA167" s="392"/>
      <c r="AB167" s="401"/>
      <c r="AC167" s="396" t="s">
        <v>657</v>
      </c>
      <c r="AD167" s="397"/>
      <c r="AE167" s="397"/>
      <c r="AF167" s="397"/>
      <c r="AG167" s="398"/>
      <c r="AH167" s="388" t="s">
        <v>672</v>
      </c>
      <c r="AI167" s="389"/>
      <c r="AJ167" s="389"/>
      <c r="AK167" s="389"/>
      <c r="AL167" s="389"/>
      <c r="AM167" s="389"/>
      <c r="AN167" s="389"/>
      <c r="AO167" s="389"/>
      <c r="AP167" s="389"/>
      <c r="AQ167" s="389"/>
      <c r="AR167" s="389"/>
      <c r="AS167" s="389"/>
      <c r="AT167" s="390"/>
      <c r="AU167" s="391">
        <v>8</v>
      </c>
      <c r="AV167" s="392"/>
      <c r="AW167" s="392"/>
      <c r="AX167" s="393"/>
    </row>
    <row r="168" spans="1:51" ht="66.75" customHeight="1" x14ac:dyDescent="0.2">
      <c r="A168" s="425"/>
      <c r="B168" s="426"/>
      <c r="C168" s="426"/>
      <c r="D168" s="426"/>
      <c r="E168" s="426"/>
      <c r="F168" s="427"/>
      <c r="G168" s="396" t="s">
        <v>656</v>
      </c>
      <c r="H168" s="397"/>
      <c r="I168" s="397"/>
      <c r="J168" s="397"/>
      <c r="K168" s="398"/>
      <c r="L168" s="388" t="s">
        <v>660</v>
      </c>
      <c r="M168" s="389"/>
      <c r="N168" s="389"/>
      <c r="O168" s="389"/>
      <c r="P168" s="389"/>
      <c r="Q168" s="389"/>
      <c r="R168" s="389"/>
      <c r="S168" s="389"/>
      <c r="T168" s="389"/>
      <c r="U168" s="389"/>
      <c r="V168" s="389"/>
      <c r="W168" s="389"/>
      <c r="X168" s="390"/>
      <c r="Y168" s="391">
        <v>137</v>
      </c>
      <c r="Z168" s="392"/>
      <c r="AA168" s="392"/>
      <c r="AB168" s="401"/>
      <c r="AC168" s="396" t="s">
        <v>656</v>
      </c>
      <c r="AD168" s="397"/>
      <c r="AE168" s="397"/>
      <c r="AF168" s="397"/>
      <c r="AG168" s="398"/>
      <c r="AH168" s="388" t="s">
        <v>669</v>
      </c>
      <c r="AI168" s="389"/>
      <c r="AJ168" s="389"/>
      <c r="AK168" s="389"/>
      <c r="AL168" s="389"/>
      <c r="AM168" s="389"/>
      <c r="AN168" s="389"/>
      <c r="AO168" s="389"/>
      <c r="AP168" s="389"/>
      <c r="AQ168" s="389"/>
      <c r="AR168" s="389"/>
      <c r="AS168" s="389"/>
      <c r="AT168" s="390"/>
      <c r="AU168" s="391">
        <v>4</v>
      </c>
      <c r="AV168" s="392"/>
      <c r="AW168" s="392"/>
      <c r="AX168" s="393"/>
    </row>
    <row r="169" spans="1:51" ht="38.25" customHeight="1" x14ac:dyDescent="0.2">
      <c r="A169" s="425"/>
      <c r="B169" s="426"/>
      <c r="C169" s="426"/>
      <c r="D169" s="426"/>
      <c r="E169" s="426"/>
      <c r="F169" s="427"/>
      <c r="G169" s="396" t="s">
        <v>656</v>
      </c>
      <c r="H169" s="397"/>
      <c r="I169" s="397"/>
      <c r="J169" s="397"/>
      <c r="K169" s="398"/>
      <c r="L169" s="388" t="s">
        <v>663</v>
      </c>
      <c r="M169" s="389"/>
      <c r="N169" s="389"/>
      <c r="O169" s="389"/>
      <c r="P169" s="389"/>
      <c r="Q169" s="389"/>
      <c r="R169" s="389"/>
      <c r="S169" s="389"/>
      <c r="T169" s="389"/>
      <c r="U169" s="389"/>
      <c r="V169" s="389"/>
      <c r="W169" s="389"/>
      <c r="X169" s="390"/>
      <c r="Y169" s="391">
        <v>91</v>
      </c>
      <c r="Z169" s="392"/>
      <c r="AA169" s="392"/>
      <c r="AB169" s="401"/>
      <c r="AC169" s="396"/>
      <c r="AD169" s="397"/>
      <c r="AE169" s="397"/>
      <c r="AF169" s="397"/>
      <c r="AG169" s="398"/>
      <c r="AH169" s="388"/>
      <c r="AI169" s="389"/>
      <c r="AJ169" s="389"/>
      <c r="AK169" s="389"/>
      <c r="AL169" s="389"/>
      <c r="AM169" s="389"/>
      <c r="AN169" s="389"/>
      <c r="AO169" s="389"/>
      <c r="AP169" s="389"/>
      <c r="AQ169" s="389"/>
      <c r="AR169" s="389"/>
      <c r="AS169" s="389"/>
      <c r="AT169" s="390"/>
      <c r="AU169" s="391"/>
      <c r="AV169" s="392"/>
      <c r="AW169" s="392"/>
      <c r="AX169" s="393"/>
    </row>
    <row r="170" spans="1:51" ht="38.25" customHeight="1" x14ac:dyDescent="0.2">
      <c r="A170" s="425"/>
      <c r="B170" s="426"/>
      <c r="C170" s="426"/>
      <c r="D170" s="426"/>
      <c r="E170" s="426"/>
      <c r="F170" s="427"/>
      <c r="G170" s="396" t="s">
        <v>656</v>
      </c>
      <c r="H170" s="428"/>
      <c r="I170" s="428"/>
      <c r="J170" s="428"/>
      <c r="K170" s="429"/>
      <c r="L170" s="388" t="s">
        <v>661</v>
      </c>
      <c r="M170" s="418"/>
      <c r="N170" s="418"/>
      <c r="O170" s="418"/>
      <c r="P170" s="418"/>
      <c r="Q170" s="418"/>
      <c r="R170" s="418"/>
      <c r="S170" s="418"/>
      <c r="T170" s="418"/>
      <c r="U170" s="418"/>
      <c r="V170" s="418"/>
      <c r="W170" s="418"/>
      <c r="X170" s="419"/>
      <c r="Y170" s="391">
        <v>88</v>
      </c>
      <c r="Z170" s="392"/>
      <c r="AA170" s="392"/>
      <c r="AB170" s="401"/>
      <c r="AC170" s="396"/>
      <c r="AD170" s="397"/>
      <c r="AE170" s="397"/>
      <c r="AF170" s="397"/>
      <c r="AG170" s="398"/>
      <c r="AH170" s="388"/>
      <c r="AI170" s="389"/>
      <c r="AJ170" s="389"/>
      <c r="AK170" s="389"/>
      <c r="AL170" s="389"/>
      <c r="AM170" s="389"/>
      <c r="AN170" s="389"/>
      <c r="AO170" s="389"/>
      <c r="AP170" s="389"/>
      <c r="AQ170" s="389"/>
      <c r="AR170" s="389"/>
      <c r="AS170" s="389"/>
      <c r="AT170" s="390"/>
      <c r="AU170" s="391"/>
      <c r="AV170" s="392"/>
      <c r="AW170" s="392"/>
      <c r="AX170" s="393"/>
    </row>
    <row r="171" spans="1:51" ht="38.25" customHeight="1" x14ac:dyDescent="0.2">
      <c r="A171" s="425"/>
      <c r="B171" s="426"/>
      <c r="C171" s="426"/>
      <c r="D171" s="426"/>
      <c r="E171" s="426"/>
      <c r="F171" s="427"/>
      <c r="G171" s="396" t="s">
        <v>656</v>
      </c>
      <c r="H171" s="428"/>
      <c r="I171" s="428"/>
      <c r="J171" s="428"/>
      <c r="K171" s="429"/>
      <c r="L171" s="388" t="s">
        <v>662</v>
      </c>
      <c r="M171" s="418"/>
      <c r="N171" s="418"/>
      <c r="O171" s="418"/>
      <c r="P171" s="418"/>
      <c r="Q171" s="418"/>
      <c r="R171" s="418"/>
      <c r="S171" s="418"/>
      <c r="T171" s="418"/>
      <c r="U171" s="418"/>
      <c r="V171" s="418"/>
      <c r="W171" s="418"/>
      <c r="X171" s="419"/>
      <c r="Y171" s="391">
        <v>86</v>
      </c>
      <c r="Z171" s="392"/>
      <c r="AA171" s="392"/>
      <c r="AB171" s="401"/>
      <c r="AC171" s="396"/>
      <c r="AD171" s="397"/>
      <c r="AE171" s="397"/>
      <c r="AF171" s="397"/>
      <c r="AG171" s="398"/>
      <c r="AH171" s="388"/>
      <c r="AI171" s="389"/>
      <c r="AJ171" s="389"/>
      <c r="AK171" s="389"/>
      <c r="AL171" s="389"/>
      <c r="AM171" s="389"/>
      <c r="AN171" s="389"/>
      <c r="AO171" s="389"/>
      <c r="AP171" s="389"/>
      <c r="AQ171" s="389"/>
      <c r="AR171" s="389"/>
      <c r="AS171" s="389"/>
      <c r="AT171" s="390"/>
      <c r="AU171" s="391"/>
      <c r="AV171" s="392"/>
      <c r="AW171" s="392"/>
      <c r="AX171" s="393"/>
    </row>
    <row r="172" spans="1:51" ht="38.25" customHeight="1" x14ac:dyDescent="0.2">
      <c r="A172" s="425"/>
      <c r="B172" s="426"/>
      <c r="C172" s="426"/>
      <c r="D172" s="426"/>
      <c r="E172" s="426"/>
      <c r="F172" s="427"/>
      <c r="G172" s="396" t="s">
        <v>656</v>
      </c>
      <c r="H172" s="397"/>
      <c r="I172" s="397"/>
      <c r="J172" s="397"/>
      <c r="K172" s="398"/>
      <c r="L172" s="388" t="s">
        <v>664</v>
      </c>
      <c r="M172" s="389"/>
      <c r="N172" s="389"/>
      <c r="O172" s="389"/>
      <c r="P172" s="389"/>
      <c r="Q172" s="389"/>
      <c r="R172" s="389"/>
      <c r="S172" s="389"/>
      <c r="T172" s="389"/>
      <c r="U172" s="389"/>
      <c r="V172" s="389"/>
      <c r="W172" s="389"/>
      <c r="X172" s="390"/>
      <c r="Y172" s="391">
        <v>64</v>
      </c>
      <c r="Z172" s="392"/>
      <c r="AA172" s="392"/>
      <c r="AB172" s="401"/>
      <c r="AC172" s="396"/>
      <c r="AD172" s="397"/>
      <c r="AE172" s="397"/>
      <c r="AF172" s="397"/>
      <c r="AG172" s="398"/>
      <c r="AH172" s="388"/>
      <c r="AI172" s="389"/>
      <c r="AJ172" s="389"/>
      <c r="AK172" s="389"/>
      <c r="AL172" s="389"/>
      <c r="AM172" s="389"/>
      <c r="AN172" s="389"/>
      <c r="AO172" s="389"/>
      <c r="AP172" s="389"/>
      <c r="AQ172" s="389"/>
      <c r="AR172" s="389"/>
      <c r="AS172" s="389"/>
      <c r="AT172" s="390"/>
      <c r="AU172" s="391"/>
      <c r="AV172" s="392"/>
      <c r="AW172" s="392"/>
      <c r="AX172" s="393"/>
    </row>
    <row r="173" spans="1:51" ht="38.25" customHeight="1" x14ac:dyDescent="0.2">
      <c r="A173" s="425"/>
      <c r="B173" s="426"/>
      <c r="C173" s="426"/>
      <c r="D173" s="426"/>
      <c r="E173" s="426"/>
      <c r="F173" s="427"/>
      <c r="G173" s="396" t="s">
        <v>656</v>
      </c>
      <c r="H173" s="397"/>
      <c r="I173" s="397"/>
      <c r="J173" s="397"/>
      <c r="K173" s="398"/>
      <c r="L173" s="388" t="s">
        <v>665</v>
      </c>
      <c r="M173" s="389"/>
      <c r="N173" s="389"/>
      <c r="O173" s="389"/>
      <c r="P173" s="389"/>
      <c r="Q173" s="389"/>
      <c r="R173" s="389"/>
      <c r="S173" s="389"/>
      <c r="T173" s="389"/>
      <c r="U173" s="389"/>
      <c r="V173" s="389"/>
      <c r="W173" s="389"/>
      <c r="X173" s="390"/>
      <c r="Y173" s="391">
        <v>39</v>
      </c>
      <c r="Z173" s="392"/>
      <c r="AA173" s="392"/>
      <c r="AB173" s="401"/>
      <c r="AC173" s="396"/>
      <c r="AD173" s="397"/>
      <c r="AE173" s="397"/>
      <c r="AF173" s="397"/>
      <c r="AG173" s="398"/>
      <c r="AH173" s="388"/>
      <c r="AI173" s="389"/>
      <c r="AJ173" s="389"/>
      <c r="AK173" s="389"/>
      <c r="AL173" s="389"/>
      <c r="AM173" s="389"/>
      <c r="AN173" s="389"/>
      <c r="AO173" s="389"/>
      <c r="AP173" s="389"/>
      <c r="AQ173" s="389"/>
      <c r="AR173" s="389"/>
      <c r="AS173" s="389"/>
      <c r="AT173" s="390"/>
      <c r="AU173" s="391"/>
      <c r="AV173" s="392"/>
      <c r="AW173" s="392"/>
      <c r="AX173" s="393"/>
    </row>
    <row r="174" spans="1:51" ht="38.25" customHeight="1" x14ac:dyDescent="0.2">
      <c r="A174" s="425"/>
      <c r="B174" s="426"/>
      <c r="C174" s="426"/>
      <c r="D174" s="426"/>
      <c r="E174" s="426"/>
      <c r="F174" s="427"/>
      <c r="G174" s="396" t="s">
        <v>656</v>
      </c>
      <c r="H174" s="397"/>
      <c r="I174" s="397"/>
      <c r="J174" s="397"/>
      <c r="K174" s="398"/>
      <c r="L174" s="388" t="s">
        <v>666</v>
      </c>
      <c r="M174" s="389"/>
      <c r="N174" s="389"/>
      <c r="O174" s="389"/>
      <c r="P174" s="389"/>
      <c r="Q174" s="389"/>
      <c r="R174" s="389"/>
      <c r="S174" s="389"/>
      <c r="T174" s="389"/>
      <c r="U174" s="389"/>
      <c r="V174" s="389"/>
      <c r="W174" s="389"/>
      <c r="X174" s="390"/>
      <c r="Y174" s="391">
        <v>37</v>
      </c>
      <c r="Z174" s="392"/>
      <c r="AA174" s="392"/>
      <c r="AB174" s="401"/>
      <c r="AC174" s="396"/>
      <c r="AD174" s="397"/>
      <c r="AE174" s="397"/>
      <c r="AF174" s="397"/>
      <c r="AG174" s="398"/>
      <c r="AH174" s="388"/>
      <c r="AI174" s="389"/>
      <c r="AJ174" s="389"/>
      <c r="AK174" s="389"/>
      <c r="AL174" s="389"/>
      <c r="AM174" s="389"/>
      <c r="AN174" s="389"/>
      <c r="AO174" s="389"/>
      <c r="AP174" s="389"/>
      <c r="AQ174" s="389"/>
      <c r="AR174" s="389"/>
      <c r="AS174" s="389"/>
      <c r="AT174" s="390"/>
      <c r="AU174" s="391"/>
      <c r="AV174" s="392"/>
      <c r="AW174" s="392"/>
      <c r="AX174" s="393"/>
    </row>
    <row r="175" spans="1:51" ht="24.75" customHeight="1" thickBot="1" x14ac:dyDescent="0.25">
      <c r="A175" s="425"/>
      <c r="B175" s="426"/>
      <c r="C175" s="426"/>
      <c r="D175" s="426"/>
      <c r="E175" s="426"/>
      <c r="F175" s="427"/>
      <c r="G175" s="634" t="s">
        <v>20</v>
      </c>
      <c r="H175" s="635"/>
      <c r="I175" s="635"/>
      <c r="J175" s="635"/>
      <c r="K175" s="635"/>
      <c r="L175" s="636"/>
      <c r="M175" s="637"/>
      <c r="N175" s="637"/>
      <c r="O175" s="637"/>
      <c r="P175" s="637"/>
      <c r="Q175" s="637"/>
      <c r="R175" s="637"/>
      <c r="S175" s="637"/>
      <c r="T175" s="637"/>
      <c r="U175" s="637"/>
      <c r="V175" s="637"/>
      <c r="W175" s="637"/>
      <c r="X175" s="638"/>
      <c r="Y175" s="639">
        <f>SUM(Y165:AB174)</f>
        <v>1230</v>
      </c>
      <c r="Z175" s="640"/>
      <c r="AA175" s="640"/>
      <c r="AB175" s="641"/>
      <c r="AC175" s="634" t="s">
        <v>20</v>
      </c>
      <c r="AD175" s="635"/>
      <c r="AE175" s="635"/>
      <c r="AF175" s="635"/>
      <c r="AG175" s="635"/>
      <c r="AH175" s="636"/>
      <c r="AI175" s="637"/>
      <c r="AJ175" s="637"/>
      <c r="AK175" s="637"/>
      <c r="AL175" s="637"/>
      <c r="AM175" s="637"/>
      <c r="AN175" s="637"/>
      <c r="AO175" s="637"/>
      <c r="AP175" s="637"/>
      <c r="AQ175" s="637"/>
      <c r="AR175" s="637"/>
      <c r="AS175" s="637"/>
      <c r="AT175" s="638"/>
      <c r="AU175" s="639">
        <f>SUM(AU165:AX174)</f>
        <v>40</v>
      </c>
      <c r="AV175" s="640"/>
      <c r="AW175" s="640"/>
      <c r="AX175" s="642"/>
    </row>
    <row r="176" spans="1:51" ht="24.75" customHeight="1" x14ac:dyDescent="0.2">
      <c r="A176" s="425"/>
      <c r="B176" s="426"/>
      <c r="C176" s="426"/>
      <c r="D176" s="426"/>
      <c r="E176" s="426"/>
      <c r="F176" s="427"/>
      <c r="G176" s="354" t="s">
        <v>671</v>
      </c>
      <c r="H176" s="355"/>
      <c r="I176" s="355"/>
      <c r="J176" s="355"/>
      <c r="K176" s="355"/>
      <c r="L176" s="355"/>
      <c r="M176" s="355"/>
      <c r="N176" s="355"/>
      <c r="O176" s="355"/>
      <c r="P176" s="355"/>
      <c r="Q176" s="355"/>
      <c r="R176" s="355"/>
      <c r="S176" s="355"/>
      <c r="T176" s="355"/>
      <c r="U176" s="355"/>
      <c r="V176" s="355"/>
      <c r="W176" s="355"/>
      <c r="X176" s="355"/>
      <c r="Y176" s="355"/>
      <c r="Z176" s="355"/>
      <c r="AA176" s="355"/>
      <c r="AB176" s="356"/>
      <c r="AC176" s="354" t="s">
        <v>731</v>
      </c>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608"/>
      <c r="AY176">
        <f>COUNTA($G$178,$AC$178)</f>
        <v>2</v>
      </c>
    </row>
    <row r="177" spans="1:58" ht="24.75" customHeight="1" x14ac:dyDescent="0.2">
      <c r="A177" s="425"/>
      <c r="B177" s="426"/>
      <c r="C177" s="426"/>
      <c r="D177" s="426"/>
      <c r="E177" s="426"/>
      <c r="F177" s="427"/>
      <c r="G177" s="470" t="s">
        <v>17</v>
      </c>
      <c r="H177" s="471"/>
      <c r="I177" s="471"/>
      <c r="J177" s="471"/>
      <c r="K177" s="471"/>
      <c r="L177" s="472" t="s">
        <v>18</v>
      </c>
      <c r="M177" s="471"/>
      <c r="N177" s="471"/>
      <c r="O177" s="471"/>
      <c r="P177" s="471"/>
      <c r="Q177" s="471"/>
      <c r="R177" s="471"/>
      <c r="S177" s="471"/>
      <c r="T177" s="471"/>
      <c r="U177" s="471"/>
      <c r="V177" s="471"/>
      <c r="W177" s="471"/>
      <c r="X177" s="473"/>
      <c r="Y177" s="613" t="s">
        <v>19</v>
      </c>
      <c r="Z177" s="614"/>
      <c r="AA177" s="614"/>
      <c r="AB177" s="615"/>
      <c r="AC177" s="470" t="s">
        <v>17</v>
      </c>
      <c r="AD177" s="471"/>
      <c r="AE177" s="471"/>
      <c r="AF177" s="471"/>
      <c r="AG177" s="471"/>
      <c r="AH177" s="472" t="s">
        <v>18</v>
      </c>
      <c r="AI177" s="471"/>
      <c r="AJ177" s="471"/>
      <c r="AK177" s="471"/>
      <c r="AL177" s="471"/>
      <c r="AM177" s="471"/>
      <c r="AN177" s="471"/>
      <c r="AO177" s="471"/>
      <c r="AP177" s="471"/>
      <c r="AQ177" s="471"/>
      <c r="AR177" s="471"/>
      <c r="AS177" s="471"/>
      <c r="AT177" s="473"/>
      <c r="AU177" s="613" t="s">
        <v>19</v>
      </c>
      <c r="AV177" s="614"/>
      <c r="AW177" s="614"/>
      <c r="AX177" s="668"/>
      <c r="AY177">
        <f>$AY$176</f>
        <v>2</v>
      </c>
    </row>
    <row r="178" spans="1:58" ht="42" customHeight="1" x14ac:dyDescent="0.2">
      <c r="A178" s="425"/>
      <c r="B178" s="426"/>
      <c r="C178" s="426"/>
      <c r="D178" s="426"/>
      <c r="E178" s="426"/>
      <c r="F178" s="427"/>
      <c r="G178" s="483" t="s">
        <v>656</v>
      </c>
      <c r="H178" s="484"/>
      <c r="I178" s="484"/>
      <c r="J178" s="484"/>
      <c r="K178" s="485"/>
      <c r="L178" s="480" t="s">
        <v>704</v>
      </c>
      <c r="M178" s="481"/>
      <c r="N178" s="481"/>
      <c r="O178" s="481"/>
      <c r="P178" s="481"/>
      <c r="Q178" s="481"/>
      <c r="R178" s="481"/>
      <c r="S178" s="481"/>
      <c r="T178" s="481"/>
      <c r="U178" s="481"/>
      <c r="V178" s="481"/>
      <c r="W178" s="481"/>
      <c r="X178" s="482"/>
      <c r="Y178" s="347">
        <v>91</v>
      </c>
      <c r="Z178" s="348"/>
      <c r="AA178" s="348"/>
      <c r="AB178" s="619"/>
      <c r="AC178" s="483" t="s">
        <v>656</v>
      </c>
      <c r="AD178" s="484"/>
      <c r="AE178" s="484"/>
      <c r="AF178" s="484"/>
      <c r="AG178" s="485"/>
      <c r="AH178" s="480" t="s">
        <v>759</v>
      </c>
      <c r="AI178" s="481"/>
      <c r="AJ178" s="481"/>
      <c r="AK178" s="481"/>
      <c r="AL178" s="481"/>
      <c r="AM178" s="481"/>
      <c r="AN178" s="481"/>
      <c r="AO178" s="481"/>
      <c r="AP178" s="481"/>
      <c r="AQ178" s="481"/>
      <c r="AR178" s="481"/>
      <c r="AS178" s="481"/>
      <c r="AT178" s="482"/>
      <c r="AU178" s="347">
        <v>22</v>
      </c>
      <c r="AV178" s="348"/>
      <c r="AW178" s="348"/>
      <c r="AX178" s="349"/>
      <c r="AY178">
        <f>$AY$176</f>
        <v>2</v>
      </c>
    </row>
    <row r="179" spans="1:58" ht="36.6" customHeight="1" x14ac:dyDescent="0.2">
      <c r="A179" s="425"/>
      <c r="B179" s="426"/>
      <c r="C179" s="426"/>
      <c r="D179" s="426"/>
      <c r="E179" s="426"/>
      <c r="F179" s="427"/>
      <c r="G179" s="396" t="s">
        <v>656</v>
      </c>
      <c r="H179" s="397"/>
      <c r="I179" s="397"/>
      <c r="J179" s="397"/>
      <c r="K179" s="398"/>
      <c r="L179" s="388" t="s">
        <v>725</v>
      </c>
      <c r="M179" s="389"/>
      <c r="N179" s="389"/>
      <c r="O179" s="389"/>
      <c r="P179" s="389"/>
      <c r="Q179" s="389"/>
      <c r="R179" s="389"/>
      <c r="S179" s="389"/>
      <c r="T179" s="389"/>
      <c r="U179" s="389"/>
      <c r="V179" s="389"/>
      <c r="W179" s="389"/>
      <c r="X179" s="390"/>
      <c r="Y179" s="391">
        <v>27</v>
      </c>
      <c r="Z179" s="392"/>
      <c r="AA179" s="392"/>
      <c r="AB179" s="401"/>
      <c r="AC179" s="396"/>
      <c r="AD179" s="397"/>
      <c r="AE179" s="397"/>
      <c r="AF179" s="397"/>
      <c r="AG179" s="398"/>
      <c r="AH179" s="388"/>
      <c r="AI179" s="389"/>
      <c r="AJ179" s="389"/>
      <c r="AK179" s="389"/>
      <c r="AL179" s="389"/>
      <c r="AM179" s="389"/>
      <c r="AN179" s="389"/>
      <c r="AO179" s="389"/>
      <c r="AP179" s="389"/>
      <c r="AQ179" s="389"/>
      <c r="AR179" s="389"/>
      <c r="AS179" s="389"/>
      <c r="AT179" s="390"/>
      <c r="AU179" s="391"/>
      <c r="AV179" s="392"/>
      <c r="AW179" s="392"/>
      <c r="AX179" s="393"/>
      <c r="AY179">
        <f>$AY$176</f>
        <v>2</v>
      </c>
    </row>
    <row r="180" spans="1:58" ht="24.75" customHeight="1" thickBot="1" x14ac:dyDescent="0.25">
      <c r="A180" s="425"/>
      <c r="B180" s="426"/>
      <c r="C180" s="426"/>
      <c r="D180" s="426"/>
      <c r="E180" s="426"/>
      <c r="F180" s="427"/>
      <c r="G180" s="634" t="s">
        <v>20</v>
      </c>
      <c r="H180" s="635"/>
      <c r="I180" s="635"/>
      <c r="J180" s="635"/>
      <c r="K180" s="635"/>
      <c r="L180" s="636"/>
      <c r="M180" s="637"/>
      <c r="N180" s="637"/>
      <c r="O180" s="637"/>
      <c r="P180" s="637"/>
      <c r="Q180" s="637"/>
      <c r="R180" s="637"/>
      <c r="S180" s="637"/>
      <c r="T180" s="637"/>
      <c r="U180" s="637"/>
      <c r="V180" s="637"/>
      <c r="W180" s="637"/>
      <c r="X180" s="638"/>
      <c r="Y180" s="639">
        <f>SUM(Y178:AB179)</f>
        <v>118</v>
      </c>
      <c r="Z180" s="640"/>
      <c r="AA180" s="640"/>
      <c r="AB180" s="641"/>
      <c r="AC180" s="634" t="s">
        <v>20</v>
      </c>
      <c r="AD180" s="635"/>
      <c r="AE180" s="635"/>
      <c r="AF180" s="635"/>
      <c r="AG180" s="635"/>
      <c r="AH180" s="636"/>
      <c r="AI180" s="637"/>
      <c r="AJ180" s="637"/>
      <c r="AK180" s="637"/>
      <c r="AL180" s="637"/>
      <c r="AM180" s="637"/>
      <c r="AN180" s="637"/>
      <c r="AO180" s="637"/>
      <c r="AP180" s="637"/>
      <c r="AQ180" s="637"/>
      <c r="AR180" s="637"/>
      <c r="AS180" s="637"/>
      <c r="AT180" s="638"/>
      <c r="AU180" s="639">
        <f>SUM(AU178:AX179)</f>
        <v>22</v>
      </c>
      <c r="AV180" s="640"/>
      <c r="AW180" s="640"/>
      <c r="AX180" s="642"/>
      <c r="AY180">
        <f>$AY$176</f>
        <v>2</v>
      </c>
    </row>
    <row r="181" spans="1:58" ht="24.75" customHeight="1" x14ac:dyDescent="0.2">
      <c r="A181" s="425"/>
      <c r="B181" s="426"/>
      <c r="C181" s="426"/>
      <c r="D181" s="426"/>
      <c r="E181" s="426"/>
      <c r="F181" s="427"/>
      <c r="G181" s="354" t="s">
        <v>733</v>
      </c>
      <c r="H181" s="355"/>
      <c r="I181" s="355"/>
      <c r="J181" s="355"/>
      <c r="K181" s="355"/>
      <c r="L181" s="355"/>
      <c r="M181" s="355"/>
      <c r="N181" s="355"/>
      <c r="O181" s="355"/>
      <c r="P181" s="355"/>
      <c r="Q181" s="355"/>
      <c r="R181" s="355"/>
      <c r="S181" s="355"/>
      <c r="T181" s="355"/>
      <c r="U181" s="355"/>
      <c r="V181" s="355"/>
      <c r="W181" s="355"/>
      <c r="X181" s="355"/>
      <c r="Y181" s="355"/>
      <c r="Z181" s="355"/>
      <c r="AA181" s="355"/>
      <c r="AB181" s="356"/>
      <c r="AC181" s="354" t="s">
        <v>724</v>
      </c>
      <c r="AD181" s="355"/>
      <c r="AE181" s="355"/>
      <c r="AF181" s="355"/>
      <c r="AG181" s="355"/>
      <c r="AH181" s="355"/>
      <c r="AI181" s="355"/>
      <c r="AJ181" s="355"/>
      <c r="AK181" s="355"/>
      <c r="AL181" s="355"/>
      <c r="AM181" s="355"/>
      <c r="AN181" s="355"/>
      <c r="AO181" s="355"/>
      <c r="AP181" s="355"/>
      <c r="AQ181" s="355"/>
      <c r="AR181" s="355"/>
      <c r="AS181" s="355"/>
      <c r="AT181" s="355"/>
      <c r="AU181" s="355"/>
      <c r="AV181" s="355"/>
      <c r="AW181" s="355"/>
      <c r="AX181" s="608"/>
      <c r="AY181">
        <f>COUNTA($G$183,$AC$183)</f>
        <v>2</v>
      </c>
    </row>
    <row r="182" spans="1:58" ht="24.75" customHeight="1" x14ac:dyDescent="0.2">
      <c r="A182" s="425"/>
      <c r="B182" s="426"/>
      <c r="C182" s="426"/>
      <c r="D182" s="426"/>
      <c r="E182" s="426"/>
      <c r="F182" s="427"/>
      <c r="G182" s="470" t="s">
        <v>17</v>
      </c>
      <c r="H182" s="471"/>
      <c r="I182" s="471"/>
      <c r="J182" s="471"/>
      <c r="K182" s="471"/>
      <c r="L182" s="472" t="s">
        <v>18</v>
      </c>
      <c r="M182" s="471"/>
      <c r="N182" s="471"/>
      <c r="O182" s="471"/>
      <c r="P182" s="471"/>
      <c r="Q182" s="471"/>
      <c r="R182" s="471"/>
      <c r="S182" s="471"/>
      <c r="T182" s="471"/>
      <c r="U182" s="471"/>
      <c r="V182" s="471"/>
      <c r="W182" s="471"/>
      <c r="X182" s="473"/>
      <c r="Y182" s="613" t="s">
        <v>19</v>
      </c>
      <c r="Z182" s="614"/>
      <c r="AA182" s="614"/>
      <c r="AB182" s="615"/>
      <c r="AC182" s="470" t="s">
        <v>17</v>
      </c>
      <c r="AD182" s="471"/>
      <c r="AE182" s="471"/>
      <c r="AF182" s="471"/>
      <c r="AG182" s="471"/>
      <c r="AH182" s="472" t="s">
        <v>18</v>
      </c>
      <c r="AI182" s="471"/>
      <c r="AJ182" s="471"/>
      <c r="AK182" s="471"/>
      <c r="AL182" s="471"/>
      <c r="AM182" s="471"/>
      <c r="AN182" s="471"/>
      <c r="AO182" s="471"/>
      <c r="AP182" s="471"/>
      <c r="AQ182" s="471"/>
      <c r="AR182" s="471"/>
      <c r="AS182" s="471"/>
      <c r="AT182" s="473"/>
      <c r="AU182" s="613" t="s">
        <v>19</v>
      </c>
      <c r="AV182" s="614"/>
      <c r="AW182" s="614"/>
      <c r="AX182" s="668"/>
      <c r="AY182">
        <f>$AY$181</f>
        <v>2</v>
      </c>
    </row>
    <row r="183" spans="1:58" ht="52.5" customHeight="1" x14ac:dyDescent="0.2">
      <c r="A183" s="425"/>
      <c r="B183" s="426"/>
      <c r="C183" s="426"/>
      <c r="D183" s="426"/>
      <c r="E183" s="426"/>
      <c r="F183" s="427"/>
      <c r="G183" s="483" t="s">
        <v>723</v>
      </c>
      <c r="H183" s="484"/>
      <c r="I183" s="484"/>
      <c r="J183" s="484"/>
      <c r="K183" s="485"/>
      <c r="L183" s="480" t="s">
        <v>732</v>
      </c>
      <c r="M183" s="481"/>
      <c r="N183" s="481"/>
      <c r="O183" s="481"/>
      <c r="P183" s="481"/>
      <c r="Q183" s="481"/>
      <c r="R183" s="481"/>
      <c r="S183" s="481"/>
      <c r="T183" s="481"/>
      <c r="U183" s="481"/>
      <c r="V183" s="481"/>
      <c r="W183" s="481"/>
      <c r="X183" s="482"/>
      <c r="Y183" s="347">
        <v>21</v>
      </c>
      <c r="Z183" s="348"/>
      <c r="AA183" s="348"/>
      <c r="AB183" s="619"/>
      <c r="AC183" s="483" t="s">
        <v>723</v>
      </c>
      <c r="AD183" s="484"/>
      <c r="AE183" s="484"/>
      <c r="AF183" s="484"/>
      <c r="AG183" s="485"/>
      <c r="AH183" s="480" t="s">
        <v>760</v>
      </c>
      <c r="AI183" s="481"/>
      <c r="AJ183" s="481"/>
      <c r="AK183" s="481"/>
      <c r="AL183" s="481"/>
      <c r="AM183" s="481"/>
      <c r="AN183" s="481"/>
      <c r="AO183" s="481"/>
      <c r="AP183" s="481"/>
      <c r="AQ183" s="481"/>
      <c r="AR183" s="481"/>
      <c r="AS183" s="481"/>
      <c r="AT183" s="482"/>
      <c r="AU183" s="347">
        <v>15</v>
      </c>
      <c r="AV183" s="348"/>
      <c r="AW183" s="348"/>
      <c r="AX183" s="349"/>
      <c r="AY183">
        <f>$AY$181</f>
        <v>2</v>
      </c>
    </row>
    <row r="184" spans="1:58" ht="24.75" customHeight="1" thickBot="1" x14ac:dyDescent="0.25">
      <c r="A184" s="425"/>
      <c r="B184" s="426"/>
      <c r="C184" s="426"/>
      <c r="D184" s="426"/>
      <c r="E184" s="426"/>
      <c r="F184" s="427"/>
      <c r="G184" s="634" t="s">
        <v>20</v>
      </c>
      <c r="H184" s="635"/>
      <c r="I184" s="635"/>
      <c r="J184" s="635"/>
      <c r="K184" s="635"/>
      <c r="L184" s="636"/>
      <c r="M184" s="637"/>
      <c r="N184" s="637"/>
      <c r="O184" s="637"/>
      <c r="P184" s="637"/>
      <c r="Q184" s="637"/>
      <c r="R184" s="637"/>
      <c r="S184" s="637"/>
      <c r="T184" s="637"/>
      <c r="U184" s="637"/>
      <c r="V184" s="637"/>
      <c r="W184" s="637"/>
      <c r="X184" s="638"/>
      <c r="Y184" s="639">
        <f>SUM(Y183:AB183)</f>
        <v>21</v>
      </c>
      <c r="Z184" s="640"/>
      <c r="AA184" s="640"/>
      <c r="AB184" s="641"/>
      <c r="AC184" s="634" t="s">
        <v>20</v>
      </c>
      <c r="AD184" s="635"/>
      <c r="AE184" s="635"/>
      <c r="AF184" s="635"/>
      <c r="AG184" s="635"/>
      <c r="AH184" s="636"/>
      <c r="AI184" s="637"/>
      <c r="AJ184" s="637"/>
      <c r="AK184" s="637"/>
      <c r="AL184" s="637"/>
      <c r="AM184" s="637"/>
      <c r="AN184" s="637"/>
      <c r="AO184" s="637"/>
      <c r="AP184" s="637"/>
      <c r="AQ184" s="637"/>
      <c r="AR184" s="637"/>
      <c r="AS184" s="637"/>
      <c r="AT184" s="638"/>
      <c r="AU184" s="639">
        <f>SUM(AU183:AX183)</f>
        <v>15</v>
      </c>
      <c r="AV184" s="640"/>
      <c r="AW184" s="640"/>
      <c r="AX184" s="642"/>
      <c r="AY184">
        <f>$AY$181</f>
        <v>2</v>
      </c>
    </row>
    <row r="185" spans="1:58" ht="24.75" customHeight="1" x14ac:dyDescent="0.2">
      <c r="A185" s="425"/>
      <c r="B185" s="426"/>
      <c r="C185" s="426"/>
      <c r="D185" s="426"/>
      <c r="E185" s="426"/>
      <c r="F185" s="427"/>
      <c r="G185" s="354" t="s">
        <v>735</v>
      </c>
      <c r="H185" s="355"/>
      <c r="I185" s="355"/>
      <c r="J185" s="355"/>
      <c r="K185" s="355"/>
      <c r="L185" s="355"/>
      <c r="M185" s="355"/>
      <c r="N185" s="355"/>
      <c r="O185" s="355"/>
      <c r="P185" s="355"/>
      <c r="Q185" s="355"/>
      <c r="R185" s="355"/>
      <c r="S185" s="355"/>
      <c r="T185" s="355"/>
      <c r="U185" s="355"/>
      <c r="V185" s="355"/>
      <c r="W185" s="355"/>
      <c r="X185" s="355"/>
      <c r="Y185" s="355"/>
      <c r="Z185" s="355"/>
      <c r="AA185" s="355"/>
      <c r="AB185" s="356"/>
      <c r="AC185" s="354" t="s">
        <v>734</v>
      </c>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608"/>
      <c r="AY185">
        <f>COUNTA($G$187,$AC$187)</f>
        <v>2</v>
      </c>
    </row>
    <row r="186" spans="1:58" ht="24.75" customHeight="1" x14ac:dyDescent="0.2">
      <c r="A186" s="425"/>
      <c r="B186" s="426"/>
      <c r="C186" s="426"/>
      <c r="D186" s="426"/>
      <c r="E186" s="426"/>
      <c r="F186" s="427"/>
      <c r="G186" s="470" t="s">
        <v>17</v>
      </c>
      <c r="H186" s="471"/>
      <c r="I186" s="471"/>
      <c r="J186" s="471"/>
      <c r="K186" s="471"/>
      <c r="L186" s="472" t="s">
        <v>18</v>
      </c>
      <c r="M186" s="471"/>
      <c r="N186" s="471"/>
      <c r="O186" s="471"/>
      <c r="P186" s="471"/>
      <c r="Q186" s="471"/>
      <c r="R186" s="471"/>
      <c r="S186" s="471"/>
      <c r="T186" s="471"/>
      <c r="U186" s="471"/>
      <c r="V186" s="471"/>
      <c r="W186" s="471"/>
      <c r="X186" s="473"/>
      <c r="Y186" s="613" t="s">
        <v>19</v>
      </c>
      <c r="Z186" s="614"/>
      <c r="AA186" s="614"/>
      <c r="AB186" s="615"/>
      <c r="AC186" s="470" t="s">
        <v>17</v>
      </c>
      <c r="AD186" s="471"/>
      <c r="AE186" s="471"/>
      <c r="AF186" s="471"/>
      <c r="AG186" s="471"/>
      <c r="AH186" s="472" t="s">
        <v>18</v>
      </c>
      <c r="AI186" s="471"/>
      <c r="AJ186" s="471"/>
      <c r="AK186" s="471"/>
      <c r="AL186" s="471"/>
      <c r="AM186" s="471"/>
      <c r="AN186" s="471"/>
      <c r="AO186" s="471"/>
      <c r="AP186" s="471"/>
      <c r="AQ186" s="471"/>
      <c r="AR186" s="471"/>
      <c r="AS186" s="471"/>
      <c r="AT186" s="473"/>
      <c r="AU186" s="613" t="s">
        <v>19</v>
      </c>
      <c r="AV186" s="614"/>
      <c r="AW186" s="614"/>
      <c r="AX186" s="668"/>
      <c r="AY186">
        <f>$AY$185</f>
        <v>2</v>
      </c>
    </row>
    <row r="187" spans="1:58" s="16" customFormat="1" ht="38.25" customHeight="1" x14ac:dyDescent="0.2">
      <c r="A187" s="425"/>
      <c r="B187" s="426"/>
      <c r="C187" s="426"/>
      <c r="D187" s="426"/>
      <c r="E187" s="426"/>
      <c r="F187" s="427"/>
      <c r="G187" s="396" t="s">
        <v>657</v>
      </c>
      <c r="H187" s="397"/>
      <c r="I187" s="397"/>
      <c r="J187" s="397"/>
      <c r="K187" s="398"/>
      <c r="L187" s="480" t="s">
        <v>761</v>
      </c>
      <c r="M187" s="481"/>
      <c r="N187" s="481"/>
      <c r="O187" s="481"/>
      <c r="P187" s="481"/>
      <c r="Q187" s="481"/>
      <c r="R187" s="481"/>
      <c r="S187" s="481"/>
      <c r="T187" s="481"/>
      <c r="U187" s="481"/>
      <c r="V187" s="481"/>
      <c r="W187" s="481"/>
      <c r="X187" s="482"/>
      <c r="Y187" s="347">
        <v>1</v>
      </c>
      <c r="Z187" s="348"/>
      <c r="AA187" s="348"/>
      <c r="AB187" s="619"/>
      <c r="AC187" s="483" t="s">
        <v>656</v>
      </c>
      <c r="AD187" s="484"/>
      <c r="AE187" s="484"/>
      <c r="AF187" s="484"/>
      <c r="AG187" s="485"/>
      <c r="AH187" s="480" t="s">
        <v>686</v>
      </c>
      <c r="AI187" s="481"/>
      <c r="AJ187" s="481"/>
      <c r="AK187" s="481"/>
      <c r="AL187" s="481"/>
      <c r="AM187" s="481"/>
      <c r="AN187" s="481"/>
      <c r="AO187" s="481"/>
      <c r="AP187" s="481"/>
      <c r="AQ187" s="481"/>
      <c r="AR187" s="481"/>
      <c r="AS187" s="481"/>
      <c r="AT187" s="482"/>
      <c r="AU187" s="347">
        <v>62</v>
      </c>
      <c r="AV187" s="348"/>
      <c r="AW187" s="348"/>
      <c r="AX187" s="619"/>
      <c r="AY187">
        <f>$AY$185</f>
        <v>2</v>
      </c>
      <c r="BF187"/>
    </row>
    <row r="188" spans="1:58" ht="24.75" customHeight="1" x14ac:dyDescent="0.2">
      <c r="A188" s="425"/>
      <c r="B188" s="426"/>
      <c r="C188" s="426"/>
      <c r="D188" s="426"/>
      <c r="E188" s="426"/>
      <c r="F188" s="427"/>
      <c r="G188" s="396"/>
      <c r="H188" s="397"/>
      <c r="I188" s="397"/>
      <c r="J188" s="397"/>
      <c r="K188" s="398"/>
      <c r="L188" s="388"/>
      <c r="M188" s="389"/>
      <c r="N188" s="389"/>
      <c r="O188" s="389"/>
      <c r="P188" s="389"/>
      <c r="Q188" s="389"/>
      <c r="R188" s="389"/>
      <c r="S188" s="389"/>
      <c r="T188" s="389"/>
      <c r="U188" s="389"/>
      <c r="V188" s="389"/>
      <c r="W188" s="389"/>
      <c r="X188" s="390"/>
      <c r="Y188" s="391"/>
      <c r="Z188" s="392"/>
      <c r="AA188" s="392"/>
      <c r="AB188" s="401"/>
      <c r="AC188" s="396" t="s">
        <v>656</v>
      </c>
      <c r="AD188" s="397"/>
      <c r="AE188" s="397"/>
      <c r="AF188" s="397"/>
      <c r="AG188" s="398"/>
      <c r="AH188" s="388" t="s">
        <v>687</v>
      </c>
      <c r="AI188" s="389"/>
      <c r="AJ188" s="389"/>
      <c r="AK188" s="389"/>
      <c r="AL188" s="389"/>
      <c r="AM188" s="389"/>
      <c r="AN188" s="389"/>
      <c r="AO188" s="389"/>
      <c r="AP188" s="389"/>
      <c r="AQ188" s="389"/>
      <c r="AR188" s="389"/>
      <c r="AS188" s="389"/>
      <c r="AT188" s="390"/>
      <c r="AU188" s="391">
        <v>47</v>
      </c>
      <c r="AV188" s="392"/>
      <c r="AW188" s="392"/>
      <c r="AX188" s="401"/>
      <c r="AY188">
        <f>$AY$185</f>
        <v>2</v>
      </c>
    </row>
    <row r="189" spans="1:58" ht="24.75" customHeight="1" x14ac:dyDescent="0.2">
      <c r="A189" s="425"/>
      <c r="B189" s="426"/>
      <c r="C189" s="426"/>
      <c r="D189" s="426"/>
      <c r="E189" s="426"/>
      <c r="F189" s="427"/>
      <c r="G189" s="634" t="s">
        <v>20</v>
      </c>
      <c r="H189" s="635"/>
      <c r="I189" s="635"/>
      <c r="J189" s="635"/>
      <c r="K189" s="635"/>
      <c r="L189" s="636"/>
      <c r="M189" s="637"/>
      <c r="N189" s="637"/>
      <c r="O189" s="637"/>
      <c r="P189" s="637"/>
      <c r="Q189" s="637"/>
      <c r="R189" s="637"/>
      <c r="S189" s="637"/>
      <c r="T189" s="637"/>
      <c r="U189" s="637"/>
      <c r="V189" s="637"/>
      <c r="W189" s="637"/>
      <c r="X189" s="638"/>
      <c r="Y189" s="639">
        <f>SUM(Y187:AB188)</f>
        <v>1</v>
      </c>
      <c r="Z189" s="640"/>
      <c r="AA189" s="640"/>
      <c r="AB189" s="641"/>
      <c r="AC189" s="634" t="s">
        <v>20</v>
      </c>
      <c r="AD189" s="635"/>
      <c r="AE189" s="635"/>
      <c r="AF189" s="635"/>
      <c r="AG189" s="635"/>
      <c r="AH189" s="636"/>
      <c r="AI189" s="637"/>
      <c r="AJ189" s="637"/>
      <c r="AK189" s="637"/>
      <c r="AL189" s="637"/>
      <c r="AM189" s="637"/>
      <c r="AN189" s="637"/>
      <c r="AO189" s="637"/>
      <c r="AP189" s="637"/>
      <c r="AQ189" s="637"/>
      <c r="AR189" s="637"/>
      <c r="AS189" s="637"/>
      <c r="AT189" s="638"/>
      <c r="AU189" s="639">
        <f>SUM(AU187:AX188)</f>
        <v>109</v>
      </c>
      <c r="AV189" s="640"/>
      <c r="AW189" s="640"/>
      <c r="AX189" s="642"/>
      <c r="AY189">
        <f>$AY$185</f>
        <v>2</v>
      </c>
    </row>
    <row r="190" spans="1:58" ht="24.75" customHeight="1" thickBot="1" x14ac:dyDescent="0.25">
      <c r="A190" s="734" t="s">
        <v>142</v>
      </c>
      <c r="B190" s="735"/>
      <c r="C190" s="735"/>
      <c r="D190" s="735"/>
      <c r="E190" s="735"/>
      <c r="F190" s="735"/>
      <c r="G190" s="735"/>
      <c r="H190" s="735"/>
      <c r="I190" s="735"/>
      <c r="J190" s="735"/>
      <c r="K190" s="735"/>
      <c r="L190" s="735"/>
      <c r="M190" s="735"/>
      <c r="N190" s="735"/>
      <c r="O190" s="735"/>
      <c r="P190" s="735"/>
      <c r="Q190" s="735"/>
      <c r="R190" s="735"/>
      <c r="S190" s="735"/>
      <c r="T190" s="735"/>
      <c r="U190" s="735"/>
      <c r="V190" s="735"/>
      <c r="W190" s="735"/>
      <c r="X190" s="735"/>
      <c r="Y190" s="735"/>
      <c r="Z190" s="735"/>
      <c r="AA190" s="735"/>
      <c r="AB190" s="735"/>
      <c r="AC190" s="735"/>
      <c r="AD190" s="735"/>
      <c r="AE190" s="735"/>
      <c r="AF190" s="735"/>
      <c r="AG190" s="735"/>
      <c r="AH190" s="735"/>
      <c r="AI190" s="735"/>
      <c r="AJ190" s="735"/>
      <c r="AK190" s="736"/>
      <c r="AL190" s="688" t="s">
        <v>244</v>
      </c>
      <c r="AM190" s="689"/>
      <c r="AN190" s="689"/>
      <c r="AO190" s="97" t="s">
        <v>702</v>
      </c>
      <c r="AP190" s="21"/>
      <c r="AQ190" s="21"/>
      <c r="AR190" s="21"/>
      <c r="AS190" s="21"/>
      <c r="AT190" s="21"/>
      <c r="AU190" s="21"/>
      <c r="AV190" s="21"/>
      <c r="AW190" s="21"/>
      <c r="AX190" s="22"/>
      <c r="AY190">
        <f>COUNTIF($AO$190,"☑")</f>
        <v>1</v>
      </c>
    </row>
    <row r="191" spans="1:58" ht="9.6" customHeight="1" x14ac:dyDescent="0.2">
      <c r="A191" s="4"/>
      <c r="B191" s="4"/>
      <c r="C191" s="4"/>
      <c r="D191" s="4"/>
      <c r="E191" s="4"/>
      <c r="F191" s="4"/>
      <c r="G191" s="7"/>
      <c r="H191" s="7"/>
      <c r="I191" s="7"/>
      <c r="J191" s="7"/>
      <c r="K191" s="7"/>
      <c r="L191" s="3"/>
      <c r="M191" s="7"/>
      <c r="N191" s="7"/>
      <c r="O191" s="7"/>
      <c r="P191" s="7"/>
      <c r="Q191" s="7"/>
      <c r="R191" s="7"/>
      <c r="S191" s="7"/>
      <c r="T191" s="7"/>
      <c r="U191" s="7"/>
      <c r="V191" s="7"/>
      <c r="W191" s="7"/>
      <c r="X191" s="7"/>
      <c r="Y191" s="8"/>
      <c r="Z191" s="8"/>
      <c r="AA191" s="8"/>
      <c r="AB191" s="8"/>
      <c r="AC191" s="7"/>
      <c r="AD191" s="7"/>
      <c r="AE191" s="7"/>
      <c r="AF191" s="7"/>
      <c r="AG191" s="7"/>
      <c r="AH191" s="3"/>
      <c r="AI191" s="7"/>
      <c r="AJ191" s="7"/>
      <c r="AK191" s="7"/>
      <c r="AL191" s="7"/>
      <c r="AM191" s="7"/>
      <c r="AN191" s="7"/>
      <c r="AO191" s="7"/>
      <c r="AP191" s="7"/>
      <c r="AQ191" s="7"/>
      <c r="AR191" s="7"/>
      <c r="AS191" s="7"/>
      <c r="AT191" s="7"/>
      <c r="AU191" s="8"/>
      <c r="AV191" s="8"/>
      <c r="AW191" s="8"/>
      <c r="AX191" s="8"/>
    </row>
    <row r="192" spans="1:58" ht="9.6" customHeight="1" x14ac:dyDescent="0.2"/>
    <row r="193" spans="1:51" ht="24.75" customHeight="1" x14ac:dyDescent="0.2">
      <c r="A193" s="9"/>
      <c r="B193" s="1" t="s">
        <v>29</v>
      </c>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row>
    <row r="194" spans="1:51" ht="24.75" customHeight="1" x14ac:dyDescent="0.2">
      <c r="A194" s="9"/>
      <c r="B194" s="50" t="s">
        <v>254</v>
      </c>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row>
    <row r="195" spans="1:51" ht="59.25" customHeight="1" x14ac:dyDescent="0.2">
      <c r="A195" s="215"/>
      <c r="B195" s="215"/>
      <c r="C195" s="215" t="s">
        <v>26</v>
      </c>
      <c r="D195" s="215"/>
      <c r="E195" s="215"/>
      <c r="F195" s="215"/>
      <c r="G195" s="215"/>
      <c r="H195" s="215"/>
      <c r="I195" s="215"/>
      <c r="J195" s="216" t="s">
        <v>208</v>
      </c>
      <c r="K195" s="217"/>
      <c r="L195" s="217"/>
      <c r="M195" s="217"/>
      <c r="N195" s="217"/>
      <c r="O195" s="217"/>
      <c r="P195" s="198" t="s">
        <v>187</v>
      </c>
      <c r="Q195" s="198"/>
      <c r="R195" s="198"/>
      <c r="S195" s="198"/>
      <c r="T195" s="198"/>
      <c r="U195" s="198"/>
      <c r="V195" s="198"/>
      <c r="W195" s="198"/>
      <c r="X195" s="198"/>
      <c r="Y195" s="218" t="s">
        <v>206</v>
      </c>
      <c r="Z195" s="219"/>
      <c r="AA195" s="219"/>
      <c r="AB195" s="219"/>
      <c r="AC195" s="216" t="s">
        <v>240</v>
      </c>
      <c r="AD195" s="216"/>
      <c r="AE195" s="216"/>
      <c r="AF195" s="216"/>
      <c r="AG195" s="216"/>
      <c r="AH195" s="218" t="s">
        <v>259</v>
      </c>
      <c r="AI195" s="215"/>
      <c r="AJ195" s="215"/>
      <c r="AK195" s="215"/>
      <c r="AL195" s="215" t="s">
        <v>21</v>
      </c>
      <c r="AM195" s="215"/>
      <c r="AN195" s="215"/>
      <c r="AO195" s="220"/>
      <c r="AP195" s="221" t="s">
        <v>209</v>
      </c>
      <c r="AQ195" s="221"/>
      <c r="AR195" s="221"/>
      <c r="AS195" s="221"/>
      <c r="AT195" s="221"/>
      <c r="AU195" s="221"/>
      <c r="AV195" s="221"/>
      <c r="AW195" s="221"/>
      <c r="AX195" s="221"/>
    </row>
    <row r="196" spans="1:51" ht="73.2" customHeight="1" x14ac:dyDescent="0.2">
      <c r="A196" s="239">
        <v>1</v>
      </c>
      <c r="B196" s="239">
        <v>1</v>
      </c>
      <c r="C196" s="204" t="s">
        <v>673</v>
      </c>
      <c r="D196" s="205"/>
      <c r="E196" s="205"/>
      <c r="F196" s="205"/>
      <c r="G196" s="205"/>
      <c r="H196" s="205"/>
      <c r="I196" s="205"/>
      <c r="J196" s="206">
        <v>9010601021385</v>
      </c>
      <c r="K196" s="207"/>
      <c r="L196" s="207"/>
      <c r="M196" s="207"/>
      <c r="N196" s="207"/>
      <c r="O196" s="207"/>
      <c r="P196" s="222" t="s">
        <v>674</v>
      </c>
      <c r="Q196" s="223"/>
      <c r="R196" s="223"/>
      <c r="S196" s="223"/>
      <c r="T196" s="223"/>
      <c r="U196" s="223"/>
      <c r="V196" s="223"/>
      <c r="W196" s="223"/>
      <c r="X196" s="224"/>
      <c r="Y196" s="210">
        <v>288</v>
      </c>
      <c r="Z196" s="211"/>
      <c r="AA196" s="211"/>
      <c r="AB196" s="212"/>
      <c r="AC196" s="231" t="s">
        <v>682</v>
      </c>
      <c r="AD196" s="232"/>
      <c r="AE196" s="232"/>
      <c r="AF196" s="232"/>
      <c r="AG196" s="232"/>
      <c r="AH196" s="202">
        <v>1</v>
      </c>
      <c r="AI196" s="203"/>
      <c r="AJ196" s="203"/>
      <c r="AK196" s="203"/>
      <c r="AL196" s="147">
        <v>98.9</v>
      </c>
      <c r="AM196" s="148"/>
      <c r="AN196" s="148"/>
      <c r="AO196" s="149"/>
      <c r="AP196" s="150"/>
      <c r="AQ196" s="150"/>
      <c r="AR196" s="150"/>
      <c r="AS196" s="150"/>
      <c r="AT196" s="150"/>
      <c r="AU196" s="150"/>
      <c r="AV196" s="150"/>
      <c r="AW196" s="150"/>
      <c r="AX196" s="150"/>
    </row>
    <row r="197" spans="1:51" ht="73.2" customHeight="1" x14ac:dyDescent="0.2">
      <c r="A197" s="239">
        <v>2</v>
      </c>
      <c r="B197" s="239">
        <v>1</v>
      </c>
      <c r="C197" s="273" t="s">
        <v>675</v>
      </c>
      <c r="D197" s="274"/>
      <c r="E197" s="274"/>
      <c r="F197" s="274"/>
      <c r="G197" s="274"/>
      <c r="H197" s="274"/>
      <c r="I197" s="275"/>
      <c r="J197" s="240">
        <v>9010601021385</v>
      </c>
      <c r="K197" s="241"/>
      <c r="L197" s="241"/>
      <c r="M197" s="241"/>
      <c r="N197" s="241"/>
      <c r="O197" s="242"/>
      <c r="P197" s="233" t="s">
        <v>676</v>
      </c>
      <c r="Q197" s="254"/>
      <c r="R197" s="254"/>
      <c r="S197" s="254"/>
      <c r="T197" s="254"/>
      <c r="U197" s="254"/>
      <c r="V197" s="254"/>
      <c r="W197" s="254"/>
      <c r="X197" s="255"/>
      <c r="Y197" s="210">
        <v>224</v>
      </c>
      <c r="Z197" s="211"/>
      <c r="AA197" s="211"/>
      <c r="AB197" s="212"/>
      <c r="AC197" s="213" t="s">
        <v>677</v>
      </c>
      <c r="AD197" s="214"/>
      <c r="AE197" s="214"/>
      <c r="AF197" s="214"/>
      <c r="AG197" s="214"/>
      <c r="AH197" s="202" t="s">
        <v>291</v>
      </c>
      <c r="AI197" s="203"/>
      <c r="AJ197" s="203"/>
      <c r="AK197" s="203"/>
      <c r="AL197" s="147" t="s">
        <v>291</v>
      </c>
      <c r="AM197" s="148"/>
      <c r="AN197" s="148"/>
      <c r="AO197" s="149"/>
      <c r="AP197" s="150"/>
      <c r="AQ197" s="150"/>
      <c r="AR197" s="150"/>
      <c r="AS197" s="150"/>
      <c r="AT197" s="150"/>
      <c r="AU197" s="150"/>
      <c r="AV197" s="150"/>
      <c r="AW197" s="150"/>
      <c r="AX197" s="150"/>
      <c r="AY197">
        <f>COUNTA($C$197)</f>
        <v>1</v>
      </c>
    </row>
    <row r="198" spans="1:51" ht="73.2" customHeight="1" x14ac:dyDescent="0.2">
      <c r="A198" s="239">
        <v>3</v>
      </c>
      <c r="B198" s="239">
        <v>1</v>
      </c>
      <c r="C198" s="273" t="s">
        <v>675</v>
      </c>
      <c r="D198" s="274"/>
      <c r="E198" s="274"/>
      <c r="F198" s="274"/>
      <c r="G198" s="274"/>
      <c r="H198" s="274"/>
      <c r="I198" s="275"/>
      <c r="J198" s="240">
        <v>9010601021385</v>
      </c>
      <c r="K198" s="241"/>
      <c r="L198" s="241"/>
      <c r="M198" s="241"/>
      <c r="N198" s="241"/>
      <c r="O198" s="242"/>
      <c r="P198" s="225" t="s">
        <v>659</v>
      </c>
      <c r="Q198" s="226"/>
      <c r="R198" s="226"/>
      <c r="S198" s="226"/>
      <c r="T198" s="226"/>
      <c r="U198" s="226"/>
      <c r="V198" s="226"/>
      <c r="W198" s="226"/>
      <c r="X198" s="227"/>
      <c r="Y198" s="210">
        <v>176</v>
      </c>
      <c r="Z198" s="211"/>
      <c r="AA198" s="211"/>
      <c r="AB198" s="212"/>
      <c r="AC198" s="213" t="s">
        <v>677</v>
      </c>
      <c r="AD198" s="213"/>
      <c r="AE198" s="213"/>
      <c r="AF198" s="213"/>
      <c r="AG198" s="213"/>
      <c r="AH198" s="202" t="s">
        <v>291</v>
      </c>
      <c r="AI198" s="203"/>
      <c r="AJ198" s="203"/>
      <c r="AK198" s="203"/>
      <c r="AL198" s="707" t="s">
        <v>291</v>
      </c>
      <c r="AM198" s="708"/>
      <c r="AN198" s="708"/>
      <c r="AO198" s="709"/>
      <c r="AP198" s="150"/>
      <c r="AQ198" s="150"/>
      <c r="AR198" s="150"/>
      <c r="AS198" s="150"/>
      <c r="AT198" s="150"/>
      <c r="AU198" s="150"/>
      <c r="AV198" s="150"/>
      <c r="AW198" s="150"/>
      <c r="AX198" s="150"/>
      <c r="AY198">
        <f>COUNTA($C$198)</f>
        <v>1</v>
      </c>
    </row>
    <row r="199" spans="1:51" ht="73.2" customHeight="1" x14ac:dyDescent="0.2">
      <c r="A199" s="239">
        <v>4</v>
      </c>
      <c r="B199" s="239">
        <v>1</v>
      </c>
      <c r="C199" s="204" t="s">
        <v>673</v>
      </c>
      <c r="D199" s="205"/>
      <c r="E199" s="205"/>
      <c r="F199" s="205"/>
      <c r="G199" s="205"/>
      <c r="H199" s="205"/>
      <c r="I199" s="205"/>
      <c r="J199" s="206">
        <v>9010601021385</v>
      </c>
      <c r="K199" s="207"/>
      <c r="L199" s="207"/>
      <c r="M199" s="207"/>
      <c r="N199" s="207"/>
      <c r="O199" s="207"/>
      <c r="P199" s="222" t="s">
        <v>678</v>
      </c>
      <c r="Q199" s="223"/>
      <c r="R199" s="223"/>
      <c r="S199" s="223"/>
      <c r="T199" s="223"/>
      <c r="U199" s="223"/>
      <c r="V199" s="223"/>
      <c r="W199" s="223"/>
      <c r="X199" s="224"/>
      <c r="Y199" s="210">
        <v>137</v>
      </c>
      <c r="Z199" s="211"/>
      <c r="AA199" s="211"/>
      <c r="AB199" s="212"/>
      <c r="AC199" s="231" t="s">
        <v>677</v>
      </c>
      <c r="AD199" s="232"/>
      <c r="AE199" s="232"/>
      <c r="AF199" s="232"/>
      <c r="AG199" s="232"/>
      <c r="AH199" s="228" t="s">
        <v>291</v>
      </c>
      <c r="AI199" s="229"/>
      <c r="AJ199" s="229"/>
      <c r="AK199" s="230"/>
      <c r="AL199" s="147" t="s">
        <v>291</v>
      </c>
      <c r="AM199" s="148"/>
      <c r="AN199" s="148"/>
      <c r="AO199" s="149"/>
      <c r="AP199" s="150"/>
      <c r="AQ199" s="150"/>
      <c r="AR199" s="150"/>
      <c r="AS199" s="150"/>
      <c r="AT199" s="150"/>
      <c r="AU199" s="150"/>
      <c r="AV199" s="150"/>
      <c r="AW199" s="150"/>
      <c r="AX199" s="150"/>
      <c r="AY199">
        <f>COUNTA($C$199)</f>
        <v>1</v>
      </c>
    </row>
    <row r="200" spans="1:51" ht="73.2" customHeight="1" x14ac:dyDescent="0.2">
      <c r="A200" s="239">
        <v>5</v>
      </c>
      <c r="B200" s="239">
        <v>1</v>
      </c>
      <c r="C200" s="204" t="s">
        <v>673</v>
      </c>
      <c r="D200" s="205"/>
      <c r="E200" s="205"/>
      <c r="F200" s="205"/>
      <c r="G200" s="205"/>
      <c r="H200" s="205"/>
      <c r="I200" s="205"/>
      <c r="J200" s="206">
        <v>9010601021385</v>
      </c>
      <c r="K200" s="207"/>
      <c r="L200" s="207"/>
      <c r="M200" s="207"/>
      <c r="N200" s="207"/>
      <c r="O200" s="207"/>
      <c r="P200" s="222" t="s">
        <v>679</v>
      </c>
      <c r="Q200" s="223"/>
      <c r="R200" s="223"/>
      <c r="S200" s="223"/>
      <c r="T200" s="223"/>
      <c r="U200" s="223"/>
      <c r="V200" s="223"/>
      <c r="W200" s="223"/>
      <c r="X200" s="224"/>
      <c r="Y200" s="210">
        <v>91</v>
      </c>
      <c r="Z200" s="211"/>
      <c r="AA200" s="211"/>
      <c r="AB200" s="212"/>
      <c r="AC200" s="231" t="s">
        <v>267</v>
      </c>
      <c r="AD200" s="232"/>
      <c r="AE200" s="232"/>
      <c r="AF200" s="232"/>
      <c r="AG200" s="232"/>
      <c r="AH200" s="228" t="s">
        <v>291</v>
      </c>
      <c r="AI200" s="229"/>
      <c r="AJ200" s="229"/>
      <c r="AK200" s="230"/>
      <c r="AL200" s="147" t="s">
        <v>291</v>
      </c>
      <c r="AM200" s="148"/>
      <c r="AN200" s="148"/>
      <c r="AO200" s="149"/>
      <c r="AP200" s="150"/>
      <c r="AQ200" s="150"/>
      <c r="AR200" s="150"/>
      <c r="AS200" s="150"/>
      <c r="AT200" s="150"/>
      <c r="AU200" s="150"/>
      <c r="AV200" s="150"/>
      <c r="AW200" s="150"/>
      <c r="AX200" s="150"/>
      <c r="AY200">
        <f>COUNTA($C$200)</f>
        <v>1</v>
      </c>
    </row>
    <row r="201" spans="1:51" ht="73.2" customHeight="1" x14ac:dyDescent="0.2">
      <c r="A201" s="239">
        <v>6</v>
      </c>
      <c r="B201" s="239">
        <v>1</v>
      </c>
      <c r="C201" s="273" t="s">
        <v>675</v>
      </c>
      <c r="D201" s="274"/>
      <c r="E201" s="274"/>
      <c r="F201" s="274"/>
      <c r="G201" s="274"/>
      <c r="H201" s="274"/>
      <c r="I201" s="275"/>
      <c r="J201" s="240">
        <v>9010601021385</v>
      </c>
      <c r="K201" s="241"/>
      <c r="L201" s="241"/>
      <c r="M201" s="241"/>
      <c r="N201" s="241"/>
      <c r="O201" s="242"/>
      <c r="P201" s="225" t="s">
        <v>680</v>
      </c>
      <c r="Q201" s="226"/>
      <c r="R201" s="226"/>
      <c r="S201" s="226"/>
      <c r="T201" s="226"/>
      <c r="U201" s="226"/>
      <c r="V201" s="226"/>
      <c r="W201" s="226"/>
      <c r="X201" s="227"/>
      <c r="Y201" s="210">
        <v>88</v>
      </c>
      <c r="Z201" s="211"/>
      <c r="AA201" s="211"/>
      <c r="AB201" s="212"/>
      <c r="AC201" s="213" t="s">
        <v>677</v>
      </c>
      <c r="AD201" s="213"/>
      <c r="AE201" s="213"/>
      <c r="AF201" s="213"/>
      <c r="AG201" s="213"/>
      <c r="AH201" s="249" t="s">
        <v>291</v>
      </c>
      <c r="AI201" s="250"/>
      <c r="AJ201" s="250"/>
      <c r="AK201" s="250"/>
      <c r="AL201" s="147" t="s">
        <v>291</v>
      </c>
      <c r="AM201" s="148"/>
      <c r="AN201" s="148"/>
      <c r="AO201" s="149"/>
      <c r="AP201" s="150"/>
      <c r="AQ201" s="150"/>
      <c r="AR201" s="150"/>
      <c r="AS201" s="150"/>
      <c r="AT201" s="150"/>
      <c r="AU201" s="150"/>
      <c r="AV201" s="150"/>
      <c r="AW201" s="150"/>
      <c r="AX201" s="150"/>
      <c r="AY201">
        <f>COUNTA($C$201)</f>
        <v>1</v>
      </c>
    </row>
    <row r="202" spans="1:51" ht="73.2" customHeight="1" x14ac:dyDescent="0.2">
      <c r="A202" s="239">
        <v>7</v>
      </c>
      <c r="B202" s="239">
        <v>1</v>
      </c>
      <c r="C202" s="204" t="s">
        <v>673</v>
      </c>
      <c r="D202" s="205"/>
      <c r="E202" s="205"/>
      <c r="F202" s="205"/>
      <c r="G202" s="205"/>
      <c r="H202" s="205"/>
      <c r="I202" s="205"/>
      <c r="J202" s="206">
        <v>9010601021385</v>
      </c>
      <c r="K202" s="207"/>
      <c r="L202" s="207"/>
      <c r="M202" s="207"/>
      <c r="N202" s="207"/>
      <c r="O202" s="207"/>
      <c r="P202" s="222" t="s">
        <v>681</v>
      </c>
      <c r="Q202" s="223"/>
      <c r="R202" s="223"/>
      <c r="S202" s="223"/>
      <c r="T202" s="223"/>
      <c r="U202" s="223"/>
      <c r="V202" s="223"/>
      <c r="W202" s="223"/>
      <c r="X202" s="224"/>
      <c r="Y202" s="210">
        <v>86</v>
      </c>
      <c r="Z202" s="211"/>
      <c r="AA202" s="211"/>
      <c r="AB202" s="212"/>
      <c r="AC202" s="231" t="s">
        <v>677</v>
      </c>
      <c r="AD202" s="232"/>
      <c r="AE202" s="232"/>
      <c r="AF202" s="232"/>
      <c r="AG202" s="232"/>
      <c r="AH202" s="228" t="s">
        <v>291</v>
      </c>
      <c r="AI202" s="229"/>
      <c r="AJ202" s="229"/>
      <c r="AK202" s="230"/>
      <c r="AL202" s="147" t="s">
        <v>291</v>
      </c>
      <c r="AM202" s="148"/>
      <c r="AN202" s="148"/>
      <c r="AO202" s="149"/>
      <c r="AP202" s="150"/>
      <c r="AQ202" s="150"/>
      <c r="AR202" s="150"/>
      <c r="AS202" s="150"/>
      <c r="AT202" s="150"/>
      <c r="AU202" s="150"/>
      <c r="AV202" s="150"/>
      <c r="AW202" s="150"/>
      <c r="AX202" s="150"/>
      <c r="AY202">
        <f>COUNTA($C$202)</f>
        <v>1</v>
      </c>
    </row>
    <row r="203" spans="1:51" ht="78.599999999999994" customHeight="1" x14ac:dyDescent="0.2">
      <c r="A203" s="239">
        <v>8</v>
      </c>
      <c r="B203" s="239">
        <v>1</v>
      </c>
      <c r="C203" s="273" t="s">
        <v>675</v>
      </c>
      <c r="D203" s="274"/>
      <c r="E203" s="274"/>
      <c r="F203" s="274"/>
      <c r="G203" s="274"/>
      <c r="H203" s="274"/>
      <c r="I203" s="275"/>
      <c r="J203" s="240">
        <v>9010601021385</v>
      </c>
      <c r="K203" s="241"/>
      <c r="L203" s="241"/>
      <c r="M203" s="241"/>
      <c r="N203" s="241"/>
      <c r="O203" s="242"/>
      <c r="P203" s="233" t="s">
        <v>683</v>
      </c>
      <c r="Q203" s="226"/>
      <c r="R203" s="226"/>
      <c r="S203" s="226"/>
      <c r="T203" s="226"/>
      <c r="U203" s="226"/>
      <c r="V203" s="226"/>
      <c r="W203" s="226"/>
      <c r="X203" s="227"/>
      <c r="Y203" s="210">
        <v>64</v>
      </c>
      <c r="Z203" s="211"/>
      <c r="AA203" s="211"/>
      <c r="AB203" s="212"/>
      <c r="AC203" s="236" t="s">
        <v>260</v>
      </c>
      <c r="AD203" s="237"/>
      <c r="AE203" s="237"/>
      <c r="AF203" s="237"/>
      <c r="AG203" s="238"/>
      <c r="AH203" s="251">
        <v>1</v>
      </c>
      <c r="AI203" s="252"/>
      <c r="AJ203" s="252"/>
      <c r="AK203" s="253"/>
      <c r="AL203" s="147">
        <v>100</v>
      </c>
      <c r="AM203" s="148"/>
      <c r="AN203" s="148"/>
      <c r="AO203" s="149"/>
      <c r="AP203" s="150"/>
      <c r="AQ203" s="150"/>
      <c r="AR203" s="150"/>
      <c r="AS203" s="150"/>
      <c r="AT203" s="150"/>
      <c r="AU203" s="150"/>
      <c r="AV203" s="150"/>
      <c r="AW203" s="150"/>
      <c r="AX203" s="150"/>
      <c r="AY203">
        <f>COUNTA($C$203)</f>
        <v>1</v>
      </c>
    </row>
    <row r="204" spans="1:51" ht="73.2" customHeight="1" x14ac:dyDescent="0.2">
      <c r="A204" s="239">
        <v>9</v>
      </c>
      <c r="B204" s="239">
        <v>1</v>
      </c>
      <c r="C204" s="204" t="s">
        <v>673</v>
      </c>
      <c r="D204" s="205"/>
      <c r="E204" s="205"/>
      <c r="F204" s="205"/>
      <c r="G204" s="205"/>
      <c r="H204" s="205"/>
      <c r="I204" s="205"/>
      <c r="J204" s="206">
        <v>9010601021385</v>
      </c>
      <c r="K204" s="207"/>
      <c r="L204" s="207"/>
      <c r="M204" s="207"/>
      <c r="N204" s="207"/>
      <c r="O204" s="207"/>
      <c r="P204" s="222" t="s">
        <v>684</v>
      </c>
      <c r="Q204" s="234"/>
      <c r="R204" s="234"/>
      <c r="S204" s="234"/>
      <c r="T204" s="234"/>
      <c r="U204" s="234"/>
      <c r="V204" s="234"/>
      <c r="W204" s="234"/>
      <c r="X204" s="235"/>
      <c r="Y204" s="210">
        <v>39</v>
      </c>
      <c r="Z204" s="211"/>
      <c r="AA204" s="211"/>
      <c r="AB204" s="212"/>
      <c r="AC204" s="231" t="s">
        <v>677</v>
      </c>
      <c r="AD204" s="232"/>
      <c r="AE204" s="232"/>
      <c r="AF204" s="232"/>
      <c r="AG204" s="232"/>
      <c r="AH204" s="228" t="s">
        <v>291</v>
      </c>
      <c r="AI204" s="229"/>
      <c r="AJ204" s="229"/>
      <c r="AK204" s="230"/>
      <c r="AL204" s="147" t="s">
        <v>291</v>
      </c>
      <c r="AM204" s="148"/>
      <c r="AN204" s="148"/>
      <c r="AO204" s="149"/>
      <c r="AP204" s="150"/>
      <c r="AQ204" s="150"/>
      <c r="AR204" s="150"/>
      <c r="AS204" s="150"/>
      <c r="AT204" s="150"/>
      <c r="AU204" s="150"/>
      <c r="AV204" s="150"/>
      <c r="AW204" s="150"/>
      <c r="AX204" s="150"/>
      <c r="AY204">
        <f>COUNTA($C$204)</f>
        <v>1</v>
      </c>
    </row>
    <row r="205" spans="1:51" ht="73.2" customHeight="1" x14ac:dyDescent="0.2">
      <c r="A205" s="239">
        <v>10</v>
      </c>
      <c r="B205" s="239">
        <v>1</v>
      </c>
      <c r="C205" s="204" t="s">
        <v>673</v>
      </c>
      <c r="D205" s="205"/>
      <c r="E205" s="205"/>
      <c r="F205" s="205"/>
      <c r="G205" s="205"/>
      <c r="H205" s="205"/>
      <c r="I205" s="205"/>
      <c r="J205" s="206">
        <v>9010601021385</v>
      </c>
      <c r="K205" s="207"/>
      <c r="L205" s="207"/>
      <c r="M205" s="207"/>
      <c r="N205" s="207"/>
      <c r="O205" s="207"/>
      <c r="P205" s="222" t="s">
        <v>685</v>
      </c>
      <c r="Q205" s="234"/>
      <c r="R205" s="234"/>
      <c r="S205" s="234"/>
      <c r="T205" s="234"/>
      <c r="U205" s="234"/>
      <c r="V205" s="234"/>
      <c r="W205" s="234"/>
      <c r="X205" s="235"/>
      <c r="Y205" s="210">
        <v>37</v>
      </c>
      <c r="Z205" s="211"/>
      <c r="AA205" s="211"/>
      <c r="AB205" s="212"/>
      <c r="AC205" s="231" t="s">
        <v>267</v>
      </c>
      <c r="AD205" s="232"/>
      <c r="AE205" s="232"/>
      <c r="AF205" s="232"/>
      <c r="AG205" s="232"/>
      <c r="AH205" s="228" t="s">
        <v>291</v>
      </c>
      <c r="AI205" s="229"/>
      <c r="AJ205" s="229"/>
      <c r="AK205" s="230"/>
      <c r="AL205" s="147" t="s">
        <v>291</v>
      </c>
      <c r="AM205" s="148"/>
      <c r="AN205" s="148"/>
      <c r="AO205" s="149"/>
      <c r="AP205" s="150"/>
      <c r="AQ205" s="150"/>
      <c r="AR205" s="150"/>
      <c r="AS205" s="150"/>
      <c r="AT205" s="150"/>
      <c r="AU205" s="150"/>
      <c r="AV205" s="150"/>
      <c r="AW205" s="150"/>
      <c r="AX205" s="150"/>
      <c r="AY205">
        <f>COUNTA($C$205)</f>
        <v>1</v>
      </c>
    </row>
    <row r="206" spans="1:51" ht="7.8" customHeight="1" x14ac:dyDescent="0.2">
      <c r="A206" s="55"/>
      <c r="B206" s="55"/>
      <c r="C206" s="55"/>
      <c r="D206" s="55"/>
      <c r="E206" s="55"/>
      <c r="F206" s="55"/>
      <c r="G206" s="55"/>
      <c r="H206" s="55"/>
      <c r="I206" s="55"/>
      <c r="J206" s="56"/>
      <c r="K206" s="56"/>
      <c r="L206" s="56"/>
      <c r="M206" s="56"/>
      <c r="N206" s="56"/>
      <c r="O206" s="56"/>
      <c r="P206" s="57"/>
      <c r="Q206" s="57"/>
      <c r="R206" s="57"/>
      <c r="S206" s="57"/>
      <c r="T206" s="57"/>
      <c r="U206" s="57"/>
      <c r="V206" s="57"/>
      <c r="W206" s="57"/>
      <c r="X206" s="57"/>
      <c r="Y206" s="58"/>
      <c r="Z206" s="58"/>
      <c r="AA206" s="58"/>
      <c r="AB206" s="58"/>
      <c r="AC206" s="58"/>
      <c r="AD206" s="58"/>
      <c r="AE206" s="58"/>
      <c r="AF206" s="58"/>
      <c r="AG206" s="58"/>
      <c r="AH206" s="58"/>
      <c r="AI206" s="58"/>
      <c r="AJ206" s="58"/>
      <c r="AK206" s="58"/>
      <c r="AL206" s="58"/>
      <c r="AM206" s="58"/>
      <c r="AN206" s="58"/>
      <c r="AO206" s="58"/>
      <c r="AP206" s="57"/>
      <c r="AQ206" s="57"/>
      <c r="AR206" s="57"/>
      <c r="AS206" s="57"/>
      <c r="AT206" s="57"/>
      <c r="AU206" s="57"/>
      <c r="AV206" s="57"/>
      <c r="AW206" s="57"/>
      <c r="AX206" s="57"/>
      <c r="AY206">
        <f>COUNTA($C$209)</f>
        <v>1</v>
      </c>
    </row>
    <row r="207" spans="1:51" ht="24.75" customHeight="1" x14ac:dyDescent="0.2">
      <c r="A207" s="55"/>
      <c r="B207" s="59" t="s">
        <v>171</v>
      </c>
      <c r="C207" s="55"/>
      <c r="D207" s="55"/>
      <c r="E207" s="55"/>
      <c r="F207" s="55"/>
      <c r="G207" s="55"/>
      <c r="H207" s="55"/>
      <c r="I207" s="55"/>
      <c r="J207" s="55"/>
      <c r="K207" s="55"/>
      <c r="L207" s="55"/>
      <c r="M207" s="55"/>
      <c r="N207" s="55"/>
      <c r="O207" s="55"/>
      <c r="P207" s="60"/>
      <c r="Q207" s="60"/>
      <c r="R207" s="60"/>
      <c r="S207" s="60"/>
      <c r="T207" s="60"/>
      <c r="U207" s="60"/>
      <c r="V207" s="60"/>
      <c r="W207" s="60"/>
      <c r="X207" s="60"/>
      <c r="Y207" s="61"/>
      <c r="Z207" s="61"/>
      <c r="AA207" s="61"/>
      <c r="AB207" s="61"/>
      <c r="AC207" s="61"/>
      <c r="AD207" s="61"/>
      <c r="AE207" s="61"/>
      <c r="AF207" s="61"/>
      <c r="AG207" s="61"/>
      <c r="AH207" s="61"/>
      <c r="AI207" s="61"/>
      <c r="AJ207" s="61"/>
      <c r="AK207" s="61"/>
      <c r="AL207" s="61"/>
      <c r="AM207" s="61"/>
      <c r="AN207" s="61"/>
      <c r="AO207" s="61"/>
      <c r="AP207" s="60"/>
      <c r="AQ207" s="60"/>
      <c r="AR207" s="60"/>
      <c r="AS207" s="60"/>
      <c r="AT207" s="60"/>
      <c r="AU207" s="60"/>
      <c r="AV207" s="60"/>
      <c r="AW207" s="60"/>
      <c r="AX207" s="60"/>
      <c r="AY207">
        <f>$AY$206</f>
        <v>1</v>
      </c>
    </row>
    <row r="208" spans="1:51" ht="59.25" customHeight="1" x14ac:dyDescent="0.2">
      <c r="A208" s="215"/>
      <c r="B208" s="215"/>
      <c r="C208" s="215" t="s">
        <v>26</v>
      </c>
      <c r="D208" s="215"/>
      <c r="E208" s="215"/>
      <c r="F208" s="215"/>
      <c r="G208" s="215"/>
      <c r="H208" s="215"/>
      <c r="I208" s="215"/>
      <c r="J208" s="216" t="s">
        <v>208</v>
      </c>
      <c r="K208" s="217"/>
      <c r="L208" s="217"/>
      <c r="M208" s="217"/>
      <c r="N208" s="217"/>
      <c r="O208" s="217"/>
      <c r="P208" s="198" t="s">
        <v>187</v>
      </c>
      <c r="Q208" s="198"/>
      <c r="R208" s="198"/>
      <c r="S208" s="198"/>
      <c r="T208" s="198"/>
      <c r="U208" s="198"/>
      <c r="V208" s="198"/>
      <c r="W208" s="198"/>
      <c r="X208" s="198"/>
      <c r="Y208" s="218" t="s">
        <v>206</v>
      </c>
      <c r="Z208" s="219"/>
      <c r="AA208" s="219"/>
      <c r="AB208" s="219"/>
      <c r="AC208" s="216" t="s">
        <v>240</v>
      </c>
      <c r="AD208" s="216"/>
      <c r="AE208" s="216"/>
      <c r="AF208" s="216"/>
      <c r="AG208" s="216"/>
      <c r="AH208" s="218" t="s">
        <v>259</v>
      </c>
      <c r="AI208" s="215"/>
      <c r="AJ208" s="215"/>
      <c r="AK208" s="215"/>
      <c r="AL208" s="215" t="s">
        <v>21</v>
      </c>
      <c r="AM208" s="215"/>
      <c r="AN208" s="215"/>
      <c r="AO208" s="220"/>
      <c r="AP208" s="221" t="s">
        <v>209</v>
      </c>
      <c r="AQ208" s="221"/>
      <c r="AR208" s="221"/>
      <c r="AS208" s="221"/>
      <c r="AT208" s="221"/>
      <c r="AU208" s="221"/>
      <c r="AV208" s="221"/>
      <c r="AW208" s="221"/>
      <c r="AX208" s="221"/>
      <c r="AY208">
        <f>$AY$206</f>
        <v>1</v>
      </c>
    </row>
    <row r="209" spans="1:51" ht="44.25" customHeight="1" x14ac:dyDescent="0.2">
      <c r="A209" s="239">
        <v>1</v>
      </c>
      <c r="B209" s="239">
        <v>1</v>
      </c>
      <c r="C209" s="204" t="s">
        <v>706</v>
      </c>
      <c r="D209" s="205"/>
      <c r="E209" s="205"/>
      <c r="F209" s="205"/>
      <c r="G209" s="205"/>
      <c r="H209" s="205"/>
      <c r="I209" s="205"/>
      <c r="J209" s="206">
        <v>6010001030403</v>
      </c>
      <c r="K209" s="207"/>
      <c r="L209" s="207"/>
      <c r="M209" s="207"/>
      <c r="N209" s="207"/>
      <c r="O209" s="207"/>
      <c r="P209" s="243" t="s">
        <v>704</v>
      </c>
      <c r="Q209" s="244"/>
      <c r="R209" s="244"/>
      <c r="S209" s="244"/>
      <c r="T209" s="244"/>
      <c r="U209" s="244"/>
      <c r="V209" s="244"/>
      <c r="W209" s="244"/>
      <c r="X209" s="244"/>
      <c r="Y209" s="210">
        <v>91</v>
      </c>
      <c r="Z209" s="211"/>
      <c r="AA209" s="211"/>
      <c r="AB209" s="212"/>
      <c r="AC209" s="213" t="s">
        <v>708</v>
      </c>
      <c r="AD209" s="214"/>
      <c r="AE209" s="214"/>
      <c r="AF209" s="214"/>
      <c r="AG209" s="214"/>
      <c r="AH209" s="202">
        <v>1</v>
      </c>
      <c r="AI209" s="203"/>
      <c r="AJ209" s="203"/>
      <c r="AK209" s="203"/>
      <c r="AL209" s="147">
        <v>98.3</v>
      </c>
      <c r="AM209" s="148"/>
      <c r="AN209" s="148"/>
      <c r="AO209" s="149"/>
      <c r="AP209" s="150"/>
      <c r="AQ209" s="150"/>
      <c r="AR209" s="150"/>
      <c r="AS209" s="150"/>
      <c r="AT209" s="150"/>
      <c r="AU209" s="150"/>
      <c r="AV209" s="150"/>
      <c r="AW209" s="150"/>
      <c r="AX209" s="150"/>
      <c r="AY209">
        <f>$AY$206</f>
        <v>1</v>
      </c>
    </row>
    <row r="210" spans="1:51" ht="57" customHeight="1" x14ac:dyDescent="0.2">
      <c r="A210" s="239">
        <v>2</v>
      </c>
      <c r="B210" s="239">
        <v>1</v>
      </c>
      <c r="C210" s="204" t="s">
        <v>706</v>
      </c>
      <c r="D210" s="205"/>
      <c r="E210" s="205"/>
      <c r="F210" s="205"/>
      <c r="G210" s="205"/>
      <c r="H210" s="205"/>
      <c r="I210" s="205"/>
      <c r="J210" s="206">
        <v>6010001030403</v>
      </c>
      <c r="K210" s="207"/>
      <c r="L210" s="207"/>
      <c r="M210" s="207"/>
      <c r="N210" s="207"/>
      <c r="O210" s="207"/>
      <c r="P210" s="243" t="s">
        <v>705</v>
      </c>
      <c r="Q210" s="244"/>
      <c r="R210" s="244"/>
      <c r="S210" s="244"/>
      <c r="T210" s="244"/>
      <c r="U210" s="244"/>
      <c r="V210" s="244"/>
      <c r="W210" s="244"/>
      <c r="X210" s="244"/>
      <c r="Y210" s="210">
        <v>27</v>
      </c>
      <c r="Z210" s="211"/>
      <c r="AA210" s="211"/>
      <c r="AB210" s="212"/>
      <c r="AC210" s="213" t="s">
        <v>260</v>
      </c>
      <c r="AD210" s="214"/>
      <c r="AE210" s="214"/>
      <c r="AF210" s="214"/>
      <c r="AG210" s="214"/>
      <c r="AH210" s="202">
        <v>1</v>
      </c>
      <c r="AI210" s="203"/>
      <c r="AJ210" s="203"/>
      <c r="AK210" s="203"/>
      <c r="AL210" s="147">
        <v>98.3</v>
      </c>
      <c r="AM210" s="148"/>
      <c r="AN210" s="148"/>
      <c r="AO210" s="149"/>
      <c r="AP210" s="150"/>
      <c r="AQ210" s="150"/>
      <c r="AR210" s="150"/>
      <c r="AS210" s="150"/>
      <c r="AT210" s="150"/>
      <c r="AU210" s="150"/>
      <c r="AV210" s="150"/>
      <c r="AW210" s="150"/>
      <c r="AX210" s="150"/>
      <c r="AY210">
        <f>COUNTA($C$210)</f>
        <v>1</v>
      </c>
    </row>
    <row r="211" spans="1:51" ht="12" customHeight="1" x14ac:dyDescent="0.2">
      <c r="A211" s="62"/>
      <c r="B211" s="62"/>
      <c r="C211" s="62"/>
      <c r="D211" s="62"/>
      <c r="E211" s="62"/>
      <c r="F211" s="62"/>
      <c r="G211" s="62"/>
      <c r="H211" s="62"/>
      <c r="I211" s="62"/>
      <c r="J211" s="62"/>
      <c r="K211" s="62"/>
      <c r="L211" s="62"/>
      <c r="M211" s="62"/>
      <c r="N211" s="62"/>
      <c r="O211" s="62"/>
      <c r="P211" s="63"/>
      <c r="Q211" s="63"/>
      <c r="R211" s="63"/>
      <c r="S211" s="63"/>
      <c r="T211" s="63"/>
      <c r="U211" s="63"/>
      <c r="V211" s="63"/>
      <c r="W211" s="63"/>
      <c r="X211" s="63"/>
      <c r="Y211" s="64"/>
      <c r="Z211" s="64"/>
      <c r="AA211" s="64"/>
      <c r="AB211" s="64"/>
      <c r="AC211" s="64"/>
      <c r="AD211" s="64"/>
      <c r="AE211" s="64"/>
      <c r="AF211" s="64"/>
      <c r="AG211" s="64"/>
      <c r="AH211" s="64"/>
      <c r="AI211" s="64"/>
      <c r="AJ211" s="64"/>
      <c r="AK211" s="64"/>
      <c r="AL211" s="64"/>
      <c r="AM211" s="64"/>
      <c r="AN211" s="64"/>
      <c r="AO211" s="64"/>
      <c r="AP211" s="63"/>
      <c r="AQ211" s="63"/>
      <c r="AR211" s="63"/>
      <c r="AS211" s="63"/>
      <c r="AT211" s="63"/>
      <c r="AU211" s="63"/>
      <c r="AV211" s="63"/>
      <c r="AW211" s="63"/>
      <c r="AX211" s="63"/>
      <c r="AY211">
        <f>COUNTA($C$214)</f>
        <v>1</v>
      </c>
    </row>
    <row r="212" spans="1:51" ht="24.75" customHeight="1" x14ac:dyDescent="0.2">
      <c r="A212" s="55"/>
      <c r="B212" s="59" t="s">
        <v>228</v>
      </c>
      <c r="C212" s="55"/>
      <c r="D212" s="55"/>
      <c r="E212" s="55"/>
      <c r="F212" s="55"/>
      <c r="G212" s="55"/>
      <c r="H212" s="55"/>
      <c r="I212" s="55"/>
      <c r="J212" s="55"/>
      <c r="K212" s="55"/>
      <c r="L212" s="55"/>
      <c r="M212" s="55"/>
      <c r="N212" s="55"/>
      <c r="O212" s="55"/>
      <c r="P212" s="60"/>
      <c r="Q212" s="60"/>
      <c r="R212" s="60"/>
      <c r="S212" s="60"/>
      <c r="T212" s="60"/>
      <c r="U212" s="60"/>
      <c r="V212" s="60"/>
      <c r="W212" s="60"/>
      <c r="X212" s="60"/>
      <c r="Y212" s="61"/>
      <c r="Z212" s="61"/>
      <c r="AA212" s="61"/>
      <c r="AB212" s="61"/>
      <c r="AC212" s="61"/>
      <c r="AD212" s="61"/>
      <c r="AE212" s="61"/>
      <c r="AF212" s="61"/>
      <c r="AG212" s="61"/>
      <c r="AH212" s="61"/>
      <c r="AI212" s="61"/>
      <c r="AJ212" s="61"/>
      <c r="AK212" s="61"/>
      <c r="AL212" s="61"/>
      <c r="AM212" s="61"/>
      <c r="AN212" s="61"/>
      <c r="AO212" s="61"/>
      <c r="AP212" s="60"/>
      <c r="AQ212" s="60"/>
      <c r="AR212" s="60"/>
      <c r="AS212" s="60"/>
      <c r="AT212" s="60"/>
      <c r="AU212" s="60"/>
      <c r="AV212" s="60"/>
      <c r="AW212" s="60"/>
      <c r="AX212" s="60"/>
      <c r="AY212">
        <f>$AY$211</f>
        <v>1</v>
      </c>
    </row>
    <row r="213" spans="1:51" ht="59.25" customHeight="1" x14ac:dyDescent="0.2">
      <c r="A213" s="215"/>
      <c r="B213" s="215"/>
      <c r="C213" s="215" t="s">
        <v>26</v>
      </c>
      <c r="D213" s="215"/>
      <c r="E213" s="215"/>
      <c r="F213" s="215"/>
      <c r="G213" s="215"/>
      <c r="H213" s="215"/>
      <c r="I213" s="215"/>
      <c r="J213" s="216" t="s">
        <v>208</v>
      </c>
      <c r="K213" s="217"/>
      <c r="L213" s="217"/>
      <c r="M213" s="217"/>
      <c r="N213" s="217"/>
      <c r="O213" s="217"/>
      <c r="P213" s="198" t="s">
        <v>187</v>
      </c>
      <c r="Q213" s="198"/>
      <c r="R213" s="198"/>
      <c r="S213" s="198"/>
      <c r="T213" s="198"/>
      <c r="U213" s="198"/>
      <c r="V213" s="198"/>
      <c r="W213" s="198"/>
      <c r="X213" s="198"/>
      <c r="Y213" s="218" t="s">
        <v>206</v>
      </c>
      <c r="Z213" s="219"/>
      <c r="AA213" s="219"/>
      <c r="AB213" s="219"/>
      <c r="AC213" s="216" t="s">
        <v>240</v>
      </c>
      <c r="AD213" s="216"/>
      <c r="AE213" s="216"/>
      <c r="AF213" s="216"/>
      <c r="AG213" s="216"/>
      <c r="AH213" s="218" t="s">
        <v>259</v>
      </c>
      <c r="AI213" s="215"/>
      <c r="AJ213" s="215"/>
      <c r="AK213" s="215"/>
      <c r="AL213" s="215" t="s">
        <v>21</v>
      </c>
      <c r="AM213" s="215"/>
      <c r="AN213" s="215"/>
      <c r="AO213" s="220"/>
      <c r="AP213" s="221" t="s">
        <v>209</v>
      </c>
      <c r="AQ213" s="221"/>
      <c r="AR213" s="221"/>
      <c r="AS213" s="221"/>
      <c r="AT213" s="221"/>
      <c r="AU213" s="221"/>
      <c r="AV213" s="221"/>
      <c r="AW213" s="221"/>
      <c r="AX213" s="221"/>
      <c r="AY213">
        <f>$AY$211</f>
        <v>1</v>
      </c>
    </row>
    <row r="214" spans="1:51" ht="70.5" customHeight="1" x14ac:dyDescent="0.2">
      <c r="A214" s="239">
        <v>1</v>
      </c>
      <c r="B214" s="239">
        <v>1</v>
      </c>
      <c r="C214" s="204" t="s">
        <v>726</v>
      </c>
      <c r="D214" s="205"/>
      <c r="E214" s="205"/>
      <c r="F214" s="205"/>
      <c r="G214" s="205"/>
      <c r="H214" s="205"/>
      <c r="I214" s="205"/>
      <c r="J214" s="206">
        <v>6010701001439</v>
      </c>
      <c r="K214" s="207"/>
      <c r="L214" s="207"/>
      <c r="M214" s="207"/>
      <c r="N214" s="207"/>
      <c r="O214" s="207"/>
      <c r="P214" s="243" t="s">
        <v>758</v>
      </c>
      <c r="Q214" s="244"/>
      <c r="R214" s="244"/>
      <c r="S214" s="244"/>
      <c r="T214" s="244"/>
      <c r="U214" s="244"/>
      <c r="V214" s="244"/>
      <c r="W214" s="244"/>
      <c r="X214" s="244"/>
      <c r="Y214" s="210">
        <v>22</v>
      </c>
      <c r="Z214" s="211"/>
      <c r="AA214" s="211"/>
      <c r="AB214" s="212"/>
      <c r="AC214" s="231" t="s">
        <v>677</v>
      </c>
      <c r="AD214" s="232"/>
      <c r="AE214" s="232"/>
      <c r="AF214" s="232"/>
      <c r="AG214" s="232"/>
      <c r="AH214" s="202">
        <v>1</v>
      </c>
      <c r="AI214" s="203"/>
      <c r="AJ214" s="203"/>
      <c r="AK214" s="203"/>
      <c r="AL214" s="147">
        <v>99.8</v>
      </c>
      <c r="AM214" s="148"/>
      <c r="AN214" s="148"/>
      <c r="AO214" s="149"/>
      <c r="AP214" s="150"/>
      <c r="AQ214" s="150"/>
      <c r="AR214" s="150"/>
      <c r="AS214" s="150"/>
      <c r="AT214" s="150"/>
      <c r="AU214" s="150"/>
      <c r="AV214" s="150"/>
      <c r="AW214" s="150"/>
      <c r="AX214" s="150"/>
      <c r="AY214">
        <f>$AY$211</f>
        <v>1</v>
      </c>
    </row>
    <row r="215" spans="1:51" ht="12" customHeight="1" x14ac:dyDescent="0.2">
      <c r="A215" s="62"/>
      <c r="B215" s="62"/>
      <c r="C215" s="62"/>
      <c r="D215" s="62"/>
      <c r="E215" s="62"/>
      <c r="F215" s="62"/>
      <c r="G215" s="62"/>
      <c r="H215" s="62"/>
      <c r="I215" s="62"/>
      <c r="J215" s="62"/>
      <c r="K215" s="62"/>
      <c r="L215" s="62"/>
      <c r="M215" s="62"/>
      <c r="N215" s="62"/>
      <c r="O215" s="62"/>
      <c r="P215" s="63"/>
      <c r="Q215" s="63"/>
      <c r="R215" s="63"/>
      <c r="S215" s="63"/>
      <c r="T215" s="63"/>
      <c r="U215" s="63"/>
      <c r="V215" s="63"/>
      <c r="W215" s="63"/>
      <c r="X215" s="63"/>
      <c r="Y215" s="64"/>
      <c r="Z215" s="64"/>
      <c r="AA215" s="64"/>
      <c r="AB215" s="64"/>
      <c r="AC215" s="64"/>
      <c r="AD215" s="64"/>
      <c r="AE215" s="64"/>
      <c r="AF215" s="64"/>
      <c r="AG215" s="64"/>
      <c r="AH215" s="64"/>
      <c r="AI215" s="64"/>
      <c r="AJ215" s="64"/>
      <c r="AK215" s="64"/>
      <c r="AL215" s="64"/>
      <c r="AM215" s="64"/>
      <c r="AN215" s="64"/>
      <c r="AO215" s="64"/>
      <c r="AP215" s="63"/>
      <c r="AQ215" s="63"/>
      <c r="AR215" s="63"/>
      <c r="AS215" s="63"/>
      <c r="AT215" s="63"/>
      <c r="AU215" s="63"/>
      <c r="AV215" s="63"/>
      <c r="AW215" s="63"/>
      <c r="AX215" s="63"/>
      <c r="AY215">
        <f>COUNTA($C$218)</f>
        <v>1</v>
      </c>
    </row>
    <row r="216" spans="1:51" ht="24.75" customHeight="1" x14ac:dyDescent="0.2">
      <c r="A216" s="55"/>
      <c r="B216" s="59" t="s">
        <v>172</v>
      </c>
      <c r="C216" s="55"/>
      <c r="D216" s="55"/>
      <c r="E216" s="55"/>
      <c r="F216" s="55"/>
      <c r="G216" s="55"/>
      <c r="H216" s="55"/>
      <c r="I216" s="55"/>
      <c r="J216" s="55"/>
      <c r="K216" s="55"/>
      <c r="L216" s="55"/>
      <c r="M216" s="55"/>
      <c r="N216" s="55"/>
      <c r="O216" s="55"/>
      <c r="P216" s="60"/>
      <c r="Q216" s="60"/>
      <c r="R216" s="60"/>
      <c r="S216" s="60"/>
      <c r="T216" s="60"/>
      <c r="U216" s="60"/>
      <c r="V216" s="60"/>
      <c r="W216" s="60"/>
      <c r="X216" s="60"/>
      <c r="Y216" s="61"/>
      <c r="Z216" s="61"/>
      <c r="AA216" s="61"/>
      <c r="AB216" s="61"/>
      <c r="AC216" s="61"/>
      <c r="AD216" s="61"/>
      <c r="AE216" s="61"/>
      <c r="AF216" s="61"/>
      <c r="AG216" s="61"/>
      <c r="AH216" s="61"/>
      <c r="AI216" s="61"/>
      <c r="AJ216" s="61"/>
      <c r="AK216" s="61"/>
      <c r="AL216" s="61"/>
      <c r="AM216" s="61"/>
      <c r="AN216" s="61"/>
      <c r="AO216" s="61"/>
      <c r="AP216" s="60"/>
      <c r="AQ216" s="60"/>
      <c r="AR216" s="60"/>
      <c r="AS216" s="60"/>
      <c r="AT216" s="60"/>
      <c r="AU216" s="60"/>
      <c r="AV216" s="60"/>
      <c r="AW216" s="60"/>
      <c r="AX216" s="60"/>
      <c r="AY216">
        <f>$AY$215</f>
        <v>1</v>
      </c>
    </row>
    <row r="217" spans="1:51" ht="59.25" customHeight="1" x14ac:dyDescent="0.2">
      <c r="A217" s="215"/>
      <c r="B217" s="215"/>
      <c r="C217" s="215" t="s">
        <v>26</v>
      </c>
      <c r="D217" s="215"/>
      <c r="E217" s="215"/>
      <c r="F217" s="215"/>
      <c r="G217" s="215"/>
      <c r="H217" s="215"/>
      <c r="I217" s="215"/>
      <c r="J217" s="216" t="s">
        <v>208</v>
      </c>
      <c r="K217" s="217"/>
      <c r="L217" s="217"/>
      <c r="M217" s="217"/>
      <c r="N217" s="217"/>
      <c r="O217" s="217"/>
      <c r="P217" s="198" t="s">
        <v>187</v>
      </c>
      <c r="Q217" s="198"/>
      <c r="R217" s="198"/>
      <c r="S217" s="198"/>
      <c r="T217" s="198"/>
      <c r="U217" s="198"/>
      <c r="V217" s="198"/>
      <c r="W217" s="198"/>
      <c r="X217" s="198"/>
      <c r="Y217" s="218" t="s">
        <v>206</v>
      </c>
      <c r="Z217" s="219"/>
      <c r="AA217" s="219"/>
      <c r="AB217" s="219"/>
      <c r="AC217" s="216" t="s">
        <v>240</v>
      </c>
      <c r="AD217" s="216"/>
      <c r="AE217" s="216"/>
      <c r="AF217" s="216"/>
      <c r="AG217" s="216"/>
      <c r="AH217" s="218" t="s">
        <v>259</v>
      </c>
      <c r="AI217" s="215"/>
      <c r="AJ217" s="215"/>
      <c r="AK217" s="215"/>
      <c r="AL217" s="215" t="s">
        <v>21</v>
      </c>
      <c r="AM217" s="215"/>
      <c r="AN217" s="215"/>
      <c r="AO217" s="220"/>
      <c r="AP217" s="221" t="s">
        <v>209</v>
      </c>
      <c r="AQ217" s="221"/>
      <c r="AR217" s="221"/>
      <c r="AS217" s="221"/>
      <c r="AT217" s="221"/>
      <c r="AU217" s="221"/>
      <c r="AV217" s="221"/>
      <c r="AW217" s="221"/>
      <c r="AX217" s="221"/>
      <c r="AY217">
        <f>$AY$215</f>
        <v>1</v>
      </c>
    </row>
    <row r="218" spans="1:51" ht="51" customHeight="1" x14ac:dyDescent="0.2">
      <c r="A218" s="239">
        <v>1</v>
      </c>
      <c r="B218" s="239">
        <v>1</v>
      </c>
      <c r="C218" s="204" t="s">
        <v>707</v>
      </c>
      <c r="D218" s="205"/>
      <c r="E218" s="205"/>
      <c r="F218" s="205"/>
      <c r="G218" s="205"/>
      <c r="H218" s="205"/>
      <c r="I218" s="205"/>
      <c r="J218" s="206">
        <v>1010401084631</v>
      </c>
      <c r="K218" s="207"/>
      <c r="L218" s="207"/>
      <c r="M218" s="207"/>
      <c r="N218" s="207"/>
      <c r="O218" s="207"/>
      <c r="P218" s="208" t="s">
        <v>703</v>
      </c>
      <c r="Q218" s="209"/>
      <c r="R218" s="209"/>
      <c r="S218" s="209"/>
      <c r="T218" s="209"/>
      <c r="U218" s="209"/>
      <c r="V218" s="209"/>
      <c r="W218" s="209"/>
      <c r="X218" s="209"/>
      <c r="Y218" s="210">
        <v>21</v>
      </c>
      <c r="Z218" s="211"/>
      <c r="AA218" s="211"/>
      <c r="AB218" s="212"/>
      <c r="AC218" s="213" t="s">
        <v>260</v>
      </c>
      <c r="AD218" s="214"/>
      <c r="AE218" s="214"/>
      <c r="AF218" s="214"/>
      <c r="AG218" s="214"/>
      <c r="AH218" s="202">
        <v>1</v>
      </c>
      <c r="AI218" s="203"/>
      <c r="AJ218" s="203"/>
      <c r="AK218" s="203"/>
      <c r="AL218" s="147">
        <v>89</v>
      </c>
      <c r="AM218" s="148"/>
      <c r="AN218" s="148"/>
      <c r="AO218" s="149"/>
      <c r="AP218" s="150"/>
      <c r="AQ218" s="150"/>
      <c r="AR218" s="150"/>
      <c r="AS218" s="150"/>
      <c r="AT218" s="150"/>
      <c r="AU218" s="150"/>
      <c r="AV218" s="150"/>
      <c r="AW218" s="150"/>
      <c r="AX218" s="150"/>
      <c r="AY218">
        <f>$AY$215</f>
        <v>1</v>
      </c>
    </row>
    <row r="219" spans="1:51" ht="7.8" customHeight="1" x14ac:dyDescent="0.2">
      <c r="A219" s="62"/>
      <c r="B219" s="62"/>
      <c r="C219" s="62"/>
      <c r="D219" s="62"/>
      <c r="E219" s="62"/>
      <c r="F219" s="62"/>
      <c r="G219" s="62"/>
      <c r="H219" s="62"/>
      <c r="I219" s="62"/>
      <c r="J219" s="62"/>
      <c r="K219" s="62"/>
      <c r="L219" s="62"/>
      <c r="M219" s="62"/>
      <c r="N219" s="62"/>
      <c r="O219" s="62"/>
      <c r="P219" s="63"/>
      <c r="Q219" s="63"/>
      <c r="R219" s="63"/>
      <c r="S219" s="63"/>
      <c r="T219" s="63"/>
      <c r="U219" s="63"/>
      <c r="V219" s="63"/>
      <c r="W219" s="63"/>
      <c r="X219" s="63"/>
      <c r="Y219" s="64"/>
      <c r="Z219" s="64"/>
      <c r="AA219" s="64"/>
      <c r="AB219" s="64"/>
      <c r="AC219" s="64"/>
      <c r="AD219" s="64"/>
      <c r="AE219" s="64"/>
      <c r="AF219" s="64"/>
      <c r="AG219" s="64"/>
      <c r="AH219" s="64"/>
      <c r="AI219" s="64"/>
      <c r="AJ219" s="64"/>
      <c r="AK219" s="64"/>
      <c r="AL219" s="64"/>
      <c r="AM219" s="64"/>
      <c r="AN219" s="64"/>
      <c r="AO219" s="64"/>
      <c r="AP219" s="63"/>
      <c r="AQ219" s="63"/>
      <c r="AR219" s="63"/>
      <c r="AS219" s="63"/>
      <c r="AT219" s="63"/>
      <c r="AU219" s="63"/>
      <c r="AV219" s="63"/>
      <c r="AW219" s="63"/>
      <c r="AX219" s="63"/>
      <c r="AY219">
        <f>COUNTA($C$222)</f>
        <v>1</v>
      </c>
    </row>
    <row r="220" spans="1:51" ht="24.75" customHeight="1" x14ac:dyDescent="0.2">
      <c r="A220" s="55"/>
      <c r="B220" s="59" t="s">
        <v>173</v>
      </c>
      <c r="C220" s="55"/>
      <c r="D220" s="55"/>
      <c r="E220" s="55"/>
      <c r="F220" s="55"/>
      <c r="G220" s="55"/>
      <c r="H220" s="55"/>
      <c r="I220" s="55"/>
      <c r="J220" s="55"/>
      <c r="K220" s="55"/>
      <c r="L220" s="55"/>
      <c r="M220" s="55"/>
      <c r="N220" s="55"/>
      <c r="O220" s="55"/>
      <c r="P220" s="60"/>
      <c r="Q220" s="60"/>
      <c r="R220" s="60"/>
      <c r="S220" s="60"/>
      <c r="T220" s="60"/>
      <c r="U220" s="60"/>
      <c r="V220" s="60"/>
      <c r="W220" s="60"/>
      <c r="X220" s="60"/>
      <c r="Y220" s="61"/>
      <c r="Z220" s="61"/>
      <c r="AA220" s="61"/>
      <c r="AB220" s="61"/>
      <c r="AC220" s="61"/>
      <c r="AD220" s="61"/>
      <c r="AE220" s="61"/>
      <c r="AF220" s="61"/>
      <c r="AG220" s="61"/>
      <c r="AH220" s="61"/>
      <c r="AI220" s="61"/>
      <c r="AJ220" s="61"/>
      <c r="AK220" s="61"/>
      <c r="AL220" s="61"/>
      <c r="AM220" s="61"/>
      <c r="AN220" s="61"/>
      <c r="AO220" s="61"/>
      <c r="AP220" s="60"/>
      <c r="AQ220" s="60"/>
      <c r="AR220" s="60"/>
      <c r="AS220" s="60"/>
      <c r="AT220" s="60"/>
      <c r="AU220" s="60"/>
      <c r="AV220" s="60"/>
      <c r="AW220" s="60"/>
      <c r="AX220" s="60"/>
      <c r="AY220">
        <f>$AY$219</f>
        <v>1</v>
      </c>
    </row>
    <row r="221" spans="1:51" ht="59.25" customHeight="1" x14ac:dyDescent="0.2">
      <c r="A221" s="215"/>
      <c r="B221" s="215"/>
      <c r="C221" s="215" t="s">
        <v>26</v>
      </c>
      <c r="D221" s="215"/>
      <c r="E221" s="215"/>
      <c r="F221" s="215"/>
      <c r="G221" s="215"/>
      <c r="H221" s="215"/>
      <c r="I221" s="215"/>
      <c r="J221" s="216" t="s">
        <v>208</v>
      </c>
      <c r="K221" s="217"/>
      <c r="L221" s="217"/>
      <c r="M221" s="217"/>
      <c r="N221" s="217"/>
      <c r="O221" s="217"/>
      <c r="P221" s="198" t="s">
        <v>187</v>
      </c>
      <c r="Q221" s="198"/>
      <c r="R221" s="198"/>
      <c r="S221" s="198"/>
      <c r="T221" s="198"/>
      <c r="U221" s="198"/>
      <c r="V221" s="198"/>
      <c r="W221" s="198"/>
      <c r="X221" s="198"/>
      <c r="Y221" s="218" t="s">
        <v>206</v>
      </c>
      <c r="Z221" s="219"/>
      <c r="AA221" s="219"/>
      <c r="AB221" s="219"/>
      <c r="AC221" s="216" t="s">
        <v>240</v>
      </c>
      <c r="AD221" s="216"/>
      <c r="AE221" s="216"/>
      <c r="AF221" s="216"/>
      <c r="AG221" s="216"/>
      <c r="AH221" s="218" t="s">
        <v>259</v>
      </c>
      <c r="AI221" s="215"/>
      <c r="AJ221" s="215"/>
      <c r="AK221" s="215"/>
      <c r="AL221" s="215" t="s">
        <v>21</v>
      </c>
      <c r="AM221" s="215"/>
      <c r="AN221" s="215"/>
      <c r="AO221" s="220"/>
      <c r="AP221" s="221" t="s">
        <v>209</v>
      </c>
      <c r="AQ221" s="221"/>
      <c r="AR221" s="221"/>
      <c r="AS221" s="221"/>
      <c r="AT221" s="221"/>
      <c r="AU221" s="221"/>
      <c r="AV221" s="221"/>
      <c r="AW221" s="221"/>
      <c r="AX221" s="221"/>
      <c r="AY221">
        <f>$AY$219</f>
        <v>1</v>
      </c>
    </row>
    <row r="222" spans="1:51" ht="72.75" customHeight="1" x14ac:dyDescent="0.2">
      <c r="A222" s="239">
        <v>1</v>
      </c>
      <c r="B222" s="239">
        <v>1</v>
      </c>
      <c r="C222" s="204" t="s">
        <v>727</v>
      </c>
      <c r="D222" s="205"/>
      <c r="E222" s="205"/>
      <c r="F222" s="205"/>
      <c r="G222" s="205"/>
      <c r="H222" s="205"/>
      <c r="I222" s="205"/>
      <c r="J222" s="206">
        <v>1010901026918</v>
      </c>
      <c r="K222" s="207"/>
      <c r="L222" s="207"/>
      <c r="M222" s="207"/>
      <c r="N222" s="207"/>
      <c r="O222" s="207"/>
      <c r="P222" s="243" t="s">
        <v>757</v>
      </c>
      <c r="Q222" s="244"/>
      <c r="R222" s="244"/>
      <c r="S222" s="244"/>
      <c r="T222" s="244"/>
      <c r="U222" s="244"/>
      <c r="V222" s="244"/>
      <c r="W222" s="244"/>
      <c r="X222" s="244"/>
      <c r="Y222" s="210">
        <v>15</v>
      </c>
      <c r="Z222" s="211"/>
      <c r="AA222" s="211"/>
      <c r="AB222" s="212"/>
      <c r="AC222" s="199" t="s">
        <v>677</v>
      </c>
      <c r="AD222" s="200"/>
      <c r="AE222" s="200"/>
      <c r="AF222" s="200"/>
      <c r="AG222" s="201"/>
      <c r="AH222" s="202">
        <v>2</v>
      </c>
      <c r="AI222" s="203"/>
      <c r="AJ222" s="203"/>
      <c r="AK222" s="203"/>
      <c r="AL222" s="147">
        <v>94.4</v>
      </c>
      <c r="AM222" s="148"/>
      <c r="AN222" s="148"/>
      <c r="AO222" s="149"/>
      <c r="AP222" s="150"/>
      <c r="AQ222" s="150"/>
      <c r="AR222" s="150"/>
      <c r="AS222" s="150"/>
      <c r="AT222" s="150"/>
      <c r="AU222" s="150"/>
      <c r="AV222" s="150"/>
      <c r="AW222" s="150"/>
      <c r="AX222" s="150"/>
      <c r="AY222">
        <f>$AY$219</f>
        <v>1</v>
      </c>
    </row>
    <row r="223" spans="1:51" ht="7.8" customHeight="1" x14ac:dyDescent="0.2">
      <c r="A223" s="62"/>
      <c r="B223" s="62"/>
      <c r="C223" s="62"/>
      <c r="D223" s="62"/>
      <c r="E223" s="62"/>
      <c r="F223" s="62"/>
      <c r="G223" s="62"/>
      <c r="H223" s="62"/>
      <c r="I223" s="62"/>
      <c r="J223" s="62"/>
      <c r="K223" s="62"/>
      <c r="L223" s="62"/>
      <c r="M223" s="62"/>
      <c r="N223" s="62"/>
      <c r="O223" s="62"/>
      <c r="P223" s="63"/>
      <c r="Q223" s="63"/>
      <c r="R223" s="63"/>
      <c r="S223" s="63"/>
      <c r="T223" s="63"/>
      <c r="U223" s="63"/>
      <c r="V223" s="63"/>
      <c r="W223" s="63"/>
      <c r="X223" s="63"/>
      <c r="Y223" s="64"/>
      <c r="Z223" s="64"/>
      <c r="AA223" s="64"/>
      <c r="AB223" s="64"/>
      <c r="AC223" s="64"/>
      <c r="AD223" s="64"/>
      <c r="AE223" s="64"/>
      <c r="AF223" s="64"/>
      <c r="AG223" s="64"/>
      <c r="AH223" s="64"/>
      <c r="AI223" s="64"/>
      <c r="AJ223" s="64"/>
      <c r="AK223" s="64"/>
      <c r="AL223" s="64"/>
      <c r="AM223" s="64"/>
      <c r="AN223" s="64"/>
      <c r="AO223" s="64"/>
      <c r="AP223" s="63"/>
      <c r="AQ223" s="63"/>
      <c r="AR223" s="63"/>
      <c r="AS223" s="63"/>
      <c r="AT223" s="63"/>
      <c r="AU223" s="63"/>
      <c r="AV223" s="63"/>
      <c r="AW223" s="63"/>
      <c r="AX223" s="63"/>
      <c r="AY223">
        <f>COUNTA($C$226)</f>
        <v>1</v>
      </c>
    </row>
    <row r="224" spans="1:51" ht="24.75" customHeight="1" x14ac:dyDescent="0.2">
      <c r="A224" s="55"/>
      <c r="B224" s="59" t="s">
        <v>174</v>
      </c>
      <c r="C224" s="55"/>
      <c r="D224" s="55"/>
      <c r="E224" s="55"/>
      <c r="F224" s="55"/>
      <c r="G224" s="55"/>
      <c r="H224" s="55"/>
      <c r="I224" s="55"/>
      <c r="J224" s="55"/>
      <c r="K224" s="55"/>
      <c r="L224" s="55"/>
      <c r="M224" s="55"/>
      <c r="N224" s="55"/>
      <c r="O224" s="55"/>
      <c r="P224" s="60"/>
      <c r="Q224" s="60"/>
      <c r="R224" s="60"/>
      <c r="S224" s="60"/>
      <c r="T224" s="60"/>
      <c r="U224" s="60"/>
      <c r="V224" s="60"/>
      <c r="W224" s="60"/>
      <c r="X224" s="60"/>
      <c r="Y224" s="61"/>
      <c r="Z224" s="61"/>
      <c r="AA224" s="61"/>
      <c r="AB224" s="61"/>
      <c r="AC224" s="61"/>
      <c r="AD224" s="61"/>
      <c r="AE224" s="61"/>
      <c r="AF224" s="61"/>
      <c r="AG224" s="61"/>
      <c r="AH224" s="61"/>
      <c r="AI224" s="61"/>
      <c r="AJ224" s="61"/>
      <c r="AK224" s="61"/>
      <c r="AL224" s="61"/>
      <c r="AM224" s="61"/>
      <c r="AN224" s="61"/>
      <c r="AO224" s="61"/>
      <c r="AP224" s="60"/>
      <c r="AQ224" s="60"/>
      <c r="AR224" s="60"/>
      <c r="AS224" s="60"/>
      <c r="AT224" s="60"/>
      <c r="AU224" s="60"/>
      <c r="AV224" s="60"/>
      <c r="AW224" s="60"/>
      <c r="AX224" s="60"/>
      <c r="AY224">
        <f>$AY$223</f>
        <v>1</v>
      </c>
    </row>
    <row r="225" spans="1:51" ht="59.25" customHeight="1" x14ac:dyDescent="0.2">
      <c r="A225" s="215"/>
      <c r="B225" s="215"/>
      <c r="C225" s="215" t="s">
        <v>26</v>
      </c>
      <c r="D225" s="215"/>
      <c r="E225" s="215"/>
      <c r="F225" s="215"/>
      <c r="G225" s="215"/>
      <c r="H225" s="215"/>
      <c r="I225" s="215"/>
      <c r="J225" s="216" t="s">
        <v>208</v>
      </c>
      <c r="K225" s="217"/>
      <c r="L225" s="217"/>
      <c r="M225" s="217"/>
      <c r="N225" s="217"/>
      <c r="O225" s="217"/>
      <c r="P225" s="198" t="s">
        <v>187</v>
      </c>
      <c r="Q225" s="198"/>
      <c r="R225" s="198"/>
      <c r="S225" s="198"/>
      <c r="T225" s="198"/>
      <c r="U225" s="198"/>
      <c r="V225" s="198"/>
      <c r="W225" s="198"/>
      <c r="X225" s="198"/>
      <c r="Y225" s="218" t="s">
        <v>206</v>
      </c>
      <c r="Z225" s="219"/>
      <c r="AA225" s="219"/>
      <c r="AB225" s="219"/>
      <c r="AC225" s="216" t="s">
        <v>240</v>
      </c>
      <c r="AD225" s="216"/>
      <c r="AE225" s="216"/>
      <c r="AF225" s="216"/>
      <c r="AG225" s="216"/>
      <c r="AH225" s="218" t="s">
        <v>259</v>
      </c>
      <c r="AI225" s="215"/>
      <c r="AJ225" s="215"/>
      <c r="AK225" s="215"/>
      <c r="AL225" s="215" t="s">
        <v>21</v>
      </c>
      <c r="AM225" s="215"/>
      <c r="AN225" s="215"/>
      <c r="AO225" s="220"/>
      <c r="AP225" s="221" t="s">
        <v>209</v>
      </c>
      <c r="AQ225" s="221"/>
      <c r="AR225" s="221"/>
      <c r="AS225" s="221"/>
      <c r="AT225" s="221"/>
      <c r="AU225" s="221"/>
      <c r="AV225" s="221"/>
      <c r="AW225" s="221"/>
      <c r="AX225" s="221"/>
      <c r="AY225">
        <f>$AY$223</f>
        <v>1</v>
      </c>
    </row>
    <row r="226" spans="1:51" ht="56.25" customHeight="1" x14ac:dyDescent="0.2">
      <c r="A226" s="239">
        <v>1</v>
      </c>
      <c r="B226" s="239">
        <v>1</v>
      </c>
      <c r="C226" s="204" t="s">
        <v>753</v>
      </c>
      <c r="D226" s="205"/>
      <c r="E226" s="205"/>
      <c r="F226" s="205"/>
      <c r="G226" s="205"/>
      <c r="H226" s="205"/>
      <c r="I226" s="205"/>
      <c r="J226" s="206">
        <v>3010401094447</v>
      </c>
      <c r="K226" s="207"/>
      <c r="L226" s="207"/>
      <c r="M226" s="207"/>
      <c r="N226" s="207"/>
      <c r="O226" s="207"/>
      <c r="P226" s="243" t="s">
        <v>754</v>
      </c>
      <c r="Q226" s="244"/>
      <c r="R226" s="244"/>
      <c r="S226" s="244"/>
      <c r="T226" s="244"/>
      <c r="U226" s="244"/>
      <c r="V226" s="244"/>
      <c r="W226" s="244"/>
      <c r="X226" s="244"/>
      <c r="Y226" s="210">
        <v>1</v>
      </c>
      <c r="Z226" s="211"/>
      <c r="AA226" s="211"/>
      <c r="AB226" s="212"/>
      <c r="AC226" s="231" t="s">
        <v>677</v>
      </c>
      <c r="AD226" s="232"/>
      <c r="AE226" s="232"/>
      <c r="AF226" s="232"/>
      <c r="AG226" s="232"/>
      <c r="AH226" s="202">
        <v>2</v>
      </c>
      <c r="AI226" s="203"/>
      <c r="AJ226" s="203"/>
      <c r="AK226" s="203"/>
      <c r="AL226" s="147">
        <v>89.9</v>
      </c>
      <c r="AM226" s="148"/>
      <c r="AN226" s="148"/>
      <c r="AO226" s="149"/>
      <c r="AP226" s="150"/>
      <c r="AQ226" s="150"/>
      <c r="AR226" s="150"/>
      <c r="AS226" s="150"/>
      <c r="AT226" s="150"/>
      <c r="AU226" s="150"/>
      <c r="AV226" s="150"/>
      <c r="AW226" s="150"/>
      <c r="AX226" s="150"/>
      <c r="AY226">
        <f>$AY$223</f>
        <v>1</v>
      </c>
    </row>
    <row r="227" spans="1:51" ht="24.75" customHeight="1" x14ac:dyDescent="0.2">
      <c r="A227" s="62"/>
      <c r="B227" s="62"/>
      <c r="C227" s="62"/>
      <c r="D227" s="62"/>
      <c r="E227" s="62"/>
      <c r="F227" s="62"/>
      <c r="G227" s="62"/>
      <c r="H227" s="62"/>
      <c r="I227" s="62"/>
      <c r="J227" s="62"/>
      <c r="K227" s="62"/>
      <c r="L227" s="62"/>
      <c r="M227" s="62"/>
      <c r="N227" s="62"/>
      <c r="O227" s="62"/>
      <c r="P227" s="63"/>
      <c r="Q227" s="63"/>
      <c r="R227" s="63"/>
      <c r="S227" s="63"/>
      <c r="T227" s="63"/>
      <c r="U227" s="63"/>
      <c r="V227" s="63"/>
      <c r="W227" s="63"/>
      <c r="X227" s="63"/>
      <c r="Y227" s="64"/>
      <c r="Z227" s="64"/>
      <c r="AA227" s="64"/>
      <c r="AB227" s="64"/>
      <c r="AC227" s="64"/>
      <c r="AD227" s="64"/>
      <c r="AE227" s="64"/>
      <c r="AF227" s="64"/>
      <c r="AG227" s="64"/>
      <c r="AH227" s="64"/>
      <c r="AI227" s="64"/>
      <c r="AJ227" s="64"/>
      <c r="AK227" s="64"/>
      <c r="AL227" s="64"/>
      <c r="AM227" s="64"/>
      <c r="AN227" s="64"/>
      <c r="AO227" s="64"/>
      <c r="AP227" s="63"/>
      <c r="AQ227" s="63"/>
      <c r="AR227" s="63"/>
      <c r="AS227" s="63"/>
      <c r="AT227" s="63"/>
      <c r="AU227" s="63"/>
      <c r="AV227" s="63"/>
      <c r="AW227" s="63"/>
      <c r="AX227" s="63"/>
      <c r="AY227">
        <f>COUNTA($C$230)</f>
        <v>1</v>
      </c>
    </row>
    <row r="228" spans="1:51" ht="24.75" customHeight="1" x14ac:dyDescent="0.2">
      <c r="A228" s="55"/>
      <c r="B228" s="59" t="s">
        <v>175</v>
      </c>
      <c r="C228" s="55"/>
      <c r="D228" s="55"/>
      <c r="E228" s="55"/>
      <c r="F228" s="55"/>
      <c r="G228" s="55"/>
      <c r="H228" s="55"/>
      <c r="I228" s="55"/>
      <c r="J228" s="55"/>
      <c r="K228" s="55"/>
      <c r="L228" s="55"/>
      <c r="M228" s="55"/>
      <c r="N228" s="55"/>
      <c r="O228" s="55"/>
      <c r="P228" s="60"/>
      <c r="Q228" s="60"/>
      <c r="R228" s="60"/>
      <c r="S228" s="60"/>
      <c r="T228" s="60"/>
      <c r="U228" s="60"/>
      <c r="V228" s="60"/>
      <c r="W228" s="60"/>
      <c r="X228" s="60"/>
      <c r="Y228" s="61"/>
      <c r="Z228" s="61"/>
      <c r="AA228" s="61"/>
      <c r="AB228" s="61"/>
      <c r="AC228" s="61"/>
      <c r="AD228" s="61"/>
      <c r="AE228" s="61"/>
      <c r="AF228" s="61"/>
      <c r="AG228" s="61"/>
      <c r="AH228" s="61"/>
      <c r="AI228" s="61"/>
      <c r="AJ228" s="61"/>
      <c r="AK228" s="61"/>
      <c r="AL228" s="61"/>
      <c r="AM228" s="61"/>
      <c r="AN228" s="61"/>
      <c r="AO228" s="61"/>
      <c r="AP228" s="60"/>
      <c r="AQ228" s="60"/>
      <c r="AR228" s="60"/>
      <c r="AS228" s="60"/>
      <c r="AT228" s="60"/>
      <c r="AU228" s="60"/>
      <c r="AV228" s="60"/>
      <c r="AW228" s="60"/>
      <c r="AX228" s="60"/>
      <c r="AY228">
        <f>$AY$227</f>
        <v>1</v>
      </c>
    </row>
    <row r="229" spans="1:51" ht="59.25" customHeight="1" x14ac:dyDescent="0.2">
      <c r="A229" s="215"/>
      <c r="B229" s="215"/>
      <c r="C229" s="215" t="s">
        <v>26</v>
      </c>
      <c r="D229" s="215"/>
      <c r="E229" s="215"/>
      <c r="F229" s="215"/>
      <c r="G229" s="215"/>
      <c r="H229" s="215"/>
      <c r="I229" s="215"/>
      <c r="J229" s="216" t="s">
        <v>208</v>
      </c>
      <c r="K229" s="217"/>
      <c r="L229" s="217"/>
      <c r="M229" s="217"/>
      <c r="N229" s="217"/>
      <c r="O229" s="217"/>
      <c r="P229" s="198" t="s">
        <v>187</v>
      </c>
      <c r="Q229" s="198"/>
      <c r="R229" s="198"/>
      <c r="S229" s="198"/>
      <c r="T229" s="198"/>
      <c r="U229" s="198"/>
      <c r="V229" s="198"/>
      <c r="W229" s="198"/>
      <c r="X229" s="198"/>
      <c r="Y229" s="218" t="s">
        <v>206</v>
      </c>
      <c r="Z229" s="219"/>
      <c r="AA229" s="219"/>
      <c r="AB229" s="219"/>
      <c r="AC229" s="216" t="s">
        <v>240</v>
      </c>
      <c r="AD229" s="216"/>
      <c r="AE229" s="216"/>
      <c r="AF229" s="216"/>
      <c r="AG229" s="216"/>
      <c r="AH229" s="218" t="s">
        <v>259</v>
      </c>
      <c r="AI229" s="215"/>
      <c r="AJ229" s="215"/>
      <c r="AK229" s="215"/>
      <c r="AL229" s="215" t="s">
        <v>21</v>
      </c>
      <c r="AM229" s="215"/>
      <c r="AN229" s="215"/>
      <c r="AO229" s="220"/>
      <c r="AP229" s="221" t="s">
        <v>209</v>
      </c>
      <c r="AQ229" s="221"/>
      <c r="AR229" s="221"/>
      <c r="AS229" s="221"/>
      <c r="AT229" s="221"/>
      <c r="AU229" s="221"/>
      <c r="AV229" s="221"/>
      <c r="AW229" s="221"/>
      <c r="AX229" s="221"/>
      <c r="AY229">
        <f>$AY$227</f>
        <v>1</v>
      </c>
    </row>
    <row r="230" spans="1:51" ht="37.200000000000003" customHeight="1" x14ac:dyDescent="0.2">
      <c r="A230" s="239">
        <v>1</v>
      </c>
      <c r="B230" s="239">
        <v>1</v>
      </c>
      <c r="C230" s="204" t="s">
        <v>712</v>
      </c>
      <c r="D230" s="205"/>
      <c r="E230" s="205"/>
      <c r="F230" s="205"/>
      <c r="G230" s="205"/>
      <c r="H230" s="205"/>
      <c r="I230" s="205"/>
      <c r="J230" s="206">
        <v>2011101056358</v>
      </c>
      <c r="K230" s="207"/>
      <c r="L230" s="207"/>
      <c r="M230" s="207"/>
      <c r="N230" s="207"/>
      <c r="O230" s="207"/>
      <c r="P230" s="243" t="s">
        <v>714</v>
      </c>
      <c r="Q230" s="244"/>
      <c r="R230" s="244"/>
      <c r="S230" s="244"/>
      <c r="T230" s="244"/>
      <c r="U230" s="244"/>
      <c r="V230" s="244"/>
      <c r="W230" s="244"/>
      <c r="X230" s="244"/>
      <c r="Y230" s="210">
        <v>62</v>
      </c>
      <c r="Z230" s="211"/>
      <c r="AA230" s="211"/>
      <c r="AB230" s="212"/>
      <c r="AC230" s="231" t="s">
        <v>77</v>
      </c>
      <c r="AD230" s="232"/>
      <c r="AE230" s="232"/>
      <c r="AF230" s="232"/>
      <c r="AG230" s="232"/>
      <c r="AH230" s="202" t="s">
        <v>291</v>
      </c>
      <c r="AI230" s="203"/>
      <c r="AJ230" s="203"/>
      <c r="AK230" s="203"/>
      <c r="AL230" s="147" t="s">
        <v>291</v>
      </c>
      <c r="AM230" s="148"/>
      <c r="AN230" s="148"/>
      <c r="AO230" s="149"/>
      <c r="AP230" s="150"/>
      <c r="AQ230" s="150"/>
      <c r="AR230" s="150"/>
      <c r="AS230" s="150"/>
      <c r="AT230" s="150"/>
      <c r="AU230" s="150"/>
      <c r="AV230" s="150"/>
      <c r="AW230" s="150"/>
      <c r="AX230" s="150"/>
      <c r="AY230">
        <f>$AY$227</f>
        <v>1</v>
      </c>
    </row>
    <row r="231" spans="1:51" ht="37.200000000000003" customHeight="1" x14ac:dyDescent="0.2">
      <c r="A231" s="239">
        <v>2</v>
      </c>
      <c r="B231" s="239">
        <v>1</v>
      </c>
      <c r="C231" s="204" t="s">
        <v>712</v>
      </c>
      <c r="D231" s="205"/>
      <c r="E231" s="205"/>
      <c r="F231" s="205"/>
      <c r="G231" s="205"/>
      <c r="H231" s="205"/>
      <c r="I231" s="205"/>
      <c r="J231" s="206">
        <v>2011101056358</v>
      </c>
      <c r="K231" s="207"/>
      <c r="L231" s="207"/>
      <c r="M231" s="207"/>
      <c r="N231" s="207"/>
      <c r="O231" s="207"/>
      <c r="P231" s="208" t="s">
        <v>713</v>
      </c>
      <c r="Q231" s="209"/>
      <c r="R231" s="209"/>
      <c r="S231" s="209"/>
      <c r="T231" s="209"/>
      <c r="U231" s="209"/>
      <c r="V231" s="209"/>
      <c r="W231" s="209"/>
      <c r="X231" s="209"/>
      <c r="Y231" s="210">
        <v>47</v>
      </c>
      <c r="Z231" s="211"/>
      <c r="AA231" s="211"/>
      <c r="AB231" s="212"/>
      <c r="AC231" s="213" t="s">
        <v>77</v>
      </c>
      <c r="AD231" s="214"/>
      <c r="AE231" s="214"/>
      <c r="AF231" s="214"/>
      <c r="AG231" s="214"/>
      <c r="AH231" s="202" t="s">
        <v>291</v>
      </c>
      <c r="AI231" s="203"/>
      <c r="AJ231" s="203"/>
      <c r="AK231" s="203"/>
      <c r="AL231" s="147" t="s">
        <v>291</v>
      </c>
      <c r="AM231" s="148"/>
      <c r="AN231" s="148"/>
      <c r="AO231" s="149"/>
      <c r="AP231" s="150"/>
      <c r="AQ231" s="150"/>
      <c r="AR231" s="150"/>
      <c r="AS231" s="150"/>
      <c r="AT231" s="150"/>
      <c r="AU231" s="150"/>
      <c r="AV231" s="150"/>
      <c r="AW231" s="150"/>
      <c r="AX231" s="150"/>
      <c r="AY231">
        <f>COUNTA($C$231)</f>
        <v>1</v>
      </c>
    </row>
    <row r="232" spans="1:51" ht="7.8" customHeight="1" x14ac:dyDescent="0.2">
      <c r="A232" s="62"/>
      <c r="B232" s="62"/>
      <c r="C232" s="62"/>
      <c r="D232" s="62"/>
      <c r="E232" s="62"/>
      <c r="F232" s="62"/>
      <c r="G232" s="62"/>
      <c r="H232" s="62"/>
      <c r="I232" s="62"/>
      <c r="J232" s="62"/>
      <c r="K232" s="62"/>
      <c r="L232" s="62"/>
      <c r="M232" s="62"/>
      <c r="N232" s="62"/>
      <c r="O232" s="62"/>
      <c r="P232" s="63"/>
      <c r="Q232" s="63"/>
      <c r="R232" s="63"/>
      <c r="S232" s="63"/>
      <c r="T232" s="63"/>
      <c r="U232" s="63"/>
      <c r="V232" s="63"/>
      <c r="W232" s="63"/>
      <c r="X232" s="63"/>
      <c r="Y232" s="64"/>
      <c r="Z232" s="64"/>
      <c r="AA232" s="64"/>
      <c r="AB232" s="64"/>
      <c r="AC232" s="64"/>
      <c r="AD232" s="64"/>
      <c r="AE232" s="64"/>
      <c r="AF232" s="64"/>
      <c r="AG232" s="64"/>
      <c r="AH232" s="64"/>
      <c r="AI232" s="64"/>
      <c r="AJ232" s="64"/>
      <c r="AK232" s="64"/>
      <c r="AL232" s="64"/>
      <c r="AM232" s="64"/>
      <c r="AN232" s="64"/>
      <c r="AO232" s="64"/>
      <c r="AP232" s="63"/>
      <c r="AQ232" s="63"/>
      <c r="AR232" s="63"/>
      <c r="AS232" s="63"/>
      <c r="AT232" s="63"/>
      <c r="AU232" s="63"/>
      <c r="AV232" s="63"/>
      <c r="AW232" s="63"/>
      <c r="AX232" s="63"/>
      <c r="AY232">
        <f>COUNTA($C$235)</f>
        <v>1</v>
      </c>
    </row>
    <row r="233" spans="1:51" ht="24.75" customHeight="1" x14ac:dyDescent="0.2">
      <c r="A233" s="55"/>
      <c r="B233" s="59" t="s">
        <v>176</v>
      </c>
      <c r="C233" s="55"/>
      <c r="D233" s="55"/>
      <c r="E233" s="55"/>
      <c r="F233" s="55"/>
      <c r="G233" s="55"/>
      <c r="H233" s="55"/>
      <c r="I233" s="55"/>
      <c r="J233" s="55"/>
      <c r="K233" s="55"/>
      <c r="L233" s="55"/>
      <c r="M233" s="55"/>
      <c r="N233" s="55"/>
      <c r="O233" s="55"/>
      <c r="P233" s="60"/>
      <c r="Q233" s="60"/>
      <c r="R233" s="60"/>
      <c r="S233" s="60"/>
      <c r="T233" s="60"/>
      <c r="U233" s="60"/>
      <c r="V233" s="60"/>
      <c r="W233" s="60"/>
      <c r="X233" s="60"/>
      <c r="Y233" s="61"/>
      <c r="Z233" s="61"/>
      <c r="AA233" s="61"/>
      <c r="AB233" s="61"/>
      <c r="AC233" s="61"/>
      <c r="AD233" s="61"/>
      <c r="AE233" s="61"/>
      <c r="AF233" s="61"/>
      <c r="AG233" s="61"/>
      <c r="AH233" s="61"/>
      <c r="AI233" s="61"/>
      <c r="AJ233" s="61"/>
      <c r="AK233" s="61"/>
      <c r="AL233" s="61"/>
      <c r="AM233" s="61"/>
      <c r="AN233" s="61"/>
      <c r="AO233" s="61"/>
      <c r="AP233" s="60"/>
      <c r="AQ233" s="60"/>
      <c r="AR233" s="60"/>
      <c r="AS233" s="60"/>
      <c r="AT233" s="60"/>
      <c r="AU233" s="60"/>
      <c r="AV233" s="60"/>
      <c r="AW233" s="60"/>
      <c r="AX233" s="60"/>
      <c r="AY233">
        <f>$AY$232</f>
        <v>1</v>
      </c>
    </row>
    <row r="234" spans="1:51" ht="59.25" customHeight="1" x14ac:dyDescent="0.2">
      <c r="A234" s="215"/>
      <c r="B234" s="215"/>
      <c r="C234" s="215" t="s">
        <v>26</v>
      </c>
      <c r="D234" s="215"/>
      <c r="E234" s="215"/>
      <c r="F234" s="215"/>
      <c r="G234" s="215"/>
      <c r="H234" s="215"/>
      <c r="I234" s="215"/>
      <c r="J234" s="216" t="s">
        <v>208</v>
      </c>
      <c r="K234" s="217"/>
      <c r="L234" s="217"/>
      <c r="M234" s="217"/>
      <c r="N234" s="217"/>
      <c r="O234" s="217"/>
      <c r="P234" s="198" t="s">
        <v>187</v>
      </c>
      <c r="Q234" s="198"/>
      <c r="R234" s="198"/>
      <c r="S234" s="198"/>
      <c r="T234" s="198"/>
      <c r="U234" s="198"/>
      <c r="V234" s="198"/>
      <c r="W234" s="198"/>
      <c r="X234" s="198"/>
      <c r="Y234" s="218" t="s">
        <v>206</v>
      </c>
      <c r="Z234" s="219"/>
      <c r="AA234" s="219"/>
      <c r="AB234" s="219"/>
      <c r="AC234" s="216" t="s">
        <v>240</v>
      </c>
      <c r="AD234" s="216"/>
      <c r="AE234" s="216"/>
      <c r="AF234" s="216"/>
      <c r="AG234" s="216"/>
      <c r="AH234" s="218" t="s">
        <v>259</v>
      </c>
      <c r="AI234" s="215"/>
      <c r="AJ234" s="215"/>
      <c r="AK234" s="215"/>
      <c r="AL234" s="215" t="s">
        <v>21</v>
      </c>
      <c r="AM234" s="215"/>
      <c r="AN234" s="215"/>
      <c r="AO234" s="220"/>
      <c r="AP234" s="221" t="s">
        <v>209</v>
      </c>
      <c r="AQ234" s="221"/>
      <c r="AR234" s="221"/>
      <c r="AS234" s="221"/>
      <c r="AT234" s="221"/>
      <c r="AU234" s="221"/>
      <c r="AV234" s="221"/>
      <c r="AW234" s="221"/>
      <c r="AX234" s="221"/>
      <c r="AY234">
        <f>$AY$232</f>
        <v>1</v>
      </c>
    </row>
    <row r="235" spans="1:51" ht="30" customHeight="1" x14ac:dyDescent="0.2">
      <c r="A235" s="239">
        <v>1</v>
      </c>
      <c r="B235" s="239">
        <v>1</v>
      </c>
      <c r="C235" s="204" t="s">
        <v>715</v>
      </c>
      <c r="D235" s="205"/>
      <c r="E235" s="205"/>
      <c r="F235" s="205"/>
      <c r="G235" s="205"/>
      <c r="H235" s="205"/>
      <c r="I235" s="205"/>
      <c r="J235" s="206">
        <v>2010601032678</v>
      </c>
      <c r="K235" s="207"/>
      <c r="L235" s="207"/>
      <c r="M235" s="207"/>
      <c r="N235" s="207"/>
      <c r="O235" s="207"/>
      <c r="P235" s="208" t="s">
        <v>717</v>
      </c>
      <c r="Q235" s="209"/>
      <c r="R235" s="209"/>
      <c r="S235" s="209"/>
      <c r="T235" s="209"/>
      <c r="U235" s="209"/>
      <c r="V235" s="209"/>
      <c r="W235" s="209"/>
      <c r="X235" s="209"/>
      <c r="Y235" s="210">
        <v>45</v>
      </c>
      <c r="Z235" s="211"/>
      <c r="AA235" s="211"/>
      <c r="AB235" s="212"/>
      <c r="AC235" s="213" t="s">
        <v>77</v>
      </c>
      <c r="AD235" s="214"/>
      <c r="AE235" s="214"/>
      <c r="AF235" s="214"/>
      <c r="AG235" s="214"/>
      <c r="AH235" s="249" t="s">
        <v>291</v>
      </c>
      <c r="AI235" s="250"/>
      <c r="AJ235" s="250"/>
      <c r="AK235" s="250"/>
      <c r="AL235" s="147" t="s">
        <v>291</v>
      </c>
      <c r="AM235" s="148"/>
      <c r="AN235" s="148"/>
      <c r="AO235" s="149"/>
      <c r="AP235" s="150"/>
      <c r="AQ235" s="150"/>
      <c r="AR235" s="150"/>
      <c r="AS235" s="150"/>
      <c r="AT235" s="150"/>
      <c r="AU235" s="150"/>
      <c r="AV235" s="150"/>
      <c r="AW235" s="150"/>
      <c r="AX235" s="150"/>
      <c r="AY235">
        <f>$AY$232</f>
        <v>1</v>
      </c>
    </row>
    <row r="236" spans="1:51" ht="47.4" customHeight="1" x14ac:dyDescent="0.2">
      <c r="A236" s="239">
        <v>2</v>
      </c>
      <c r="B236" s="239">
        <v>1</v>
      </c>
      <c r="C236" s="204" t="s">
        <v>715</v>
      </c>
      <c r="D236" s="205"/>
      <c r="E236" s="205"/>
      <c r="F236" s="205"/>
      <c r="G236" s="205"/>
      <c r="H236" s="205"/>
      <c r="I236" s="205"/>
      <c r="J236" s="206">
        <v>2010601032678</v>
      </c>
      <c r="K236" s="207"/>
      <c r="L236" s="207"/>
      <c r="M236" s="207"/>
      <c r="N236" s="207"/>
      <c r="O236" s="207"/>
      <c r="P236" s="243" t="s">
        <v>716</v>
      </c>
      <c r="Q236" s="244"/>
      <c r="R236" s="244"/>
      <c r="S236" s="244"/>
      <c r="T236" s="244"/>
      <c r="U236" s="244"/>
      <c r="V236" s="244"/>
      <c r="W236" s="244"/>
      <c r="X236" s="244"/>
      <c r="Y236" s="210">
        <v>42</v>
      </c>
      <c r="Z236" s="211"/>
      <c r="AA236" s="211"/>
      <c r="AB236" s="212"/>
      <c r="AC236" s="231" t="s">
        <v>77</v>
      </c>
      <c r="AD236" s="232"/>
      <c r="AE236" s="232"/>
      <c r="AF236" s="232"/>
      <c r="AG236" s="232"/>
      <c r="AH236" s="202" t="s">
        <v>291</v>
      </c>
      <c r="AI236" s="203"/>
      <c r="AJ236" s="203"/>
      <c r="AK236" s="203"/>
      <c r="AL236" s="147" t="s">
        <v>291</v>
      </c>
      <c r="AM236" s="148"/>
      <c r="AN236" s="148"/>
      <c r="AO236" s="149"/>
      <c r="AP236" s="150"/>
      <c r="AQ236" s="150"/>
      <c r="AR236" s="150"/>
      <c r="AS236" s="150"/>
      <c r="AT236" s="150"/>
      <c r="AU236" s="150"/>
      <c r="AV236" s="150"/>
      <c r="AW236" s="150"/>
      <c r="AX236" s="150"/>
      <c r="AY236">
        <f>COUNTA($C$236)</f>
        <v>1</v>
      </c>
    </row>
    <row r="237" spans="1:51" ht="24.75" customHeight="1" x14ac:dyDescent="0.2">
      <c r="A237" s="268" t="s">
        <v>234</v>
      </c>
      <c r="B237" s="269"/>
      <c r="C237" s="269"/>
      <c r="D237" s="269"/>
      <c r="E237" s="269"/>
      <c r="F237" s="269"/>
      <c r="G237" s="269"/>
      <c r="H237" s="269"/>
      <c r="I237" s="269"/>
      <c r="J237" s="269"/>
      <c r="K237" s="269"/>
      <c r="L237" s="269"/>
      <c r="M237" s="269"/>
      <c r="N237" s="269"/>
      <c r="O237" s="269"/>
      <c r="P237" s="269"/>
      <c r="Q237" s="269"/>
      <c r="R237" s="269"/>
      <c r="S237" s="269"/>
      <c r="T237" s="269"/>
      <c r="U237" s="269"/>
      <c r="V237" s="269"/>
      <c r="W237" s="269"/>
      <c r="X237" s="269"/>
      <c r="Y237" s="269"/>
      <c r="Z237" s="269"/>
      <c r="AA237" s="269"/>
      <c r="AB237" s="269"/>
      <c r="AC237" s="269"/>
      <c r="AD237" s="269"/>
      <c r="AE237" s="269"/>
      <c r="AF237" s="269"/>
      <c r="AG237" s="269"/>
      <c r="AH237" s="269"/>
      <c r="AI237" s="269"/>
      <c r="AJ237" s="269"/>
      <c r="AK237" s="270"/>
      <c r="AL237" s="104" t="s">
        <v>244</v>
      </c>
      <c r="AM237" s="105"/>
      <c r="AN237" s="105"/>
      <c r="AO237" s="75" t="s">
        <v>702</v>
      </c>
      <c r="AP237" s="65"/>
      <c r="AQ237" s="65"/>
      <c r="AR237" s="65"/>
      <c r="AS237" s="65"/>
      <c r="AT237" s="65"/>
      <c r="AU237" s="65"/>
      <c r="AV237" s="65"/>
      <c r="AW237" s="65"/>
      <c r="AX237" s="66"/>
      <c r="AY237">
        <f>COUNTIF($AO$237,"☑")</f>
        <v>1</v>
      </c>
    </row>
    <row r="238" spans="1:51" ht="24.75" customHeight="1" x14ac:dyDescent="0.2">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67"/>
      <c r="AM238" s="67"/>
      <c r="AN238" s="67"/>
      <c r="AO238" s="67"/>
      <c r="AP238" s="67"/>
      <c r="AQ238" s="67"/>
      <c r="AR238" s="67"/>
      <c r="AS238" s="67"/>
      <c r="AT238" s="67"/>
      <c r="AU238" s="67"/>
      <c r="AV238" s="67"/>
      <c r="AW238" s="67"/>
      <c r="AX238" s="67"/>
    </row>
    <row r="239" spans="1:51" ht="24.75" customHeight="1" x14ac:dyDescent="0.2">
      <c r="A239" s="56"/>
      <c r="B239" s="68" t="s">
        <v>227</v>
      </c>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row>
    <row r="240" spans="1:51" ht="58.5" customHeight="1" x14ac:dyDescent="0.2">
      <c r="A240" s="239"/>
      <c r="B240" s="239"/>
      <c r="C240" s="216" t="s">
        <v>203</v>
      </c>
      <c r="D240" s="271"/>
      <c r="E240" s="216" t="s">
        <v>202</v>
      </c>
      <c r="F240" s="271"/>
      <c r="G240" s="271"/>
      <c r="H240" s="271"/>
      <c r="I240" s="271"/>
      <c r="J240" s="216" t="s">
        <v>208</v>
      </c>
      <c r="K240" s="216"/>
      <c r="L240" s="216"/>
      <c r="M240" s="216"/>
      <c r="N240" s="216"/>
      <c r="O240" s="216"/>
      <c r="P240" s="218" t="s">
        <v>27</v>
      </c>
      <c r="Q240" s="218"/>
      <c r="R240" s="218"/>
      <c r="S240" s="218"/>
      <c r="T240" s="218"/>
      <c r="U240" s="218"/>
      <c r="V240" s="218"/>
      <c r="W240" s="218"/>
      <c r="X240" s="218"/>
      <c r="Y240" s="216" t="s">
        <v>210</v>
      </c>
      <c r="Z240" s="271"/>
      <c r="AA240" s="271"/>
      <c r="AB240" s="271"/>
      <c r="AC240" s="216" t="s">
        <v>188</v>
      </c>
      <c r="AD240" s="216"/>
      <c r="AE240" s="216"/>
      <c r="AF240" s="216"/>
      <c r="AG240" s="216"/>
      <c r="AH240" s="218" t="s">
        <v>198</v>
      </c>
      <c r="AI240" s="219"/>
      <c r="AJ240" s="219"/>
      <c r="AK240" s="219"/>
      <c r="AL240" s="219" t="s">
        <v>21</v>
      </c>
      <c r="AM240" s="219"/>
      <c r="AN240" s="219"/>
      <c r="AO240" s="272"/>
      <c r="AP240" s="221" t="s">
        <v>235</v>
      </c>
      <c r="AQ240" s="221"/>
      <c r="AR240" s="221"/>
      <c r="AS240" s="221"/>
      <c r="AT240" s="221"/>
      <c r="AU240" s="221"/>
      <c r="AV240" s="221"/>
      <c r="AW240" s="221"/>
      <c r="AX240" s="221"/>
    </row>
    <row r="241" spans="1:51" ht="72.599999999999994" customHeight="1" x14ac:dyDescent="0.2">
      <c r="A241" s="239">
        <v>1</v>
      </c>
      <c r="B241" s="239">
        <v>1</v>
      </c>
      <c r="C241" s="248" t="s">
        <v>200</v>
      </c>
      <c r="D241" s="245"/>
      <c r="E241" s="246" t="s">
        <v>673</v>
      </c>
      <c r="F241" s="247"/>
      <c r="G241" s="247"/>
      <c r="H241" s="247"/>
      <c r="I241" s="247"/>
      <c r="J241" s="206">
        <v>9010601021385</v>
      </c>
      <c r="K241" s="207"/>
      <c r="L241" s="207"/>
      <c r="M241" s="207"/>
      <c r="N241" s="207"/>
      <c r="O241" s="207"/>
      <c r="P241" s="243" t="s">
        <v>674</v>
      </c>
      <c r="Q241" s="244"/>
      <c r="R241" s="244"/>
      <c r="S241" s="244"/>
      <c r="T241" s="244"/>
      <c r="U241" s="244"/>
      <c r="V241" s="244"/>
      <c r="W241" s="244"/>
      <c r="X241" s="244"/>
      <c r="Y241" s="210">
        <v>288</v>
      </c>
      <c r="Z241" s="211"/>
      <c r="AA241" s="211"/>
      <c r="AB241" s="212"/>
      <c r="AC241" s="231" t="s">
        <v>261</v>
      </c>
      <c r="AD241" s="232"/>
      <c r="AE241" s="232"/>
      <c r="AF241" s="232"/>
      <c r="AG241" s="232"/>
      <c r="AH241" s="249">
        <v>1</v>
      </c>
      <c r="AI241" s="250"/>
      <c r="AJ241" s="250"/>
      <c r="AK241" s="250"/>
      <c r="AL241" s="147">
        <v>98.9</v>
      </c>
      <c r="AM241" s="148"/>
      <c r="AN241" s="148"/>
      <c r="AO241" s="149"/>
      <c r="AP241" s="150"/>
      <c r="AQ241" s="150"/>
      <c r="AR241" s="150"/>
      <c r="AS241" s="150"/>
      <c r="AT241" s="150"/>
      <c r="AU241" s="150"/>
      <c r="AV241" s="150"/>
      <c r="AW241" s="150"/>
      <c r="AX241" s="150"/>
    </row>
    <row r="242" spans="1:51" ht="72.599999999999994" customHeight="1" x14ac:dyDescent="0.2">
      <c r="A242" s="239">
        <v>2</v>
      </c>
      <c r="B242" s="239">
        <v>1</v>
      </c>
      <c r="C242" s="248" t="s">
        <v>200</v>
      </c>
      <c r="D242" s="245"/>
      <c r="E242" s="247" t="s">
        <v>721</v>
      </c>
      <c r="F242" s="247"/>
      <c r="G242" s="247"/>
      <c r="H242" s="247"/>
      <c r="I242" s="247"/>
      <c r="J242" s="240">
        <v>9010601021385</v>
      </c>
      <c r="K242" s="241"/>
      <c r="L242" s="241"/>
      <c r="M242" s="241"/>
      <c r="N242" s="241"/>
      <c r="O242" s="242"/>
      <c r="P242" s="233" t="s">
        <v>676</v>
      </c>
      <c r="Q242" s="254"/>
      <c r="R242" s="254"/>
      <c r="S242" s="254"/>
      <c r="T242" s="254"/>
      <c r="U242" s="254"/>
      <c r="V242" s="254"/>
      <c r="W242" s="254"/>
      <c r="X242" s="255"/>
      <c r="Y242" s="210">
        <v>224</v>
      </c>
      <c r="Z242" s="211"/>
      <c r="AA242" s="211"/>
      <c r="AB242" s="212"/>
      <c r="AC242" s="231" t="s">
        <v>261</v>
      </c>
      <c r="AD242" s="232"/>
      <c r="AE242" s="232"/>
      <c r="AF242" s="232"/>
      <c r="AG242" s="232"/>
      <c r="AH242" s="249">
        <v>1</v>
      </c>
      <c r="AI242" s="250"/>
      <c r="AJ242" s="250"/>
      <c r="AK242" s="250"/>
      <c r="AL242" s="147">
        <v>95.2</v>
      </c>
      <c r="AM242" s="148"/>
      <c r="AN242" s="148"/>
      <c r="AO242" s="149"/>
      <c r="AP242" s="150"/>
      <c r="AQ242" s="150"/>
      <c r="AR242" s="150"/>
      <c r="AS242" s="150"/>
      <c r="AT242" s="150"/>
      <c r="AU242" s="150"/>
      <c r="AV242" s="150"/>
      <c r="AW242" s="150"/>
      <c r="AX242" s="150"/>
      <c r="AY242">
        <f>COUNTA($E$242)</f>
        <v>1</v>
      </c>
    </row>
    <row r="243" spans="1:51" ht="72.599999999999994" customHeight="1" x14ac:dyDescent="0.2">
      <c r="A243" s="239">
        <v>3</v>
      </c>
      <c r="B243" s="239">
        <v>1</v>
      </c>
      <c r="C243" s="248" t="s">
        <v>200</v>
      </c>
      <c r="D243" s="245"/>
      <c r="E243" s="247" t="s">
        <v>721</v>
      </c>
      <c r="F243" s="247"/>
      <c r="G243" s="247"/>
      <c r="H243" s="247"/>
      <c r="I243" s="247"/>
      <c r="J243" s="240">
        <v>9010601021385</v>
      </c>
      <c r="K243" s="241"/>
      <c r="L243" s="241"/>
      <c r="M243" s="241"/>
      <c r="N243" s="241"/>
      <c r="O243" s="242"/>
      <c r="P243" s="225" t="s">
        <v>659</v>
      </c>
      <c r="Q243" s="226"/>
      <c r="R243" s="226"/>
      <c r="S243" s="226"/>
      <c r="T243" s="226"/>
      <c r="U243" s="226"/>
      <c r="V243" s="226"/>
      <c r="W243" s="226"/>
      <c r="X243" s="227"/>
      <c r="Y243" s="210">
        <v>176</v>
      </c>
      <c r="Z243" s="211"/>
      <c r="AA243" s="211"/>
      <c r="AB243" s="212"/>
      <c r="AC243" s="231" t="s">
        <v>261</v>
      </c>
      <c r="AD243" s="232"/>
      <c r="AE243" s="232"/>
      <c r="AF243" s="232"/>
      <c r="AG243" s="232"/>
      <c r="AH243" s="249">
        <v>1</v>
      </c>
      <c r="AI243" s="250"/>
      <c r="AJ243" s="250"/>
      <c r="AK243" s="250"/>
      <c r="AL243" s="147">
        <v>99.6</v>
      </c>
      <c r="AM243" s="148"/>
      <c r="AN243" s="148"/>
      <c r="AO243" s="149"/>
      <c r="AP243" s="150"/>
      <c r="AQ243" s="150"/>
      <c r="AR243" s="150"/>
      <c r="AS243" s="150"/>
      <c r="AT243" s="150"/>
      <c r="AU243" s="150"/>
      <c r="AV243" s="150"/>
      <c r="AW243" s="150"/>
      <c r="AX243" s="150"/>
      <c r="AY243">
        <f>COUNTA($E$243)</f>
        <v>1</v>
      </c>
    </row>
    <row r="244" spans="1:51" ht="72.599999999999994" customHeight="1" x14ac:dyDescent="0.2">
      <c r="A244" s="239">
        <v>4</v>
      </c>
      <c r="B244" s="239">
        <v>1</v>
      </c>
      <c r="C244" s="248" t="s">
        <v>200</v>
      </c>
      <c r="D244" s="245"/>
      <c r="E244" s="246" t="s">
        <v>673</v>
      </c>
      <c r="F244" s="247"/>
      <c r="G244" s="247"/>
      <c r="H244" s="247"/>
      <c r="I244" s="247"/>
      <c r="J244" s="206">
        <v>9010601021385</v>
      </c>
      <c r="K244" s="207"/>
      <c r="L244" s="207"/>
      <c r="M244" s="207"/>
      <c r="N244" s="207"/>
      <c r="O244" s="207"/>
      <c r="P244" s="222" t="s">
        <v>678</v>
      </c>
      <c r="Q244" s="223"/>
      <c r="R244" s="223"/>
      <c r="S244" s="223"/>
      <c r="T244" s="223"/>
      <c r="U244" s="223"/>
      <c r="V244" s="223"/>
      <c r="W244" s="223"/>
      <c r="X244" s="224"/>
      <c r="Y244" s="210">
        <v>137</v>
      </c>
      <c r="Z244" s="211"/>
      <c r="AA244" s="211"/>
      <c r="AB244" s="212"/>
      <c r="AC244" s="231" t="s">
        <v>261</v>
      </c>
      <c r="AD244" s="232"/>
      <c r="AE244" s="232"/>
      <c r="AF244" s="232"/>
      <c r="AG244" s="232"/>
      <c r="AH244" s="249">
        <v>1</v>
      </c>
      <c r="AI244" s="250"/>
      <c r="AJ244" s="250"/>
      <c r="AK244" s="250"/>
      <c r="AL244" s="147">
        <v>98</v>
      </c>
      <c r="AM244" s="148"/>
      <c r="AN244" s="148"/>
      <c r="AO244" s="149"/>
      <c r="AP244" s="150"/>
      <c r="AQ244" s="150"/>
      <c r="AR244" s="150"/>
      <c r="AS244" s="150"/>
      <c r="AT244" s="150"/>
      <c r="AU244" s="150"/>
      <c r="AV244" s="150"/>
      <c r="AW244" s="150"/>
      <c r="AX244" s="150"/>
      <c r="AY244">
        <f>COUNTA($E$244)</f>
        <v>1</v>
      </c>
    </row>
    <row r="245" spans="1:51" ht="72.599999999999994" customHeight="1" x14ac:dyDescent="0.2">
      <c r="A245" s="239">
        <v>5</v>
      </c>
      <c r="B245" s="239">
        <v>1</v>
      </c>
      <c r="C245" s="248" t="s">
        <v>200</v>
      </c>
      <c r="D245" s="245"/>
      <c r="E245" s="247" t="s">
        <v>721</v>
      </c>
      <c r="F245" s="247"/>
      <c r="G245" s="247"/>
      <c r="H245" s="247"/>
      <c r="I245" s="247"/>
      <c r="J245" s="206">
        <v>9010601021385</v>
      </c>
      <c r="K245" s="207"/>
      <c r="L245" s="207"/>
      <c r="M245" s="207"/>
      <c r="N245" s="207"/>
      <c r="O245" s="207"/>
      <c r="P245" s="225" t="s">
        <v>680</v>
      </c>
      <c r="Q245" s="226"/>
      <c r="R245" s="226"/>
      <c r="S245" s="226"/>
      <c r="T245" s="226"/>
      <c r="U245" s="226"/>
      <c r="V245" s="226"/>
      <c r="W245" s="226"/>
      <c r="X245" s="227"/>
      <c r="Y245" s="210">
        <v>88</v>
      </c>
      <c r="Z245" s="211"/>
      <c r="AA245" s="211"/>
      <c r="AB245" s="212"/>
      <c r="AC245" s="231" t="s">
        <v>261</v>
      </c>
      <c r="AD245" s="232"/>
      <c r="AE245" s="232"/>
      <c r="AF245" s="232"/>
      <c r="AG245" s="232"/>
      <c r="AH245" s="249">
        <v>1</v>
      </c>
      <c r="AI245" s="250"/>
      <c r="AJ245" s="250"/>
      <c r="AK245" s="250"/>
      <c r="AL245" s="147">
        <v>74.099999999999994</v>
      </c>
      <c r="AM245" s="148"/>
      <c r="AN245" s="148"/>
      <c r="AO245" s="149"/>
      <c r="AP245" s="150"/>
      <c r="AQ245" s="150"/>
      <c r="AR245" s="150"/>
      <c r="AS245" s="150"/>
      <c r="AT245" s="150"/>
      <c r="AU245" s="150"/>
      <c r="AV245" s="150"/>
      <c r="AW245" s="150"/>
      <c r="AX245" s="150"/>
      <c r="AY245">
        <f>COUNTA($E$245)</f>
        <v>1</v>
      </c>
    </row>
    <row r="246" spans="1:51" ht="72.599999999999994" customHeight="1" x14ac:dyDescent="0.2">
      <c r="A246" s="239">
        <v>6</v>
      </c>
      <c r="B246" s="239">
        <v>1</v>
      </c>
      <c r="C246" s="248" t="s">
        <v>200</v>
      </c>
      <c r="D246" s="245"/>
      <c r="E246" s="247" t="s">
        <v>721</v>
      </c>
      <c r="F246" s="247"/>
      <c r="G246" s="247"/>
      <c r="H246" s="247"/>
      <c r="I246" s="247"/>
      <c r="J246" s="240">
        <v>9010601021385</v>
      </c>
      <c r="K246" s="241"/>
      <c r="L246" s="241"/>
      <c r="M246" s="241"/>
      <c r="N246" s="241"/>
      <c r="O246" s="242"/>
      <c r="P246" s="222" t="s">
        <v>681</v>
      </c>
      <c r="Q246" s="223"/>
      <c r="R246" s="223"/>
      <c r="S246" s="223"/>
      <c r="T246" s="223"/>
      <c r="U246" s="223"/>
      <c r="V246" s="223"/>
      <c r="W246" s="223"/>
      <c r="X246" s="224"/>
      <c r="Y246" s="210">
        <v>86</v>
      </c>
      <c r="Z246" s="211"/>
      <c r="AA246" s="211"/>
      <c r="AB246" s="212"/>
      <c r="AC246" s="231" t="s">
        <v>261</v>
      </c>
      <c r="AD246" s="232"/>
      <c r="AE246" s="232"/>
      <c r="AF246" s="232"/>
      <c r="AG246" s="232"/>
      <c r="AH246" s="249">
        <v>1</v>
      </c>
      <c r="AI246" s="250"/>
      <c r="AJ246" s="250"/>
      <c r="AK246" s="250"/>
      <c r="AL246" s="147">
        <v>97.7</v>
      </c>
      <c r="AM246" s="148"/>
      <c r="AN246" s="148"/>
      <c r="AO246" s="149"/>
      <c r="AP246" s="150"/>
      <c r="AQ246" s="150"/>
      <c r="AR246" s="150"/>
      <c r="AS246" s="150"/>
      <c r="AT246" s="150"/>
      <c r="AU246" s="150"/>
      <c r="AV246" s="150"/>
      <c r="AW246" s="150"/>
      <c r="AX246" s="150"/>
      <c r="AY246">
        <f>COUNTA($E$246)</f>
        <v>1</v>
      </c>
    </row>
    <row r="247" spans="1:51" ht="72.599999999999994" customHeight="1" x14ac:dyDescent="0.2">
      <c r="A247" s="239">
        <v>7</v>
      </c>
      <c r="B247" s="239">
        <v>1</v>
      </c>
      <c r="C247" s="248" t="s">
        <v>200</v>
      </c>
      <c r="D247" s="245"/>
      <c r="E247" s="246" t="s">
        <v>673</v>
      </c>
      <c r="F247" s="247"/>
      <c r="G247" s="247"/>
      <c r="H247" s="247"/>
      <c r="I247" s="247"/>
      <c r="J247" s="240">
        <v>9010601021385</v>
      </c>
      <c r="K247" s="241"/>
      <c r="L247" s="241"/>
      <c r="M247" s="241"/>
      <c r="N247" s="241"/>
      <c r="O247" s="242"/>
      <c r="P247" s="233" t="s">
        <v>683</v>
      </c>
      <c r="Q247" s="226"/>
      <c r="R247" s="226"/>
      <c r="S247" s="226"/>
      <c r="T247" s="226"/>
      <c r="U247" s="226"/>
      <c r="V247" s="226"/>
      <c r="W247" s="226"/>
      <c r="X247" s="227"/>
      <c r="Y247" s="210">
        <v>64</v>
      </c>
      <c r="Z247" s="211"/>
      <c r="AA247" s="211"/>
      <c r="AB247" s="212"/>
      <c r="AC247" s="236" t="s">
        <v>260</v>
      </c>
      <c r="AD247" s="237"/>
      <c r="AE247" s="237"/>
      <c r="AF247" s="237"/>
      <c r="AG247" s="238"/>
      <c r="AH247" s="251">
        <v>1</v>
      </c>
      <c r="AI247" s="252"/>
      <c r="AJ247" s="252"/>
      <c r="AK247" s="253"/>
      <c r="AL247" s="147">
        <v>100</v>
      </c>
      <c r="AM247" s="148"/>
      <c r="AN247" s="148"/>
      <c r="AO247" s="149"/>
      <c r="AP247" s="150"/>
      <c r="AQ247" s="150"/>
      <c r="AR247" s="150"/>
      <c r="AS247" s="150"/>
      <c r="AT247" s="150"/>
      <c r="AU247" s="150"/>
      <c r="AV247" s="150"/>
      <c r="AW247" s="150"/>
      <c r="AX247" s="150"/>
      <c r="AY247">
        <f>COUNTA($E$247)</f>
        <v>1</v>
      </c>
    </row>
    <row r="248" spans="1:51" ht="72.599999999999994" customHeight="1" x14ac:dyDescent="0.2">
      <c r="A248" s="239">
        <v>8</v>
      </c>
      <c r="B248" s="239">
        <v>1</v>
      </c>
      <c r="C248" s="248" t="s">
        <v>200</v>
      </c>
      <c r="D248" s="245"/>
      <c r="E248" s="247" t="s">
        <v>721</v>
      </c>
      <c r="F248" s="247"/>
      <c r="G248" s="247"/>
      <c r="H248" s="247"/>
      <c r="I248" s="247"/>
      <c r="J248" s="206">
        <v>9010601021385</v>
      </c>
      <c r="K248" s="207"/>
      <c r="L248" s="207"/>
      <c r="M248" s="207"/>
      <c r="N248" s="207"/>
      <c r="O248" s="207"/>
      <c r="P248" s="222" t="s">
        <v>684</v>
      </c>
      <c r="Q248" s="234"/>
      <c r="R248" s="234"/>
      <c r="S248" s="234"/>
      <c r="T248" s="234"/>
      <c r="U248" s="234"/>
      <c r="V248" s="234"/>
      <c r="W248" s="234"/>
      <c r="X248" s="235"/>
      <c r="Y248" s="210">
        <v>39</v>
      </c>
      <c r="Z248" s="211"/>
      <c r="AA248" s="211"/>
      <c r="AB248" s="212"/>
      <c r="AC248" s="231" t="s">
        <v>260</v>
      </c>
      <c r="AD248" s="232"/>
      <c r="AE248" s="232"/>
      <c r="AF248" s="232"/>
      <c r="AG248" s="232"/>
      <c r="AH248" s="228">
        <v>1</v>
      </c>
      <c r="AI248" s="229"/>
      <c r="AJ248" s="229"/>
      <c r="AK248" s="230"/>
      <c r="AL248" s="147">
        <v>98.8</v>
      </c>
      <c r="AM248" s="148"/>
      <c r="AN248" s="148"/>
      <c r="AO248" s="149"/>
      <c r="AP248" s="150"/>
      <c r="AQ248" s="150"/>
      <c r="AR248" s="150"/>
      <c r="AS248" s="150"/>
      <c r="AT248" s="150"/>
      <c r="AU248" s="150"/>
      <c r="AV248" s="150"/>
      <c r="AW248" s="150"/>
      <c r="AX248" s="150"/>
      <c r="AY248">
        <f>COUNTA($E$248)</f>
        <v>1</v>
      </c>
    </row>
    <row r="249" spans="1:51" ht="72.599999999999994" customHeight="1" x14ac:dyDescent="0.2">
      <c r="A249" s="239">
        <v>9</v>
      </c>
      <c r="B249" s="239">
        <v>1</v>
      </c>
      <c r="C249" s="245" t="s">
        <v>728</v>
      </c>
      <c r="D249" s="245"/>
      <c r="E249" s="246" t="s">
        <v>726</v>
      </c>
      <c r="F249" s="247"/>
      <c r="G249" s="247"/>
      <c r="H249" s="247"/>
      <c r="I249" s="247"/>
      <c r="J249" s="240">
        <v>6010701001439</v>
      </c>
      <c r="K249" s="241"/>
      <c r="L249" s="241"/>
      <c r="M249" s="241"/>
      <c r="N249" s="241"/>
      <c r="O249" s="242"/>
      <c r="P249" s="233" t="s">
        <v>729</v>
      </c>
      <c r="Q249" s="226"/>
      <c r="R249" s="226"/>
      <c r="S249" s="226"/>
      <c r="T249" s="226"/>
      <c r="U249" s="226"/>
      <c r="V249" s="226"/>
      <c r="W249" s="226"/>
      <c r="X249" s="227"/>
      <c r="Y249" s="210">
        <v>22</v>
      </c>
      <c r="Z249" s="211"/>
      <c r="AA249" s="211"/>
      <c r="AB249" s="212"/>
      <c r="AC249" s="231" t="s">
        <v>260</v>
      </c>
      <c r="AD249" s="232"/>
      <c r="AE249" s="232"/>
      <c r="AF249" s="232"/>
      <c r="AG249" s="232"/>
      <c r="AH249" s="228">
        <v>1</v>
      </c>
      <c r="AI249" s="229"/>
      <c r="AJ249" s="229"/>
      <c r="AK249" s="230"/>
      <c r="AL249" s="147">
        <v>99.8</v>
      </c>
      <c r="AM249" s="148"/>
      <c r="AN249" s="148"/>
      <c r="AO249" s="149"/>
      <c r="AP249" s="150"/>
      <c r="AQ249" s="150"/>
      <c r="AR249" s="150"/>
      <c r="AS249" s="150"/>
      <c r="AT249" s="150"/>
      <c r="AU249" s="150"/>
      <c r="AV249" s="150"/>
      <c r="AW249" s="150"/>
      <c r="AX249" s="150"/>
      <c r="AY249">
        <f>COUNTA($E$249)</f>
        <v>1</v>
      </c>
    </row>
    <row r="250" spans="1:51" ht="79.8" customHeight="1" x14ac:dyDescent="0.2">
      <c r="A250" s="239">
        <v>10</v>
      </c>
      <c r="B250" s="239">
        <v>1</v>
      </c>
      <c r="C250" s="245" t="s">
        <v>755</v>
      </c>
      <c r="D250" s="245"/>
      <c r="E250" s="246" t="s">
        <v>756</v>
      </c>
      <c r="F250" s="247"/>
      <c r="G250" s="247"/>
      <c r="H250" s="247"/>
      <c r="I250" s="247"/>
      <c r="J250" s="206">
        <v>1010901026918</v>
      </c>
      <c r="K250" s="207"/>
      <c r="L250" s="207"/>
      <c r="M250" s="207"/>
      <c r="N250" s="207"/>
      <c r="O250" s="207"/>
      <c r="P250" s="243" t="s">
        <v>757</v>
      </c>
      <c r="Q250" s="244"/>
      <c r="R250" s="244"/>
      <c r="S250" s="244"/>
      <c r="T250" s="244"/>
      <c r="U250" s="244"/>
      <c r="V250" s="244"/>
      <c r="W250" s="244"/>
      <c r="X250" s="244"/>
      <c r="Y250" s="210">
        <v>15</v>
      </c>
      <c r="Z250" s="211"/>
      <c r="AA250" s="211"/>
      <c r="AB250" s="212"/>
      <c r="AC250" s="231" t="s">
        <v>260</v>
      </c>
      <c r="AD250" s="232"/>
      <c r="AE250" s="232"/>
      <c r="AF250" s="232"/>
      <c r="AG250" s="232"/>
      <c r="AH250" s="228">
        <v>2</v>
      </c>
      <c r="AI250" s="229"/>
      <c r="AJ250" s="229"/>
      <c r="AK250" s="230"/>
      <c r="AL250" s="147">
        <v>94.4</v>
      </c>
      <c r="AM250" s="148"/>
      <c r="AN250" s="148"/>
      <c r="AO250" s="149"/>
      <c r="AP250" s="150"/>
      <c r="AQ250" s="150"/>
      <c r="AR250" s="150"/>
      <c r="AS250" s="150"/>
      <c r="AT250" s="150"/>
      <c r="AU250" s="150"/>
      <c r="AV250" s="150"/>
      <c r="AW250" s="150"/>
      <c r="AX250" s="150"/>
      <c r="AY250">
        <f>COUNTA($E$250)</f>
        <v>1</v>
      </c>
    </row>
  </sheetData>
  <sheetProtection formatRows="0"/>
  <dataConsolidate/>
  <mergeCells count="1079">
    <mergeCell ref="AU72:AV72"/>
    <mergeCell ref="AW72:AX72"/>
    <mergeCell ref="G73:X75"/>
    <mergeCell ref="Y73:AA73"/>
    <mergeCell ref="AB73:AD73"/>
    <mergeCell ref="AE73:AH73"/>
    <mergeCell ref="Y70:AA70"/>
    <mergeCell ref="AB70:AD70"/>
    <mergeCell ref="AE70:AH70"/>
    <mergeCell ref="E71:F75"/>
    <mergeCell ref="G71:X72"/>
    <mergeCell ref="Y71:AA72"/>
    <mergeCell ref="AB71:AD72"/>
    <mergeCell ref="AE71:AH71"/>
    <mergeCell ref="AI71:AL72"/>
    <mergeCell ref="A12:F21"/>
    <mergeCell ref="A22:F24"/>
    <mergeCell ref="AD22:AX22"/>
    <mergeCell ref="AD23:AX24"/>
    <mergeCell ref="W22:AC22"/>
    <mergeCell ref="A116:D116"/>
    <mergeCell ref="E116:P116"/>
    <mergeCell ref="Q116:AB116"/>
    <mergeCell ref="AC116:AN116"/>
    <mergeCell ref="AO116:AX116"/>
    <mergeCell ref="A113:D113"/>
    <mergeCell ref="E113:P113"/>
    <mergeCell ref="Q113:AB113"/>
    <mergeCell ref="AC113:AN113"/>
    <mergeCell ref="C65:D78"/>
    <mergeCell ref="P22:V22"/>
    <mergeCell ref="P23:V23"/>
    <mergeCell ref="AQ71:AT71"/>
    <mergeCell ref="AU71:AX71"/>
    <mergeCell ref="AE72:AF72"/>
    <mergeCell ref="AG72:AH72"/>
    <mergeCell ref="AQ72:AR72"/>
    <mergeCell ref="AS72:AT72"/>
    <mergeCell ref="A120:D120"/>
    <mergeCell ref="E120:P120"/>
    <mergeCell ref="Q120:AB120"/>
    <mergeCell ref="AC120:AN120"/>
    <mergeCell ref="AO120:AX120"/>
    <mergeCell ref="A121:D121"/>
    <mergeCell ref="E121:P121"/>
    <mergeCell ref="Q121:AB121"/>
    <mergeCell ref="AC121:AN121"/>
    <mergeCell ref="AO121:AX121"/>
    <mergeCell ref="A122:D122"/>
    <mergeCell ref="E122:G122"/>
    <mergeCell ref="I122:J122"/>
    <mergeCell ref="L122:M122"/>
    <mergeCell ref="AD2:AH2"/>
    <mergeCell ref="AJ2:AM2"/>
    <mergeCell ref="G8:X8"/>
    <mergeCell ref="C92:AC92"/>
    <mergeCell ref="AD92:AF92"/>
    <mergeCell ref="AO2:AQ2"/>
    <mergeCell ref="AS2:AU2"/>
    <mergeCell ref="P24:V24"/>
    <mergeCell ref="W24:AC24"/>
    <mergeCell ref="AO113:AX113"/>
    <mergeCell ref="A114:D114"/>
    <mergeCell ref="E114:P114"/>
    <mergeCell ref="Q114:AB114"/>
    <mergeCell ref="AC114:AN114"/>
    <mergeCell ref="AO114:AX114"/>
    <mergeCell ref="W23:AC23"/>
    <mergeCell ref="E52:F52"/>
    <mergeCell ref="G52:AX52"/>
    <mergeCell ref="AC180:AG180"/>
    <mergeCell ref="AH180:AT180"/>
    <mergeCell ref="AU180:AX180"/>
    <mergeCell ref="L182:X182"/>
    <mergeCell ref="G179:K179"/>
    <mergeCell ref="L179:X179"/>
    <mergeCell ref="Y179:AB179"/>
    <mergeCell ref="AC179:AG179"/>
    <mergeCell ref="AC198:AG198"/>
    <mergeCell ref="AC199:AG199"/>
    <mergeCell ref="AL199:AO199"/>
    <mergeCell ref="AH201:AK201"/>
    <mergeCell ref="AL201:AO201"/>
    <mergeCell ref="AH202:AK202"/>
    <mergeCell ref="AP203:AX203"/>
    <mergeCell ref="AP204:AX204"/>
    <mergeCell ref="C195:I195"/>
    <mergeCell ref="AU189:AX189"/>
    <mergeCell ref="Y186:AB186"/>
    <mergeCell ref="AH196:AK196"/>
    <mergeCell ref="AL196:AO196"/>
    <mergeCell ref="J195:O195"/>
    <mergeCell ref="J197:O197"/>
    <mergeCell ref="J196:O196"/>
    <mergeCell ref="Y196:AB196"/>
    <mergeCell ref="AM122:AN122"/>
    <mergeCell ref="AO122:AP122"/>
    <mergeCell ref="AR122:AS122"/>
    <mergeCell ref="AU122:AV122"/>
    <mergeCell ref="E118:P118"/>
    <mergeCell ref="Q118:AB118"/>
    <mergeCell ref="AC118:AN118"/>
    <mergeCell ref="AO118:AX118"/>
    <mergeCell ref="E119:P119"/>
    <mergeCell ref="Q119:AB119"/>
    <mergeCell ref="AI73:AL73"/>
    <mergeCell ref="AM73:AP73"/>
    <mergeCell ref="AQ73:AT73"/>
    <mergeCell ref="AU73:AX73"/>
    <mergeCell ref="O122:P122"/>
    <mergeCell ref="Q122:S122"/>
    <mergeCell ref="U122:V122"/>
    <mergeCell ref="X122:Y122"/>
    <mergeCell ref="AA122:AB122"/>
    <mergeCell ref="AC119:AN119"/>
    <mergeCell ref="E117:P117"/>
    <mergeCell ref="Q117:AB117"/>
    <mergeCell ref="AC117:AN117"/>
    <mergeCell ref="AO117:AX117"/>
    <mergeCell ref="AW33:AX33"/>
    <mergeCell ref="AE32:AH33"/>
    <mergeCell ref="AI32:AL33"/>
    <mergeCell ref="AM32:AP33"/>
    <mergeCell ref="AQ32:AT32"/>
    <mergeCell ref="AU32:AX32"/>
    <mergeCell ref="AQ33:AR33"/>
    <mergeCell ref="AS33:AT33"/>
    <mergeCell ref="AR14:AX14"/>
    <mergeCell ref="AK15:AQ15"/>
    <mergeCell ref="W12:AC12"/>
    <mergeCell ref="AD13:AJ13"/>
    <mergeCell ref="G10:AX10"/>
    <mergeCell ref="AD14:AJ14"/>
    <mergeCell ref="AK14:AQ14"/>
    <mergeCell ref="P13:V13"/>
    <mergeCell ref="AR16:AX16"/>
    <mergeCell ref="AK16:AQ16"/>
    <mergeCell ref="P27:X29"/>
    <mergeCell ref="G12:O12"/>
    <mergeCell ref="P14:V14"/>
    <mergeCell ref="G24:O24"/>
    <mergeCell ref="I14:O14"/>
    <mergeCell ref="I17:O17"/>
    <mergeCell ref="I13:O13"/>
    <mergeCell ref="AQ25:AT25"/>
    <mergeCell ref="AR15:AX15"/>
    <mergeCell ref="AR17:AX17"/>
    <mergeCell ref="AK13:AQ13"/>
    <mergeCell ref="AR13:AX13"/>
    <mergeCell ref="AW2:AX2"/>
    <mergeCell ref="AU27:AX27"/>
    <mergeCell ref="AU28:AX28"/>
    <mergeCell ref="AU29:AX29"/>
    <mergeCell ref="AE36:AH36"/>
    <mergeCell ref="AI36:AL36"/>
    <mergeCell ref="AM36:AP36"/>
    <mergeCell ref="AQ36:AT36"/>
    <mergeCell ref="AU36:AX36"/>
    <mergeCell ref="AI50:AL50"/>
    <mergeCell ref="AM35:AP35"/>
    <mergeCell ref="AM50:AP50"/>
    <mergeCell ref="AU35:AX35"/>
    <mergeCell ref="AQ48:AX48"/>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3:AH3"/>
    <mergeCell ref="A229:B229"/>
    <mergeCell ref="A230:B230"/>
    <mergeCell ref="A231:B231"/>
    <mergeCell ref="C230:I230"/>
    <mergeCell ref="J230:O230"/>
    <mergeCell ref="P230:X230"/>
    <mergeCell ref="Y230:AB230"/>
    <mergeCell ref="AC230:AG230"/>
    <mergeCell ref="AH230:AK230"/>
    <mergeCell ref="AL230:AO230"/>
    <mergeCell ref="AP230:AX230"/>
    <mergeCell ref="A234:B234"/>
    <mergeCell ref="A235:B235"/>
    <mergeCell ref="A236:B236"/>
    <mergeCell ref="C236:I236"/>
    <mergeCell ref="J236:O236"/>
    <mergeCell ref="P236:X236"/>
    <mergeCell ref="Y236:AB236"/>
    <mergeCell ref="AC236:AG236"/>
    <mergeCell ref="AH236:AK236"/>
    <mergeCell ref="AL236:AO236"/>
    <mergeCell ref="AP236:AX236"/>
    <mergeCell ref="C235:I235"/>
    <mergeCell ref="J235:O235"/>
    <mergeCell ref="P235:X235"/>
    <mergeCell ref="Y235:AB235"/>
    <mergeCell ref="AC235:AG235"/>
    <mergeCell ref="AH235:AK235"/>
    <mergeCell ref="AL235:AO235"/>
    <mergeCell ref="AP235:AX235"/>
    <mergeCell ref="AC231:AG231"/>
    <mergeCell ref="AH231:AK231"/>
    <mergeCell ref="A222:B222"/>
    <mergeCell ref="A221:B221"/>
    <mergeCell ref="A225:B225"/>
    <mergeCell ref="A226:B226"/>
    <mergeCell ref="C225:I225"/>
    <mergeCell ref="J225:O225"/>
    <mergeCell ref="P225:X225"/>
    <mergeCell ref="Y225:AB225"/>
    <mergeCell ref="AC225:AG225"/>
    <mergeCell ref="AH225:AK225"/>
    <mergeCell ref="AL225:AO225"/>
    <mergeCell ref="AP225:AX225"/>
    <mergeCell ref="C226:I226"/>
    <mergeCell ref="J226:O226"/>
    <mergeCell ref="P226:X226"/>
    <mergeCell ref="Y226:AB226"/>
    <mergeCell ref="AC226:AG226"/>
    <mergeCell ref="AH226:AK226"/>
    <mergeCell ref="AL226:AO226"/>
    <mergeCell ref="AP226:AX226"/>
    <mergeCell ref="C221:I221"/>
    <mergeCell ref="J221:O221"/>
    <mergeCell ref="P221:X221"/>
    <mergeCell ref="Y221:AB221"/>
    <mergeCell ref="AC221:AG221"/>
    <mergeCell ref="AH221:AK221"/>
    <mergeCell ref="AL221:AO221"/>
    <mergeCell ref="AP221:AX221"/>
    <mergeCell ref="C222:I222"/>
    <mergeCell ref="J222:O222"/>
    <mergeCell ref="P222:X222"/>
    <mergeCell ref="Y222:AB222"/>
    <mergeCell ref="A213:B213"/>
    <mergeCell ref="A214:B214"/>
    <mergeCell ref="C214:I214"/>
    <mergeCell ref="J214:O214"/>
    <mergeCell ref="P214:X214"/>
    <mergeCell ref="Y214:AB214"/>
    <mergeCell ref="AC214:AG214"/>
    <mergeCell ref="AH214:AK214"/>
    <mergeCell ref="AL214:AO214"/>
    <mergeCell ref="AP214:AX214"/>
    <mergeCell ref="A217:B217"/>
    <mergeCell ref="A218:B218"/>
    <mergeCell ref="C217:I217"/>
    <mergeCell ref="J217:O217"/>
    <mergeCell ref="P217:X217"/>
    <mergeCell ref="Y217:AB217"/>
    <mergeCell ref="AC217:AG217"/>
    <mergeCell ref="AH217:AK217"/>
    <mergeCell ref="AL217:AO217"/>
    <mergeCell ref="AP217:AX217"/>
    <mergeCell ref="C213:I213"/>
    <mergeCell ref="J213:O213"/>
    <mergeCell ref="P213:X213"/>
    <mergeCell ref="Y213:AB213"/>
    <mergeCell ref="AC213:AG213"/>
    <mergeCell ref="AH213:AK213"/>
    <mergeCell ref="AL213:AO213"/>
    <mergeCell ref="AP213:AX213"/>
    <mergeCell ref="A210:B210"/>
    <mergeCell ref="AL209:AO209"/>
    <mergeCell ref="C210:I210"/>
    <mergeCell ref="J210:O210"/>
    <mergeCell ref="P210:X210"/>
    <mergeCell ref="Y210:AB210"/>
    <mergeCell ref="A208:B208"/>
    <mergeCell ref="A209:B209"/>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P209:AX209"/>
    <mergeCell ref="AC210:AG210"/>
    <mergeCell ref="AH210:AK210"/>
    <mergeCell ref="AL210:AO210"/>
    <mergeCell ref="AP210:AX210"/>
    <mergeCell ref="P197:X197"/>
    <mergeCell ref="P198:X198"/>
    <mergeCell ref="AI55:AL55"/>
    <mergeCell ref="A79:AX79"/>
    <mergeCell ref="G66:X67"/>
    <mergeCell ref="G68:X70"/>
    <mergeCell ref="G189:K189"/>
    <mergeCell ref="L189:X189"/>
    <mergeCell ref="Y189:AB189"/>
    <mergeCell ref="AC189:AG189"/>
    <mergeCell ref="AH189:AT189"/>
    <mergeCell ref="G183:K183"/>
    <mergeCell ref="L183:X183"/>
    <mergeCell ref="Y183:AB183"/>
    <mergeCell ref="AC183:AG183"/>
    <mergeCell ref="AH183:AT183"/>
    <mergeCell ref="AU183:AX183"/>
    <mergeCell ref="G180:K180"/>
    <mergeCell ref="L180:X180"/>
    <mergeCell ref="Y180:AB180"/>
    <mergeCell ref="Y195:AB195"/>
    <mergeCell ref="Y74:AA74"/>
    <mergeCell ref="AB74:AD74"/>
    <mergeCell ref="AE74:AH74"/>
    <mergeCell ref="AI74:AL74"/>
    <mergeCell ref="AM74:AP74"/>
    <mergeCell ref="AQ74:AT74"/>
    <mergeCell ref="Q115:AB115"/>
    <mergeCell ref="P195:X195"/>
    <mergeCell ref="AC122:AE122"/>
    <mergeCell ref="AG122:AH122"/>
    <mergeCell ref="AJ122:AK122"/>
    <mergeCell ref="A205:B205"/>
    <mergeCell ref="E65:F65"/>
    <mergeCell ref="G65:I65"/>
    <mergeCell ref="J65:T65"/>
    <mergeCell ref="U65:AX65"/>
    <mergeCell ref="AL202:AO202"/>
    <mergeCell ref="J198:O198"/>
    <mergeCell ref="J199:O199"/>
    <mergeCell ref="J200:O200"/>
    <mergeCell ref="J201:O201"/>
    <mergeCell ref="J202:O202"/>
    <mergeCell ref="AH195:AK195"/>
    <mergeCell ref="AL195:AO195"/>
    <mergeCell ref="AC187:AG187"/>
    <mergeCell ref="AH187:AT187"/>
    <mergeCell ref="AC195:AG195"/>
    <mergeCell ref="AC196:AG196"/>
    <mergeCell ref="A190:AK190"/>
    <mergeCell ref="G188:K188"/>
    <mergeCell ref="L188:X188"/>
    <mergeCell ref="Y188:AB188"/>
    <mergeCell ref="AC188:AG188"/>
    <mergeCell ref="AH188:AT188"/>
    <mergeCell ref="AU184:AX184"/>
    <mergeCell ref="AU186:AX186"/>
    <mergeCell ref="AU188:AX188"/>
    <mergeCell ref="G185:AB185"/>
    <mergeCell ref="AC185:AX185"/>
    <mergeCell ref="J203:O203"/>
    <mergeCell ref="J204:O204"/>
    <mergeCell ref="A197:B197"/>
    <mergeCell ref="A198:B198"/>
    <mergeCell ref="AJ3:AW3"/>
    <mergeCell ref="AG87:AX87"/>
    <mergeCell ref="A81:B8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42:F44"/>
    <mergeCell ref="AB42:AD42"/>
    <mergeCell ref="AE41:AH41"/>
    <mergeCell ref="AI41:AL41"/>
    <mergeCell ref="AM41:AP41"/>
    <mergeCell ref="Y39:AA39"/>
    <mergeCell ref="AE47:AH47"/>
    <mergeCell ref="AI45:AL45"/>
    <mergeCell ref="AE67:AF67"/>
    <mergeCell ref="A9:F9"/>
    <mergeCell ref="G9:AX9"/>
    <mergeCell ref="I15:O15"/>
    <mergeCell ref="P15:V15"/>
    <mergeCell ref="W15:AC15"/>
    <mergeCell ref="Y25:AA26"/>
    <mergeCell ref="Y27:AA27"/>
    <mergeCell ref="Y28:AA28"/>
    <mergeCell ref="P25:X26"/>
    <mergeCell ref="AB25:AD26"/>
    <mergeCell ref="AB27:AD27"/>
    <mergeCell ref="A25:F29"/>
    <mergeCell ref="G184:K184"/>
    <mergeCell ref="L184:X184"/>
    <mergeCell ref="Y184:AB184"/>
    <mergeCell ref="AB28:AD28"/>
    <mergeCell ref="A201:B201"/>
    <mergeCell ref="A196:B196"/>
    <mergeCell ref="A195:B195"/>
    <mergeCell ref="AH184:AT184"/>
    <mergeCell ref="AU187:AX187"/>
    <mergeCell ref="AM47:AP47"/>
    <mergeCell ref="G181:AB181"/>
    <mergeCell ref="AC181:AX181"/>
    <mergeCell ref="G182:K182"/>
    <mergeCell ref="G186:K186"/>
    <mergeCell ref="L186:X186"/>
    <mergeCell ref="E58:AX59"/>
    <mergeCell ref="AU70:AX70"/>
    <mergeCell ref="AH198:AK198"/>
    <mergeCell ref="AL198:AO198"/>
    <mergeCell ref="AP195:AX195"/>
    <mergeCell ref="A204:B204"/>
    <mergeCell ref="AH197:AK197"/>
    <mergeCell ref="AL197:AO197"/>
    <mergeCell ref="AC201:AG201"/>
    <mergeCell ref="AC202:AG202"/>
    <mergeCell ref="AP201:AX201"/>
    <mergeCell ref="AC184:AG184"/>
    <mergeCell ref="A200:B200"/>
    <mergeCell ref="AH200:AK200"/>
    <mergeCell ref="AL200:AO200"/>
    <mergeCell ref="AH203:AK203"/>
    <mergeCell ref="AL203:AO203"/>
    <mergeCell ref="A199:B199"/>
    <mergeCell ref="AC186:AG186"/>
    <mergeCell ref="AH186:AT186"/>
    <mergeCell ref="G187:K187"/>
    <mergeCell ref="L187:X187"/>
    <mergeCell ref="Y187:AB187"/>
    <mergeCell ref="A203:B203"/>
    <mergeCell ref="C198:I198"/>
    <mergeCell ref="C199:I199"/>
    <mergeCell ref="C200:I200"/>
    <mergeCell ref="C201:I201"/>
    <mergeCell ref="C202:I202"/>
    <mergeCell ref="C203:I203"/>
    <mergeCell ref="C204:I204"/>
    <mergeCell ref="AL190:AN190"/>
    <mergeCell ref="A202:B202"/>
    <mergeCell ref="AP196:AX196"/>
    <mergeCell ref="AP197:AX197"/>
    <mergeCell ref="AP198:AX198"/>
    <mergeCell ref="P196:X196"/>
    <mergeCell ref="AH179:AT179"/>
    <mergeCell ref="AU179:AX179"/>
    <mergeCell ref="Y182:AB182"/>
    <mergeCell ref="AC182:AG182"/>
    <mergeCell ref="AH182:AT182"/>
    <mergeCell ref="AU182:AX182"/>
    <mergeCell ref="A115:D115"/>
    <mergeCell ref="E115:P115"/>
    <mergeCell ref="AC115:AN115"/>
    <mergeCell ref="AO115:AX115"/>
    <mergeCell ref="AG123:AH123"/>
    <mergeCell ref="AJ123:AK123"/>
    <mergeCell ref="A118:D118"/>
    <mergeCell ref="A117:D117"/>
    <mergeCell ref="A123:D123"/>
    <mergeCell ref="E123:G123"/>
    <mergeCell ref="I123:J123"/>
    <mergeCell ref="L123:M123"/>
    <mergeCell ref="Q123:S123"/>
    <mergeCell ref="U123:V123"/>
    <mergeCell ref="AO119:AX119"/>
    <mergeCell ref="A119:D119"/>
    <mergeCell ref="O123:P123"/>
    <mergeCell ref="AA123:AB123"/>
    <mergeCell ref="AM123:AN123"/>
    <mergeCell ref="AO123:AP123"/>
    <mergeCell ref="AR123:AS123"/>
    <mergeCell ref="AU123:AV123"/>
    <mergeCell ref="G178:K178"/>
    <mergeCell ref="L178:X178"/>
    <mergeCell ref="Y178:AB178"/>
    <mergeCell ref="AC178:AG178"/>
    <mergeCell ref="AH178:AT178"/>
    <mergeCell ref="Y177:AB177"/>
    <mergeCell ref="AC177:AG177"/>
    <mergeCell ref="AH177:AT177"/>
    <mergeCell ref="AU177:AX177"/>
    <mergeCell ref="AH171:AT171"/>
    <mergeCell ref="AD86:AF86"/>
    <mergeCell ref="AD83:AF83"/>
    <mergeCell ref="AC165:AG165"/>
    <mergeCell ref="L165:X165"/>
    <mergeCell ref="AC164:AG164"/>
    <mergeCell ref="AC171:AG171"/>
    <mergeCell ref="L174:X174"/>
    <mergeCell ref="G176:AB176"/>
    <mergeCell ref="AC176:AX176"/>
    <mergeCell ref="G177:K177"/>
    <mergeCell ref="L177:X177"/>
    <mergeCell ref="Y174:AB174"/>
    <mergeCell ref="AC174:AG174"/>
    <mergeCell ref="Y170:AB170"/>
    <mergeCell ref="AC170:AG170"/>
    <mergeCell ref="AH170:AT170"/>
    <mergeCell ref="AU169:AX169"/>
    <mergeCell ref="AU178:AX178"/>
    <mergeCell ref="G174:K174"/>
    <mergeCell ref="C89:AC89"/>
    <mergeCell ref="AU164:AX164"/>
    <mergeCell ref="AD94:AF94"/>
    <mergeCell ref="C83:AC83"/>
    <mergeCell ref="C84:AC84"/>
    <mergeCell ref="G103:AX103"/>
    <mergeCell ref="G102:AX102"/>
    <mergeCell ref="G175:K175"/>
    <mergeCell ref="L175:X175"/>
    <mergeCell ref="Y175:AB175"/>
    <mergeCell ref="AC175:AG175"/>
    <mergeCell ref="AH175:AT175"/>
    <mergeCell ref="AU175:AX175"/>
    <mergeCell ref="AU67:AV67"/>
    <mergeCell ref="C102:F102"/>
    <mergeCell ref="AE34:AH34"/>
    <mergeCell ref="AI34:AL34"/>
    <mergeCell ref="AM34:AP34"/>
    <mergeCell ref="AQ34:AT34"/>
    <mergeCell ref="AU34:AX34"/>
    <mergeCell ref="AE35:AH35"/>
    <mergeCell ref="AI35:AL35"/>
    <mergeCell ref="AQ35:AT35"/>
    <mergeCell ref="AE42:AH42"/>
    <mergeCell ref="AW54:AX54"/>
    <mergeCell ref="AS54:AT54"/>
    <mergeCell ref="AQ46:AX46"/>
    <mergeCell ref="A32:F36"/>
    <mergeCell ref="AQ54:AR54"/>
    <mergeCell ref="AU54:AV54"/>
    <mergeCell ref="AU74:AX74"/>
    <mergeCell ref="Y75:AA75"/>
    <mergeCell ref="AB75:AD75"/>
    <mergeCell ref="AE75:AH75"/>
    <mergeCell ref="AI75:AL75"/>
    <mergeCell ref="A98:B101"/>
    <mergeCell ref="AD91:AF91"/>
    <mergeCell ref="G53:X54"/>
    <mergeCell ref="AU33:AV33"/>
    <mergeCell ref="Y36:AA36"/>
    <mergeCell ref="AG96:AX96"/>
    <mergeCell ref="AD87:AF87"/>
    <mergeCell ref="AD15:AJ15"/>
    <mergeCell ref="P19:V19"/>
    <mergeCell ref="L167:X167"/>
    <mergeCell ref="AU171:AX171"/>
    <mergeCell ref="Y167:AB167"/>
    <mergeCell ref="AC167:AG167"/>
    <mergeCell ref="AU167:AX167"/>
    <mergeCell ref="AU166:AX166"/>
    <mergeCell ref="A111:AX111"/>
    <mergeCell ref="G168:K168"/>
    <mergeCell ref="L168:X168"/>
    <mergeCell ref="AC163:AX163"/>
    <mergeCell ref="AE68:AH68"/>
    <mergeCell ref="AI48:AL48"/>
    <mergeCell ref="AM48:AP48"/>
    <mergeCell ref="C85:D86"/>
    <mergeCell ref="Y164:AB164"/>
    <mergeCell ref="A107:E107"/>
    <mergeCell ref="A102:B103"/>
    <mergeCell ref="Y165:AB165"/>
    <mergeCell ref="AH166:AT166"/>
    <mergeCell ref="A48:F50"/>
    <mergeCell ref="P17:V17"/>
    <mergeCell ref="W17:AC17"/>
    <mergeCell ref="AD16:AJ16"/>
    <mergeCell ref="AB35:AD35"/>
    <mergeCell ref="P32:X33"/>
    <mergeCell ref="Y32:AA33"/>
    <mergeCell ref="AB32:AD33"/>
    <mergeCell ref="G22:O22"/>
    <mergeCell ref="G23:O23"/>
    <mergeCell ref="G4:X4"/>
    <mergeCell ref="Y4:AD4"/>
    <mergeCell ref="AE4:AP4"/>
    <mergeCell ref="AQ4:AX4"/>
    <mergeCell ref="G6:AX6"/>
    <mergeCell ref="AR20:AX20"/>
    <mergeCell ref="G25:O26"/>
    <mergeCell ref="G5:L5"/>
    <mergeCell ref="M5:R5"/>
    <mergeCell ref="S5:X5"/>
    <mergeCell ref="Y8:AD8"/>
    <mergeCell ref="Y7:AD7"/>
    <mergeCell ref="Y29:AA29"/>
    <mergeCell ref="AE27:AH27"/>
    <mergeCell ref="AQ26:AR26"/>
    <mergeCell ref="AE28:AH28"/>
    <mergeCell ref="AS26:AT26"/>
    <mergeCell ref="AW26:AX26"/>
    <mergeCell ref="AK21:AQ21"/>
    <mergeCell ref="AR21:AX21"/>
    <mergeCell ref="AU26:AV26"/>
    <mergeCell ref="A5:F5"/>
    <mergeCell ref="C88:AC88"/>
    <mergeCell ref="G11:AX11"/>
    <mergeCell ref="Y5:AD5"/>
    <mergeCell ref="AE5:AP5"/>
    <mergeCell ref="AQ5:AX5"/>
    <mergeCell ref="A4:F4"/>
    <mergeCell ref="A6:F6"/>
    <mergeCell ref="AK12:AQ12"/>
    <mergeCell ref="W14:AC14"/>
    <mergeCell ref="AG83:AX83"/>
    <mergeCell ref="AG88:AX88"/>
    <mergeCell ref="AI68:AL68"/>
    <mergeCell ref="AM68:AP68"/>
    <mergeCell ref="C81:AC81"/>
    <mergeCell ref="I16:O16"/>
    <mergeCell ref="P16:V16"/>
    <mergeCell ref="AD84:AF84"/>
    <mergeCell ref="I18:O18"/>
    <mergeCell ref="AD12:AJ12"/>
    <mergeCell ref="AE8:AX8"/>
    <mergeCell ref="W16:AC16"/>
    <mergeCell ref="A10:F10"/>
    <mergeCell ref="AR12:AX12"/>
    <mergeCell ref="G13:H18"/>
    <mergeCell ref="E66:F70"/>
    <mergeCell ref="AI70:AL70"/>
    <mergeCell ref="E85:AC85"/>
    <mergeCell ref="W13:AC13"/>
    <mergeCell ref="G27:O29"/>
    <mergeCell ref="A11:F11"/>
    <mergeCell ref="AD85:AF85"/>
    <mergeCell ref="G166:K166"/>
    <mergeCell ref="L166:X166"/>
    <mergeCell ref="AH165:AT165"/>
    <mergeCell ref="Y166:AB166"/>
    <mergeCell ref="AC166:AG166"/>
    <mergeCell ref="AH164:AT164"/>
    <mergeCell ref="G165:K165"/>
    <mergeCell ref="A109:E109"/>
    <mergeCell ref="G32:O33"/>
    <mergeCell ref="AS67:AT67"/>
    <mergeCell ref="AM55:AP55"/>
    <mergeCell ref="AQ55:AT55"/>
    <mergeCell ref="Y56:AA56"/>
    <mergeCell ref="AB56:AD56"/>
    <mergeCell ref="AM70:AP70"/>
    <mergeCell ref="P12:V12"/>
    <mergeCell ref="E76:AX76"/>
    <mergeCell ref="AB29:AD29"/>
    <mergeCell ref="F107:AX107"/>
    <mergeCell ref="E86:AC86"/>
    <mergeCell ref="Y68:AA68"/>
    <mergeCell ref="AG93:AX93"/>
    <mergeCell ref="A106:AX106"/>
    <mergeCell ref="AB36:AD36"/>
    <mergeCell ref="AE48:AH48"/>
    <mergeCell ref="AD88:AF88"/>
    <mergeCell ref="AQ67:AR67"/>
    <mergeCell ref="AB41:AD41"/>
    <mergeCell ref="AI47:AL47"/>
    <mergeCell ref="AE49:AH49"/>
    <mergeCell ref="AI49:AL49"/>
    <mergeCell ref="AM49:AP49"/>
    <mergeCell ref="L169:X169"/>
    <mergeCell ref="Y169:AB169"/>
    <mergeCell ref="AC169:AG169"/>
    <mergeCell ref="AH169:AT169"/>
    <mergeCell ref="G172:K172"/>
    <mergeCell ref="A105:AX105"/>
    <mergeCell ref="F109:AX109"/>
    <mergeCell ref="A84:B93"/>
    <mergeCell ref="C93:AC93"/>
    <mergeCell ref="A112:AX112"/>
    <mergeCell ref="G173:K173"/>
    <mergeCell ref="L173:X173"/>
    <mergeCell ref="Y173:AB173"/>
    <mergeCell ref="AD97:AF97"/>
    <mergeCell ref="AU168:AX168"/>
    <mergeCell ref="AG84:AX86"/>
    <mergeCell ref="AG94:AX94"/>
    <mergeCell ref="AG90:AX90"/>
    <mergeCell ref="A104:AX104"/>
    <mergeCell ref="C103:F103"/>
    <mergeCell ref="A94:B97"/>
    <mergeCell ref="C94:AC94"/>
    <mergeCell ref="C90:AC90"/>
    <mergeCell ref="AD93:AF93"/>
    <mergeCell ref="AG91:AX91"/>
    <mergeCell ref="C87:AC87"/>
    <mergeCell ref="G164:K164"/>
    <mergeCell ref="L164:X164"/>
    <mergeCell ref="Y168:AB168"/>
    <mergeCell ref="X123:Y123"/>
    <mergeCell ref="AC123:AE123"/>
    <mergeCell ref="A110:AX110"/>
    <mergeCell ref="AH173:AT173"/>
    <mergeCell ref="AU173:AX173"/>
    <mergeCell ref="AH174:AT174"/>
    <mergeCell ref="AU174:AX174"/>
    <mergeCell ref="AD98:AF98"/>
    <mergeCell ref="AH172:AT172"/>
    <mergeCell ref="AU172:AX172"/>
    <mergeCell ref="AC168:AG168"/>
    <mergeCell ref="AH168:AT168"/>
    <mergeCell ref="AG97:AX97"/>
    <mergeCell ref="AC173:AG173"/>
    <mergeCell ref="L172:X172"/>
    <mergeCell ref="Y172:AB172"/>
    <mergeCell ref="AC172:AG172"/>
    <mergeCell ref="C91:AC91"/>
    <mergeCell ref="A124:F162"/>
    <mergeCell ref="AG98:AX101"/>
    <mergeCell ref="C95:AC95"/>
    <mergeCell ref="AG95:AX95"/>
    <mergeCell ref="C98:AC98"/>
    <mergeCell ref="AD96:AF96"/>
    <mergeCell ref="G167:K167"/>
    <mergeCell ref="L170:X170"/>
    <mergeCell ref="AU170:AX170"/>
    <mergeCell ref="AD95:AF95"/>
    <mergeCell ref="A163:F189"/>
    <mergeCell ref="G171:K171"/>
    <mergeCell ref="L171:X171"/>
    <mergeCell ref="Y171:AB171"/>
    <mergeCell ref="AH167:AT167"/>
    <mergeCell ref="G170:K170"/>
    <mergeCell ref="G169:K169"/>
    <mergeCell ref="Y45:AA45"/>
    <mergeCell ref="AB45:AD45"/>
    <mergeCell ref="G46:X47"/>
    <mergeCell ref="Y46:AA46"/>
    <mergeCell ref="AW67:AX67"/>
    <mergeCell ref="AB46:AD46"/>
    <mergeCell ref="Y43:AA43"/>
    <mergeCell ref="AB43:AD43"/>
    <mergeCell ref="AM43:AP43"/>
    <mergeCell ref="AB50:AD50"/>
    <mergeCell ref="AQ50:AX50"/>
    <mergeCell ref="AE66:AH66"/>
    <mergeCell ref="AU55:AX55"/>
    <mergeCell ref="AG67:AH67"/>
    <mergeCell ref="AI53:AL54"/>
    <mergeCell ref="AB68:AD68"/>
    <mergeCell ref="C82:AC82"/>
    <mergeCell ref="AM75:AP75"/>
    <mergeCell ref="AQ75:AT75"/>
    <mergeCell ref="AU75:AX75"/>
    <mergeCell ref="AQ68:AT68"/>
    <mergeCell ref="E57:AX57"/>
    <mergeCell ref="AQ43:AT43"/>
    <mergeCell ref="AU43:AX43"/>
    <mergeCell ref="AQ44:AT44"/>
    <mergeCell ref="AU44:AX44"/>
    <mergeCell ref="AG80:AX80"/>
    <mergeCell ref="AU69:AX69"/>
    <mergeCell ref="E51:F51"/>
    <mergeCell ref="G51:AX51"/>
    <mergeCell ref="E53:F56"/>
    <mergeCell ref="AQ69:AT69"/>
    <mergeCell ref="A7:F7"/>
    <mergeCell ref="G7:X7"/>
    <mergeCell ref="A8:F8"/>
    <mergeCell ref="A39:F41"/>
    <mergeCell ref="G39:X39"/>
    <mergeCell ref="G40:X41"/>
    <mergeCell ref="AI66:AL67"/>
    <mergeCell ref="AM66:AP67"/>
    <mergeCell ref="AM46:AP46"/>
    <mergeCell ref="G55:X56"/>
    <mergeCell ref="AU165:AX165"/>
    <mergeCell ref="AM56:AP56"/>
    <mergeCell ref="AQ56:AT56"/>
    <mergeCell ref="C96:AC96"/>
    <mergeCell ref="G49:X50"/>
    <mergeCell ref="AE56:AH56"/>
    <mergeCell ref="AI56:AL56"/>
    <mergeCell ref="AG92:AX92"/>
    <mergeCell ref="G163:AB163"/>
    <mergeCell ref="AM53:AP54"/>
    <mergeCell ref="AD89:AF89"/>
    <mergeCell ref="C97:AC97"/>
    <mergeCell ref="A108:AX108"/>
    <mergeCell ref="AQ53:AT53"/>
    <mergeCell ref="AU53:AX53"/>
    <mergeCell ref="AE45:AH45"/>
    <mergeCell ref="AE53:AH54"/>
    <mergeCell ref="Y55:AA55"/>
    <mergeCell ref="AB55:AD55"/>
    <mergeCell ref="AE55:AH55"/>
    <mergeCell ref="Y53:AA54"/>
    <mergeCell ref="AB53:AD54"/>
    <mergeCell ref="AC241:AG241"/>
    <mergeCell ref="AH241:AK241"/>
    <mergeCell ref="AL241:AO241"/>
    <mergeCell ref="AP241:AX241"/>
    <mergeCell ref="C196:I196"/>
    <mergeCell ref="C197:I197"/>
    <mergeCell ref="A45:F47"/>
    <mergeCell ref="G45:X45"/>
    <mergeCell ref="Y41:AA41"/>
    <mergeCell ref="AB40:AD40"/>
    <mergeCell ref="AB49:AD49"/>
    <mergeCell ref="G42:X42"/>
    <mergeCell ref="Y42:AA42"/>
    <mergeCell ref="Y47:AA47"/>
    <mergeCell ref="AB47:AD47"/>
    <mergeCell ref="AB39:AD39"/>
    <mergeCell ref="G48:X48"/>
    <mergeCell ref="Y49:AA49"/>
    <mergeCell ref="AB48:AD48"/>
    <mergeCell ref="AM71:AP72"/>
    <mergeCell ref="AQ70:AT70"/>
    <mergeCell ref="AU68:AX68"/>
    <mergeCell ref="Y69:AA69"/>
    <mergeCell ref="AQ66:AT66"/>
    <mergeCell ref="AQ49:AX49"/>
    <mergeCell ref="Y48:AA48"/>
    <mergeCell ref="Y50:AA50"/>
    <mergeCell ref="G43:X44"/>
    <mergeCell ref="AQ47:AX47"/>
    <mergeCell ref="AQ45:AX45"/>
    <mergeCell ref="AE46:AH46"/>
    <mergeCell ref="AI46:AL46"/>
    <mergeCell ref="C242:D242"/>
    <mergeCell ref="E242:I242"/>
    <mergeCell ref="C243:D243"/>
    <mergeCell ref="E243:I243"/>
    <mergeCell ref="C244:D244"/>
    <mergeCell ref="E244:I244"/>
    <mergeCell ref="AE40:AH40"/>
    <mergeCell ref="AI40:AL40"/>
    <mergeCell ref="Y40:AA40"/>
    <mergeCell ref="AM45:AP45"/>
    <mergeCell ref="C51:D64"/>
    <mergeCell ref="A51:B78"/>
    <mergeCell ref="A37:F38"/>
    <mergeCell ref="G37:AX38"/>
    <mergeCell ref="Y44:AA44"/>
    <mergeCell ref="A237:AK237"/>
    <mergeCell ref="E240:I240"/>
    <mergeCell ref="C240:D240"/>
    <mergeCell ref="E241:I241"/>
    <mergeCell ref="C241:D241"/>
    <mergeCell ref="A240:B240"/>
    <mergeCell ref="J240:O240"/>
    <mergeCell ref="P240:X240"/>
    <mergeCell ref="Y240:AB240"/>
    <mergeCell ref="AC240:AG240"/>
    <mergeCell ref="AH240:AK240"/>
    <mergeCell ref="AL240:AO240"/>
    <mergeCell ref="AP240:AX240"/>
    <mergeCell ref="A241:B241"/>
    <mergeCell ref="J241:O241"/>
    <mergeCell ref="P241:X241"/>
    <mergeCell ref="Y241:AB241"/>
    <mergeCell ref="AP242:AX242"/>
    <mergeCell ref="A243:B243"/>
    <mergeCell ref="J243:O243"/>
    <mergeCell ref="P243:X243"/>
    <mergeCell ref="Y243:AB243"/>
    <mergeCell ref="AC243:AG243"/>
    <mergeCell ref="AH243:AK243"/>
    <mergeCell ref="AL243:AO243"/>
    <mergeCell ref="AP243:AX243"/>
    <mergeCell ref="A242:B242"/>
    <mergeCell ref="J242:O242"/>
    <mergeCell ref="P242:X242"/>
    <mergeCell ref="Y242:AB242"/>
    <mergeCell ref="AC242:AG242"/>
    <mergeCell ref="AH242:AK242"/>
    <mergeCell ref="AL242:AO242"/>
    <mergeCell ref="A246:B246"/>
    <mergeCell ref="J246:O246"/>
    <mergeCell ref="P246:X246"/>
    <mergeCell ref="Y246:AB246"/>
    <mergeCell ref="AC246:AG246"/>
    <mergeCell ref="AH246:AK246"/>
    <mergeCell ref="AL246:AO246"/>
    <mergeCell ref="AP246:AX246"/>
    <mergeCell ref="A244:B244"/>
    <mergeCell ref="J244:O244"/>
    <mergeCell ref="P244:X244"/>
    <mergeCell ref="Y244:AB244"/>
    <mergeCell ref="AC244:AG244"/>
    <mergeCell ref="AH244:AK244"/>
    <mergeCell ref="AL244:AO244"/>
    <mergeCell ref="AP244:AX244"/>
    <mergeCell ref="A248:B248"/>
    <mergeCell ref="J248:O248"/>
    <mergeCell ref="P248:X248"/>
    <mergeCell ref="Y248:AB248"/>
    <mergeCell ref="AC248:AG248"/>
    <mergeCell ref="AH248:AK248"/>
    <mergeCell ref="AL248:AO248"/>
    <mergeCell ref="AP248:AX248"/>
    <mergeCell ref="C248:D248"/>
    <mergeCell ref="E248:I248"/>
    <mergeCell ref="A245:B245"/>
    <mergeCell ref="J245:O245"/>
    <mergeCell ref="P245:X245"/>
    <mergeCell ref="Y245:AB245"/>
    <mergeCell ref="AC245:AG245"/>
    <mergeCell ref="AH245:AK245"/>
    <mergeCell ref="AL245:AO245"/>
    <mergeCell ref="AP245:AX245"/>
    <mergeCell ref="A247:B247"/>
    <mergeCell ref="J247:O247"/>
    <mergeCell ref="P247:X247"/>
    <mergeCell ref="Y247:AB247"/>
    <mergeCell ref="AC247:AG247"/>
    <mergeCell ref="AH247:AK247"/>
    <mergeCell ref="AL247:AO247"/>
    <mergeCell ref="AP247:AX247"/>
    <mergeCell ref="C245:D245"/>
    <mergeCell ref="E245:I245"/>
    <mergeCell ref="C246:D246"/>
    <mergeCell ref="E246:I246"/>
    <mergeCell ref="C247:D247"/>
    <mergeCell ref="E247:I247"/>
    <mergeCell ref="A249:B249"/>
    <mergeCell ref="J249:O249"/>
    <mergeCell ref="P249:X249"/>
    <mergeCell ref="Y249:AB249"/>
    <mergeCell ref="AC249:AG249"/>
    <mergeCell ref="AH249:AK249"/>
    <mergeCell ref="AL249:AO249"/>
    <mergeCell ref="AP249:AX249"/>
    <mergeCell ref="A250:B250"/>
    <mergeCell ref="J250:O250"/>
    <mergeCell ref="P250:X250"/>
    <mergeCell ref="Y250:AB250"/>
    <mergeCell ref="AC250:AG250"/>
    <mergeCell ref="AH250:AK250"/>
    <mergeCell ref="AL250:AO250"/>
    <mergeCell ref="AP250:AX250"/>
    <mergeCell ref="C249:D249"/>
    <mergeCell ref="E249:I249"/>
    <mergeCell ref="C250:D250"/>
    <mergeCell ref="E250:I250"/>
    <mergeCell ref="C205:I205"/>
    <mergeCell ref="AP199:AX199"/>
    <mergeCell ref="J205:O205"/>
    <mergeCell ref="P199:X199"/>
    <mergeCell ref="P200:X200"/>
    <mergeCell ref="P201:X201"/>
    <mergeCell ref="AP200:AX200"/>
    <mergeCell ref="AH199:AK199"/>
    <mergeCell ref="AC204:AG204"/>
    <mergeCell ref="AC205:AG205"/>
    <mergeCell ref="P202:X202"/>
    <mergeCell ref="P203:X203"/>
    <mergeCell ref="P204:X204"/>
    <mergeCell ref="P205:X205"/>
    <mergeCell ref="Y201:AB201"/>
    <mergeCell ref="Y197:AB197"/>
    <mergeCell ref="Y198:AB198"/>
    <mergeCell ref="Y199:AB199"/>
    <mergeCell ref="Y203:AB203"/>
    <mergeCell ref="Y204:AB204"/>
    <mergeCell ref="Y205:AB205"/>
    <mergeCell ref="AH205:AK205"/>
    <mergeCell ref="AL205:AO205"/>
    <mergeCell ref="AP205:AX205"/>
    <mergeCell ref="AC203:AG203"/>
    <mergeCell ref="AP202:AX202"/>
    <mergeCell ref="Y202:AB202"/>
    <mergeCell ref="AH204:AK204"/>
    <mergeCell ref="AL204:AO204"/>
    <mergeCell ref="AC200:AG200"/>
    <mergeCell ref="Y200:AB200"/>
    <mergeCell ref="AC197:AG197"/>
    <mergeCell ref="AC222:AG222"/>
    <mergeCell ref="AH222:AK222"/>
    <mergeCell ref="AL222:AO222"/>
    <mergeCell ref="AP222:AX222"/>
    <mergeCell ref="C218:I218"/>
    <mergeCell ref="J218:O218"/>
    <mergeCell ref="P218:X218"/>
    <mergeCell ref="Y218:AB218"/>
    <mergeCell ref="AC218:AG218"/>
    <mergeCell ref="AH218:AK218"/>
    <mergeCell ref="AL218:AO218"/>
    <mergeCell ref="AP218:AX218"/>
    <mergeCell ref="C234:I234"/>
    <mergeCell ref="J234:O234"/>
    <mergeCell ref="P234:X234"/>
    <mergeCell ref="Y234:AB234"/>
    <mergeCell ref="AC234:AG234"/>
    <mergeCell ref="AH234:AK234"/>
    <mergeCell ref="AL234:AO234"/>
    <mergeCell ref="AP234:AX234"/>
    <mergeCell ref="C229:I229"/>
    <mergeCell ref="J229:O229"/>
    <mergeCell ref="P229:X229"/>
    <mergeCell ref="Y229:AB229"/>
    <mergeCell ref="AC229:AG229"/>
    <mergeCell ref="AH229:AK229"/>
    <mergeCell ref="AL229:AO229"/>
    <mergeCell ref="AP229:AX229"/>
    <mergeCell ref="C231:I231"/>
    <mergeCell ref="J231:O231"/>
    <mergeCell ref="P231:X231"/>
    <mergeCell ref="Y231:AB231"/>
    <mergeCell ref="A30:F31"/>
    <mergeCell ref="G30:AX31"/>
    <mergeCell ref="E77:AX78"/>
    <mergeCell ref="AG82:AX82"/>
    <mergeCell ref="AD81:AF81"/>
    <mergeCell ref="E61:F61"/>
    <mergeCell ref="G61:AX61"/>
    <mergeCell ref="Y66:AA67"/>
    <mergeCell ref="AD80:AF80"/>
    <mergeCell ref="C80:AC80"/>
    <mergeCell ref="AG81:AX81"/>
    <mergeCell ref="AU56:AX56"/>
    <mergeCell ref="AU66:AX66"/>
    <mergeCell ref="AM40:AP40"/>
    <mergeCell ref="AE44:AH44"/>
    <mergeCell ref="AI44:AL44"/>
    <mergeCell ref="AM44:AP44"/>
    <mergeCell ref="AE39:AH39"/>
    <mergeCell ref="AI39:AL39"/>
    <mergeCell ref="AM39:AP39"/>
    <mergeCell ref="AB44:AD44"/>
    <mergeCell ref="AI42:AL42"/>
    <mergeCell ref="AM42:AP42"/>
    <mergeCell ref="AE43:AH43"/>
    <mergeCell ref="AI43:AL43"/>
    <mergeCell ref="AE50:AH50"/>
    <mergeCell ref="AE69:AH69"/>
    <mergeCell ref="AI69:AL69"/>
    <mergeCell ref="AM69:AP69"/>
    <mergeCell ref="AD82:AF82"/>
    <mergeCell ref="AB66:AD67"/>
    <mergeCell ref="AB69:AD69"/>
    <mergeCell ref="AL237:AN237"/>
    <mergeCell ref="G101:H101"/>
    <mergeCell ref="J101:K101"/>
    <mergeCell ref="C100:F100"/>
    <mergeCell ref="G99:M99"/>
    <mergeCell ref="N99:AF99"/>
    <mergeCell ref="C99:F99"/>
    <mergeCell ref="G100:H100"/>
    <mergeCell ref="N101:AF101"/>
    <mergeCell ref="G21:O21"/>
    <mergeCell ref="P21:V21"/>
    <mergeCell ref="W21:AC21"/>
    <mergeCell ref="AD21:AJ21"/>
    <mergeCell ref="E62:AX62"/>
    <mergeCell ref="E63:AX64"/>
    <mergeCell ref="E60:F60"/>
    <mergeCell ref="G60:AX60"/>
    <mergeCell ref="AQ39:AT39"/>
    <mergeCell ref="AU39:AX39"/>
    <mergeCell ref="AQ40:AT40"/>
    <mergeCell ref="AQ41:AT41"/>
    <mergeCell ref="AU40:AX40"/>
    <mergeCell ref="AU41:AX41"/>
    <mergeCell ref="AQ42:AT42"/>
    <mergeCell ref="AU42:AX42"/>
    <mergeCell ref="N100:AF100"/>
    <mergeCell ref="AL231:AO231"/>
    <mergeCell ref="AP231:AX231"/>
    <mergeCell ref="J100:K100"/>
    <mergeCell ref="C101:F101"/>
    <mergeCell ref="AD90:AF90"/>
    <mergeCell ref="AG89:AX89"/>
  </mergeCells>
  <phoneticPr fontId="5"/>
  <conditionalFormatting sqref="P18:AX18">
    <cfRule type="expression" dxfId="507" priority="14295">
      <formula>IF(RIGHT(TEXT(P18,"0.#"),1)=".",FALSE,TRUE)</formula>
    </cfRule>
    <cfRule type="expression" dxfId="506" priority="14296">
      <formula>IF(RIGHT(TEXT(P18,"0.#"),1)=".",TRUE,FALSE)</formula>
    </cfRule>
  </conditionalFormatting>
  <conditionalFormatting sqref="Y166">
    <cfRule type="expression" dxfId="505" priority="14291">
      <formula>IF(RIGHT(TEXT(Y166,"0.#"),1)=".",FALSE,TRUE)</formula>
    </cfRule>
    <cfRule type="expression" dxfId="504" priority="14292">
      <formula>IF(RIGHT(TEXT(Y166,"0.#"),1)=".",TRUE,FALSE)</formula>
    </cfRule>
  </conditionalFormatting>
  <conditionalFormatting sqref="Y175">
    <cfRule type="expression" dxfId="503" priority="14287">
      <formula>IF(RIGHT(TEXT(Y175,"0.#"),1)=".",FALSE,TRUE)</formula>
    </cfRule>
    <cfRule type="expression" dxfId="502" priority="14288">
      <formula>IF(RIGHT(TEXT(Y175,"0.#"),1)=".",TRUE,FALSE)</formula>
    </cfRule>
  </conditionalFormatting>
  <conditionalFormatting sqref="Y187 Y183 Y178">
    <cfRule type="expression" dxfId="501" priority="14069">
      <formula>IF(RIGHT(TEXT(Y178,"0.#"),1)=".",FALSE,TRUE)</formula>
    </cfRule>
    <cfRule type="expression" dxfId="500" priority="14070">
      <formula>IF(RIGHT(TEXT(Y178,"0.#"),1)=".",TRUE,FALSE)</formula>
    </cfRule>
  </conditionalFormatting>
  <conditionalFormatting sqref="AR15:AX15 AR13:AX13">
    <cfRule type="expression" dxfId="499" priority="14117">
      <formula>IF(RIGHT(TEXT(AR13,"0.#"),1)=".",FALSE,TRUE)</formula>
    </cfRule>
    <cfRule type="expression" dxfId="498" priority="14118">
      <formula>IF(RIGHT(TEXT(AR13,"0.#"),1)=".",TRUE,FALSE)</formula>
    </cfRule>
  </conditionalFormatting>
  <conditionalFormatting sqref="P19:AJ19">
    <cfRule type="expression" dxfId="497" priority="14115">
      <formula>IF(RIGHT(TEXT(P19,"0.#"),1)=".",FALSE,TRUE)</formula>
    </cfRule>
    <cfRule type="expression" dxfId="496" priority="14116">
      <formula>IF(RIGHT(TEXT(P19,"0.#"),1)=".",TRUE,FALSE)</formula>
    </cfRule>
  </conditionalFormatting>
  <conditionalFormatting sqref="Y167:Y168 Y165 Y172:Y174">
    <cfRule type="expression" dxfId="495" priority="14093">
      <formula>IF(RIGHT(TEXT(Y165,"0.#"),1)=".",FALSE,TRUE)</formula>
    </cfRule>
    <cfRule type="expression" dxfId="494" priority="14094">
      <formula>IF(RIGHT(TEXT(Y165,"0.#"),1)=".",TRUE,FALSE)</formula>
    </cfRule>
  </conditionalFormatting>
  <conditionalFormatting sqref="AU166">
    <cfRule type="expression" dxfId="493" priority="14091">
      <formula>IF(RIGHT(TEXT(AU166,"0.#"),1)=".",FALSE,TRUE)</formula>
    </cfRule>
    <cfRule type="expression" dxfId="492" priority="14092">
      <formula>IF(RIGHT(TEXT(AU166,"0.#"),1)=".",TRUE,FALSE)</formula>
    </cfRule>
  </conditionalFormatting>
  <conditionalFormatting sqref="AU175">
    <cfRule type="expression" dxfId="491" priority="14089">
      <formula>IF(RIGHT(TEXT(AU175,"0.#"),1)=".",FALSE,TRUE)</formula>
    </cfRule>
    <cfRule type="expression" dxfId="490" priority="14090">
      <formula>IF(RIGHT(TEXT(AU175,"0.#"),1)=".",TRUE,FALSE)</formula>
    </cfRule>
  </conditionalFormatting>
  <conditionalFormatting sqref="AU165 AU172:AU174">
    <cfRule type="expression" dxfId="489" priority="14087">
      <formula>IF(RIGHT(TEXT(AU165,"0.#"),1)=".",FALSE,TRUE)</formula>
    </cfRule>
    <cfRule type="expression" dxfId="488" priority="14088">
      <formula>IF(RIGHT(TEXT(AU165,"0.#"),1)=".",TRUE,FALSE)</formula>
    </cfRule>
  </conditionalFormatting>
  <conditionalFormatting sqref="Y188 Y179">
    <cfRule type="expression" dxfId="487" priority="14073">
      <formula>IF(RIGHT(TEXT(Y179,"0.#"),1)=".",FALSE,TRUE)</formula>
    </cfRule>
    <cfRule type="expression" dxfId="486" priority="14074">
      <formula>IF(RIGHT(TEXT(Y179,"0.#"),1)=".",TRUE,FALSE)</formula>
    </cfRule>
  </conditionalFormatting>
  <conditionalFormatting sqref="Y189 Y184 Y180">
    <cfRule type="expression" dxfId="485" priority="14071">
      <formula>IF(RIGHT(TEXT(Y180,"0.#"),1)=".",FALSE,TRUE)</formula>
    </cfRule>
    <cfRule type="expression" dxfId="484" priority="14072">
      <formula>IF(RIGHT(TEXT(Y180,"0.#"),1)=".",TRUE,FALSE)</formula>
    </cfRule>
  </conditionalFormatting>
  <conditionalFormatting sqref="AU179">
    <cfRule type="expression" dxfId="483" priority="14067">
      <formula>IF(RIGHT(TEXT(AU179,"0.#"),1)=".",FALSE,TRUE)</formula>
    </cfRule>
    <cfRule type="expression" dxfId="482" priority="14068">
      <formula>IF(RIGHT(TEXT(AU179,"0.#"),1)=".",TRUE,FALSE)</formula>
    </cfRule>
  </conditionalFormatting>
  <conditionalFormatting sqref="AU189 AU184 AU180">
    <cfRule type="expression" dxfId="481" priority="14065">
      <formula>IF(RIGHT(TEXT(AU180,"0.#"),1)=".",FALSE,TRUE)</formula>
    </cfRule>
    <cfRule type="expression" dxfId="480" priority="14066">
      <formula>IF(RIGHT(TEXT(AU180,"0.#"),1)=".",TRUE,FALSE)</formula>
    </cfRule>
  </conditionalFormatting>
  <conditionalFormatting sqref="AU183 AU178">
    <cfRule type="expression" dxfId="479" priority="14063">
      <formula>IF(RIGHT(TEXT(AU178,"0.#"),1)=".",FALSE,TRUE)</formula>
    </cfRule>
    <cfRule type="expression" dxfId="478" priority="14064">
      <formula>IF(RIGHT(TEXT(AU178,"0.#"),1)=".",TRUE,FALSE)</formula>
    </cfRule>
  </conditionalFormatting>
  <conditionalFormatting sqref="AM29">
    <cfRule type="expression" dxfId="477" priority="13863">
      <formula>IF(RIGHT(TEXT(AM29,"0.#"),1)=".",FALSE,TRUE)</formula>
    </cfRule>
    <cfRule type="expression" dxfId="476" priority="13864">
      <formula>IF(RIGHT(TEXT(AM29,"0.#"),1)=".",TRUE,FALSE)</formula>
    </cfRule>
  </conditionalFormatting>
  <conditionalFormatting sqref="AM27">
    <cfRule type="expression" dxfId="475" priority="13867">
      <formula>IF(RIGHT(TEXT(AM27,"0.#"),1)=".",FALSE,TRUE)</formula>
    </cfRule>
    <cfRule type="expression" dxfId="474" priority="13868">
      <formula>IF(RIGHT(TEXT(AM27,"0.#"),1)=".",TRUE,FALSE)</formula>
    </cfRule>
  </conditionalFormatting>
  <conditionalFormatting sqref="AM28">
    <cfRule type="expression" dxfId="473" priority="13865">
      <formula>IF(RIGHT(TEXT(AM28,"0.#"),1)=".",FALSE,TRUE)</formula>
    </cfRule>
    <cfRule type="expression" dxfId="472" priority="13866">
      <formula>IF(RIGHT(TEXT(AM28,"0.#"),1)=".",TRUE,FALSE)</formula>
    </cfRule>
  </conditionalFormatting>
  <conditionalFormatting sqref="AM43">
    <cfRule type="expression" dxfId="471" priority="13623">
      <formula>IF(RIGHT(TEXT(AM43,"0.#"),1)=".",FALSE,TRUE)</formula>
    </cfRule>
    <cfRule type="expression" dxfId="470" priority="13624">
      <formula>IF(RIGHT(TEXT(AM43,"0.#"),1)=".",TRUE,FALSE)</formula>
    </cfRule>
  </conditionalFormatting>
  <conditionalFormatting sqref="AM44">
    <cfRule type="expression" dxfId="469" priority="13617">
      <formula>IF(RIGHT(TEXT(AM44,"0.#"),1)=".",FALSE,TRUE)</formula>
    </cfRule>
    <cfRule type="expression" dxfId="468" priority="13618">
      <formula>IF(RIGHT(TEXT(AM44,"0.#"),1)=".",TRUE,FALSE)</formula>
    </cfRule>
  </conditionalFormatting>
  <conditionalFormatting sqref="AQ46">
    <cfRule type="expression" dxfId="467" priority="13571">
      <formula>IF(RIGHT(TEXT(AQ46,"0.#"),1)=".",FALSE,TRUE)</formula>
    </cfRule>
    <cfRule type="expression" dxfId="466" priority="13572">
      <formula>IF(RIGHT(TEXT(AQ46,"0.#"),1)=".",TRUE,FALSE)</formula>
    </cfRule>
  </conditionalFormatting>
  <conditionalFormatting sqref="AM46">
    <cfRule type="expression" dxfId="465" priority="13567">
      <formula>IF(RIGHT(TEXT(AM46,"0.#"),1)=".",FALSE,TRUE)</formula>
    </cfRule>
    <cfRule type="expression" dxfId="464" priority="13568">
      <formula>IF(RIGHT(TEXT(AM46,"0.#"),1)=".",TRUE,FALSE)</formula>
    </cfRule>
  </conditionalFormatting>
  <conditionalFormatting sqref="AM47">
    <cfRule type="expression" dxfId="463" priority="13565">
      <formula>IF(RIGHT(TEXT(AM47,"0.#"),1)=".",FALSE,TRUE)</formula>
    </cfRule>
    <cfRule type="expression" dxfId="462" priority="13566">
      <formula>IF(RIGHT(TEXT(AM47,"0.#"),1)=".",TRUE,FALSE)</formula>
    </cfRule>
  </conditionalFormatting>
  <conditionalFormatting sqref="AQ47">
    <cfRule type="expression" dxfId="461" priority="13559">
      <formula>IF(RIGHT(TEXT(AQ47,"0.#"),1)=".",FALSE,TRUE)</formula>
    </cfRule>
    <cfRule type="expression" dxfId="460" priority="13560">
      <formula>IF(RIGHT(TEXT(AQ47,"0.#"),1)=".",TRUE,FALSE)</formula>
    </cfRule>
  </conditionalFormatting>
  <conditionalFormatting sqref="AQ49">
    <cfRule type="expression" dxfId="459" priority="13557">
      <formula>IF(RIGHT(TEXT(AQ49,"0.#"),1)=".",FALSE,TRUE)</formula>
    </cfRule>
    <cfRule type="expression" dxfId="458" priority="13558">
      <formula>IF(RIGHT(TEXT(AQ49,"0.#"),1)=".",TRUE,FALSE)</formula>
    </cfRule>
  </conditionalFormatting>
  <conditionalFormatting sqref="AM49">
    <cfRule type="expression" dxfId="457" priority="13553">
      <formula>IF(RIGHT(TEXT(AM49,"0.#"),1)=".",FALSE,TRUE)</formula>
    </cfRule>
    <cfRule type="expression" dxfId="456" priority="13554">
      <formula>IF(RIGHT(TEXT(AM49,"0.#"),1)=".",TRUE,FALSE)</formula>
    </cfRule>
  </conditionalFormatting>
  <conditionalFormatting sqref="AQ50">
    <cfRule type="expression" dxfId="455" priority="13545">
      <formula>IF(RIGHT(TEXT(AQ50,"0.#"),1)=".",FALSE,TRUE)</formula>
    </cfRule>
    <cfRule type="expression" dxfId="454" priority="13546">
      <formula>IF(RIGHT(TEXT(AQ50,"0.#"),1)=".",TRUE,FALSE)</formula>
    </cfRule>
  </conditionalFormatting>
  <conditionalFormatting sqref="AM50">
    <cfRule type="expression" dxfId="453" priority="3385">
      <formula>IF(RIGHT(TEXT(AM50,"0.#"),1)=".",FALSE,TRUE)</formula>
    </cfRule>
    <cfRule type="expression" dxfId="452" priority="3386">
      <formula>IF(RIGHT(TEXT(AM50,"0.#"),1)=".",TRUE,FALSE)</formula>
    </cfRule>
  </conditionalFormatting>
  <conditionalFormatting sqref="AL243:AO246">
    <cfRule type="expression" dxfId="451" priority="3275">
      <formula>IF(AND(AL243&gt;=0, RIGHT(TEXT(AL243,"0.#"),1)&lt;&gt;"."),TRUE,FALSE)</formula>
    </cfRule>
    <cfRule type="expression" dxfId="450" priority="3276">
      <formula>IF(AND(AL243&gt;=0, RIGHT(TEXT(AL243,"0.#"),1)="."),TRUE,FALSE)</formula>
    </cfRule>
    <cfRule type="expression" dxfId="449" priority="3277">
      <formula>IF(AND(AL243&lt;0, RIGHT(TEXT(AL243,"0.#"),1)&lt;&gt;"."),TRUE,FALSE)</formula>
    </cfRule>
    <cfRule type="expression" dxfId="448" priority="3278">
      <formula>IF(AND(AL243&lt;0, RIGHT(TEXT(AL243,"0.#"),1)="."),TRUE,FALSE)</formula>
    </cfRule>
  </conditionalFormatting>
  <conditionalFormatting sqref="Y209:Y210">
    <cfRule type="expression" dxfId="447" priority="2479">
      <formula>IF(RIGHT(TEXT(Y209,"0.#"),1)=".",FALSE,TRUE)</formula>
    </cfRule>
    <cfRule type="expression" dxfId="446" priority="2480">
      <formula>IF(RIGHT(TEXT(Y209,"0.#"),1)=".",TRUE,FALSE)</formula>
    </cfRule>
  </conditionalFormatting>
  <conditionalFormatting sqref="Y222">
    <cfRule type="expression" dxfId="445" priority="2443">
      <formula>IF(RIGHT(TEXT(Y222,"0.#"),1)=".",FALSE,TRUE)</formula>
    </cfRule>
    <cfRule type="expression" dxfId="444" priority="2444">
      <formula>IF(RIGHT(TEXT(Y222,"0.#"),1)=".",TRUE,FALSE)</formula>
    </cfRule>
  </conditionalFormatting>
  <conditionalFormatting sqref="W23">
    <cfRule type="expression" dxfId="443" priority="2721">
      <formula>IF(RIGHT(TEXT(W23,"0.#"),1)=".",FALSE,TRUE)</formula>
    </cfRule>
    <cfRule type="expression" dxfId="442" priority="2722">
      <formula>IF(RIGHT(TEXT(W23,"0.#"),1)=".",TRUE,FALSE)</formula>
    </cfRule>
  </conditionalFormatting>
  <conditionalFormatting sqref="AQ44">
    <cfRule type="expression" dxfId="441" priority="2701">
      <formula>IF(RIGHT(TEXT(AQ44,"0.#"),1)=".",FALSE,TRUE)</formula>
    </cfRule>
    <cfRule type="expression" dxfId="440" priority="2702">
      <formula>IF(RIGHT(TEXT(AQ44,"0.#"),1)=".",TRUE,FALSE)</formula>
    </cfRule>
  </conditionalFormatting>
  <conditionalFormatting sqref="AL209:AO210">
    <cfRule type="expression" dxfId="439" priority="2481">
      <formula>IF(AND(AL209&gt;=0, RIGHT(TEXT(AL209,"0.#"),1)&lt;&gt;"."),TRUE,FALSE)</formula>
    </cfRule>
    <cfRule type="expression" dxfId="438" priority="2482">
      <formula>IF(AND(AL209&gt;=0, RIGHT(TEXT(AL209,"0.#"),1)="."),TRUE,FALSE)</formula>
    </cfRule>
    <cfRule type="expression" dxfId="437" priority="2483">
      <formula>IF(AND(AL209&lt;0, RIGHT(TEXT(AL209,"0.#"),1)&lt;&gt;"."),TRUE,FALSE)</formula>
    </cfRule>
    <cfRule type="expression" dxfId="436" priority="2484">
      <formula>IF(AND(AL209&lt;0, RIGHT(TEXT(AL209,"0.#"),1)="."),TRUE,FALSE)</formula>
    </cfRule>
  </conditionalFormatting>
  <conditionalFormatting sqref="AL222:AO222">
    <cfRule type="expression" dxfId="435" priority="2445">
      <formula>IF(AND(AL222&gt;=0, RIGHT(TEXT(AL222,"0.#"),1)&lt;&gt;"."),TRUE,FALSE)</formula>
    </cfRule>
    <cfRule type="expression" dxfId="434" priority="2446">
      <formula>IF(AND(AL222&gt;=0, RIGHT(TEXT(AL222,"0.#"),1)="."),TRUE,FALSE)</formula>
    </cfRule>
    <cfRule type="expression" dxfId="433" priority="2447">
      <formula>IF(AND(AL222&lt;0, RIGHT(TEXT(AL222,"0.#"),1)&lt;&gt;"."),TRUE,FALSE)</formula>
    </cfRule>
    <cfRule type="expression" dxfId="432" priority="2448">
      <formula>IF(AND(AL222&lt;0, RIGHT(TEXT(AL222,"0.#"),1)="."),TRUE,FALSE)</formula>
    </cfRule>
  </conditionalFormatting>
  <conditionalFormatting sqref="AM36">
    <cfRule type="expression" dxfId="431" priority="2389">
      <formula>IF(RIGHT(TEXT(AM36,"0.#"),1)=".",FALSE,TRUE)</formula>
    </cfRule>
    <cfRule type="expression" dxfId="430" priority="2390">
      <formula>IF(RIGHT(TEXT(AM36,"0.#"),1)=".",TRUE,FALSE)</formula>
    </cfRule>
  </conditionalFormatting>
  <conditionalFormatting sqref="AM34">
    <cfRule type="expression" dxfId="429" priority="2393">
      <formula>IF(RIGHT(TEXT(AM34,"0.#"),1)=".",FALSE,TRUE)</formula>
    </cfRule>
    <cfRule type="expression" dxfId="428" priority="2394">
      <formula>IF(RIGHT(TEXT(AM34,"0.#"),1)=".",TRUE,FALSE)</formula>
    </cfRule>
  </conditionalFormatting>
  <conditionalFormatting sqref="AM35">
    <cfRule type="expression" dxfId="427" priority="2391">
      <formula>IF(RIGHT(TEXT(AM35,"0.#"),1)=".",FALSE,TRUE)</formula>
    </cfRule>
    <cfRule type="expression" dxfId="426" priority="2392">
      <formula>IF(RIGHT(TEXT(AM35,"0.#"),1)=".",TRUE,FALSE)</formula>
    </cfRule>
  </conditionalFormatting>
  <conditionalFormatting sqref="W24:AC24">
    <cfRule type="expression" dxfId="425" priority="417">
      <formula>IF(RIGHT(TEXT(W24,"0.#"),1)=".",FALSE,TRUE)</formula>
    </cfRule>
    <cfRule type="expression" dxfId="424" priority="418">
      <formula>IF(RIGHT(TEXT(W24,"0.#"),1)=".",TRUE,FALSE)</formula>
    </cfRule>
  </conditionalFormatting>
  <conditionalFormatting sqref="AU27:AU29">
    <cfRule type="expression" dxfId="423" priority="415">
      <formula>IF(RIGHT(TEXT(AU27,"0.#"),1)=".",FALSE,TRUE)</formula>
    </cfRule>
    <cfRule type="expression" dxfId="422" priority="416">
      <formula>IF(RIGHT(TEXT(AU27,"0.#"),1)=".",TRUE,FALSE)</formula>
    </cfRule>
  </conditionalFormatting>
  <conditionalFormatting sqref="AQ27:AQ29">
    <cfRule type="expression" dxfId="421" priority="413">
      <formula>IF(RIGHT(TEXT(AQ27,"0.#"),1)=".",FALSE,TRUE)</formula>
    </cfRule>
    <cfRule type="expression" dxfId="420" priority="414">
      <formula>IF(RIGHT(TEXT(AQ27,"0.#"),1)=".",TRUE,FALSE)</formula>
    </cfRule>
  </conditionalFormatting>
  <conditionalFormatting sqref="AE27">
    <cfRule type="expression" dxfId="419" priority="411">
      <formula>IF(RIGHT(TEXT(AE27,"0.#"),1)=".",FALSE,TRUE)</formula>
    </cfRule>
    <cfRule type="expression" dxfId="418" priority="412">
      <formula>IF(RIGHT(TEXT(AE27,"0.#"),1)=".",TRUE,FALSE)</formula>
    </cfRule>
  </conditionalFormatting>
  <conditionalFormatting sqref="AE29 AI29">
    <cfRule type="expression" dxfId="417" priority="409">
      <formula>IF(RIGHT(TEXT(AE29,"0.#"),1)=".",FALSE,TRUE)</formula>
    </cfRule>
    <cfRule type="expression" dxfId="416" priority="410">
      <formula>IF(RIGHT(TEXT(AE29,"0.#"),1)=".",TRUE,FALSE)</formula>
    </cfRule>
  </conditionalFormatting>
  <conditionalFormatting sqref="AI27">
    <cfRule type="expression" dxfId="415" priority="407">
      <formula>IF(RIGHT(TEXT(AI27,"0.#"),1)=".",FALSE,TRUE)</formula>
    </cfRule>
    <cfRule type="expression" dxfId="414" priority="408">
      <formula>IF(RIGHT(TEXT(AI27,"0.#"),1)=".",TRUE,FALSE)</formula>
    </cfRule>
  </conditionalFormatting>
  <conditionalFormatting sqref="AE28 AI28">
    <cfRule type="expression" dxfId="413" priority="405">
      <formula>IF(RIGHT(TEXT(AE28,"0.#"),1)=".",FALSE,TRUE)</formula>
    </cfRule>
    <cfRule type="expression" dxfId="412" priority="406">
      <formula>IF(RIGHT(TEXT(AE28,"0.#"),1)=".",TRUE,FALSE)</formula>
    </cfRule>
  </conditionalFormatting>
  <conditionalFormatting sqref="AE34">
    <cfRule type="expression" dxfId="411" priority="403">
      <formula>IF(RIGHT(TEXT(AE34,"0.#"),1)=".",FALSE,TRUE)</formula>
    </cfRule>
    <cfRule type="expression" dxfId="410" priority="404">
      <formula>IF(RIGHT(TEXT(AE34,"0.#"),1)=".",TRUE,FALSE)</formula>
    </cfRule>
  </conditionalFormatting>
  <conditionalFormatting sqref="AE36 AI36">
    <cfRule type="expression" dxfId="409" priority="401">
      <formula>IF(RIGHT(TEXT(AE36,"0.#"),1)=".",FALSE,TRUE)</formula>
    </cfRule>
    <cfRule type="expression" dxfId="408" priority="402">
      <formula>IF(RIGHT(TEXT(AE36,"0.#"),1)=".",TRUE,FALSE)</formula>
    </cfRule>
  </conditionalFormatting>
  <conditionalFormatting sqref="AI34">
    <cfRule type="expression" dxfId="407" priority="399">
      <formula>IF(RIGHT(TEXT(AI34,"0.#"),1)=".",FALSE,TRUE)</formula>
    </cfRule>
    <cfRule type="expression" dxfId="406" priority="400">
      <formula>IF(RIGHT(TEXT(AI34,"0.#"),1)=".",TRUE,FALSE)</formula>
    </cfRule>
  </conditionalFormatting>
  <conditionalFormatting sqref="AE35 AI35">
    <cfRule type="expression" dxfId="405" priority="397">
      <formula>IF(RIGHT(TEXT(AE35,"0.#"),1)=".",FALSE,TRUE)</formula>
    </cfRule>
    <cfRule type="expression" dxfId="404" priority="398">
      <formula>IF(RIGHT(TEXT(AE35,"0.#"),1)=".",TRUE,FALSE)</formula>
    </cfRule>
  </conditionalFormatting>
  <conditionalFormatting sqref="AU34:AU36">
    <cfRule type="expression" dxfId="403" priority="395">
      <formula>IF(RIGHT(TEXT(AU34,"0.#"),1)=".",FALSE,TRUE)</formula>
    </cfRule>
    <cfRule type="expression" dxfId="402" priority="396">
      <formula>IF(RIGHT(TEXT(AU34,"0.#"),1)=".",TRUE,FALSE)</formula>
    </cfRule>
  </conditionalFormatting>
  <conditionalFormatting sqref="AQ34:AQ36">
    <cfRule type="expression" dxfId="401" priority="393">
      <formula>IF(RIGHT(TEXT(AQ34,"0.#"),1)=".",FALSE,TRUE)</formula>
    </cfRule>
    <cfRule type="expression" dxfId="400" priority="394">
      <formula>IF(RIGHT(TEXT(AQ34,"0.#"),1)=".",TRUE,FALSE)</formula>
    </cfRule>
  </conditionalFormatting>
  <conditionalFormatting sqref="AE40">
    <cfRule type="expression" dxfId="399" priority="391">
      <formula>IF(RIGHT(TEXT(AE40,"0.#"),1)=".",FALSE,TRUE)</formula>
    </cfRule>
    <cfRule type="expression" dxfId="398" priority="392">
      <formula>IF(RIGHT(TEXT(AE40,"0.#"),1)=".",TRUE,FALSE)</formula>
    </cfRule>
  </conditionalFormatting>
  <conditionalFormatting sqref="AI40">
    <cfRule type="expression" dxfId="397" priority="389">
      <formula>IF(RIGHT(TEXT(AI40,"0.#"),1)=".",FALSE,TRUE)</formula>
    </cfRule>
    <cfRule type="expression" dxfId="396" priority="390">
      <formula>IF(RIGHT(TEXT(AI40,"0.#"),1)=".",TRUE,FALSE)</formula>
    </cfRule>
  </conditionalFormatting>
  <conditionalFormatting sqref="AE41">
    <cfRule type="expression" dxfId="395" priority="387">
      <formula>IF(RIGHT(TEXT(AE41,"0.#"),1)=".",FALSE,TRUE)</formula>
    </cfRule>
    <cfRule type="expression" dxfId="394" priority="388">
      <formula>IF(RIGHT(TEXT(AE41,"0.#"),1)=".",TRUE,FALSE)</formula>
    </cfRule>
  </conditionalFormatting>
  <conditionalFormatting sqref="AI41">
    <cfRule type="expression" dxfId="393" priority="385">
      <formula>IF(RIGHT(TEXT(AI41,"0.#"),1)=".",FALSE,TRUE)</formula>
    </cfRule>
    <cfRule type="expression" dxfId="392" priority="386">
      <formula>IF(RIGHT(TEXT(AI41,"0.#"),1)=".",TRUE,FALSE)</formula>
    </cfRule>
  </conditionalFormatting>
  <conditionalFormatting sqref="AM40">
    <cfRule type="expression" dxfId="391" priority="383">
      <formula>IF(RIGHT(TEXT(AM40,"0.#"),1)=".",FALSE,TRUE)</formula>
    </cfRule>
    <cfRule type="expression" dxfId="390" priority="384">
      <formula>IF(RIGHT(TEXT(AM40,"0.#"),1)=".",TRUE,FALSE)</formula>
    </cfRule>
  </conditionalFormatting>
  <conditionalFormatting sqref="AQ40">
    <cfRule type="expression" dxfId="389" priority="379">
      <formula>IF(RIGHT(TEXT(AQ40,"0.#"),1)=".",FALSE,TRUE)</formula>
    </cfRule>
    <cfRule type="expression" dxfId="388" priority="380">
      <formula>IF(RIGHT(TEXT(AQ40,"0.#"),1)=".",TRUE,FALSE)</formula>
    </cfRule>
  </conditionalFormatting>
  <conditionalFormatting sqref="AQ41">
    <cfRule type="expression" dxfId="387" priority="377">
      <formula>IF(RIGHT(TEXT(AQ41,"0.#"),1)=".",FALSE,TRUE)</formula>
    </cfRule>
    <cfRule type="expression" dxfId="386" priority="378">
      <formula>IF(RIGHT(TEXT(AQ41,"0.#"),1)=".",TRUE,FALSE)</formula>
    </cfRule>
  </conditionalFormatting>
  <conditionalFormatting sqref="AU41">
    <cfRule type="expression" dxfId="385" priority="375">
      <formula>IF(RIGHT(TEXT(AU41,"0.#"),1)=".",FALSE,TRUE)</formula>
    </cfRule>
    <cfRule type="expression" dxfId="384" priority="376">
      <formula>IF(RIGHT(TEXT(AU41,"0.#"),1)=".",TRUE,FALSE)</formula>
    </cfRule>
  </conditionalFormatting>
  <conditionalFormatting sqref="AU40">
    <cfRule type="expression" dxfId="383" priority="373">
      <formula>IF(RIGHT(TEXT(AU40,"0.#"),1)=".",FALSE,TRUE)</formula>
    </cfRule>
    <cfRule type="expression" dxfId="382" priority="374">
      <formula>IF(RIGHT(TEXT(AU40,"0.#"),1)=".",TRUE,FALSE)</formula>
    </cfRule>
  </conditionalFormatting>
  <conditionalFormatting sqref="AU44">
    <cfRule type="expression" dxfId="381" priority="371">
      <formula>IF(RIGHT(TEXT(AU44,"0.#"),1)=".",FALSE,TRUE)</formula>
    </cfRule>
    <cfRule type="expression" dxfId="380" priority="372">
      <formula>IF(RIGHT(TEXT(AU44,"0.#"),1)=".",TRUE,FALSE)</formula>
    </cfRule>
  </conditionalFormatting>
  <conditionalFormatting sqref="AU43">
    <cfRule type="expression" dxfId="379" priority="369">
      <formula>IF(RIGHT(TEXT(AU43,"0.#"),1)=".",FALSE,TRUE)</formula>
    </cfRule>
    <cfRule type="expression" dxfId="378" priority="370">
      <formula>IF(RIGHT(TEXT(AU43,"0.#"),1)=".",TRUE,FALSE)</formula>
    </cfRule>
  </conditionalFormatting>
  <conditionalFormatting sqref="AE43">
    <cfRule type="expression" dxfId="377" priority="367">
      <formula>IF(RIGHT(TEXT(AE43,"0.#"),1)=".",FALSE,TRUE)</formula>
    </cfRule>
    <cfRule type="expression" dxfId="376" priority="368">
      <formula>IF(RIGHT(TEXT(AE43,"0.#"),1)=".",TRUE,FALSE)</formula>
    </cfRule>
  </conditionalFormatting>
  <conditionalFormatting sqref="AI43">
    <cfRule type="expression" dxfId="375" priority="365">
      <formula>IF(RIGHT(TEXT(AI43,"0.#"),1)=".",FALSE,TRUE)</formula>
    </cfRule>
    <cfRule type="expression" dxfId="374" priority="366">
      <formula>IF(RIGHT(TEXT(AI43,"0.#"),1)=".",TRUE,FALSE)</formula>
    </cfRule>
  </conditionalFormatting>
  <conditionalFormatting sqref="AE44">
    <cfRule type="expression" dxfId="373" priority="363">
      <formula>IF(RIGHT(TEXT(AE44,"0.#"),1)=".",FALSE,TRUE)</formula>
    </cfRule>
    <cfRule type="expression" dxfId="372" priority="364">
      <formula>IF(RIGHT(TEXT(AE44,"0.#"),1)=".",TRUE,FALSE)</formula>
    </cfRule>
  </conditionalFormatting>
  <conditionalFormatting sqref="AI44">
    <cfRule type="expression" dxfId="371" priority="361">
      <formula>IF(RIGHT(TEXT(AI44,"0.#"),1)=".",FALSE,TRUE)</formula>
    </cfRule>
    <cfRule type="expression" dxfId="370" priority="362">
      <formula>IF(RIGHT(TEXT(AI44,"0.#"),1)=".",TRUE,FALSE)</formula>
    </cfRule>
  </conditionalFormatting>
  <conditionalFormatting sqref="AE46">
    <cfRule type="expression" dxfId="369" priority="359">
      <formula>IF(RIGHT(TEXT(AE46,"0.#"),1)=".",FALSE,TRUE)</formula>
    </cfRule>
    <cfRule type="expression" dxfId="368" priority="360">
      <formula>IF(RIGHT(TEXT(AE46,"0.#"),1)=".",TRUE,FALSE)</formula>
    </cfRule>
  </conditionalFormatting>
  <conditionalFormatting sqref="AI46">
    <cfRule type="expression" dxfId="367" priority="357">
      <formula>IF(RIGHT(TEXT(AI46,"0.#"),1)=".",FALSE,TRUE)</formula>
    </cfRule>
    <cfRule type="expression" dxfId="366" priority="358">
      <formula>IF(RIGHT(TEXT(AI46,"0.#"),1)=".",TRUE,FALSE)</formula>
    </cfRule>
  </conditionalFormatting>
  <conditionalFormatting sqref="AE47">
    <cfRule type="expression" dxfId="365" priority="355">
      <formula>IF(RIGHT(TEXT(AE47,"0.#"),1)=".",FALSE,TRUE)</formula>
    </cfRule>
    <cfRule type="expression" dxfId="364" priority="356">
      <formula>IF(RIGHT(TEXT(AE47,"0.#"),1)=".",TRUE,FALSE)</formula>
    </cfRule>
  </conditionalFormatting>
  <conditionalFormatting sqref="AI47">
    <cfRule type="expression" dxfId="363" priority="353">
      <formula>IF(RIGHT(TEXT(AI47,"0.#"),1)=".",FALSE,TRUE)</formula>
    </cfRule>
    <cfRule type="expression" dxfId="362" priority="354">
      <formula>IF(RIGHT(TEXT(AI47,"0.#"),1)=".",TRUE,FALSE)</formula>
    </cfRule>
  </conditionalFormatting>
  <conditionalFormatting sqref="AE49">
    <cfRule type="expression" dxfId="361" priority="351">
      <formula>IF(RIGHT(TEXT(AE49,"0.#"),1)=".",FALSE,TRUE)</formula>
    </cfRule>
    <cfRule type="expression" dxfId="360" priority="352">
      <formula>IF(RIGHT(TEXT(AE49,"0.#"),1)=".",TRUE,FALSE)</formula>
    </cfRule>
  </conditionalFormatting>
  <conditionalFormatting sqref="AI49">
    <cfRule type="expression" dxfId="359" priority="349">
      <formula>IF(RIGHT(TEXT(AI49,"0.#"),1)=".",FALSE,TRUE)</formula>
    </cfRule>
    <cfRule type="expression" dxfId="358" priority="350">
      <formula>IF(RIGHT(TEXT(AI49,"0.#"),1)=".",TRUE,FALSE)</formula>
    </cfRule>
  </conditionalFormatting>
  <conditionalFormatting sqref="AE50">
    <cfRule type="expression" dxfId="357" priority="347">
      <formula>IF(RIGHT(TEXT(AE50,"0.#"),1)=".",FALSE,TRUE)</formula>
    </cfRule>
    <cfRule type="expression" dxfId="356" priority="348">
      <formula>IF(RIGHT(TEXT(AE50,"0.#"),1)=".",TRUE,FALSE)</formula>
    </cfRule>
  </conditionalFormatting>
  <conditionalFormatting sqref="AI50">
    <cfRule type="expression" dxfId="355" priority="345">
      <formula>IF(RIGHT(TEXT(AI50,"0.#"),1)=".",FALSE,TRUE)</formula>
    </cfRule>
    <cfRule type="expression" dxfId="354" priority="346">
      <formula>IF(RIGHT(TEXT(AI50,"0.#"),1)=".",TRUE,FALSE)</formula>
    </cfRule>
  </conditionalFormatting>
  <conditionalFormatting sqref="AE55:AE56 AI55:AI56 AM55:AM56 AQ55:AQ56 AU55:AU56">
    <cfRule type="expression" dxfId="353" priority="343">
      <formula>IF(RIGHT(TEXT(AE55,"0.#"),1)=".",FALSE,TRUE)</formula>
    </cfRule>
    <cfRule type="expression" dxfId="352" priority="344">
      <formula>IF(RIGHT(TEXT(AE55,"0.#"),1)=".",TRUE,FALSE)</formula>
    </cfRule>
  </conditionalFormatting>
  <conditionalFormatting sqref="AE68">
    <cfRule type="expression" dxfId="351" priority="339">
      <formula>IF(RIGHT(TEXT(AE68,"0.#"),1)=".",FALSE,TRUE)</formula>
    </cfRule>
    <cfRule type="expression" dxfId="350" priority="340">
      <formula>IF(RIGHT(TEXT(AE68,"0.#"),1)=".",TRUE,FALSE)</formula>
    </cfRule>
  </conditionalFormatting>
  <conditionalFormatting sqref="AM70">
    <cfRule type="expression" dxfId="349" priority="329">
      <formula>IF(RIGHT(TEXT(AM70,"0.#"),1)=".",FALSE,TRUE)</formula>
    </cfRule>
    <cfRule type="expression" dxfId="348" priority="330">
      <formula>IF(RIGHT(TEXT(AM70,"0.#"),1)=".",TRUE,FALSE)</formula>
    </cfRule>
  </conditionalFormatting>
  <conditionalFormatting sqref="AE69">
    <cfRule type="expression" dxfId="347" priority="337">
      <formula>IF(RIGHT(TEXT(AE69,"0.#"),1)=".",FALSE,TRUE)</formula>
    </cfRule>
    <cfRule type="expression" dxfId="346" priority="338">
      <formula>IF(RIGHT(TEXT(AE69,"0.#"),1)=".",TRUE,FALSE)</formula>
    </cfRule>
  </conditionalFormatting>
  <conditionalFormatting sqref="AE70">
    <cfRule type="expression" dxfId="345" priority="335">
      <formula>IF(RIGHT(TEXT(AE70,"0.#"),1)=".",FALSE,TRUE)</formula>
    </cfRule>
    <cfRule type="expression" dxfId="344" priority="336">
      <formula>IF(RIGHT(TEXT(AE70,"0.#"),1)=".",TRUE,FALSE)</formula>
    </cfRule>
  </conditionalFormatting>
  <conditionalFormatting sqref="AM68">
    <cfRule type="expression" dxfId="343" priority="333">
      <formula>IF(RIGHT(TEXT(AM68,"0.#"),1)=".",FALSE,TRUE)</formula>
    </cfRule>
    <cfRule type="expression" dxfId="342" priority="334">
      <formula>IF(RIGHT(TEXT(AM68,"0.#"),1)=".",TRUE,FALSE)</formula>
    </cfRule>
  </conditionalFormatting>
  <conditionalFormatting sqref="AM69">
    <cfRule type="expression" dxfId="341" priority="331">
      <formula>IF(RIGHT(TEXT(AM69,"0.#"),1)=".",FALSE,TRUE)</formula>
    </cfRule>
    <cfRule type="expression" dxfId="340" priority="332">
      <formula>IF(RIGHT(TEXT(AM69,"0.#"),1)=".",TRUE,FALSE)</formula>
    </cfRule>
  </conditionalFormatting>
  <conditionalFormatting sqref="AU68">
    <cfRule type="expression" dxfId="339" priority="327">
      <formula>IF(RIGHT(TEXT(AU68,"0.#"),1)=".",FALSE,TRUE)</formula>
    </cfRule>
    <cfRule type="expression" dxfId="338" priority="328">
      <formula>IF(RIGHT(TEXT(AU68,"0.#"),1)=".",TRUE,FALSE)</formula>
    </cfRule>
  </conditionalFormatting>
  <conditionalFormatting sqref="AU69">
    <cfRule type="expression" dxfId="337" priority="325">
      <formula>IF(RIGHT(TEXT(AU69,"0.#"),1)=".",FALSE,TRUE)</formula>
    </cfRule>
    <cfRule type="expression" dxfId="336" priority="326">
      <formula>IF(RIGHT(TEXT(AU69,"0.#"),1)=".",TRUE,FALSE)</formula>
    </cfRule>
  </conditionalFormatting>
  <conditionalFormatting sqref="AU70">
    <cfRule type="expression" dxfId="335" priority="323">
      <formula>IF(RIGHT(TEXT(AU70,"0.#"),1)=".",FALSE,TRUE)</formula>
    </cfRule>
    <cfRule type="expression" dxfId="334" priority="324">
      <formula>IF(RIGHT(TEXT(AU70,"0.#"),1)=".",TRUE,FALSE)</formula>
    </cfRule>
  </conditionalFormatting>
  <conditionalFormatting sqref="AI70">
    <cfRule type="expression" dxfId="333" priority="317">
      <formula>IF(RIGHT(TEXT(AI70,"0.#"),1)=".",FALSE,TRUE)</formula>
    </cfRule>
    <cfRule type="expression" dxfId="332" priority="318">
      <formula>IF(RIGHT(TEXT(AI70,"0.#"),1)=".",TRUE,FALSE)</formula>
    </cfRule>
  </conditionalFormatting>
  <conditionalFormatting sqref="AI68">
    <cfRule type="expression" dxfId="331" priority="321">
      <formula>IF(RIGHT(TEXT(AI68,"0.#"),1)=".",FALSE,TRUE)</formula>
    </cfRule>
    <cfRule type="expression" dxfId="330" priority="322">
      <formula>IF(RIGHT(TEXT(AI68,"0.#"),1)=".",TRUE,FALSE)</formula>
    </cfRule>
  </conditionalFormatting>
  <conditionalFormatting sqref="AI69">
    <cfRule type="expression" dxfId="329" priority="319">
      <formula>IF(RIGHT(TEXT(AI69,"0.#"),1)=".",FALSE,TRUE)</formula>
    </cfRule>
    <cfRule type="expression" dxfId="328" priority="320">
      <formula>IF(RIGHT(TEXT(AI69,"0.#"),1)=".",TRUE,FALSE)</formula>
    </cfRule>
  </conditionalFormatting>
  <conditionalFormatting sqref="AQ69">
    <cfRule type="expression" dxfId="327" priority="315">
      <formula>IF(RIGHT(TEXT(AQ69,"0.#"),1)=".",FALSE,TRUE)</formula>
    </cfRule>
    <cfRule type="expression" dxfId="326" priority="316">
      <formula>IF(RIGHT(TEXT(AQ69,"0.#"),1)=".",TRUE,FALSE)</formula>
    </cfRule>
  </conditionalFormatting>
  <conditionalFormatting sqref="AQ70">
    <cfRule type="expression" dxfId="325" priority="313">
      <formula>IF(RIGHT(TEXT(AQ70,"0.#"),1)=".",FALSE,TRUE)</formula>
    </cfRule>
    <cfRule type="expression" dxfId="324" priority="314">
      <formula>IF(RIGHT(TEXT(AQ70,"0.#"),1)=".",TRUE,FALSE)</formula>
    </cfRule>
  </conditionalFormatting>
  <conditionalFormatting sqref="AQ68">
    <cfRule type="expression" dxfId="323" priority="311">
      <formula>IF(RIGHT(TEXT(AQ68,"0.#"),1)=".",FALSE,TRUE)</formula>
    </cfRule>
    <cfRule type="expression" dxfId="322" priority="312">
      <formula>IF(RIGHT(TEXT(AQ68,"0.#"),1)=".",TRUE,FALSE)</formula>
    </cfRule>
  </conditionalFormatting>
  <conditionalFormatting sqref="AE73">
    <cfRule type="expression" dxfId="321" priority="309">
      <formula>IF(RIGHT(TEXT(AE73,"0.#"),1)=".",FALSE,TRUE)</formula>
    </cfRule>
    <cfRule type="expression" dxfId="320" priority="310">
      <formula>IF(RIGHT(TEXT(AE73,"0.#"),1)=".",TRUE,FALSE)</formula>
    </cfRule>
  </conditionalFormatting>
  <conditionalFormatting sqref="AM75">
    <cfRule type="expression" dxfId="319" priority="299">
      <formula>IF(RIGHT(TEXT(AM75,"0.#"),1)=".",FALSE,TRUE)</formula>
    </cfRule>
    <cfRule type="expression" dxfId="318" priority="300">
      <formula>IF(RIGHT(TEXT(AM75,"0.#"),1)=".",TRUE,FALSE)</formula>
    </cfRule>
  </conditionalFormatting>
  <conditionalFormatting sqref="AE74">
    <cfRule type="expression" dxfId="317" priority="307">
      <formula>IF(RIGHT(TEXT(AE74,"0.#"),1)=".",FALSE,TRUE)</formula>
    </cfRule>
    <cfRule type="expression" dxfId="316" priority="308">
      <formula>IF(RIGHT(TEXT(AE74,"0.#"),1)=".",TRUE,FALSE)</formula>
    </cfRule>
  </conditionalFormatting>
  <conditionalFormatting sqref="AE75">
    <cfRule type="expression" dxfId="315" priority="305">
      <formula>IF(RIGHT(TEXT(AE75,"0.#"),1)=".",FALSE,TRUE)</formula>
    </cfRule>
    <cfRule type="expression" dxfId="314" priority="306">
      <formula>IF(RIGHT(TEXT(AE75,"0.#"),1)=".",TRUE,FALSE)</formula>
    </cfRule>
  </conditionalFormatting>
  <conditionalFormatting sqref="AM73">
    <cfRule type="expression" dxfId="313" priority="303">
      <formula>IF(RIGHT(TEXT(AM73,"0.#"),1)=".",FALSE,TRUE)</formula>
    </cfRule>
    <cfRule type="expression" dxfId="312" priority="304">
      <formula>IF(RIGHT(TEXT(AM73,"0.#"),1)=".",TRUE,FALSE)</formula>
    </cfRule>
  </conditionalFormatting>
  <conditionalFormatting sqref="AM74">
    <cfRule type="expression" dxfId="311" priority="301">
      <formula>IF(RIGHT(TEXT(AM74,"0.#"),1)=".",FALSE,TRUE)</formula>
    </cfRule>
    <cfRule type="expression" dxfId="310" priority="302">
      <formula>IF(RIGHT(TEXT(AM74,"0.#"),1)=".",TRUE,FALSE)</formula>
    </cfRule>
  </conditionalFormatting>
  <conditionalFormatting sqref="AU73">
    <cfRule type="expression" dxfId="309" priority="297">
      <formula>IF(RIGHT(TEXT(AU73,"0.#"),1)=".",FALSE,TRUE)</formula>
    </cfRule>
    <cfRule type="expression" dxfId="308" priority="298">
      <formula>IF(RIGHT(TEXT(AU73,"0.#"),1)=".",TRUE,FALSE)</formula>
    </cfRule>
  </conditionalFormatting>
  <conditionalFormatting sqref="AU74">
    <cfRule type="expression" dxfId="307" priority="295">
      <formula>IF(RIGHT(TEXT(AU74,"0.#"),1)=".",FALSE,TRUE)</formula>
    </cfRule>
    <cfRule type="expression" dxfId="306" priority="296">
      <formula>IF(RIGHT(TEXT(AU74,"0.#"),1)=".",TRUE,FALSE)</formula>
    </cfRule>
  </conditionalFormatting>
  <conditionalFormatting sqref="AU75">
    <cfRule type="expression" dxfId="305" priority="293">
      <formula>IF(RIGHT(TEXT(AU75,"0.#"),1)=".",FALSE,TRUE)</formula>
    </cfRule>
    <cfRule type="expression" dxfId="304" priority="294">
      <formula>IF(RIGHT(TEXT(AU75,"0.#"),1)=".",TRUE,FALSE)</formula>
    </cfRule>
  </conditionalFormatting>
  <conditionalFormatting sqref="AI75">
    <cfRule type="expression" dxfId="303" priority="287">
      <formula>IF(RIGHT(TEXT(AI75,"0.#"),1)=".",FALSE,TRUE)</formula>
    </cfRule>
    <cfRule type="expression" dxfId="302" priority="288">
      <formula>IF(RIGHT(TEXT(AI75,"0.#"),1)=".",TRUE,FALSE)</formula>
    </cfRule>
  </conditionalFormatting>
  <conditionalFormatting sqref="AI73">
    <cfRule type="expression" dxfId="301" priority="291">
      <formula>IF(RIGHT(TEXT(AI73,"0.#"),1)=".",FALSE,TRUE)</formula>
    </cfRule>
    <cfRule type="expression" dxfId="300" priority="292">
      <formula>IF(RIGHT(TEXT(AI73,"0.#"),1)=".",TRUE,FALSE)</formula>
    </cfRule>
  </conditionalFormatting>
  <conditionalFormatting sqref="AI74">
    <cfRule type="expression" dxfId="299" priority="289">
      <formula>IF(RIGHT(TEXT(AI74,"0.#"),1)=".",FALSE,TRUE)</formula>
    </cfRule>
    <cfRule type="expression" dxfId="298" priority="290">
      <formula>IF(RIGHT(TEXT(AI74,"0.#"),1)=".",TRUE,FALSE)</formula>
    </cfRule>
  </conditionalFormatting>
  <conditionalFormatting sqref="AQ74">
    <cfRule type="expression" dxfId="297" priority="285">
      <formula>IF(RIGHT(TEXT(AQ74,"0.#"),1)=".",FALSE,TRUE)</formula>
    </cfRule>
    <cfRule type="expression" dxfId="296" priority="286">
      <formula>IF(RIGHT(TEXT(AQ74,"0.#"),1)=".",TRUE,FALSE)</formula>
    </cfRule>
  </conditionalFormatting>
  <conditionalFormatting sqref="AQ75">
    <cfRule type="expression" dxfId="295" priority="283">
      <formula>IF(RIGHT(TEXT(AQ75,"0.#"),1)=".",FALSE,TRUE)</formula>
    </cfRule>
    <cfRule type="expression" dxfId="294" priority="284">
      <formula>IF(RIGHT(TEXT(AQ75,"0.#"),1)=".",TRUE,FALSE)</formula>
    </cfRule>
  </conditionalFormatting>
  <conditionalFormatting sqref="AQ73">
    <cfRule type="expression" dxfId="293" priority="281">
      <formula>IF(RIGHT(TEXT(AQ73,"0.#"),1)=".",FALSE,TRUE)</formula>
    </cfRule>
    <cfRule type="expression" dxfId="292" priority="282">
      <formula>IF(RIGHT(TEXT(AQ73,"0.#"),1)=".",TRUE,FALSE)</formula>
    </cfRule>
  </conditionalFormatting>
  <conditionalFormatting sqref="AU169">
    <cfRule type="expression" dxfId="291" priority="265">
      <formula>IF(RIGHT(TEXT(AU169,"0.#"),1)=".",FALSE,TRUE)</formula>
    </cfRule>
    <cfRule type="expression" dxfId="290" priority="266">
      <formula>IF(RIGHT(TEXT(AU169,"0.#"),1)=".",TRUE,FALSE)</formula>
    </cfRule>
  </conditionalFormatting>
  <conditionalFormatting sqref="AU167">
    <cfRule type="expression" dxfId="289" priority="263">
      <formula>IF(RIGHT(TEXT(AU167,"0.#"),1)=".",FALSE,TRUE)</formula>
    </cfRule>
    <cfRule type="expression" dxfId="288" priority="264">
      <formula>IF(RIGHT(TEXT(AU167,"0.#"),1)=".",TRUE,FALSE)</formula>
    </cfRule>
  </conditionalFormatting>
  <conditionalFormatting sqref="AU168">
    <cfRule type="expression" dxfId="287" priority="261">
      <formula>IF(RIGHT(TEXT(AU168,"0.#"),1)=".",FALSE,TRUE)</formula>
    </cfRule>
    <cfRule type="expression" dxfId="286" priority="262">
      <formula>IF(RIGHT(TEXT(AU168,"0.#"),1)=".",TRUE,FALSE)</formula>
    </cfRule>
  </conditionalFormatting>
  <conditionalFormatting sqref="Y171">
    <cfRule type="expression" dxfId="285" priority="257">
      <formula>IF(RIGHT(TEXT(Y171,"0.#"),1)=".",FALSE,TRUE)</formula>
    </cfRule>
    <cfRule type="expression" dxfId="284" priority="258">
      <formula>IF(RIGHT(TEXT(Y171,"0.#"),1)=".",TRUE,FALSE)</formula>
    </cfRule>
  </conditionalFormatting>
  <conditionalFormatting sqref="Y170">
    <cfRule type="expression" dxfId="283" priority="255">
      <formula>IF(RIGHT(TEXT(Y170,"0.#"),1)=".",FALSE,TRUE)</formula>
    </cfRule>
    <cfRule type="expression" dxfId="282" priority="256">
      <formula>IF(RIGHT(TEXT(Y170,"0.#"),1)=".",TRUE,FALSE)</formula>
    </cfRule>
  </conditionalFormatting>
  <conditionalFormatting sqref="Y169">
    <cfRule type="expression" dxfId="281" priority="253">
      <formula>IF(RIGHT(TEXT(Y169,"0.#"),1)=".",FALSE,TRUE)</formula>
    </cfRule>
    <cfRule type="expression" dxfId="280" priority="254">
      <formula>IF(RIGHT(TEXT(Y169,"0.#"),1)=".",TRUE,FALSE)</formula>
    </cfRule>
  </conditionalFormatting>
  <conditionalFormatting sqref="AL196:AO196">
    <cfRule type="expression" dxfId="279" priority="249">
      <formula>IF(AND(AL196&gt;=0, RIGHT(TEXT(AL196,"0.#"),1)&lt;&gt;"."),TRUE,FALSE)</formula>
    </cfRule>
    <cfRule type="expression" dxfId="278" priority="250">
      <formula>IF(AND(AL196&gt;=0, RIGHT(TEXT(AL196,"0.#"),1)="."),TRUE,FALSE)</formula>
    </cfRule>
    <cfRule type="expression" dxfId="277" priority="251">
      <formula>IF(AND(AL196&lt;0, RIGHT(TEXT(AL196,"0.#"),1)&lt;&gt;"."),TRUE,FALSE)</formula>
    </cfRule>
    <cfRule type="expression" dxfId="276" priority="252">
      <formula>IF(AND(AL196&lt;0, RIGHT(TEXT(AL196,"0.#"),1)="."),TRUE,FALSE)</formula>
    </cfRule>
  </conditionalFormatting>
  <conditionalFormatting sqref="Y198">
    <cfRule type="expression" dxfId="275" priority="245">
      <formula>IF(RIGHT(TEXT(Y198,"0.#"),1)=".",FALSE,TRUE)</formula>
    </cfRule>
    <cfRule type="expression" dxfId="274" priority="246">
      <formula>IF(RIGHT(TEXT(Y198,"0.#"),1)=".",TRUE,FALSE)</formula>
    </cfRule>
  </conditionalFormatting>
  <conditionalFormatting sqref="Y197">
    <cfRule type="expression" dxfId="273" priority="243">
      <formula>IF(RIGHT(TEXT(Y197,"0.#"),1)=".",FALSE,TRUE)</formula>
    </cfRule>
    <cfRule type="expression" dxfId="272" priority="244">
      <formula>IF(RIGHT(TEXT(Y197,"0.#"),1)=".",TRUE,FALSE)</formula>
    </cfRule>
  </conditionalFormatting>
  <conditionalFormatting sqref="AL197:AO197">
    <cfRule type="expression" dxfId="271" priority="239">
      <formula>IF(AND(AL197&gt;=0, RIGHT(TEXT(AL197,"0.#"),1)&lt;&gt;"."),TRUE,FALSE)</formula>
    </cfRule>
    <cfRule type="expression" dxfId="270" priority="240">
      <formula>IF(AND(AL197&gt;=0, RIGHT(TEXT(AL197,"0.#"),1)="."),TRUE,FALSE)</formula>
    </cfRule>
    <cfRule type="expression" dxfId="269" priority="241">
      <formula>IF(AND(AL197&lt;0, RIGHT(TEXT(AL197,"0.#"),1)&lt;&gt;"."),TRUE,FALSE)</formula>
    </cfRule>
    <cfRule type="expression" dxfId="268" priority="242">
      <formula>IF(AND(AL197&lt;0, RIGHT(TEXT(AL197,"0.#"),1)="."),TRUE,FALSE)</formula>
    </cfRule>
  </conditionalFormatting>
  <conditionalFormatting sqref="AL198:AO198">
    <cfRule type="expression" dxfId="267" priority="235">
      <formula>IF(AND(AL198&gt;=0, RIGHT(TEXT(AL198,"0.#"),1)&lt;&gt;"."),TRUE,FALSE)</formula>
    </cfRule>
    <cfRule type="expression" dxfId="266" priority="236">
      <formula>IF(AND(AL198&gt;=0, RIGHT(TEXT(AL198,"0.#"),1)="."),TRUE,FALSE)</formula>
    </cfRule>
    <cfRule type="expression" dxfId="265" priority="237">
      <formula>IF(AND(AL198&lt;0, RIGHT(TEXT(AL198,"0.#"),1)&lt;&gt;"."),TRUE,FALSE)</formula>
    </cfRule>
    <cfRule type="expression" dxfId="264" priority="238">
      <formula>IF(AND(AL198&lt;0, RIGHT(TEXT(AL198,"0.#"),1)="."),TRUE,FALSE)</formula>
    </cfRule>
  </conditionalFormatting>
  <conditionalFormatting sqref="AL199:AO199">
    <cfRule type="expression" dxfId="263" priority="231">
      <formula>IF(AND(AL199&gt;=0, RIGHT(TEXT(AL199,"0.#"),1)&lt;&gt;"."),TRUE,FALSE)</formula>
    </cfRule>
    <cfRule type="expression" dxfId="262" priority="232">
      <formula>IF(AND(AL199&gt;=0, RIGHT(TEXT(AL199,"0.#"),1)="."),TRUE,FALSE)</formula>
    </cfRule>
    <cfRule type="expression" dxfId="261" priority="233">
      <formula>IF(AND(AL199&lt;0, RIGHT(TEXT(AL199,"0.#"),1)&lt;&gt;"."),TRUE,FALSE)</formula>
    </cfRule>
    <cfRule type="expression" dxfId="260" priority="234">
      <formula>IF(AND(AL199&lt;0, RIGHT(TEXT(AL199,"0.#"),1)="."),TRUE,FALSE)</formula>
    </cfRule>
  </conditionalFormatting>
  <conditionalFormatting sqref="Y199">
    <cfRule type="expression" dxfId="259" priority="229">
      <formula>IF(RIGHT(TEXT(Y199,"0.#"),1)=".",FALSE,TRUE)</formula>
    </cfRule>
    <cfRule type="expression" dxfId="258" priority="230">
      <formula>IF(RIGHT(TEXT(Y199,"0.#"),1)=".",TRUE,FALSE)</formula>
    </cfRule>
  </conditionalFormatting>
  <conditionalFormatting sqref="Y200">
    <cfRule type="expression" dxfId="257" priority="227">
      <formula>IF(RIGHT(TEXT(Y200,"0.#"),1)=".",FALSE,TRUE)</formula>
    </cfRule>
    <cfRule type="expression" dxfId="256" priority="228">
      <formula>IF(RIGHT(TEXT(Y200,"0.#"),1)=".",TRUE,FALSE)</formula>
    </cfRule>
  </conditionalFormatting>
  <conditionalFormatting sqref="Y201">
    <cfRule type="expression" dxfId="255" priority="221">
      <formula>IF(RIGHT(TEXT(Y201,"0.#"),1)=".",FALSE,TRUE)</formula>
    </cfRule>
    <cfRule type="expression" dxfId="254" priority="222">
      <formula>IF(RIGHT(TEXT(Y201,"0.#"),1)=".",TRUE,FALSE)</formula>
    </cfRule>
  </conditionalFormatting>
  <conditionalFormatting sqref="AL201:AO201">
    <cfRule type="expression" dxfId="253" priority="217">
      <formula>IF(AND(AL201&gt;=0, RIGHT(TEXT(AL201,"0.#"),1)&lt;&gt;"."),TRUE,FALSE)</formula>
    </cfRule>
    <cfRule type="expression" dxfId="252" priority="218">
      <formula>IF(AND(AL201&gt;=0, RIGHT(TEXT(AL201,"0.#"),1)="."),TRUE,FALSE)</formula>
    </cfRule>
    <cfRule type="expression" dxfId="251" priority="219">
      <formula>IF(AND(AL201&lt;0, RIGHT(TEXT(AL201,"0.#"),1)&lt;&gt;"."),TRUE,FALSE)</formula>
    </cfRule>
    <cfRule type="expression" dxfId="250" priority="220">
      <formula>IF(AND(AL201&lt;0, RIGHT(TEXT(AL201,"0.#"),1)="."),TRUE,FALSE)</formula>
    </cfRule>
  </conditionalFormatting>
  <conditionalFormatting sqref="Y202">
    <cfRule type="expression" dxfId="249" priority="215">
      <formula>IF(RIGHT(TEXT(Y202,"0.#"),1)=".",FALSE,TRUE)</formula>
    </cfRule>
    <cfRule type="expression" dxfId="248" priority="216">
      <formula>IF(RIGHT(TEXT(Y202,"0.#"),1)=".",TRUE,FALSE)</formula>
    </cfRule>
  </conditionalFormatting>
  <conditionalFormatting sqref="AL202:AO202">
    <cfRule type="expression" dxfId="247" priority="211">
      <formula>IF(AND(AL202&gt;=0, RIGHT(TEXT(AL202,"0.#"),1)&lt;&gt;"."),TRUE,FALSE)</formula>
    </cfRule>
    <cfRule type="expression" dxfId="246" priority="212">
      <formula>IF(AND(AL202&gt;=0, RIGHT(TEXT(AL202,"0.#"),1)="."),TRUE,FALSE)</formula>
    </cfRule>
    <cfRule type="expression" dxfId="245" priority="213">
      <formula>IF(AND(AL202&lt;0, RIGHT(TEXT(AL202,"0.#"),1)&lt;&gt;"."),TRUE,FALSE)</formula>
    </cfRule>
    <cfRule type="expression" dxfId="244" priority="214">
      <formula>IF(AND(AL202&lt;0, RIGHT(TEXT(AL202,"0.#"),1)="."),TRUE,FALSE)</formula>
    </cfRule>
  </conditionalFormatting>
  <conditionalFormatting sqref="Y196">
    <cfRule type="expression" dxfId="243" priority="209">
      <formula>IF(RIGHT(TEXT(Y196,"0.#"),1)=".",FALSE,TRUE)</formula>
    </cfRule>
    <cfRule type="expression" dxfId="242" priority="210">
      <formula>IF(RIGHT(TEXT(Y196,"0.#"),1)=".",TRUE,FALSE)</formula>
    </cfRule>
  </conditionalFormatting>
  <conditionalFormatting sqref="AL203:AO203">
    <cfRule type="expression" dxfId="241" priority="205">
      <formula>IF(AND(AL203&gt;=0, RIGHT(TEXT(AL203,"0.#"),1)&lt;&gt;"."),TRUE,FALSE)</formula>
    </cfRule>
    <cfRule type="expression" dxfId="240" priority="206">
      <formula>IF(AND(AL203&gt;=0, RIGHT(TEXT(AL203,"0.#"),1)="."),TRUE,FALSE)</formula>
    </cfRule>
    <cfRule type="expression" dxfId="239" priority="207">
      <formula>IF(AND(AL203&lt;0, RIGHT(TEXT(AL203,"0.#"),1)&lt;&gt;"."),TRUE,FALSE)</formula>
    </cfRule>
    <cfRule type="expression" dxfId="238" priority="208">
      <formula>IF(AND(AL203&lt;0, RIGHT(TEXT(AL203,"0.#"),1)="."),TRUE,FALSE)</formula>
    </cfRule>
  </conditionalFormatting>
  <conditionalFormatting sqref="Y203">
    <cfRule type="expression" dxfId="237" priority="203">
      <formula>IF(RIGHT(TEXT(Y203,"0.#"),1)=".",FALSE,TRUE)</formula>
    </cfRule>
    <cfRule type="expression" dxfId="236" priority="204">
      <formula>IF(RIGHT(TEXT(Y203,"0.#"),1)=".",TRUE,FALSE)</formula>
    </cfRule>
  </conditionalFormatting>
  <conditionalFormatting sqref="Y204">
    <cfRule type="expression" dxfId="235" priority="201">
      <formula>IF(RIGHT(TEXT(Y204,"0.#"),1)=".",FALSE,TRUE)</formula>
    </cfRule>
    <cfRule type="expression" dxfId="234" priority="202">
      <formula>IF(RIGHT(TEXT(Y204,"0.#"),1)=".",TRUE,FALSE)</formula>
    </cfRule>
  </conditionalFormatting>
  <conditionalFormatting sqref="AL204:AO204">
    <cfRule type="expression" dxfId="233" priority="197">
      <formula>IF(AND(AL204&gt;=0, RIGHT(TEXT(AL204,"0.#"),1)&lt;&gt;"."),TRUE,FALSE)</formula>
    </cfRule>
    <cfRule type="expression" dxfId="232" priority="198">
      <formula>IF(AND(AL204&gt;=0, RIGHT(TEXT(AL204,"0.#"),1)="."),TRUE,FALSE)</formula>
    </cfRule>
    <cfRule type="expression" dxfId="231" priority="199">
      <formula>IF(AND(AL204&lt;0, RIGHT(TEXT(AL204,"0.#"),1)&lt;&gt;"."),TRUE,FALSE)</formula>
    </cfRule>
    <cfRule type="expression" dxfId="230" priority="200">
      <formula>IF(AND(AL204&lt;0, RIGHT(TEXT(AL204,"0.#"),1)="."),TRUE,FALSE)</formula>
    </cfRule>
  </conditionalFormatting>
  <conditionalFormatting sqref="Y205">
    <cfRule type="expression" dxfId="229" priority="195">
      <formula>IF(RIGHT(TEXT(Y205,"0.#"),1)=".",FALSE,TRUE)</formula>
    </cfRule>
    <cfRule type="expression" dxfId="228" priority="196">
      <formula>IF(RIGHT(TEXT(Y205,"0.#"),1)=".",TRUE,FALSE)</formula>
    </cfRule>
  </conditionalFormatting>
  <conditionalFormatting sqref="AU170:AU171">
    <cfRule type="expression" dxfId="227" priority="165">
      <formula>IF(RIGHT(TEXT(AU170,"0.#"),1)=".",FALSE,TRUE)</formula>
    </cfRule>
    <cfRule type="expression" dxfId="226" priority="166">
      <formula>IF(RIGHT(TEXT(AU170,"0.#"),1)=".",TRUE,FALSE)</formula>
    </cfRule>
  </conditionalFormatting>
  <conditionalFormatting sqref="Y226">
    <cfRule type="expression" dxfId="225" priority="153">
      <formula>IF(RIGHT(TEXT(Y226,"0.#"),1)=".",FALSE,TRUE)</formula>
    </cfRule>
    <cfRule type="expression" dxfId="224" priority="154">
      <formula>IF(RIGHT(TEXT(Y226,"0.#"),1)=".",TRUE,FALSE)</formula>
    </cfRule>
  </conditionalFormatting>
  <conditionalFormatting sqref="AL231:AO231">
    <cfRule type="expression" dxfId="223" priority="149">
      <formula>IF(AND(AL231&gt;=0, RIGHT(TEXT(AL231,"0.#"),1)&lt;&gt;"."),TRUE,FALSE)</formula>
    </cfRule>
    <cfRule type="expression" dxfId="222" priority="150">
      <formula>IF(AND(AL231&gt;=0, RIGHT(TEXT(AL231,"0.#"),1)="."),TRUE,FALSE)</formula>
    </cfRule>
    <cfRule type="expression" dxfId="221" priority="151">
      <formula>IF(AND(AL231&lt;0, RIGHT(TEXT(AL231,"0.#"),1)&lt;&gt;"."),TRUE,FALSE)</formula>
    </cfRule>
    <cfRule type="expression" dxfId="220" priority="152">
      <formula>IF(AND(AL231&lt;0, RIGHT(TEXT(AL231,"0.#"),1)="."),TRUE,FALSE)</formula>
    </cfRule>
  </conditionalFormatting>
  <conditionalFormatting sqref="AL230:AO230">
    <cfRule type="expression" dxfId="219" priority="143">
      <formula>IF(AND(AL230&gt;=0, RIGHT(TEXT(AL230,"0.#"),1)&lt;&gt;"."),TRUE,FALSE)</formula>
    </cfRule>
    <cfRule type="expression" dxfId="218" priority="144">
      <formula>IF(AND(AL230&gt;=0, RIGHT(TEXT(AL230,"0.#"),1)="."),TRUE,FALSE)</formula>
    </cfRule>
    <cfRule type="expression" dxfId="217" priority="145">
      <formula>IF(AND(AL230&lt;0, RIGHT(TEXT(AL230,"0.#"),1)&lt;&gt;"."),TRUE,FALSE)</formula>
    </cfRule>
    <cfRule type="expression" dxfId="216" priority="146">
      <formula>IF(AND(AL230&lt;0, RIGHT(TEXT(AL230,"0.#"),1)="."),TRUE,FALSE)</formula>
    </cfRule>
  </conditionalFormatting>
  <conditionalFormatting sqref="AL236:AO236">
    <cfRule type="expression" dxfId="215" priority="135">
      <formula>IF(AND(AL236&gt;=0, RIGHT(TEXT(AL236,"0.#"),1)&lt;&gt;"."),TRUE,FALSE)</formula>
    </cfRule>
    <cfRule type="expression" dxfId="214" priority="136">
      <formula>IF(AND(AL236&gt;=0, RIGHT(TEXT(AL236,"0.#"),1)="."),TRUE,FALSE)</formula>
    </cfRule>
    <cfRule type="expression" dxfId="213" priority="137">
      <formula>IF(AND(AL236&lt;0, RIGHT(TEXT(AL236,"0.#"),1)&lt;&gt;"."),TRUE,FALSE)</formula>
    </cfRule>
    <cfRule type="expression" dxfId="212" priority="138">
      <formula>IF(AND(AL236&lt;0, RIGHT(TEXT(AL236,"0.#"),1)="."),TRUE,FALSE)</formula>
    </cfRule>
  </conditionalFormatting>
  <conditionalFormatting sqref="AL235:AO235">
    <cfRule type="expression" dxfId="211" priority="131">
      <formula>IF(AND(AL235&gt;=0, RIGHT(TEXT(AL235,"0.#"),1)&lt;&gt;"."),TRUE,FALSE)</formula>
    </cfRule>
    <cfRule type="expression" dxfId="210" priority="132">
      <formula>IF(AND(AL235&gt;=0, RIGHT(TEXT(AL235,"0.#"),1)="."),TRUE,FALSE)</formula>
    </cfRule>
    <cfRule type="expression" dxfId="209" priority="133">
      <formula>IF(AND(AL235&lt;0, RIGHT(TEXT(AL235,"0.#"),1)&lt;&gt;"."),TRUE,FALSE)</formula>
    </cfRule>
    <cfRule type="expression" dxfId="208" priority="134">
      <formula>IF(AND(AL235&lt;0, RIGHT(TEXT(AL235,"0.#"),1)="."),TRUE,FALSE)</formula>
    </cfRule>
  </conditionalFormatting>
  <conditionalFormatting sqref="AL241:AO241">
    <cfRule type="expression" dxfId="207" priority="125">
      <formula>IF(AND(AL241&gt;=0, RIGHT(TEXT(AL241,"0.#"),1)&lt;&gt;"."),TRUE,FALSE)</formula>
    </cfRule>
    <cfRule type="expression" dxfId="206" priority="126">
      <formula>IF(AND(AL241&gt;=0, RIGHT(TEXT(AL241,"0.#"),1)="."),TRUE,FALSE)</formula>
    </cfRule>
    <cfRule type="expression" dxfId="205" priority="127">
      <formula>IF(AND(AL241&lt;0, RIGHT(TEXT(AL241,"0.#"),1)&lt;&gt;"."),TRUE,FALSE)</formula>
    </cfRule>
    <cfRule type="expression" dxfId="204" priority="128">
      <formula>IF(AND(AL241&lt;0, RIGHT(TEXT(AL241,"0.#"),1)="."),TRUE,FALSE)</formula>
    </cfRule>
  </conditionalFormatting>
  <conditionalFormatting sqref="Y241">
    <cfRule type="expression" dxfId="203" priority="121">
      <formula>IF(RIGHT(TEXT(Y241,"0.#"),1)=".",FALSE,TRUE)</formula>
    </cfRule>
    <cfRule type="expression" dxfId="202" priority="122">
      <formula>IF(RIGHT(TEXT(Y241,"0.#"),1)=".",TRUE,FALSE)</formula>
    </cfRule>
  </conditionalFormatting>
  <conditionalFormatting sqref="AL242:AO242">
    <cfRule type="expression" dxfId="201" priority="111">
      <formula>IF(AND(AL242&gt;=0, RIGHT(TEXT(AL242,"0.#"),1)&lt;&gt;"."),TRUE,FALSE)</formula>
    </cfRule>
    <cfRule type="expression" dxfId="200" priority="112">
      <formula>IF(AND(AL242&gt;=0, RIGHT(TEXT(AL242,"0.#"),1)="."),TRUE,FALSE)</formula>
    </cfRule>
    <cfRule type="expression" dxfId="199" priority="113">
      <formula>IF(AND(AL242&lt;0, RIGHT(TEXT(AL242,"0.#"),1)&lt;&gt;"."),TRUE,FALSE)</formula>
    </cfRule>
    <cfRule type="expression" dxfId="198" priority="114">
      <formula>IF(AND(AL242&lt;0, RIGHT(TEXT(AL242,"0.#"),1)="."),TRUE,FALSE)</formula>
    </cfRule>
  </conditionalFormatting>
  <conditionalFormatting sqref="Y242">
    <cfRule type="expression" dxfId="197" priority="107">
      <formula>IF(RIGHT(TEXT(Y242,"0.#"),1)=".",FALSE,TRUE)</formula>
    </cfRule>
    <cfRule type="expression" dxfId="196" priority="108">
      <formula>IF(RIGHT(TEXT(Y242,"0.#"),1)=".",TRUE,FALSE)</formula>
    </cfRule>
  </conditionalFormatting>
  <conditionalFormatting sqref="Y243">
    <cfRule type="expression" dxfId="195" priority="105">
      <formula>IF(RIGHT(TEXT(Y243,"0.#"),1)=".",FALSE,TRUE)</formula>
    </cfRule>
    <cfRule type="expression" dxfId="194" priority="106">
      <formula>IF(RIGHT(TEXT(Y243,"0.#"),1)=".",TRUE,FALSE)</formula>
    </cfRule>
  </conditionalFormatting>
  <conditionalFormatting sqref="Y244">
    <cfRule type="expression" dxfId="193" priority="103">
      <formula>IF(RIGHT(TEXT(Y244,"0.#"),1)=".",FALSE,TRUE)</formula>
    </cfRule>
    <cfRule type="expression" dxfId="192" priority="104">
      <formula>IF(RIGHT(TEXT(Y244,"0.#"),1)=".",TRUE,FALSE)</formula>
    </cfRule>
  </conditionalFormatting>
  <conditionalFormatting sqref="Y245">
    <cfRule type="expression" dxfId="191" priority="95">
      <formula>IF(RIGHT(TEXT(Y245,"0.#"),1)=".",FALSE,TRUE)</formula>
    </cfRule>
    <cfRule type="expression" dxfId="190" priority="96">
      <formula>IF(RIGHT(TEXT(Y245,"0.#"),1)=".",TRUE,FALSE)</formula>
    </cfRule>
  </conditionalFormatting>
  <conditionalFormatting sqref="Y246">
    <cfRule type="expression" dxfId="189" priority="93">
      <formula>IF(RIGHT(TEXT(Y246,"0.#"),1)=".",FALSE,TRUE)</formula>
    </cfRule>
    <cfRule type="expression" dxfId="188" priority="94">
      <formula>IF(RIGHT(TEXT(Y246,"0.#"),1)=".",TRUE,FALSE)</formula>
    </cfRule>
  </conditionalFormatting>
  <conditionalFormatting sqref="AL247:AO247">
    <cfRule type="expression" dxfId="187" priority="89">
      <formula>IF(AND(AL247&gt;=0, RIGHT(TEXT(AL247,"0.#"),1)&lt;&gt;"."),TRUE,FALSE)</formula>
    </cfRule>
    <cfRule type="expression" dxfId="186" priority="90">
      <formula>IF(AND(AL247&gt;=0, RIGHT(TEXT(AL247,"0.#"),1)="."),TRUE,FALSE)</formula>
    </cfRule>
    <cfRule type="expression" dxfId="185" priority="91">
      <formula>IF(AND(AL247&lt;0, RIGHT(TEXT(AL247,"0.#"),1)&lt;&gt;"."),TRUE,FALSE)</formula>
    </cfRule>
    <cfRule type="expression" dxfId="184" priority="92">
      <formula>IF(AND(AL247&lt;0, RIGHT(TEXT(AL247,"0.#"),1)="."),TRUE,FALSE)</formula>
    </cfRule>
  </conditionalFormatting>
  <conditionalFormatting sqref="Y247">
    <cfRule type="expression" dxfId="183" priority="87">
      <formula>IF(RIGHT(TEXT(Y247,"0.#"),1)=".",FALSE,TRUE)</formula>
    </cfRule>
    <cfRule type="expression" dxfId="182" priority="88">
      <formula>IF(RIGHT(TEXT(Y247,"0.#"),1)=".",TRUE,FALSE)</formula>
    </cfRule>
  </conditionalFormatting>
  <conditionalFormatting sqref="Y248">
    <cfRule type="expression" dxfId="181" priority="85">
      <formula>IF(RIGHT(TEXT(Y248,"0.#"),1)=".",FALSE,TRUE)</formula>
    </cfRule>
    <cfRule type="expression" dxfId="180" priority="86">
      <formula>IF(RIGHT(TEXT(Y248,"0.#"),1)=".",TRUE,FALSE)</formula>
    </cfRule>
  </conditionalFormatting>
  <conditionalFormatting sqref="AL248:AO248">
    <cfRule type="expression" dxfId="179" priority="81">
      <formula>IF(AND(AL248&gt;=0, RIGHT(TEXT(AL248,"0.#"),1)&lt;&gt;"."),TRUE,FALSE)</formula>
    </cfRule>
    <cfRule type="expression" dxfId="178" priority="82">
      <formula>IF(AND(AL248&gt;=0, RIGHT(TEXT(AL248,"0.#"),1)="."),TRUE,FALSE)</formula>
    </cfRule>
    <cfRule type="expression" dxfId="177" priority="83">
      <formula>IF(AND(AL248&lt;0, RIGHT(TEXT(AL248,"0.#"),1)&lt;&gt;"."),TRUE,FALSE)</formula>
    </cfRule>
    <cfRule type="expression" dxfId="176" priority="84">
      <formula>IF(AND(AL248&lt;0, RIGHT(TEXT(AL248,"0.#"),1)="."),TRUE,FALSE)</formula>
    </cfRule>
  </conditionalFormatting>
  <conditionalFormatting sqref="Y250">
    <cfRule type="expression" dxfId="175" priority="73">
      <formula>IF(RIGHT(TEXT(Y250,"0.#"),1)=".",FALSE,TRUE)</formula>
    </cfRule>
    <cfRule type="expression" dxfId="174" priority="74">
      <formula>IF(RIGHT(TEXT(Y250,"0.#"),1)=".",TRUE,FALSE)</formula>
    </cfRule>
  </conditionalFormatting>
  <conditionalFormatting sqref="AL250:AO250">
    <cfRule type="expression" dxfId="173" priority="69">
      <formula>IF(AND(AL250&gt;=0, RIGHT(TEXT(AL250,"0.#"),1)&lt;&gt;"."),TRUE,FALSE)</formula>
    </cfRule>
    <cfRule type="expression" dxfId="172" priority="70">
      <formula>IF(AND(AL250&gt;=0, RIGHT(TEXT(AL250,"0.#"),1)="."),TRUE,FALSE)</formula>
    </cfRule>
    <cfRule type="expression" dxfId="171" priority="71">
      <formula>IF(AND(AL250&lt;0, RIGHT(TEXT(AL250,"0.#"),1)&lt;&gt;"."),TRUE,FALSE)</formula>
    </cfRule>
    <cfRule type="expression" dxfId="170" priority="72">
      <formula>IF(AND(AL250&lt;0, RIGHT(TEXT(AL250,"0.#"),1)="."),TRUE,FALSE)</formula>
    </cfRule>
  </conditionalFormatting>
  <conditionalFormatting sqref="AQ43">
    <cfRule type="expression" dxfId="169" priority="65">
      <formula>IF(RIGHT(TEXT(AQ43,"0.#"),1)=".",FALSE,TRUE)</formula>
    </cfRule>
    <cfRule type="expression" dxfId="168" priority="66">
      <formula>IF(RIGHT(TEXT(AQ43,"0.#"),1)=".",TRUE,FALSE)</formula>
    </cfRule>
  </conditionalFormatting>
  <conditionalFormatting sqref="AU187">
    <cfRule type="expression" dxfId="167" priority="61">
      <formula>IF(RIGHT(TEXT(AU187,"0.#"),1)=".",FALSE,TRUE)</formula>
    </cfRule>
    <cfRule type="expression" dxfId="166" priority="62">
      <formula>IF(RIGHT(TEXT(AU187,"0.#"),1)=".",TRUE,FALSE)</formula>
    </cfRule>
  </conditionalFormatting>
  <conditionalFormatting sqref="AU188">
    <cfRule type="expression" dxfId="165" priority="63">
      <formula>IF(RIGHT(TEXT(AU188,"0.#"),1)=".",FALSE,TRUE)</formula>
    </cfRule>
    <cfRule type="expression" dxfId="164" priority="64">
      <formula>IF(RIGHT(TEXT(AU188,"0.#"),1)=".",TRUE,FALSE)</formula>
    </cfRule>
  </conditionalFormatting>
  <conditionalFormatting sqref="Y214">
    <cfRule type="expression" dxfId="163" priority="55">
      <formula>IF(RIGHT(TEXT(Y214,"0.#"),1)=".",FALSE,TRUE)</formula>
    </cfRule>
    <cfRule type="expression" dxfId="162" priority="56">
      <formula>IF(RIGHT(TEXT(Y214,"0.#"),1)=".",TRUE,FALSE)</formula>
    </cfRule>
  </conditionalFormatting>
  <conditionalFormatting sqref="AL214:AO214">
    <cfRule type="expression" dxfId="161" priority="57">
      <formula>IF(AND(AL214&gt;=0, RIGHT(TEXT(AL214,"0.#"),1)&lt;&gt;"."),TRUE,FALSE)</formula>
    </cfRule>
    <cfRule type="expression" dxfId="160" priority="58">
      <formula>IF(AND(AL214&gt;=0, RIGHT(TEXT(AL214,"0.#"),1)="."),TRUE,FALSE)</formula>
    </cfRule>
    <cfRule type="expression" dxfId="159" priority="59">
      <formula>IF(AND(AL214&lt;0, RIGHT(TEXT(AL214,"0.#"),1)&lt;&gt;"."),TRUE,FALSE)</formula>
    </cfRule>
    <cfRule type="expression" dxfId="158" priority="60">
      <formula>IF(AND(AL214&lt;0, RIGHT(TEXT(AL214,"0.#"),1)="."),TRUE,FALSE)</formula>
    </cfRule>
  </conditionalFormatting>
  <conditionalFormatting sqref="Y218">
    <cfRule type="expression" dxfId="157" priority="49">
      <formula>IF(RIGHT(TEXT(Y218,"0.#"),1)=".",FALSE,TRUE)</formula>
    </cfRule>
    <cfRule type="expression" dxfId="156" priority="50">
      <formula>IF(RIGHT(TEXT(Y218,"0.#"),1)=".",TRUE,FALSE)</formula>
    </cfRule>
  </conditionalFormatting>
  <conditionalFormatting sqref="AL218:AO218">
    <cfRule type="expression" dxfId="155" priority="51">
      <formula>IF(AND(AL218&gt;=0, RIGHT(TEXT(AL218,"0.#"),1)&lt;&gt;"."),TRUE,FALSE)</formula>
    </cfRule>
    <cfRule type="expression" dxfId="154" priority="52">
      <formula>IF(AND(AL218&gt;=0, RIGHT(TEXT(AL218,"0.#"),1)="."),TRUE,FALSE)</formula>
    </cfRule>
    <cfRule type="expression" dxfId="153" priority="53">
      <formula>IF(AND(AL218&lt;0, RIGHT(TEXT(AL218,"0.#"),1)&lt;&gt;"."),TRUE,FALSE)</formula>
    </cfRule>
    <cfRule type="expression" dxfId="152" priority="54">
      <formula>IF(AND(AL218&lt;0, RIGHT(TEXT(AL218,"0.#"),1)="."),TRUE,FALSE)</formula>
    </cfRule>
  </conditionalFormatting>
  <conditionalFormatting sqref="Y236">
    <cfRule type="expression" dxfId="151" priority="47">
      <formula>IF(RIGHT(TEXT(Y236,"0.#"),1)=".",FALSE,TRUE)</formula>
    </cfRule>
    <cfRule type="expression" dxfId="150" priority="48">
      <formula>IF(RIGHT(TEXT(Y236,"0.#"),1)=".",TRUE,FALSE)</formula>
    </cfRule>
  </conditionalFormatting>
  <conditionalFormatting sqref="Y235">
    <cfRule type="expression" dxfId="149" priority="45">
      <formula>IF(RIGHT(TEXT(Y235,"0.#"),1)=".",FALSE,TRUE)</formula>
    </cfRule>
    <cfRule type="expression" dxfId="148" priority="46">
      <formula>IF(RIGHT(TEXT(Y235,"0.#"),1)=".",TRUE,FALSE)</formula>
    </cfRule>
  </conditionalFormatting>
  <conditionalFormatting sqref="Y231">
    <cfRule type="expression" dxfId="147" priority="43">
      <formula>IF(RIGHT(TEXT(Y231,"0.#"),1)=".",FALSE,TRUE)</formula>
    </cfRule>
    <cfRule type="expression" dxfId="146" priority="44">
      <formula>IF(RIGHT(TEXT(Y231,"0.#"),1)=".",TRUE,FALSE)</formula>
    </cfRule>
  </conditionalFormatting>
  <conditionalFormatting sqref="Y230">
    <cfRule type="expression" dxfId="145" priority="41">
      <formula>IF(RIGHT(TEXT(Y230,"0.#"),1)=".",FALSE,TRUE)</formula>
    </cfRule>
    <cfRule type="expression" dxfId="144" priority="42">
      <formula>IF(RIGHT(TEXT(Y230,"0.#"),1)=".",TRUE,FALSE)</formula>
    </cfRule>
  </conditionalFormatting>
  <conditionalFormatting sqref="AL226:AO226">
    <cfRule type="expression" dxfId="143" priority="37">
      <formula>IF(AND(AL226&gt;=0, RIGHT(TEXT(AL226,"0.#"),1)&lt;&gt;"."),TRUE,FALSE)</formula>
    </cfRule>
    <cfRule type="expression" dxfId="142" priority="38">
      <formula>IF(AND(AL226&gt;=0, RIGHT(TEXT(AL226,"0.#"),1)="."),TRUE,FALSE)</formula>
    </cfRule>
    <cfRule type="expression" dxfId="141" priority="39">
      <formula>IF(AND(AL226&lt;0, RIGHT(TEXT(AL226,"0.#"),1)&lt;&gt;"."),TRUE,FALSE)</formula>
    </cfRule>
    <cfRule type="expression" dxfId="140" priority="40">
      <formula>IF(AND(AL226&lt;0, RIGHT(TEXT(AL226,"0.#"),1)="."),TRUE,FALSE)</formula>
    </cfRule>
  </conditionalFormatting>
  <conditionalFormatting sqref="Y249">
    <cfRule type="expression" dxfId="139" priority="35">
      <formula>IF(RIGHT(TEXT(Y249,"0.#"),1)=".",FALSE,TRUE)</formula>
    </cfRule>
    <cfRule type="expression" dxfId="138" priority="36">
      <formula>IF(RIGHT(TEXT(Y249,"0.#"),1)=".",TRUE,FALSE)</formula>
    </cfRule>
  </conditionalFormatting>
  <conditionalFormatting sqref="AL249:AO249">
    <cfRule type="expression" dxfId="137" priority="31">
      <formula>IF(AND(AL249&gt;=0, RIGHT(TEXT(AL249,"0.#"),1)&lt;&gt;"."),TRUE,FALSE)</formula>
    </cfRule>
    <cfRule type="expression" dxfId="136" priority="32">
      <formula>IF(AND(AL249&gt;=0, RIGHT(TEXT(AL249,"0.#"),1)="."),TRUE,FALSE)</formula>
    </cfRule>
    <cfRule type="expression" dxfId="135" priority="33">
      <formula>IF(AND(AL249&lt;0, RIGHT(TEXT(AL249,"0.#"),1)&lt;&gt;"."),TRUE,FALSE)</formula>
    </cfRule>
    <cfRule type="expression" dxfId="134" priority="34">
      <formula>IF(AND(AL249&lt;0, RIGHT(TEXT(AL249,"0.#"),1)="."),TRUE,FALSE)</formula>
    </cfRule>
  </conditionalFormatting>
  <conditionalFormatting sqref="P14:V14">
    <cfRule type="expression" dxfId="133" priority="29">
      <formula>IF(RIGHT(TEXT(P14,"0.#"),1)=".",FALSE,TRUE)</formula>
    </cfRule>
    <cfRule type="expression" dxfId="132" priority="30">
      <formula>IF(RIGHT(TEXT(P14,"0.#"),1)=".",TRUE,FALSE)</formula>
    </cfRule>
  </conditionalFormatting>
  <conditionalFormatting sqref="P13:V13 P15:V17">
    <cfRule type="expression" dxfId="131" priority="27">
      <formula>IF(RIGHT(TEXT(P13,"0.#"),1)=".",FALSE,TRUE)</formula>
    </cfRule>
    <cfRule type="expression" dxfId="130" priority="28">
      <formula>IF(RIGHT(TEXT(P13,"0.#"),1)=".",TRUE,FALSE)</formula>
    </cfRule>
  </conditionalFormatting>
  <conditionalFormatting sqref="W14:AC14">
    <cfRule type="expression" dxfId="129" priority="25">
      <formula>IF(RIGHT(TEXT(W14,"0.#"),1)=".",FALSE,TRUE)</formula>
    </cfRule>
    <cfRule type="expression" dxfId="128" priority="26">
      <formula>IF(RIGHT(TEXT(W14,"0.#"),1)=".",TRUE,FALSE)</formula>
    </cfRule>
  </conditionalFormatting>
  <conditionalFormatting sqref="W13:AC13 W15:AC17">
    <cfRule type="expression" dxfId="127" priority="23">
      <formula>IF(RIGHT(TEXT(W13,"0.#"),1)=".",FALSE,TRUE)</formula>
    </cfRule>
    <cfRule type="expression" dxfId="126" priority="24">
      <formula>IF(RIGHT(TEXT(W13,"0.#"),1)=".",TRUE,FALSE)</formula>
    </cfRule>
  </conditionalFormatting>
  <conditionalFormatting sqref="AD14:AJ14">
    <cfRule type="expression" dxfId="125" priority="21">
      <formula>IF(RIGHT(TEXT(AD14,"0.#"),1)=".",FALSE,TRUE)</formula>
    </cfRule>
    <cfRule type="expression" dxfId="124" priority="22">
      <formula>IF(RIGHT(TEXT(AD14,"0.#"),1)=".",TRUE,FALSE)</formula>
    </cfRule>
  </conditionalFormatting>
  <conditionalFormatting sqref="AD13:AJ13 AD15:AJ17">
    <cfRule type="expression" dxfId="123" priority="19">
      <formula>IF(RIGHT(TEXT(AD13,"0.#"),1)=".",FALSE,TRUE)</formula>
    </cfRule>
    <cfRule type="expression" dxfId="122" priority="20">
      <formula>IF(RIGHT(TEXT(AD13,"0.#"),1)=".",TRUE,FALSE)</formula>
    </cfRule>
  </conditionalFormatting>
  <conditionalFormatting sqref="AK14:AQ14">
    <cfRule type="expression" dxfId="121" priority="17">
      <formula>IF(RIGHT(TEXT(AK14,"0.#"),1)=".",FALSE,TRUE)</formula>
    </cfRule>
    <cfRule type="expression" dxfId="120" priority="18">
      <formula>IF(RIGHT(TEXT(AK14,"0.#"),1)=".",TRUE,FALSE)</formula>
    </cfRule>
  </conditionalFormatting>
  <conditionalFormatting sqref="AK13:AQ13 AK15:AQ17">
    <cfRule type="expression" dxfId="119" priority="15">
      <formula>IF(RIGHT(TEXT(AK13,"0.#"),1)=".",FALSE,TRUE)</formula>
    </cfRule>
    <cfRule type="expression" dxfId="118" priority="16">
      <formula>IF(RIGHT(TEXT(AK13,"0.#"),1)=".",TRUE,FALSE)</formula>
    </cfRule>
  </conditionalFormatting>
  <conditionalFormatting sqref="AM41">
    <cfRule type="expression" dxfId="117" priority="13">
      <formula>IF(RIGHT(TEXT(AM41,"0.#"),1)=".",FALSE,TRUE)</formula>
    </cfRule>
    <cfRule type="expression" dxfId="116" priority="14">
      <formula>IF(RIGHT(TEXT(AM41,"0.#"),1)=".",TRUE,FALSE)</formula>
    </cfRule>
  </conditionalFormatting>
  <conditionalFormatting sqref="AL200:AO200">
    <cfRule type="expression" dxfId="115" priority="9">
      <formula>IF(AND(AL200&gt;=0, RIGHT(TEXT(AL200,"0.#"),1)&lt;&gt;"."),TRUE,FALSE)</formula>
    </cfRule>
    <cfRule type="expression" dxfId="114" priority="10">
      <formula>IF(AND(AL200&gt;=0, RIGHT(TEXT(AL200,"0.#"),1)="."),TRUE,FALSE)</formula>
    </cfRule>
    <cfRule type="expression" dxfId="113" priority="11">
      <formula>IF(AND(AL200&lt;0, RIGHT(TEXT(AL200,"0.#"),1)&lt;&gt;"."),TRUE,FALSE)</formula>
    </cfRule>
    <cfRule type="expression" dxfId="112" priority="12">
      <formula>IF(AND(AL200&lt;0, RIGHT(TEXT(AL200,"0.#"),1)="."),TRUE,FALSE)</formula>
    </cfRule>
  </conditionalFormatting>
  <conditionalFormatting sqref="AL205:AO205">
    <cfRule type="expression" dxfId="111" priority="5">
      <formula>IF(AND(AL205&gt;=0, RIGHT(TEXT(AL205,"0.#"),1)&lt;&gt;"."),TRUE,FALSE)</formula>
    </cfRule>
    <cfRule type="expression" dxfId="110" priority="6">
      <formula>IF(AND(AL205&gt;=0, RIGHT(TEXT(AL205,"0.#"),1)="."),TRUE,FALSE)</formula>
    </cfRule>
    <cfRule type="expression" dxfId="109" priority="7">
      <formula>IF(AND(AL205&lt;0, RIGHT(TEXT(AL205,"0.#"),1)&lt;&gt;"."),TRUE,FALSE)</formula>
    </cfRule>
    <cfRule type="expression" dxfId="108" priority="8">
      <formula>IF(AND(AL205&lt;0, RIGHT(TEXT(AL205,"0.#"),1)="."),TRUE,FALSE)</formula>
    </cfRule>
  </conditionalFormatting>
  <conditionalFormatting sqref="P23">
    <cfRule type="expression" dxfId="107" priority="3">
      <formula>IF(RIGHT(TEXT(P23,"0.#"),1)=".",FALSE,TRUE)</formula>
    </cfRule>
    <cfRule type="expression" dxfId="106" priority="4">
      <formula>IF(RIGHT(TEXT(P23,"0.#"),1)=".",TRUE,FALSE)</formula>
    </cfRule>
  </conditionalFormatting>
  <conditionalFormatting sqref="P24:V24">
    <cfRule type="expression" dxfId="105" priority="1">
      <formula>IF(RIGHT(TEXT(P24,"0.#"),1)=".",FALSE,TRUE)</formula>
    </cfRule>
    <cfRule type="expression" dxfId="104" priority="2">
      <formula>IF(RIGHT(TEXT(P24,"0.#"),1)=".",TRUE,FALSE)</formula>
    </cfRule>
  </conditionalFormatting>
  <dataValidations count="18">
    <dataValidation type="custom" imeMode="disabled" allowBlank="1" showInputMessage="1" showErrorMessage="1" sqref="AY23 AY54:AY56 J100:K101 P13:AX13 AR15:AX15 P14:AQ18 AR18:AX18 P19:AJ19 AQ26:AR26 AU26:AX26 AE27:AX29 AQ33:AR33 AU33:AX33 AE34:AX36 AL241:AO250 AE40:AX41 AE43:AX44 AE46:AX46 AE49:AX49 AQ54:AR54 AU54:AX54 AE55:AX56 AY59 AY64 AY66 AE67:AF67 AQ67:AR67 AU67:AX67 AE68:AX70 AY71 AE72:AF72 AQ72:AR72 AU72:AX72 AE73:AX75 Y165:AB174 AU165:AX174 Y178:AB179 AU178:AX179 Y183:AB183 AU183:AX183 Y187:AB188 AU187:AX188 Y196:AB205 AL196:AO205 Y209:AB210 AL209:AO210 Y214:AB214 AL214:AO214 Y218:AB218 AL218:AO218 Y222:AB222 AL222:AO222 Y226:AB226 AL226:AO226 Y230:AB231 AL230:AO231 Y235:AB236 AL235:AO236 Y241:AB250 P23:AC24">
      <formula1>OR(ISNUMBER(J13), J13="-")</formula1>
    </dataValidation>
    <dataValidation type="list" allowBlank="1" showInputMessage="1" showErrorMessage="1" sqref="G100:H101">
      <formula1>T事業番号</formula1>
    </dataValidation>
    <dataValidation type="list" allowBlank="1" showInputMessage="1" showErrorMessage="1" sqref="S5:X5">
      <formula1>T終了年度</formula1>
    </dataValidation>
    <dataValidation type="list" allowBlank="1" showInputMessage="1" showErrorMessage="1" sqref="AO190 AO237">
      <formula1>"　, ☑"</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error="プルダウンリストから選択してください。" sqref="AD85:AF86">
      <formula1>"有,無"</formula1>
    </dataValidation>
    <dataValidation type="list" allowBlank="1" showInputMessage="1" showErrorMessage="1" sqref="A109:E109">
      <formula1>T所見を踏まえた改善点</formula1>
    </dataValidation>
    <dataValidation imeMode="disabled" allowBlank="1" showInputMessage="1" showErrorMessage="1" sqref="L100:L101"/>
    <dataValidation type="whole" imeMode="disabled" allowBlank="1" showInputMessage="1" showErrorMessage="1" sqref="M100:M101 AW2:AX2">
      <formula1>0</formula1>
      <formula2>99</formula2>
    </dataValidation>
    <dataValidation type="custom" imeMode="off" allowBlank="1" showInputMessage="1" showErrorMessage="1" sqref="J196:O205 J209:O210 J214:O214 J218:O218 J222:O222 J226:O226 J230:O231 J235:O236 J241:O250">
      <formula1>OR(ISNUMBER(J196), J196="-")</formula1>
    </dataValidation>
    <dataValidation type="custom" imeMode="disabled" allowBlank="1" showInputMessage="1" showErrorMessage="1" sqref="AH196:AK205 AH209:AK210 AH214:AK214 AH218:AK218 AH222:AK222 AH226:AK226 AH230:AK231 AH235:AK236 AH241:AK250">
      <formula1>OR(AND(MOD(IF(ISNUMBER(AH196), AH196, 0.5),1)=0, 0&lt;=AH196), AH196="-")</formula1>
    </dataValidation>
    <dataValidation type="list" allowBlank="1" showInputMessage="1" showErrorMessage="1" sqref="A107:E10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0:F101">
      <formula1>T省庁</formula1>
    </dataValidation>
    <dataValidation type="whole" imeMode="disabled" allowBlank="1" showInputMessage="1" showErrorMessage="1" sqref="AS2:AU2">
      <formula1>0</formula1>
      <formula2>9999</formula2>
    </dataValidation>
    <dataValidation type="whole" allowBlank="1" showInputMessage="1" showErrorMessage="1" sqref="L122:M123 X122:Y123 AJ122:AK123 AU122:AV123">
      <formula1>0</formula1>
      <formula2>9999</formula2>
    </dataValidation>
    <dataValidation type="whole" allowBlank="1" showInputMessage="1" showErrorMessage="1" sqref="O122:P123 AA122:AB123 AM122:AN123 AX122:AX12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7" manualBreakCount="7">
    <brk id="38" max="49" man="1"/>
    <brk id="78" max="49" man="1"/>
    <brk id="123" max="49" man="1"/>
    <brk id="162" max="49" man="1"/>
    <brk id="192" max="49" man="1"/>
    <brk id="215" max="49" man="1"/>
    <brk id="23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AO123 E122:G123 Q122:S123 AC122:AE123 AO122:AP122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J65:T65</xm:sqref>
        </x14:dataValidation>
        <x14:dataValidation type="list" allowBlank="1" showInputMessage="1" showErrorMessage="1">
          <x14:formula1>
            <xm:f>入力規則等!$AG$2:$AG$13</xm:f>
          </x14:formula1>
          <xm:sqref>AC196:AG205 AC209:AG210 AC214:AG214 AC218:AG218 AC222:AG222 AC226:AG226 AC230:AG231 AC235:AG236</xm:sqref>
        </x14:dataValidation>
        <x14:dataValidation type="list" allowBlank="1" showInputMessage="1" showErrorMessage="1">
          <x14:formula1>
            <xm:f>入力規則等!$U$37:$U$39</xm:f>
          </x14:formula1>
          <xm:sqref>I122:J122 U122:V122 AG122:AH122 AR122:AS122</xm:sqref>
        </x14:dataValidation>
        <x14:dataValidation type="list" allowBlank="1" showInputMessage="1" showErrorMessage="1">
          <x14:formula1>
            <xm:f>入力規則等!$U$7:$U$9</xm:f>
          </x14:formula1>
          <xm:sqref>I123:J123 U123:V123 AG123:AH123 AR123:AS123</xm:sqref>
        </x14:dataValidation>
        <x14:dataValidation type="list" allowBlank="1" showInputMessage="1" showErrorMessage="1">
          <x14:formula1>
            <xm:f>入力規則等!$AP$2:$AP$10</xm:f>
          </x14:formula1>
          <xm:sqref>AC241:AG250</xm:sqref>
        </x14:dataValidation>
        <x14:dataValidation type="list" allowBlank="1" showInputMessage="1" showErrorMessage="1">
          <x14:formula1>
            <xm:f>入力規則等!$AK$2:$AK$49</xm:f>
          </x14:formula1>
          <xm:sqref>C241:D250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80</v>
      </c>
      <c r="B1" s="25" t="s">
        <v>81</v>
      </c>
      <c r="F1" s="26" t="s">
        <v>4</v>
      </c>
      <c r="G1" s="26" t="s">
        <v>70</v>
      </c>
      <c r="K1" s="27" t="s">
        <v>99</v>
      </c>
      <c r="L1" s="25" t="s">
        <v>81</v>
      </c>
      <c r="O1" s="13"/>
      <c r="P1" s="26" t="s">
        <v>5</v>
      </c>
      <c r="Q1" s="26" t="s">
        <v>70</v>
      </c>
      <c r="T1" s="13"/>
      <c r="U1" s="29" t="s">
        <v>163</v>
      </c>
      <c r="W1" s="29" t="s">
        <v>162</v>
      </c>
      <c r="Y1" s="29" t="s">
        <v>78</v>
      </c>
      <c r="Z1" s="29" t="s">
        <v>430</v>
      </c>
      <c r="AA1" s="29" t="s">
        <v>79</v>
      </c>
      <c r="AB1" s="29" t="s">
        <v>431</v>
      </c>
      <c r="AC1" s="29" t="s">
        <v>34</v>
      </c>
      <c r="AD1" s="28"/>
      <c r="AE1" s="29" t="s">
        <v>46</v>
      </c>
      <c r="AF1" s="30"/>
      <c r="AG1" s="51" t="s">
        <v>188</v>
      </c>
      <c r="AI1" s="51" t="s">
        <v>194</v>
      </c>
      <c r="AK1" s="51" t="s">
        <v>199</v>
      </c>
      <c r="AM1" s="79"/>
      <c r="AN1" s="79"/>
      <c r="AP1" s="28" t="s">
        <v>252</v>
      </c>
    </row>
    <row r="2" spans="1:42" ht="13.5" customHeight="1" x14ac:dyDescent="0.2">
      <c r="A2" s="14" t="s">
        <v>82</v>
      </c>
      <c r="B2" s="15"/>
      <c r="C2" s="13" t="str">
        <f>IF(B2="","",A2)</f>
        <v/>
      </c>
      <c r="D2" s="13" t="str">
        <f>IF(C2="","",IF(D1&lt;&gt;"",CONCATENATE(D1,"、",C2),C2))</f>
        <v/>
      </c>
      <c r="F2" s="12" t="s">
        <v>69</v>
      </c>
      <c r="G2" s="17" t="s">
        <v>599</v>
      </c>
      <c r="H2" s="13" t="str">
        <f>IF(G2="","",F2)</f>
        <v>一般会計</v>
      </c>
      <c r="I2" s="13" t="str">
        <f>IF(H2="","",IF(I1&lt;&gt;"",CONCATENATE(I1,"、",H2),H2))</f>
        <v>一般会計</v>
      </c>
      <c r="K2" s="14" t="s">
        <v>100</v>
      </c>
      <c r="L2" s="15"/>
      <c r="M2" s="13" t="str">
        <f>IF(L2="","",K2)</f>
        <v/>
      </c>
      <c r="N2" s="13" t="str">
        <f>IF(M2="","",IF(N1&lt;&gt;"",CONCATENATE(N1,"、",M2),M2))</f>
        <v/>
      </c>
      <c r="O2" s="13"/>
      <c r="P2" s="12" t="s">
        <v>71</v>
      </c>
      <c r="Q2" s="17"/>
      <c r="R2" s="13" t="str">
        <f>IF(Q2="","",P2)</f>
        <v/>
      </c>
      <c r="S2" s="13" t="str">
        <f>IF(R2="","",IF(S1&lt;&gt;"",CONCATENATE(S1,"、",R2),R2))</f>
        <v/>
      </c>
      <c r="T2" s="13"/>
      <c r="U2" s="96">
        <v>20</v>
      </c>
      <c r="W2" s="32" t="s">
        <v>168</v>
      </c>
      <c r="Y2" s="32" t="s">
        <v>65</v>
      </c>
      <c r="Z2" s="32" t="s">
        <v>65</v>
      </c>
      <c r="AA2" s="89" t="s">
        <v>295</v>
      </c>
      <c r="AB2" s="89" t="s">
        <v>525</v>
      </c>
      <c r="AC2" s="90" t="s">
        <v>132</v>
      </c>
      <c r="AD2" s="28"/>
      <c r="AE2" s="43" t="s">
        <v>164</v>
      </c>
      <c r="AF2" s="30"/>
      <c r="AG2" s="53" t="s">
        <v>260</v>
      </c>
      <c r="AI2" s="51" t="s">
        <v>291</v>
      </c>
      <c r="AK2" s="51" t="s">
        <v>200</v>
      </c>
      <c r="AM2" s="79"/>
      <c r="AN2" s="79"/>
      <c r="AP2" s="53" t="s">
        <v>260</v>
      </c>
    </row>
    <row r="3" spans="1:42" ht="13.5" customHeight="1" x14ac:dyDescent="0.2">
      <c r="A3" s="14" t="s">
        <v>83</v>
      </c>
      <c r="B3" s="15"/>
      <c r="C3" s="13" t="str">
        <f t="shared" ref="C3:C11" si="0">IF(B3="","",A3)</f>
        <v/>
      </c>
      <c r="D3" s="13" t="str">
        <f>IF(C3="",D2,IF(D2&lt;&gt;"",CONCATENATE(D2,"、",C3),C3))</f>
        <v/>
      </c>
      <c r="F3" s="18" t="s">
        <v>109</v>
      </c>
      <c r="G3" s="17"/>
      <c r="H3" s="13" t="str">
        <f t="shared" ref="H3:H37" si="1">IF(G3="","",F3)</f>
        <v/>
      </c>
      <c r="I3" s="13" t="str">
        <f>IF(H3="",I2,IF(I2&lt;&gt;"",CONCATENATE(I2,"、",H3),H3))</f>
        <v>一般会計</v>
      </c>
      <c r="K3" s="14" t="s">
        <v>101</v>
      </c>
      <c r="L3" s="15"/>
      <c r="M3" s="13" t="str">
        <f t="shared" ref="M3:M11" si="2">IF(L3="","",K3)</f>
        <v/>
      </c>
      <c r="N3" s="13" t="str">
        <f>IF(M3="",N2,IF(N2&lt;&gt;"",CONCATENATE(N2,"、",M3),M3))</f>
        <v/>
      </c>
      <c r="O3" s="13"/>
      <c r="P3" s="12" t="s">
        <v>72</v>
      </c>
      <c r="Q3" s="17" t="s">
        <v>599</v>
      </c>
      <c r="R3" s="13" t="str">
        <f t="shared" ref="R3:R8" si="3">IF(Q3="","",P3)</f>
        <v>委託・請負</v>
      </c>
      <c r="S3" s="13" t="str">
        <f t="shared" ref="S3:S8" si="4">IF(R3="",S2,IF(S2&lt;&gt;"",CONCATENATE(S2,"、",R3),R3))</f>
        <v>委託・請負</v>
      </c>
      <c r="T3" s="13"/>
      <c r="U3" s="32" t="s">
        <v>557</v>
      </c>
      <c r="W3" s="32" t="s">
        <v>143</v>
      </c>
      <c r="Y3" s="32" t="s">
        <v>66</v>
      </c>
      <c r="Z3" s="32" t="s">
        <v>432</v>
      </c>
      <c r="AA3" s="89" t="s">
        <v>395</v>
      </c>
      <c r="AB3" s="89" t="s">
        <v>526</v>
      </c>
      <c r="AC3" s="90" t="s">
        <v>133</v>
      </c>
      <c r="AD3" s="28"/>
      <c r="AE3" s="43" t="s">
        <v>165</v>
      </c>
      <c r="AF3" s="30"/>
      <c r="AG3" s="53" t="s">
        <v>261</v>
      </c>
      <c r="AI3" s="51" t="s">
        <v>193</v>
      </c>
      <c r="AK3" s="51" t="str">
        <f>CHAR(CODE(AK2)+1)</f>
        <v>B</v>
      </c>
      <c r="AM3" s="79"/>
      <c r="AN3" s="79"/>
      <c r="AP3" s="53" t="s">
        <v>261</v>
      </c>
    </row>
    <row r="4" spans="1:42" ht="13.5" customHeight="1" x14ac:dyDescent="0.2">
      <c r="A4" s="14" t="s">
        <v>84</v>
      </c>
      <c r="B4" s="15"/>
      <c r="C4" s="13" t="str">
        <f t="shared" si="0"/>
        <v/>
      </c>
      <c r="D4" s="13" t="str">
        <f>IF(C4="",D3,IF(D3&lt;&gt;"",CONCATENATE(D3,"、",C4),C4))</f>
        <v/>
      </c>
      <c r="F4" s="18" t="s">
        <v>110</v>
      </c>
      <c r="G4" s="17"/>
      <c r="H4" s="13" t="str">
        <f t="shared" si="1"/>
        <v/>
      </c>
      <c r="I4" s="13" t="str">
        <f t="shared" ref="I4:I37" si="5">IF(H4="",I3,IF(I3&lt;&gt;"",CONCATENATE(I3,"、",H4),H4))</f>
        <v>一般会計</v>
      </c>
      <c r="K4" s="14" t="s">
        <v>102</v>
      </c>
      <c r="L4" s="15"/>
      <c r="M4" s="13" t="str">
        <f t="shared" si="2"/>
        <v/>
      </c>
      <c r="N4" s="13" t="str">
        <f t="shared" ref="N4:N11" si="6">IF(M4="",N3,IF(N3&lt;&gt;"",CONCATENATE(N3,"、",M4),M4))</f>
        <v/>
      </c>
      <c r="O4" s="13"/>
      <c r="P4" s="12" t="s">
        <v>73</v>
      </c>
      <c r="Q4" s="17"/>
      <c r="R4" s="13" t="str">
        <f t="shared" si="3"/>
        <v/>
      </c>
      <c r="S4" s="13" t="str">
        <f t="shared" si="4"/>
        <v>委託・請負</v>
      </c>
      <c r="T4" s="13"/>
      <c r="U4" s="32" t="s">
        <v>558</v>
      </c>
      <c r="W4" s="32" t="s">
        <v>144</v>
      </c>
      <c r="Y4" s="32" t="s">
        <v>302</v>
      </c>
      <c r="Z4" s="32" t="s">
        <v>433</v>
      </c>
      <c r="AA4" s="89" t="s">
        <v>396</v>
      </c>
      <c r="AB4" s="89" t="s">
        <v>527</v>
      </c>
      <c r="AC4" s="89" t="s">
        <v>134</v>
      </c>
      <c r="AD4" s="28"/>
      <c r="AE4" s="43" t="s">
        <v>166</v>
      </c>
      <c r="AF4" s="30"/>
      <c r="AG4" s="53" t="s">
        <v>262</v>
      </c>
      <c r="AI4" s="51" t="s">
        <v>195</v>
      </c>
      <c r="AK4" s="51" t="str">
        <f t="shared" ref="AK4:AK49" si="7">CHAR(CODE(AK3)+1)</f>
        <v>C</v>
      </c>
      <c r="AM4" s="79"/>
      <c r="AN4" s="79"/>
      <c r="AP4" s="53" t="s">
        <v>262</v>
      </c>
    </row>
    <row r="5" spans="1:42" ht="13.5" customHeight="1" x14ac:dyDescent="0.2">
      <c r="A5" s="14" t="s">
        <v>85</v>
      </c>
      <c r="B5" s="15"/>
      <c r="C5" s="13" t="str">
        <f t="shared" si="0"/>
        <v/>
      </c>
      <c r="D5" s="13" t="str">
        <f>IF(C5="",D4,IF(D4&lt;&gt;"",CONCATENATE(D4,"、",C5),C5))</f>
        <v/>
      </c>
      <c r="F5" s="18" t="s">
        <v>111</v>
      </c>
      <c r="G5" s="17"/>
      <c r="H5" s="13" t="str">
        <f t="shared" si="1"/>
        <v/>
      </c>
      <c r="I5" s="13" t="str">
        <f t="shared" si="5"/>
        <v>一般会計</v>
      </c>
      <c r="K5" s="14" t="s">
        <v>103</v>
      </c>
      <c r="L5" s="15"/>
      <c r="M5" s="13" t="str">
        <f t="shared" si="2"/>
        <v/>
      </c>
      <c r="N5" s="13" t="str">
        <f t="shared" si="6"/>
        <v/>
      </c>
      <c r="O5" s="13"/>
      <c r="P5" s="12" t="s">
        <v>74</v>
      </c>
      <c r="Q5" s="17"/>
      <c r="R5" s="13" t="str">
        <f t="shared" si="3"/>
        <v/>
      </c>
      <c r="S5" s="13" t="str">
        <f t="shared" si="4"/>
        <v>委託・請負</v>
      </c>
      <c r="T5" s="13"/>
      <c r="W5" s="32" t="s">
        <v>582</v>
      </c>
      <c r="Y5" s="32" t="s">
        <v>303</v>
      </c>
      <c r="Z5" s="32" t="s">
        <v>434</v>
      </c>
      <c r="AA5" s="89" t="s">
        <v>397</v>
      </c>
      <c r="AB5" s="89" t="s">
        <v>528</v>
      </c>
      <c r="AC5" s="89" t="s">
        <v>167</v>
      </c>
      <c r="AD5" s="31"/>
      <c r="AE5" s="43" t="s">
        <v>272</v>
      </c>
      <c r="AF5" s="30"/>
      <c r="AG5" s="53" t="s">
        <v>263</v>
      </c>
      <c r="AI5" s="51" t="s">
        <v>299</v>
      </c>
      <c r="AK5" s="51" t="str">
        <f t="shared" si="7"/>
        <v>D</v>
      </c>
      <c r="AP5" s="53" t="s">
        <v>263</v>
      </c>
    </row>
    <row r="6" spans="1:42" ht="13.5" customHeight="1" x14ac:dyDescent="0.2">
      <c r="A6" s="14" t="s">
        <v>86</v>
      </c>
      <c r="B6" s="15"/>
      <c r="C6" s="13" t="str">
        <f t="shared" si="0"/>
        <v/>
      </c>
      <c r="D6" s="13" t="str">
        <f t="shared" ref="D6:D21" si="8">IF(C6="",D5,IF(D5&lt;&gt;"",CONCATENATE(D5,"、",C6),C6))</f>
        <v/>
      </c>
      <c r="F6" s="18" t="s">
        <v>112</v>
      </c>
      <c r="G6" s="17"/>
      <c r="H6" s="13" t="str">
        <f t="shared" si="1"/>
        <v/>
      </c>
      <c r="I6" s="13" t="str">
        <f t="shared" si="5"/>
        <v>一般会計</v>
      </c>
      <c r="K6" s="14" t="s">
        <v>104</v>
      </c>
      <c r="L6" s="15"/>
      <c r="M6" s="13" t="str">
        <f t="shared" si="2"/>
        <v/>
      </c>
      <c r="N6" s="13" t="str">
        <f t="shared" si="6"/>
        <v/>
      </c>
      <c r="O6" s="13"/>
      <c r="P6" s="12" t="s">
        <v>75</v>
      </c>
      <c r="Q6" s="17"/>
      <c r="R6" s="13" t="str">
        <f t="shared" si="3"/>
        <v/>
      </c>
      <c r="S6" s="13" t="str">
        <f t="shared" si="4"/>
        <v>委託・請負</v>
      </c>
      <c r="T6" s="13"/>
      <c r="U6" s="32" t="s">
        <v>274</v>
      </c>
      <c r="W6" s="32" t="s">
        <v>145</v>
      </c>
      <c r="Y6" s="32" t="s">
        <v>304</v>
      </c>
      <c r="Z6" s="32" t="s">
        <v>435</v>
      </c>
      <c r="AA6" s="89" t="s">
        <v>398</v>
      </c>
      <c r="AB6" s="89" t="s">
        <v>529</v>
      </c>
      <c r="AC6" s="89" t="s">
        <v>135</v>
      </c>
      <c r="AD6" s="31"/>
      <c r="AE6" s="43" t="s">
        <v>270</v>
      </c>
      <c r="AF6" s="30"/>
      <c r="AG6" s="53" t="s">
        <v>264</v>
      </c>
      <c r="AI6" s="51" t="s">
        <v>300</v>
      </c>
      <c r="AK6" s="51" t="str">
        <f>CHAR(CODE(AK5)+1)</f>
        <v>E</v>
      </c>
      <c r="AP6" s="53" t="s">
        <v>264</v>
      </c>
    </row>
    <row r="7" spans="1:42" ht="13.5" customHeight="1" x14ac:dyDescent="0.2">
      <c r="A7" s="14" t="s">
        <v>87</v>
      </c>
      <c r="B7" s="15"/>
      <c r="C7" s="13" t="str">
        <f t="shared" si="0"/>
        <v/>
      </c>
      <c r="D7" s="13" t="str">
        <f t="shared" si="8"/>
        <v/>
      </c>
      <c r="F7" s="18" t="s">
        <v>211</v>
      </c>
      <c r="G7" s="17"/>
      <c r="H7" s="13" t="str">
        <f t="shared" si="1"/>
        <v/>
      </c>
      <c r="I7" s="13" t="str">
        <f t="shared" si="5"/>
        <v>一般会計</v>
      </c>
      <c r="K7" s="14" t="s">
        <v>105</v>
      </c>
      <c r="L7" s="15"/>
      <c r="M7" s="13" t="str">
        <f t="shared" si="2"/>
        <v/>
      </c>
      <c r="N7" s="13" t="str">
        <f t="shared" si="6"/>
        <v/>
      </c>
      <c r="O7" s="13"/>
      <c r="P7" s="12" t="s">
        <v>76</v>
      </c>
      <c r="Q7" s="17"/>
      <c r="R7" s="13" t="str">
        <f t="shared" si="3"/>
        <v/>
      </c>
      <c r="S7" s="13" t="str">
        <f t="shared" si="4"/>
        <v>委託・請負</v>
      </c>
      <c r="T7" s="13"/>
      <c r="U7" s="32"/>
      <c r="W7" s="32" t="s">
        <v>146</v>
      </c>
      <c r="Y7" s="32" t="s">
        <v>305</v>
      </c>
      <c r="Z7" s="32" t="s">
        <v>436</v>
      </c>
      <c r="AA7" s="89" t="s">
        <v>399</v>
      </c>
      <c r="AB7" s="89" t="s">
        <v>530</v>
      </c>
      <c r="AC7" s="31"/>
      <c r="AD7" s="31"/>
      <c r="AE7" s="32" t="s">
        <v>135</v>
      </c>
      <c r="AF7" s="30"/>
      <c r="AG7" s="53" t="s">
        <v>265</v>
      </c>
      <c r="AH7" s="81"/>
      <c r="AI7" s="53" t="s">
        <v>287</v>
      </c>
      <c r="AK7" s="51" t="str">
        <f>CHAR(CODE(AK6)+1)</f>
        <v>F</v>
      </c>
      <c r="AP7" s="53" t="s">
        <v>265</v>
      </c>
    </row>
    <row r="8" spans="1:42" ht="13.5" customHeight="1" x14ac:dyDescent="0.2">
      <c r="A8" s="14" t="s">
        <v>88</v>
      </c>
      <c r="B8" s="15"/>
      <c r="C8" s="13" t="str">
        <f t="shared" si="0"/>
        <v/>
      </c>
      <c r="D8" s="13" t="str">
        <f t="shared" si="8"/>
        <v/>
      </c>
      <c r="F8" s="18" t="s">
        <v>113</v>
      </c>
      <c r="G8" s="17"/>
      <c r="H8" s="13" t="str">
        <f t="shared" si="1"/>
        <v/>
      </c>
      <c r="I8" s="13" t="str">
        <f t="shared" si="5"/>
        <v>一般会計</v>
      </c>
      <c r="K8" s="14" t="s">
        <v>106</v>
      </c>
      <c r="L8" s="15"/>
      <c r="M8" s="13" t="str">
        <f t="shared" si="2"/>
        <v/>
      </c>
      <c r="N8" s="13" t="str">
        <f t="shared" si="6"/>
        <v/>
      </c>
      <c r="O8" s="13"/>
      <c r="P8" s="12" t="s">
        <v>77</v>
      </c>
      <c r="Q8" s="17"/>
      <c r="R8" s="13" t="str">
        <f t="shared" si="3"/>
        <v/>
      </c>
      <c r="S8" s="13" t="str">
        <f t="shared" si="4"/>
        <v>委託・請負</v>
      </c>
      <c r="T8" s="13"/>
      <c r="U8" s="32" t="s">
        <v>297</v>
      </c>
      <c r="W8" s="32" t="s">
        <v>147</v>
      </c>
      <c r="Y8" s="32" t="s">
        <v>306</v>
      </c>
      <c r="Z8" s="32" t="s">
        <v>437</v>
      </c>
      <c r="AA8" s="89" t="s">
        <v>400</v>
      </c>
      <c r="AB8" s="89" t="s">
        <v>531</v>
      </c>
      <c r="AC8" s="31"/>
      <c r="AD8" s="31"/>
      <c r="AE8" s="31"/>
      <c r="AF8" s="30"/>
      <c r="AG8" s="53" t="s">
        <v>266</v>
      </c>
      <c r="AI8" s="51" t="s">
        <v>288</v>
      </c>
      <c r="AK8" s="51" t="str">
        <f t="shared" si="7"/>
        <v>G</v>
      </c>
      <c r="AP8" s="53" t="s">
        <v>266</v>
      </c>
    </row>
    <row r="9" spans="1:42" ht="13.5" customHeight="1" x14ac:dyDescent="0.2">
      <c r="A9" s="14" t="s">
        <v>89</v>
      </c>
      <c r="B9" s="15"/>
      <c r="C9" s="13" t="str">
        <f t="shared" si="0"/>
        <v/>
      </c>
      <c r="D9" s="13" t="str">
        <f t="shared" si="8"/>
        <v/>
      </c>
      <c r="F9" s="18" t="s">
        <v>212</v>
      </c>
      <c r="G9" s="17"/>
      <c r="H9" s="13" t="str">
        <f t="shared" si="1"/>
        <v/>
      </c>
      <c r="I9" s="13" t="str">
        <f t="shared" si="5"/>
        <v>一般会計</v>
      </c>
      <c r="K9" s="14" t="s">
        <v>107</v>
      </c>
      <c r="L9" s="15"/>
      <c r="M9" s="13" t="str">
        <f t="shared" si="2"/>
        <v/>
      </c>
      <c r="N9" s="13" t="str">
        <f t="shared" si="6"/>
        <v/>
      </c>
      <c r="O9" s="13"/>
      <c r="P9" s="13"/>
      <c r="Q9" s="19"/>
      <c r="T9" s="13"/>
      <c r="U9" s="32" t="s">
        <v>298</v>
      </c>
      <c r="W9" s="32" t="s">
        <v>148</v>
      </c>
      <c r="Y9" s="32" t="s">
        <v>307</v>
      </c>
      <c r="Z9" s="32" t="s">
        <v>438</v>
      </c>
      <c r="AA9" s="89" t="s">
        <v>401</v>
      </c>
      <c r="AB9" s="89" t="s">
        <v>532</v>
      </c>
      <c r="AC9" s="31"/>
      <c r="AD9" s="31"/>
      <c r="AE9" s="31"/>
      <c r="AF9" s="30"/>
      <c r="AG9" s="53" t="s">
        <v>267</v>
      </c>
      <c r="AI9" s="78"/>
      <c r="AK9" s="51" t="str">
        <f t="shared" si="7"/>
        <v>H</v>
      </c>
      <c r="AP9" s="53" t="s">
        <v>267</v>
      </c>
    </row>
    <row r="10" spans="1:42" ht="13.5" customHeight="1" x14ac:dyDescent="0.2">
      <c r="A10" s="14" t="s">
        <v>233</v>
      </c>
      <c r="B10" s="15"/>
      <c r="C10" s="13" t="str">
        <f t="shared" si="0"/>
        <v/>
      </c>
      <c r="D10" s="13" t="str">
        <f t="shared" si="8"/>
        <v/>
      </c>
      <c r="F10" s="18" t="s">
        <v>114</v>
      </c>
      <c r="G10" s="17"/>
      <c r="H10" s="13" t="str">
        <f t="shared" si="1"/>
        <v/>
      </c>
      <c r="I10" s="13" t="str">
        <f t="shared" si="5"/>
        <v>一般会計</v>
      </c>
      <c r="K10" s="14" t="s">
        <v>236</v>
      </c>
      <c r="L10" s="15"/>
      <c r="M10" s="13" t="str">
        <f t="shared" si="2"/>
        <v/>
      </c>
      <c r="N10" s="13" t="str">
        <f t="shared" si="6"/>
        <v/>
      </c>
      <c r="O10" s="13"/>
      <c r="P10" s="13" t="str">
        <f>S8</f>
        <v>委託・請負</v>
      </c>
      <c r="Q10" s="19"/>
      <c r="T10" s="13"/>
      <c r="W10" s="32" t="s">
        <v>149</v>
      </c>
      <c r="Y10" s="32" t="s">
        <v>308</v>
      </c>
      <c r="Z10" s="32" t="s">
        <v>439</v>
      </c>
      <c r="AA10" s="89" t="s">
        <v>402</v>
      </c>
      <c r="AB10" s="89" t="s">
        <v>533</v>
      </c>
      <c r="AC10" s="31"/>
      <c r="AD10" s="31"/>
      <c r="AE10" s="31"/>
      <c r="AF10" s="30"/>
      <c r="AG10" s="53" t="s">
        <v>255</v>
      </c>
      <c r="AK10" s="51" t="str">
        <f t="shared" si="7"/>
        <v>I</v>
      </c>
      <c r="AP10" s="51" t="s">
        <v>253</v>
      </c>
    </row>
    <row r="11" spans="1:42" ht="13.5" customHeight="1" x14ac:dyDescent="0.2">
      <c r="A11" s="14" t="s">
        <v>90</v>
      </c>
      <c r="B11" s="15"/>
      <c r="C11" s="13" t="str">
        <f t="shared" si="0"/>
        <v/>
      </c>
      <c r="D11" s="13" t="str">
        <f t="shared" si="8"/>
        <v/>
      </c>
      <c r="F11" s="18" t="s">
        <v>115</v>
      </c>
      <c r="G11" s="17"/>
      <c r="H11" s="13" t="str">
        <f t="shared" si="1"/>
        <v/>
      </c>
      <c r="I11" s="13" t="str">
        <f t="shared" si="5"/>
        <v>一般会計</v>
      </c>
      <c r="K11" s="14" t="s">
        <v>108</v>
      </c>
      <c r="L11" s="15" t="s">
        <v>599</v>
      </c>
      <c r="M11" s="13" t="str">
        <f t="shared" si="2"/>
        <v>その他の事項経費</v>
      </c>
      <c r="N11" s="13" t="str">
        <f t="shared" si="6"/>
        <v>その他の事項経費</v>
      </c>
      <c r="O11" s="13"/>
      <c r="P11" s="13"/>
      <c r="Q11" s="19"/>
      <c r="T11" s="13"/>
      <c r="W11" s="32" t="s">
        <v>150</v>
      </c>
      <c r="Y11" s="32" t="s">
        <v>309</v>
      </c>
      <c r="Z11" s="32" t="s">
        <v>440</v>
      </c>
      <c r="AA11" s="89" t="s">
        <v>403</v>
      </c>
      <c r="AB11" s="89" t="s">
        <v>534</v>
      </c>
      <c r="AC11" s="31"/>
      <c r="AD11" s="31"/>
      <c r="AE11" s="31"/>
      <c r="AF11" s="30"/>
      <c r="AG11" s="51" t="s">
        <v>258</v>
      </c>
      <c r="AK11" s="51" t="str">
        <f t="shared" si="7"/>
        <v>J</v>
      </c>
    </row>
    <row r="12" spans="1:42" ht="13.5" customHeight="1" x14ac:dyDescent="0.2">
      <c r="A12" s="14" t="s">
        <v>91</v>
      </c>
      <c r="B12" s="15"/>
      <c r="C12" s="13" t="str">
        <f t="shared" ref="C12:C24" si="9">IF(B12="","",A12)</f>
        <v/>
      </c>
      <c r="D12" s="13" t="str">
        <f t="shared" si="8"/>
        <v/>
      </c>
      <c r="F12" s="18" t="s">
        <v>116</v>
      </c>
      <c r="G12" s="17"/>
      <c r="H12" s="13" t="str">
        <f t="shared" si="1"/>
        <v/>
      </c>
      <c r="I12" s="13" t="str">
        <f t="shared" si="5"/>
        <v>一般会計</v>
      </c>
      <c r="K12" s="13"/>
      <c r="L12" s="13"/>
      <c r="O12" s="13"/>
      <c r="P12" s="13"/>
      <c r="Q12" s="19"/>
      <c r="T12" s="13"/>
      <c r="U12" s="29" t="s">
        <v>559</v>
      </c>
      <c r="W12" s="32" t="s">
        <v>151</v>
      </c>
      <c r="Y12" s="32" t="s">
        <v>310</v>
      </c>
      <c r="Z12" s="32" t="s">
        <v>441</v>
      </c>
      <c r="AA12" s="89" t="s">
        <v>404</v>
      </c>
      <c r="AB12" s="89" t="s">
        <v>535</v>
      </c>
      <c r="AC12" s="31"/>
      <c r="AD12" s="31"/>
      <c r="AE12" s="31"/>
      <c r="AF12" s="30"/>
      <c r="AG12" s="51" t="s">
        <v>256</v>
      </c>
      <c r="AK12" s="51" t="str">
        <f t="shared" si="7"/>
        <v>K</v>
      </c>
    </row>
    <row r="13" spans="1:42" ht="13.5" customHeight="1" x14ac:dyDescent="0.2">
      <c r="A13" s="14" t="s">
        <v>92</v>
      </c>
      <c r="B13" s="15"/>
      <c r="C13" s="13" t="str">
        <f t="shared" si="9"/>
        <v/>
      </c>
      <c r="D13" s="13" t="str">
        <f t="shared" si="8"/>
        <v/>
      </c>
      <c r="F13" s="18" t="s">
        <v>117</v>
      </c>
      <c r="G13" s="17"/>
      <c r="H13" s="13" t="str">
        <f t="shared" si="1"/>
        <v/>
      </c>
      <c r="I13" s="13" t="str">
        <f t="shared" si="5"/>
        <v>一般会計</v>
      </c>
      <c r="K13" s="13" t="str">
        <f>N11</f>
        <v>その他の事項経費</v>
      </c>
      <c r="L13" s="13"/>
      <c r="O13" s="13"/>
      <c r="P13" s="13"/>
      <c r="Q13" s="19"/>
      <c r="T13" s="13"/>
      <c r="U13" s="32" t="s">
        <v>168</v>
      </c>
      <c r="W13" s="32" t="s">
        <v>152</v>
      </c>
      <c r="Y13" s="32" t="s">
        <v>311</v>
      </c>
      <c r="Z13" s="32" t="s">
        <v>442</v>
      </c>
      <c r="AA13" s="89" t="s">
        <v>405</v>
      </c>
      <c r="AB13" s="89" t="s">
        <v>536</v>
      </c>
      <c r="AC13" s="31"/>
      <c r="AD13" s="31"/>
      <c r="AE13" s="31"/>
      <c r="AF13" s="30"/>
      <c r="AG13" s="51" t="s">
        <v>257</v>
      </c>
      <c r="AK13" s="51" t="str">
        <f t="shared" si="7"/>
        <v>L</v>
      </c>
    </row>
    <row r="14" spans="1:42" ht="13.5" customHeight="1" x14ac:dyDescent="0.2">
      <c r="A14" s="14" t="s">
        <v>93</v>
      </c>
      <c r="B14" s="15"/>
      <c r="C14" s="13" t="str">
        <f t="shared" si="9"/>
        <v/>
      </c>
      <c r="D14" s="13" t="str">
        <f t="shared" si="8"/>
        <v/>
      </c>
      <c r="F14" s="18" t="s">
        <v>118</v>
      </c>
      <c r="G14" s="17"/>
      <c r="H14" s="13" t="str">
        <f t="shared" si="1"/>
        <v/>
      </c>
      <c r="I14" s="13" t="str">
        <f t="shared" si="5"/>
        <v>一般会計</v>
      </c>
      <c r="K14" s="13"/>
      <c r="L14" s="13"/>
      <c r="O14" s="13"/>
      <c r="P14" s="13"/>
      <c r="Q14" s="19"/>
      <c r="T14" s="13"/>
      <c r="U14" s="32" t="s">
        <v>560</v>
      </c>
      <c r="W14" s="32" t="s">
        <v>153</v>
      </c>
      <c r="Y14" s="32" t="s">
        <v>312</v>
      </c>
      <c r="Z14" s="32" t="s">
        <v>443</v>
      </c>
      <c r="AA14" s="89" t="s">
        <v>406</v>
      </c>
      <c r="AB14" s="89" t="s">
        <v>537</v>
      </c>
      <c r="AC14" s="31"/>
      <c r="AD14" s="31"/>
      <c r="AE14" s="31"/>
      <c r="AF14" s="30"/>
      <c r="AG14" s="78"/>
      <c r="AK14" s="51" t="str">
        <f t="shared" si="7"/>
        <v>M</v>
      </c>
    </row>
    <row r="15" spans="1:42" ht="13.5" customHeight="1" x14ac:dyDescent="0.2">
      <c r="A15" s="14" t="s">
        <v>94</v>
      </c>
      <c r="B15" s="15"/>
      <c r="C15" s="13" t="str">
        <f t="shared" si="9"/>
        <v/>
      </c>
      <c r="D15" s="13" t="str">
        <f t="shared" si="8"/>
        <v/>
      </c>
      <c r="F15" s="18" t="s">
        <v>119</v>
      </c>
      <c r="G15" s="17"/>
      <c r="H15" s="13" t="str">
        <f t="shared" si="1"/>
        <v/>
      </c>
      <c r="I15" s="13" t="str">
        <f t="shared" si="5"/>
        <v>一般会計</v>
      </c>
      <c r="K15" s="13"/>
      <c r="L15" s="13"/>
      <c r="O15" s="13"/>
      <c r="P15" s="13"/>
      <c r="Q15" s="19"/>
      <c r="T15" s="13"/>
      <c r="U15" s="32" t="s">
        <v>561</v>
      </c>
      <c r="W15" s="32" t="s">
        <v>154</v>
      </c>
      <c r="Y15" s="32" t="s">
        <v>313</v>
      </c>
      <c r="Z15" s="32" t="s">
        <v>444</v>
      </c>
      <c r="AA15" s="89" t="s">
        <v>407</v>
      </c>
      <c r="AB15" s="89" t="s">
        <v>538</v>
      </c>
      <c r="AC15" s="31"/>
      <c r="AD15" s="31"/>
      <c r="AE15" s="31"/>
      <c r="AF15" s="30"/>
      <c r="AG15" s="79"/>
      <c r="AK15" s="51" t="str">
        <f t="shared" si="7"/>
        <v>N</v>
      </c>
    </row>
    <row r="16" spans="1:42" ht="13.5" customHeight="1" x14ac:dyDescent="0.2">
      <c r="A16" s="14" t="s">
        <v>95</v>
      </c>
      <c r="B16" s="15"/>
      <c r="C16" s="13" t="str">
        <f t="shared" si="9"/>
        <v/>
      </c>
      <c r="D16" s="13" t="str">
        <f t="shared" si="8"/>
        <v/>
      </c>
      <c r="F16" s="18" t="s">
        <v>120</v>
      </c>
      <c r="G16" s="17"/>
      <c r="H16" s="13" t="str">
        <f t="shared" si="1"/>
        <v/>
      </c>
      <c r="I16" s="13" t="str">
        <f t="shared" si="5"/>
        <v>一般会計</v>
      </c>
      <c r="K16" s="13"/>
      <c r="L16" s="13"/>
      <c r="O16" s="13"/>
      <c r="P16" s="13"/>
      <c r="Q16" s="19"/>
      <c r="T16" s="13"/>
      <c r="U16" s="32" t="s">
        <v>562</v>
      </c>
      <c r="W16" s="32" t="s">
        <v>155</v>
      </c>
      <c r="Y16" s="32" t="s">
        <v>314</v>
      </c>
      <c r="Z16" s="32" t="s">
        <v>445</v>
      </c>
      <c r="AA16" s="89" t="s">
        <v>408</v>
      </c>
      <c r="AB16" s="89" t="s">
        <v>539</v>
      </c>
      <c r="AC16" s="31"/>
      <c r="AD16" s="31"/>
      <c r="AE16" s="31"/>
      <c r="AF16" s="30"/>
      <c r="AG16" s="79"/>
      <c r="AK16" s="51" t="str">
        <f t="shared" si="7"/>
        <v>O</v>
      </c>
    </row>
    <row r="17" spans="1:37" ht="13.5" customHeight="1" x14ac:dyDescent="0.2">
      <c r="A17" s="14" t="s">
        <v>96</v>
      </c>
      <c r="B17" s="15"/>
      <c r="C17" s="13" t="str">
        <f t="shared" si="9"/>
        <v/>
      </c>
      <c r="D17" s="13" t="str">
        <f t="shared" si="8"/>
        <v/>
      </c>
      <c r="F17" s="18" t="s">
        <v>121</v>
      </c>
      <c r="G17" s="17"/>
      <c r="H17" s="13" t="str">
        <f t="shared" si="1"/>
        <v/>
      </c>
      <c r="I17" s="13" t="str">
        <f t="shared" si="5"/>
        <v>一般会計</v>
      </c>
      <c r="K17" s="13"/>
      <c r="L17" s="13"/>
      <c r="O17" s="13"/>
      <c r="P17" s="13"/>
      <c r="Q17" s="19"/>
      <c r="T17" s="13"/>
      <c r="U17" s="32" t="s">
        <v>563</v>
      </c>
      <c r="W17" s="32" t="s">
        <v>156</v>
      </c>
      <c r="Y17" s="32" t="s">
        <v>315</v>
      </c>
      <c r="Z17" s="32" t="s">
        <v>446</v>
      </c>
      <c r="AA17" s="89" t="s">
        <v>409</v>
      </c>
      <c r="AB17" s="89" t="s">
        <v>540</v>
      </c>
      <c r="AC17" s="31"/>
      <c r="AD17" s="31"/>
      <c r="AE17" s="31"/>
      <c r="AF17" s="30"/>
      <c r="AG17" s="79"/>
      <c r="AK17" s="51" t="str">
        <f t="shared" si="7"/>
        <v>P</v>
      </c>
    </row>
    <row r="18" spans="1:37" ht="13.5" customHeight="1" x14ac:dyDescent="0.2">
      <c r="A18" s="14" t="s">
        <v>97</v>
      </c>
      <c r="B18" s="15" t="s">
        <v>599</v>
      </c>
      <c r="C18" s="13" t="str">
        <f t="shared" si="9"/>
        <v>ＩＴ戦略</v>
      </c>
      <c r="D18" s="13" t="str">
        <f t="shared" si="8"/>
        <v>ＩＴ戦略</v>
      </c>
      <c r="F18" s="18" t="s">
        <v>122</v>
      </c>
      <c r="G18" s="17"/>
      <c r="H18" s="13" t="str">
        <f t="shared" si="1"/>
        <v/>
      </c>
      <c r="I18" s="13" t="str">
        <f t="shared" si="5"/>
        <v>一般会計</v>
      </c>
      <c r="K18" s="13"/>
      <c r="L18" s="13"/>
      <c r="O18" s="13"/>
      <c r="P18" s="13"/>
      <c r="Q18" s="19"/>
      <c r="T18" s="13"/>
      <c r="U18" s="32" t="s">
        <v>564</v>
      </c>
      <c r="W18" s="32" t="s">
        <v>157</v>
      </c>
      <c r="Y18" s="32" t="s">
        <v>316</v>
      </c>
      <c r="Z18" s="32" t="s">
        <v>447</v>
      </c>
      <c r="AA18" s="89" t="s">
        <v>410</v>
      </c>
      <c r="AB18" s="89" t="s">
        <v>541</v>
      </c>
      <c r="AC18" s="31"/>
      <c r="AD18" s="31"/>
      <c r="AE18" s="31"/>
      <c r="AF18" s="30"/>
      <c r="AK18" s="51" t="str">
        <f t="shared" si="7"/>
        <v>Q</v>
      </c>
    </row>
    <row r="19" spans="1:37" ht="13.5" customHeight="1" x14ac:dyDescent="0.2">
      <c r="A19" s="14" t="s">
        <v>98</v>
      </c>
      <c r="B19" s="15"/>
      <c r="C19" s="13" t="str">
        <f t="shared" si="9"/>
        <v/>
      </c>
      <c r="D19" s="13" t="str">
        <f t="shared" si="8"/>
        <v>ＩＴ戦略</v>
      </c>
      <c r="F19" s="18" t="s">
        <v>123</v>
      </c>
      <c r="G19" s="17"/>
      <c r="H19" s="13" t="str">
        <f t="shared" si="1"/>
        <v/>
      </c>
      <c r="I19" s="13" t="str">
        <f t="shared" si="5"/>
        <v>一般会計</v>
      </c>
      <c r="K19" s="13"/>
      <c r="L19" s="13"/>
      <c r="O19" s="13"/>
      <c r="P19" s="13"/>
      <c r="Q19" s="19"/>
      <c r="T19" s="13"/>
      <c r="U19" s="32" t="s">
        <v>565</v>
      </c>
      <c r="W19" s="32" t="s">
        <v>158</v>
      </c>
      <c r="Y19" s="32" t="s">
        <v>317</v>
      </c>
      <c r="Z19" s="32" t="s">
        <v>448</v>
      </c>
      <c r="AA19" s="89" t="s">
        <v>411</v>
      </c>
      <c r="AB19" s="89" t="s">
        <v>542</v>
      </c>
      <c r="AC19" s="31"/>
      <c r="AD19" s="31"/>
      <c r="AE19" s="31"/>
      <c r="AF19" s="30"/>
      <c r="AK19" s="51" t="str">
        <f t="shared" si="7"/>
        <v>R</v>
      </c>
    </row>
    <row r="20" spans="1:37" ht="13.5" customHeight="1" x14ac:dyDescent="0.2">
      <c r="A20" s="14" t="s">
        <v>222</v>
      </c>
      <c r="B20" s="15"/>
      <c r="C20" s="13" t="str">
        <f t="shared" si="9"/>
        <v/>
      </c>
      <c r="D20" s="13" t="str">
        <f t="shared" si="8"/>
        <v>ＩＴ戦略</v>
      </c>
      <c r="F20" s="18" t="s">
        <v>221</v>
      </c>
      <c r="G20" s="17"/>
      <c r="H20" s="13" t="str">
        <f t="shared" si="1"/>
        <v/>
      </c>
      <c r="I20" s="13" t="str">
        <f t="shared" si="5"/>
        <v>一般会計</v>
      </c>
      <c r="K20" s="13"/>
      <c r="L20" s="13"/>
      <c r="O20" s="13"/>
      <c r="P20" s="13"/>
      <c r="Q20" s="19"/>
      <c r="T20" s="13"/>
      <c r="U20" s="32" t="s">
        <v>566</v>
      </c>
      <c r="W20" s="32" t="s">
        <v>159</v>
      </c>
      <c r="Y20" s="32" t="s">
        <v>318</v>
      </c>
      <c r="Z20" s="32" t="s">
        <v>449</v>
      </c>
      <c r="AA20" s="89" t="s">
        <v>412</v>
      </c>
      <c r="AB20" s="89" t="s">
        <v>543</v>
      </c>
      <c r="AC20" s="31"/>
      <c r="AD20" s="31"/>
      <c r="AE20" s="31"/>
      <c r="AF20" s="30"/>
      <c r="AK20" s="51" t="str">
        <f t="shared" si="7"/>
        <v>S</v>
      </c>
    </row>
    <row r="21" spans="1:37" ht="13.5" customHeight="1" x14ac:dyDescent="0.2">
      <c r="A21" s="14" t="s">
        <v>223</v>
      </c>
      <c r="B21" s="15"/>
      <c r="C21" s="13" t="str">
        <f t="shared" si="9"/>
        <v/>
      </c>
      <c r="D21" s="13" t="str">
        <f t="shared" si="8"/>
        <v>ＩＴ戦略</v>
      </c>
      <c r="F21" s="18" t="s">
        <v>124</v>
      </c>
      <c r="G21" s="17"/>
      <c r="H21" s="13" t="str">
        <f t="shared" si="1"/>
        <v/>
      </c>
      <c r="I21" s="13" t="str">
        <f t="shared" si="5"/>
        <v>一般会計</v>
      </c>
      <c r="K21" s="13"/>
      <c r="L21" s="13"/>
      <c r="O21" s="13"/>
      <c r="P21" s="13"/>
      <c r="Q21" s="19"/>
      <c r="T21" s="13"/>
      <c r="U21" s="32" t="s">
        <v>567</v>
      </c>
      <c r="W21" s="32" t="s">
        <v>160</v>
      </c>
      <c r="Y21" s="32" t="s">
        <v>319</v>
      </c>
      <c r="Z21" s="32" t="s">
        <v>450</v>
      </c>
      <c r="AA21" s="89" t="s">
        <v>413</v>
      </c>
      <c r="AB21" s="89" t="s">
        <v>544</v>
      </c>
      <c r="AC21" s="31"/>
      <c r="AD21" s="31"/>
      <c r="AE21" s="31"/>
      <c r="AF21" s="30"/>
      <c r="AK21" s="51" t="str">
        <f t="shared" si="7"/>
        <v>T</v>
      </c>
    </row>
    <row r="22" spans="1:37" ht="13.5" customHeight="1" x14ac:dyDescent="0.2">
      <c r="A22" s="14" t="s">
        <v>224</v>
      </c>
      <c r="B22" s="15"/>
      <c r="C22" s="13" t="str">
        <f t="shared" si="9"/>
        <v/>
      </c>
      <c r="D22" s="13" t="str">
        <f>IF(C22="",D21,IF(D21&lt;&gt;"",CONCATENATE(D21,"、",C22),C22))</f>
        <v>ＩＴ戦略</v>
      </c>
      <c r="F22" s="18" t="s">
        <v>125</v>
      </c>
      <c r="G22" s="17"/>
      <c r="H22" s="13" t="str">
        <f t="shared" si="1"/>
        <v/>
      </c>
      <c r="I22" s="13" t="str">
        <f t="shared" si="5"/>
        <v>一般会計</v>
      </c>
      <c r="K22" s="13"/>
      <c r="L22" s="13"/>
      <c r="O22" s="13"/>
      <c r="P22" s="13"/>
      <c r="Q22" s="19"/>
      <c r="T22" s="13"/>
      <c r="U22" s="32" t="s">
        <v>568</v>
      </c>
      <c r="W22" s="32" t="s">
        <v>161</v>
      </c>
      <c r="Y22" s="32" t="s">
        <v>320</v>
      </c>
      <c r="Z22" s="32" t="s">
        <v>451</v>
      </c>
      <c r="AA22" s="89" t="s">
        <v>414</v>
      </c>
      <c r="AB22" s="89" t="s">
        <v>545</v>
      </c>
      <c r="AC22" s="31"/>
      <c r="AD22" s="31"/>
      <c r="AE22" s="31"/>
      <c r="AF22" s="30"/>
      <c r="AK22" s="51" t="str">
        <f t="shared" si="7"/>
        <v>U</v>
      </c>
    </row>
    <row r="23" spans="1:37" ht="13.5" customHeight="1" x14ac:dyDescent="0.2">
      <c r="A23" s="14" t="s">
        <v>225</v>
      </c>
      <c r="B23" s="15"/>
      <c r="C23" s="13" t="str">
        <f t="shared" si="9"/>
        <v/>
      </c>
      <c r="D23" s="13" t="str">
        <f>IF(C23="",D22,IF(D22&lt;&gt;"",CONCATENATE(D22,"、",C23),C23))</f>
        <v>ＩＴ戦略</v>
      </c>
      <c r="F23" s="18" t="s">
        <v>126</v>
      </c>
      <c r="G23" s="17"/>
      <c r="H23" s="13" t="str">
        <f t="shared" si="1"/>
        <v/>
      </c>
      <c r="I23" s="13" t="str">
        <f t="shared" si="5"/>
        <v>一般会計</v>
      </c>
      <c r="K23" s="13"/>
      <c r="L23" s="13"/>
      <c r="O23" s="13"/>
      <c r="P23" s="13"/>
      <c r="Q23" s="19"/>
      <c r="T23" s="13"/>
      <c r="U23" s="32" t="s">
        <v>569</v>
      </c>
      <c r="W23" s="32" t="s">
        <v>584</v>
      </c>
      <c r="Y23" s="32" t="s">
        <v>321</v>
      </c>
      <c r="Z23" s="32" t="s">
        <v>452</v>
      </c>
      <c r="AA23" s="89" t="s">
        <v>415</v>
      </c>
      <c r="AB23" s="89" t="s">
        <v>546</v>
      </c>
      <c r="AC23" s="31"/>
      <c r="AD23" s="31"/>
      <c r="AE23" s="31"/>
      <c r="AF23" s="30"/>
      <c r="AK23" s="51" t="str">
        <f t="shared" si="7"/>
        <v>V</v>
      </c>
    </row>
    <row r="24" spans="1:37" ht="13.5" customHeight="1" x14ac:dyDescent="0.2">
      <c r="A24" s="84" t="s">
        <v>289</v>
      </c>
      <c r="B24" s="15"/>
      <c r="C24" s="13" t="str">
        <f t="shared" si="9"/>
        <v/>
      </c>
      <c r="D24" s="13" t="str">
        <f>IF(C24="",D23,IF(D23&lt;&gt;"",CONCATENATE(D23,"、",C24),C24))</f>
        <v>ＩＴ戦略</v>
      </c>
      <c r="F24" s="18" t="s">
        <v>293</v>
      </c>
      <c r="G24" s="17"/>
      <c r="H24" s="13" t="str">
        <f t="shared" si="1"/>
        <v/>
      </c>
      <c r="I24" s="13" t="str">
        <f t="shared" si="5"/>
        <v>一般会計</v>
      </c>
      <c r="K24" s="13"/>
      <c r="L24" s="13"/>
      <c r="O24" s="13"/>
      <c r="P24" s="13"/>
      <c r="Q24" s="19"/>
      <c r="T24" s="13"/>
      <c r="U24" s="32" t="s">
        <v>570</v>
      </c>
      <c r="Y24" s="32" t="s">
        <v>322</v>
      </c>
      <c r="Z24" s="32" t="s">
        <v>453</v>
      </c>
      <c r="AA24" s="89" t="s">
        <v>416</v>
      </c>
      <c r="AB24" s="89" t="s">
        <v>547</v>
      </c>
      <c r="AC24" s="31"/>
      <c r="AD24" s="31"/>
      <c r="AE24" s="31"/>
      <c r="AF24" s="30"/>
      <c r="AK24" s="51" t="str">
        <f>CHAR(CODE(AK23)+1)</f>
        <v>W</v>
      </c>
    </row>
    <row r="25" spans="1:37" ht="13.5" customHeight="1" x14ac:dyDescent="0.2">
      <c r="A25" s="86"/>
      <c r="B25" s="85"/>
      <c r="F25" s="18" t="s">
        <v>127</v>
      </c>
      <c r="G25" s="17"/>
      <c r="H25" s="13" t="str">
        <f t="shared" si="1"/>
        <v/>
      </c>
      <c r="I25" s="13" t="str">
        <f t="shared" si="5"/>
        <v>一般会計</v>
      </c>
      <c r="K25" s="13"/>
      <c r="L25" s="13"/>
      <c r="O25" s="13"/>
      <c r="P25" s="13"/>
      <c r="Q25" s="19"/>
      <c r="T25" s="13"/>
      <c r="U25" s="32" t="s">
        <v>571</v>
      </c>
      <c r="Y25" s="32" t="s">
        <v>323</v>
      </c>
      <c r="Z25" s="32" t="s">
        <v>454</v>
      </c>
      <c r="AA25" s="89" t="s">
        <v>417</v>
      </c>
      <c r="AB25" s="89" t="s">
        <v>548</v>
      </c>
      <c r="AC25" s="31"/>
      <c r="AD25" s="31"/>
      <c r="AE25" s="31"/>
      <c r="AF25" s="30"/>
      <c r="AK25" s="51" t="str">
        <f t="shared" si="7"/>
        <v>X</v>
      </c>
    </row>
    <row r="26" spans="1:37" ht="13.5" customHeight="1" x14ac:dyDescent="0.2">
      <c r="A26" s="83"/>
      <c r="B26" s="82"/>
      <c r="F26" s="18" t="s">
        <v>128</v>
      </c>
      <c r="G26" s="17"/>
      <c r="H26" s="13" t="str">
        <f t="shared" si="1"/>
        <v/>
      </c>
      <c r="I26" s="13" t="str">
        <f t="shared" si="5"/>
        <v>一般会計</v>
      </c>
      <c r="K26" s="13"/>
      <c r="L26" s="13"/>
      <c r="O26" s="13"/>
      <c r="P26" s="13"/>
      <c r="Q26" s="19"/>
      <c r="T26" s="13"/>
      <c r="U26" s="32" t="s">
        <v>572</v>
      </c>
      <c r="Y26" s="32" t="s">
        <v>324</v>
      </c>
      <c r="Z26" s="32" t="s">
        <v>455</v>
      </c>
      <c r="AA26" s="89" t="s">
        <v>418</v>
      </c>
      <c r="AB26" s="89" t="s">
        <v>549</v>
      </c>
      <c r="AC26" s="31"/>
      <c r="AD26" s="31"/>
      <c r="AE26" s="31"/>
      <c r="AF26" s="30"/>
      <c r="AK26" s="51" t="str">
        <f t="shared" si="7"/>
        <v>Y</v>
      </c>
    </row>
    <row r="27" spans="1:37" ht="13.5" customHeight="1" x14ac:dyDescent="0.2">
      <c r="A27" s="13" t="str">
        <f>IF(D24="", "-", D24)</f>
        <v>ＩＴ戦略</v>
      </c>
      <c r="B27" s="13"/>
      <c r="F27" s="18" t="s">
        <v>129</v>
      </c>
      <c r="G27" s="17"/>
      <c r="H27" s="13" t="str">
        <f t="shared" si="1"/>
        <v/>
      </c>
      <c r="I27" s="13" t="str">
        <f t="shared" si="5"/>
        <v>一般会計</v>
      </c>
      <c r="K27" s="13"/>
      <c r="L27" s="13"/>
      <c r="O27" s="13"/>
      <c r="P27" s="13"/>
      <c r="Q27" s="19"/>
      <c r="T27" s="13"/>
      <c r="U27" s="32" t="s">
        <v>573</v>
      </c>
      <c r="Y27" s="32" t="s">
        <v>325</v>
      </c>
      <c r="Z27" s="32" t="s">
        <v>456</v>
      </c>
      <c r="AA27" s="89" t="s">
        <v>419</v>
      </c>
      <c r="AB27" s="89" t="s">
        <v>550</v>
      </c>
      <c r="AC27" s="31"/>
      <c r="AD27" s="31"/>
      <c r="AE27" s="31"/>
      <c r="AF27" s="30"/>
      <c r="AK27" s="51" t="str">
        <f>CHAR(CODE(AK26)+1)</f>
        <v>Z</v>
      </c>
    </row>
    <row r="28" spans="1:37" ht="13.5" customHeight="1" x14ac:dyDescent="0.2">
      <c r="B28" s="13"/>
      <c r="F28" s="18" t="s">
        <v>130</v>
      </c>
      <c r="G28" s="17"/>
      <c r="H28" s="13" t="str">
        <f t="shared" si="1"/>
        <v/>
      </c>
      <c r="I28" s="13" t="str">
        <f t="shared" si="5"/>
        <v>一般会計</v>
      </c>
      <c r="K28" s="13"/>
      <c r="L28" s="13"/>
      <c r="O28" s="13"/>
      <c r="P28" s="13"/>
      <c r="Q28" s="19"/>
      <c r="T28" s="13"/>
      <c r="U28" s="32" t="s">
        <v>574</v>
      </c>
      <c r="Y28" s="32" t="s">
        <v>326</v>
      </c>
      <c r="Z28" s="32" t="s">
        <v>457</v>
      </c>
      <c r="AA28" s="89" t="s">
        <v>420</v>
      </c>
      <c r="AB28" s="89" t="s">
        <v>551</v>
      </c>
      <c r="AC28" s="31"/>
      <c r="AD28" s="31"/>
      <c r="AE28" s="31"/>
      <c r="AF28" s="30"/>
      <c r="AK28" s="51" t="s">
        <v>201</v>
      </c>
    </row>
    <row r="29" spans="1:37" ht="13.5" customHeight="1" x14ac:dyDescent="0.2">
      <c r="A29" s="13"/>
      <c r="B29" s="13"/>
      <c r="F29" s="18" t="s">
        <v>213</v>
      </c>
      <c r="G29" s="17"/>
      <c r="H29" s="13" t="str">
        <f t="shared" si="1"/>
        <v/>
      </c>
      <c r="I29" s="13" t="str">
        <f t="shared" si="5"/>
        <v>一般会計</v>
      </c>
      <c r="K29" s="13"/>
      <c r="L29" s="13"/>
      <c r="O29" s="13"/>
      <c r="P29" s="13"/>
      <c r="Q29" s="19"/>
      <c r="T29" s="13"/>
      <c r="U29" s="32" t="s">
        <v>575</v>
      </c>
      <c r="Y29" s="32" t="s">
        <v>327</v>
      </c>
      <c r="Z29" s="32" t="s">
        <v>458</v>
      </c>
      <c r="AA29" s="89" t="s">
        <v>421</v>
      </c>
      <c r="AB29" s="89" t="s">
        <v>552</v>
      </c>
      <c r="AC29" s="31"/>
      <c r="AD29" s="31"/>
      <c r="AE29" s="31"/>
      <c r="AF29" s="30"/>
      <c r="AK29" s="51" t="str">
        <f t="shared" si="7"/>
        <v>b</v>
      </c>
    </row>
    <row r="30" spans="1:37" ht="13.5" customHeight="1" x14ac:dyDescent="0.2">
      <c r="A30" s="13"/>
      <c r="B30" s="13"/>
      <c r="F30" s="18" t="s">
        <v>214</v>
      </c>
      <c r="G30" s="17"/>
      <c r="H30" s="13" t="str">
        <f t="shared" si="1"/>
        <v/>
      </c>
      <c r="I30" s="13" t="str">
        <f t="shared" si="5"/>
        <v>一般会計</v>
      </c>
      <c r="K30" s="13"/>
      <c r="L30" s="13"/>
      <c r="O30" s="13"/>
      <c r="P30" s="13"/>
      <c r="Q30" s="19"/>
      <c r="T30" s="13"/>
      <c r="U30" s="32" t="s">
        <v>576</v>
      </c>
      <c r="Y30" s="32" t="s">
        <v>328</v>
      </c>
      <c r="Z30" s="32" t="s">
        <v>459</v>
      </c>
      <c r="AA30" s="89" t="s">
        <v>422</v>
      </c>
      <c r="AB30" s="89" t="s">
        <v>553</v>
      </c>
      <c r="AC30" s="31"/>
      <c r="AD30" s="31"/>
      <c r="AE30" s="31"/>
      <c r="AF30" s="30"/>
      <c r="AK30" s="51" t="str">
        <f t="shared" si="7"/>
        <v>c</v>
      </c>
    </row>
    <row r="31" spans="1:37" ht="13.5" customHeight="1" x14ac:dyDescent="0.2">
      <c r="A31" s="13"/>
      <c r="B31" s="13"/>
      <c r="F31" s="18" t="s">
        <v>215</v>
      </c>
      <c r="G31" s="17"/>
      <c r="H31" s="13" t="str">
        <f t="shared" si="1"/>
        <v/>
      </c>
      <c r="I31" s="13" t="str">
        <f t="shared" si="5"/>
        <v>一般会計</v>
      </c>
      <c r="K31" s="13"/>
      <c r="L31" s="13"/>
      <c r="O31" s="13"/>
      <c r="P31" s="13"/>
      <c r="Q31" s="19"/>
      <c r="T31" s="13"/>
      <c r="U31" s="32" t="s">
        <v>577</v>
      </c>
      <c r="Y31" s="32" t="s">
        <v>329</v>
      </c>
      <c r="Z31" s="32" t="s">
        <v>460</v>
      </c>
      <c r="AA31" s="89" t="s">
        <v>423</v>
      </c>
      <c r="AB31" s="89" t="s">
        <v>554</v>
      </c>
      <c r="AC31" s="31"/>
      <c r="AD31" s="31"/>
      <c r="AE31" s="31"/>
      <c r="AF31" s="30"/>
      <c r="AK31" s="51" t="str">
        <f t="shared" si="7"/>
        <v>d</v>
      </c>
    </row>
    <row r="32" spans="1:37" ht="13.5" customHeight="1" x14ac:dyDescent="0.2">
      <c r="A32" s="13"/>
      <c r="B32" s="13"/>
      <c r="F32" s="18" t="s">
        <v>216</v>
      </c>
      <c r="G32" s="17"/>
      <c r="H32" s="13" t="str">
        <f t="shared" si="1"/>
        <v/>
      </c>
      <c r="I32" s="13" t="str">
        <f t="shared" si="5"/>
        <v>一般会計</v>
      </c>
      <c r="K32" s="13"/>
      <c r="L32" s="13"/>
      <c r="O32" s="13"/>
      <c r="P32" s="13"/>
      <c r="Q32" s="19"/>
      <c r="T32" s="13"/>
      <c r="U32" s="32" t="s">
        <v>578</v>
      </c>
      <c r="Y32" s="32" t="s">
        <v>330</v>
      </c>
      <c r="Z32" s="32" t="s">
        <v>461</v>
      </c>
      <c r="AA32" s="89" t="s">
        <v>67</v>
      </c>
      <c r="AB32" s="89" t="s">
        <v>67</v>
      </c>
      <c r="AC32" s="31"/>
      <c r="AD32" s="31"/>
      <c r="AE32" s="31"/>
      <c r="AF32" s="30"/>
      <c r="AK32" s="51" t="str">
        <f t="shared" si="7"/>
        <v>e</v>
      </c>
    </row>
    <row r="33" spans="1:37" ht="13.5" customHeight="1" x14ac:dyDescent="0.2">
      <c r="A33" s="13"/>
      <c r="B33" s="13"/>
      <c r="F33" s="18" t="s">
        <v>217</v>
      </c>
      <c r="G33" s="17"/>
      <c r="H33" s="13" t="str">
        <f t="shared" si="1"/>
        <v/>
      </c>
      <c r="I33" s="13" t="str">
        <f t="shared" si="5"/>
        <v>一般会計</v>
      </c>
      <c r="K33" s="13"/>
      <c r="L33" s="13"/>
      <c r="O33" s="13"/>
      <c r="P33" s="13"/>
      <c r="Q33" s="19"/>
      <c r="T33" s="13"/>
      <c r="U33" s="32" t="s">
        <v>579</v>
      </c>
      <c r="Y33" s="32" t="s">
        <v>331</v>
      </c>
      <c r="Z33" s="32" t="s">
        <v>462</v>
      </c>
      <c r="AA33" s="74"/>
      <c r="AB33" s="31"/>
      <c r="AC33" s="31"/>
      <c r="AD33" s="31"/>
      <c r="AE33" s="31"/>
      <c r="AF33" s="30"/>
      <c r="AK33" s="51" t="str">
        <f t="shared" si="7"/>
        <v>f</v>
      </c>
    </row>
    <row r="34" spans="1:37" ht="13.5" customHeight="1" x14ac:dyDescent="0.2">
      <c r="A34" s="13"/>
      <c r="B34" s="13"/>
      <c r="F34" s="18" t="s">
        <v>218</v>
      </c>
      <c r="G34" s="17"/>
      <c r="H34" s="13" t="str">
        <f t="shared" si="1"/>
        <v/>
      </c>
      <c r="I34" s="13" t="str">
        <f t="shared" si="5"/>
        <v>一般会計</v>
      </c>
      <c r="K34" s="13"/>
      <c r="L34" s="13"/>
      <c r="O34" s="13"/>
      <c r="P34" s="13"/>
      <c r="Q34" s="19"/>
      <c r="T34" s="13"/>
      <c r="U34" s="32" t="s">
        <v>580</v>
      </c>
      <c r="Y34" s="32" t="s">
        <v>332</v>
      </c>
      <c r="Z34" s="32" t="s">
        <v>463</v>
      </c>
      <c r="AB34" s="31"/>
      <c r="AC34" s="31"/>
      <c r="AD34" s="31"/>
      <c r="AE34" s="31"/>
      <c r="AF34" s="30"/>
      <c r="AK34" s="51" t="str">
        <f t="shared" si="7"/>
        <v>g</v>
      </c>
    </row>
    <row r="35" spans="1:37" ht="13.5" customHeight="1" x14ac:dyDescent="0.2">
      <c r="A35" s="13"/>
      <c r="B35" s="13"/>
      <c r="F35" s="18" t="s">
        <v>219</v>
      </c>
      <c r="G35" s="17"/>
      <c r="H35" s="13" t="str">
        <f t="shared" si="1"/>
        <v/>
      </c>
      <c r="I35" s="13" t="str">
        <f t="shared" si="5"/>
        <v>一般会計</v>
      </c>
      <c r="K35" s="13"/>
      <c r="L35" s="13"/>
      <c r="O35" s="13"/>
      <c r="P35" s="13"/>
      <c r="Q35" s="19"/>
      <c r="T35" s="13"/>
      <c r="Y35" s="32" t="s">
        <v>333</v>
      </c>
      <c r="Z35" s="32" t="s">
        <v>464</v>
      </c>
      <c r="AC35" s="31"/>
      <c r="AF35" s="30"/>
      <c r="AK35" s="51" t="str">
        <f t="shared" si="7"/>
        <v>h</v>
      </c>
    </row>
    <row r="36" spans="1:37" ht="13.5" customHeight="1" x14ac:dyDescent="0.2">
      <c r="A36" s="13"/>
      <c r="B36" s="13"/>
      <c r="F36" s="18" t="s">
        <v>220</v>
      </c>
      <c r="G36" s="17"/>
      <c r="H36" s="13" t="str">
        <f t="shared" si="1"/>
        <v/>
      </c>
      <c r="I36" s="13" t="str">
        <f t="shared" si="5"/>
        <v>一般会計</v>
      </c>
      <c r="K36" s="13"/>
      <c r="L36" s="13"/>
      <c r="O36" s="13"/>
      <c r="P36" s="13"/>
      <c r="Q36" s="19"/>
      <c r="T36" s="13"/>
      <c r="U36" s="32" t="s">
        <v>581</v>
      </c>
      <c r="Y36" s="32" t="s">
        <v>334</v>
      </c>
      <c r="Z36" s="32" t="s">
        <v>465</v>
      </c>
      <c r="AF36" s="30"/>
      <c r="AK36" s="51"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335</v>
      </c>
      <c r="Z37" s="32" t="s">
        <v>466</v>
      </c>
      <c r="AF37" s="30"/>
      <c r="AK37" s="51" t="str">
        <f t="shared" si="7"/>
        <v>j</v>
      </c>
    </row>
    <row r="38" spans="1:37" x14ac:dyDescent="0.2">
      <c r="A38" s="13"/>
      <c r="B38" s="13"/>
      <c r="F38" s="13"/>
      <c r="G38" s="19"/>
      <c r="K38" s="13"/>
      <c r="L38" s="13"/>
      <c r="O38" s="13"/>
      <c r="P38" s="13"/>
      <c r="Q38" s="19"/>
      <c r="T38" s="13"/>
      <c r="U38" s="32" t="s">
        <v>275</v>
      </c>
      <c r="Y38" s="32" t="s">
        <v>336</v>
      </c>
      <c r="Z38" s="32" t="s">
        <v>467</v>
      </c>
      <c r="AF38" s="30"/>
      <c r="AK38" s="51" t="str">
        <f t="shared" si="7"/>
        <v>k</v>
      </c>
    </row>
    <row r="39" spans="1:37" x14ac:dyDescent="0.2">
      <c r="A39" s="13"/>
      <c r="B39" s="13"/>
      <c r="F39" s="13" t="str">
        <f>I37</f>
        <v>一般会計</v>
      </c>
      <c r="G39" s="19"/>
      <c r="K39" s="13"/>
      <c r="L39" s="13"/>
      <c r="O39" s="13"/>
      <c r="P39" s="13"/>
      <c r="Q39" s="19"/>
      <c r="T39" s="13"/>
      <c r="U39" s="32" t="s">
        <v>285</v>
      </c>
      <c r="Y39" s="32" t="s">
        <v>337</v>
      </c>
      <c r="Z39" s="32" t="s">
        <v>468</v>
      </c>
      <c r="AF39" s="30"/>
      <c r="AK39" s="51" t="str">
        <f t="shared" si="7"/>
        <v>l</v>
      </c>
    </row>
    <row r="40" spans="1:37" x14ac:dyDescent="0.2">
      <c r="A40" s="13"/>
      <c r="B40" s="13"/>
      <c r="F40" s="13"/>
      <c r="G40" s="19"/>
      <c r="K40" s="13"/>
      <c r="L40" s="13"/>
      <c r="O40" s="13"/>
      <c r="P40" s="13"/>
      <c r="Q40" s="19"/>
      <c r="T40" s="13"/>
      <c r="Y40" s="32" t="s">
        <v>338</v>
      </c>
      <c r="Z40" s="32" t="s">
        <v>469</v>
      </c>
      <c r="AF40" s="30"/>
      <c r="AK40" s="51" t="str">
        <f t="shared" si="7"/>
        <v>m</v>
      </c>
    </row>
    <row r="41" spans="1:37" x14ac:dyDescent="0.2">
      <c r="A41" s="13"/>
      <c r="B41" s="13"/>
      <c r="F41" s="13"/>
      <c r="G41" s="19"/>
      <c r="K41" s="13"/>
      <c r="L41" s="13"/>
      <c r="O41" s="13"/>
      <c r="P41" s="13"/>
      <c r="Q41" s="19"/>
      <c r="T41" s="13"/>
      <c r="Y41" s="32" t="s">
        <v>339</v>
      </c>
      <c r="Z41" s="32" t="s">
        <v>470</v>
      </c>
      <c r="AF41" s="30"/>
      <c r="AK41" s="51" t="str">
        <f t="shared" si="7"/>
        <v>n</v>
      </c>
    </row>
    <row r="42" spans="1:37" x14ac:dyDescent="0.2">
      <c r="A42" s="13"/>
      <c r="B42" s="13"/>
      <c r="F42" s="13"/>
      <c r="G42" s="19"/>
      <c r="K42" s="13"/>
      <c r="L42" s="13"/>
      <c r="O42" s="13"/>
      <c r="P42" s="13"/>
      <c r="Q42" s="19"/>
      <c r="T42" s="13"/>
      <c r="Y42" s="32" t="s">
        <v>340</v>
      </c>
      <c r="Z42" s="32" t="s">
        <v>471</v>
      </c>
      <c r="AF42" s="30"/>
      <c r="AK42" s="51" t="str">
        <f t="shared" si="7"/>
        <v>o</v>
      </c>
    </row>
    <row r="43" spans="1:37" x14ac:dyDescent="0.2">
      <c r="A43" s="13"/>
      <c r="B43" s="13"/>
      <c r="F43" s="13"/>
      <c r="G43" s="19"/>
      <c r="K43" s="13"/>
      <c r="L43" s="13"/>
      <c r="O43" s="13"/>
      <c r="P43" s="13"/>
      <c r="Q43" s="19"/>
      <c r="T43" s="13"/>
      <c r="Y43" s="32" t="s">
        <v>341</v>
      </c>
      <c r="Z43" s="32" t="s">
        <v>472</v>
      </c>
      <c r="AF43" s="30"/>
      <c r="AK43" s="51" t="str">
        <f t="shared" si="7"/>
        <v>p</v>
      </c>
    </row>
    <row r="44" spans="1:37" x14ac:dyDescent="0.2">
      <c r="A44" s="13"/>
      <c r="B44" s="13"/>
      <c r="F44" s="13"/>
      <c r="G44" s="19"/>
      <c r="K44" s="13"/>
      <c r="L44" s="13"/>
      <c r="O44" s="13"/>
      <c r="P44" s="13"/>
      <c r="Q44" s="19"/>
      <c r="T44" s="13"/>
      <c r="Y44" s="32" t="s">
        <v>342</v>
      </c>
      <c r="Z44" s="32" t="s">
        <v>473</v>
      </c>
      <c r="AF44" s="30"/>
      <c r="AK44" s="51" t="str">
        <f t="shared" si="7"/>
        <v>q</v>
      </c>
    </row>
    <row r="45" spans="1:37" x14ac:dyDescent="0.2">
      <c r="A45" s="13"/>
      <c r="B45" s="13"/>
      <c r="F45" s="13"/>
      <c r="G45" s="19"/>
      <c r="K45" s="13"/>
      <c r="L45" s="13"/>
      <c r="O45" s="13"/>
      <c r="P45" s="13"/>
      <c r="Q45" s="19"/>
      <c r="T45" s="13"/>
      <c r="Y45" s="32" t="s">
        <v>343</v>
      </c>
      <c r="Z45" s="32" t="s">
        <v>474</v>
      </c>
      <c r="AF45" s="30"/>
      <c r="AK45" s="51" t="str">
        <f t="shared" si="7"/>
        <v>r</v>
      </c>
    </row>
    <row r="46" spans="1:37" x14ac:dyDescent="0.2">
      <c r="A46" s="13"/>
      <c r="B46" s="13"/>
      <c r="F46" s="13"/>
      <c r="G46" s="19"/>
      <c r="K46" s="13"/>
      <c r="L46" s="13"/>
      <c r="O46" s="13"/>
      <c r="P46" s="13"/>
      <c r="Q46" s="19"/>
      <c r="T46" s="13"/>
      <c r="Y46" s="32" t="s">
        <v>344</v>
      </c>
      <c r="Z46" s="32" t="s">
        <v>475</v>
      </c>
      <c r="AF46" s="30"/>
      <c r="AK46" s="51" t="str">
        <f t="shared" si="7"/>
        <v>s</v>
      </c>
    </row>
    <row r="47" spans="1:37" x14ac:dyDescent="0.2">
      <c r="A47" s="13"/>
      <c r="B47" s="13"/>
      <c r="F47" s="13"/>
      <c r="G47" s="19"/>
      <c r="K47" s="13"/>
      <c r="L47" s="13"/>
      <c r="O47" s="13"/>
      <c r="P47" s="13"/>
      <c r="Q47" s="19"/>
      <c r="T47" s="13"/>
      <c r="Y47" s="32" t="s">
        <v>345</v>
      </c>
      <c r="Z47" s="32" t="s">
        <v>476</v>
      </c>
      <c r="AF47" s="30"/>
      <c r="AK47" s="51" t="str">
        <f t="shared" si="7"/>
        <v>t</v>
      </c>
    </row>
    <row r="48" spans="1:37" x14ac:dyDescent="0.2">
      <c r="A48" s="13"/>
      <c r="B48" s="13"/>
      <c r="F48" s="13"/>
      <c r="G48" s="19"/>
      <c r="K48" s="13"/>
      <c r="L48" s="13"/>
      <c r="O48" s="13"/>
      <c r="P48" s="13"/>
      <c r="Q48" s="19"/>
      <c r="T48" s="13"/>
      <c r="Y48" s="32" t="s">
        <v>346</v>
      </c>
      <c r="Z48" s="32" t="s">
        <v>477</v>
      </c>
      <c r="AF48" s="30"/>
      <c r="AK48" s="51" t="str">
        <f t="shared" si="7"/>
        <v>u</v>
      </c>
    </row>
    <row r="49" spans="1:37" x14ac:dyDescent="0.2">
      <c r="A49" s="13"/>
      <c r="B49" s="13"/>
      <c r="F49" s="13"/>
      <c r="G49" s="19"/>
      <c r="K49" s="13"/>
      <c r="L49" s="13"/>
      <c r="O49" s="13"/>
      <c r="P49" s="13"/>
      <c r="Q49" s="19"/>
      <c r="T49" s="13"/>
      <c r="Y49" s="32" t="s">
        <v>347</v>
      </c>
      <c r="Z49" s="32" t="s">
        <v>478</v>
      </c>
      <c r="AF49" s="30"/>
      <c r="AK49" s="51" t="str">
        <f t="shared" si="7"/>
        <v>v</v>
      </c>
    </row>
    <row r="50" spans="1:37" x14ac:dyDescent="0.2">
      <c r="A50" s="13"/>
      <c r="B50" s="13"/>
      <c r="F50" s="13"/>
      <c r="G50" s="19"/>
      <c r="K50" s="13"/>
      <c r="L50" s="13"/>
      <c r="O50" s="13"/>
      <c r="P50" s="13"/>
      <c r="Q50" s="19"/>
      <c r="T50" s="13"/>
      <c r="Y50" s="32" t="s">
        <v>348</v>
      </c>
      <c r="Z50" s="32" t="s">
        <v>479</v>
      </c>
      <c r="AF50" s="30"/>
    </row>
    <row r="51" spans="1:37" x14ac:dyDescent="0.2">
      <c r="A51" s="13"/>
      <c r="B51" s="13"/>
      <c r="F51" s="13"/>
      <c r="G51" s="19"/>
      <c r="K51" s="13"/>
      <c r="L51" s="13"/>
      <c r="O51" s="13"/>
      <c r="P51" s="13"/>
      <c r="Q51" s="19"/>
      <c r="T51" s="13"/>
      <c r="Y51" s="32" t="s">
        <v>349</v>
      </c>
      <c r="Z51" s="32" t="s">
        <v>480</v>
      </c>
      <c r="AF51" s="30"/>
    </row>
    <row r="52" spans="1:37" x14ac:dyDescent="0.2">
      <c r="A52" s="13"/>
      <c r="B52" s="13"/>
      <c r="F52" s="13"/>
      <c r="G52" s="19"/>
      <c r="K52" s="13"/>
      <c r="L52" s="13"/>
      <c r="O52" s="13"/>
      <c r="P52" s="13"/>
      <c r="Q52" s="19"/>
      <c r="T52" s="13"/>
      <c r="Y52" s="32" t="s">
        <v>350</v>
      </c>
      <c r="Z52" s="32" t="s">
        <v>481</v>
      </c>
      <c r="AF52" s="30"/>
    </row>
    <row r="53" spans="1:37" x14ac:dyDescent="0.2">
      <c r="A53" s="13"/>
      <c r="B53" s="13"/>
      <c r="F53" s="13"/>
      <c r="G53" s="19"/>
      <c r="K53" s="13"/>
      <c r="L53" s="13"/>
      <c r="O53" s="13"/>
      <c r="P53" s="13"/>
      <c r="Q53" s="19"/>
      <c r="T53" s="13"/>
      <c r="Y53" s="32" t="s">
        <v>351</v>
      </c>
      <c r="Z53" s="32" t="s">
        <v>482</v>
      </c>
      <c r="AF53" s="30"/>
    </row>
    <row r="54" spans="1:37" x14ac:dyDescent="0.2">
      <c r="A54" s="13"/>
      <c r="B54" s="13"/>
      <c r="F54" s="13"/>
      <c r="G54" s="19"/>
      <c r="K54" s="13"/>
      <c r="L54" s="13"/>
      <c r="O54" s="13"/>
      <c r="P54" s="20"/>
      <c r="Q54" s="19"/>
      <c r="T54" s="13"/>
      <c r="Y54" s="32" t="s">
        <v>352</v>
      </c>
      <c r="Z54" s="32" t="s">
        <v>483</v>
      </c>
      <c r="AF54" s="30"/>
    </row>
    <row r="55" spans="1:37" x14ac:dyDescent="0.2">
      <c r="A55" s="13"/>
      <c r="B55" s="13"/>
      <c r="F55" s="13"/>
      <c r="G55" s="19"/>
      <c r="K55" s="13"/>
      <c r="L55" s="13"/>
      <c r="O55" s="13"/>
      <c r="P55" s="13"/>
      <c r="Q55" s="19"/>
      <c r="T55" s="13"/>
      <c r="Y55" s="32" t="s">
        <v>353</v>
      </c>
      <c r="Z55" s="32" t="s">
        <v>484</v>
      </c>
      <c r="AF55" s="30"/>
    </row>
    <row r="56" spans="1:37" x14ac:dyDescent="0.2">
      <c r="A56" s="13"/>
      <c r="B56" s="13"/>
      <c r="F56" s="13"/>
      <c r="G56" s="19"/>
      <c r="K56" s="13"/>
      <c r="L56" s="13"/>
      <c r="O56" s="13"/>
      <c r="P56" s="13"/>
      <c r="Q56" s="19"/>
      <c r="T56" s="13"/>
      <c r="Y56" s="32" t="s">
        <v>354</v>
      </c>
      <c r="Z56" s="32" t="s">
        <v>485</v>
      </c>
      <c r="AF56" s="30"/>
    </row>
    <row r="57" spans="1:37" x14ac:dyDescent="0.2">
      <c r="A57" s="13"/>
      <c r="B57" s="13"/>
      <c r="F57" s="13"/>
      <c r="G57" s="19"/>
      <c r="K57" s="13"/>
      <c r="L57" s="13"/>
      <c r="O57" s="13"/>
      <c r="P57" s="13"/>
      <c r="Q57" s="19"/>
      <c r="T57" s="13"/>
      <c r="Y57" s="32" t="s">
        <v>355</v>
      </c>
      <c r="Z57" s="32" t="s">
        <v>486</v>
      </c>
      <c r="AF57" s="30"/>
    </row>
    <row r="58" spans="1:37" x14ac:dyDescent="0.2">
      <c r="A58" s="13"/>
      <c r="B58" s="13"/>
      <c r="F58" s="13"/>
      <c r="G58" s="19"/>
      <c r="K58" s="13"/>
      <c r="L58" s="13"/>
      <c r="O58" s="13"/>
      <c r="P58" s="13"/>
      <c r="Q58" s="19"/>
      <c r="T58" s="13"/>
      <c r="Y58" s="32" t="s">
        <v>356</v>
      </c>
      <c r="Z58" s="32" t="s">
        <v>487</v>
      </c>
      <c r="AF58" s="30"/>
    </row>
    <row r="59" spans="1:37" x14ac:dyDescent="0.2">
      <c r="A59" s="13"/>
      <c r="B59" s="13"/>
      <c r="F59" s="13"/>
      <c r="G59" s="19"/>
      <c r="K59" s="13"/>
      <c r="L59" s="13"/>
      <c r="O59" s="13"/>
      <c r="P59" s="13"/>
      <c r="Q59" s="19"/>
      <c r="T59" s="13"/>
      <c r="Y59" s="32" t="s">
        <v>357</v>
      </c>
      <c r="Z59" s="32" t="s">
        <v>488</v>
      </c>
      <c r="AF59" s="30"/>
    </row>
    <row r="60" spans="1:37" x14ac:dyDescent="0.2">
      <c r="A60" s="13"/>
      <c r="B60" s="13"/>
      <c r="F60" s="13"/>
      <c r="G60" s="19"/>
      <c r="K60" s="13"/>
      <c r="L60" s="13"/>
      <c r="O60" s="13"/>
      <c r="P60" s="13"/>
      <c r="Q60" s="19"/>
      <c r="T60" s="13"/>
      <c r="Y60" s="32" t="s">
        <v>358</v>
      </c>
      <c r="Z60" s="32" t="s">
        <v>489</v>
      </c>
      <c r="AF60" s="30"/>
    </row>
    <row r="61" spans="1:37" x14ac:dyDescent="0.2">
      <c r="A61" s="13"/>
      <c r="B61" s="13"/>
      <c r="F61" s="13"/>
      <c r="G61" s="19"/>
      <c r="K61" s="13"/>
      <c r="L61" s="13"/>
      <c r="O61" s="13"/>
      <c r="P61" s="13"/>
      <c r="Q61" s="19"/>
      <c r="T61" s="13"/>
      <c r="Y61" s="32" t="s">
        <v>359</v>
      </c>
      <c r="Z61" s="32" t="s">
        <v>490</v>
      </c>
      <c r="AF61" s="30"/>
    </row>
    <row r="62" spans="1:37" x14ac:dyDescent="0.2">
      <c r="A62" s="13"/>
      <c r="B62" s="13"/>
      <c r="F62" s="13"/>
      <c r="G62" s="19"/>
      <c r="K62" s="13"/>
      <c r="L62" s="13"/>
      <c r="O62" s="13"/>
      <c r="P62" s="13"/>
      <c r="Q62" s="19"/>
      <c r="T62" s="13"/>
      <c r="Y62" s="32" t="s">
        <v>360</v>
      </c>
      <c r="Z62" s="32" t="s">
        <v>491</v>
      </c>
      <c r="AF62" s="30"/>
    </row>
    <row r="63" spans="1:37" x14ac:dyDescent="0.2">
      <c r="A63" s="13"/>
      <c r="B63" s="13"/>
      <c r="F63" s="13"/>
      <c r="G63" s="19"/>
      <c r="K63" s="13"/>
      <c r="L63" s="13"/>
      <c r="O63" s="13"/>
      <c r="P63" s="13"/>
      <c r="Q63" s="19"/>
      <c r="T63" s="13"/>
      <c r="Y63" s="32" t="s">
        <v>361</v>
      </c>
      <c r="Z63" s="32" t="s">
        <v>492</v>
      </c>
      <c r="AF63" s="30"/>
    </row>
    <row r="64" spans="1:37" x14ac:dyDescent="0.2">
      <c r="A64" s="13"/>
      <c r="B64" s="13"/>
      <c r="F64" s="13"/>
      <c r="G64" s="19"/>
      <c r="K64" s="13"/>
      <c r="L64" s="13"/>
      <c r="O64" s="13"/>
      <c r="P64" s="13"/>
      <c r="Q64" s="19"/>
      <c r="T64" s="13"/>
      <c r="Y64" s="32" t="s">
        <v>362</v>
      </c>
      <c r="Z64" s="32" t="s">
        <v>493</v>
      </c>
      <c r="AF64" s="30"/>
    </row>
    <row r="65" spans="1:32" x14ac:dyDescent="0.2">
      <c r="A65" s="13"/>
      <c r="B65" s="13"/>
      <c r="F65" s="13"/>
      <c r="G65" s="19"/>
      <c r="K65" s="13"/>
      <c r="L65" s="13"/>
      <c r="O65" s="13"/>
      <c r="P65" s="13"/>
      <c r="Q65" s="19"/>
      <c r="T65" s="13"/>
      <c r="Y65" s="32" t="s">
        <v>363</v>
      </c>
      <c r="Z65" s="32" t="s">
        <v>494</v>
      </c>
      <c r="AF65" s="30"/>
    </row>
    <row r="66" spans="1:32" x14ac:dyDescent="0.2">
      <c r="A66" s="13"/>
      <c r="B66" s="13"/>
      <c r="F66" s="13"/>
      <c r="G66" s="19"/>
      <c r="K66" s="13"/>
      <c r="L66" s="13"/>
      <c r="O66" s="13"/>
      <c r="P66" s="13"/>
      <c r="Q66" s="19"/>
      <c r="T66" s="13"/>
      <c r="Y66" s="32" t="s">
        <v>68</v>
      </c>
      <c r="Z66" s="32" t="s">
        <v>495</v>
      </c>
      <c r="AF66" s="30"/>
    </row>
    <row r="67" spans="1:32" x14ac:dyDescent="0.2">
      <c r="A67" s="13"/>
      <c r="B67" s="13"/>
      <c r="F67" s="13"/>
      <c r="G67" s="19"/>
      <c r="K67" s="13"/>
      <c r="L67" s="13"/>
      <c r="O67" s="13"/>
      <c r="P67" s="13"/>
      <c r="Q67" s="19"/>
      <c r="T67" s="13"/>
      <c r="Y67" s="32" t="s">
        <v>364</v>
      </c>
      <c r="Z67" s="32" t="s">
        <v>496</v>
      </c>
      <c r="AF67" s="30"/>
    </row>
    <row r="68" spans="1:32" x14ac:dyDescent="0.2">
      <c r="A68" s="13"/>
      <c r="B68" s="13"/>
      <c r="F68" s="13"/>
      <c r="G68" s="19"/>
      <c r="K68" s="13"/>
      <c r="L68" s="13"/>
      <c r="O68" s="13"/>
      <c r="P68" s="13"/>
      <c r="Q68" s="19"/>
      <c r="T68" s="13"/>
      <c r="Y68" s="32" t="s">
        <v>365</v>
      </c>
      <c r="Z68" s="32" t="s">
        <v>497</v>
      </c>
      <c r="AF68" s="30"/>
    </row>
    <row r="69" spans="1:32" x14ac:dyDescent="0.2">
      <c r="A69" s="13"/>
      <c r="B69" s="13"/>
      <c r="F69" s="13"/>
      <c r="G69" s="19"/>
      <c r="K69" s="13"/>
      <c r="L69" s="13"/>
      <c r="O69" s="13"/>
      <c r="P69" s="13"/>
      <c r="Q69" s="19"/>
      <c r="T69" s="13"/>
      <c r="Y69" s="32" t="s">
        <v>366</v>
      </c>
      <c r="Z69" s="32" t="s">
        <v>498</v>
      </c>
      <c r="AF69" s="30"/>
    </row>
    <row r="70" spans="1:32" x14ac:dyDescent="0.2">
      <c r="A70" s="13"/>
      <c r="B70" s="13"/>
      <c r="Y70" s="32" t="s">
        <v>367</v>
      </c>
      <c r="Z70" s="32" t="s">
        <v>499</v>
      </c>
    </row>
    <row r="71" spans="1:32" x14ac:dyDescent="0.2">
      <c r="Y71" s="32" t="s">
        <v>368</v>
      </c>
      <c r="Z71" s="32" t="s">
        <v>500</v>
      </c>
    </row>
    <row r="72" spans="1:32" x14ac:dyDescent="0.2">
      <c r="Y72" s="32" t="s">
        <v>369</v>
      </c>
      <c r="Z72" s="32" t="s">
        <v>501</v>
      </c>
    </row>
    <row r="73" spans="1:32" x14ac:dyDescent="0.2">
      <c r="Y73" s="32" t="s">
        <v>370</v>
      </c>
      <c r="Z73" s="32" t="s">
        <v>502</v>
      </c>
    </row>
    <row r="74" spans="1:32" x14ac:dyDescent="0.2">
      <c r="Y74" s="32" t="s">
        <v>371</v>
      </c>
      <c r="Z74" s="32" t="s">
        <v>503</v>
      </c>
    </row>
    <row r="75" spans="1:32" x14ac:dyDescent="0.2">
      <c r="Y75" s="32" t="s">
        <v>372</v>
      </c>
      <c r="Z75" s="32" t="s">
        <v>504</v>
      </c>
    </row>
    <row r="76" spans="1:32" x14ac:dyDescent="0.2">
      <c r="Y76" s="32" t="s">
        <v>373</v>
      </c>
      <c r="Z76" s="32" t="s">
        <v>505</v>
      </c>
    </row>
    <row r="77" spans="1:32" x14ac:dyDescent="0.2">
      <c r="Y77" s="32" t="s">
        <v>374</v>
      </c>
      <c r="Z77" s="32" t="s">
        <v>506</v>
      </c>
    </row>
    <row r="78" spans="1:32" x14ac:dyDescent="0.2">
      <c r="Y78" s="32" t="s">
        <v>375</v>
      </c>
      <c r="Z78" s="32" t="s">
        <v>507</v>
      </c>
    </row>
    <row r="79" spans="1:32" x14ac:dyDescent="0.2">
      <c r="Y79" s="32" t="s">
        <v>376</v>
      </c>
      <c r="Z79" s="32" t="s">
        <v>508</v>
      </c>
    </row>
    <row r="80" spans="1:32" x14ac:dyDescent="0.2">
      <c r="Y80" s="32" t="s">
        <v>377</v>
      </c>
      <c r="Z80" s="32" t="s">
        <v>509</v>
      </c>
    </row>
    <row r="81" spans="25:26" x14ac:dyDescent="0.2">
      <c r="Y81" s="32" t="s">
        <v>378</v>
      </c>
      <c r="Z81" s="32" t="s">
        <v>510</v>
      </c>
    </row>
    <row r="82" spans="25:26" x14ac:dyDescent="0.2">
      <c r="Y82" s="32" t="s">
        <v>379</v>
      </c>
      <c r="Z82" s="32" t="s">
        <v>511</v>
      </c>
    </row>
    <row r="83" spans="25:26" x14ac:dyDescent="0.2">
      <c r="Y83" s="32" t="s">
        <v>380</v>
      </c>
      <c r="Z83" s="32" t="s">
        <v>512</v>
      </c>
    </row>
    <row r="84" spans="25:26" x14ac:dyDescent="0.2">
      <c r="Y84" s="32" t="s">
        <v>381</v>
      </c>
      <c r="Z84" s="32" t="s">
        <v>513</v>
      </c>
    </row>
    <row r="85" spans="25:26" x14ac:dyDescent="0.2">
      <c r="Y85" s="32" t="s">
        <v>382</v>
      </c>
      <c r="Z85" s="32" t="s">
        <v>514</v>
      </c>
    </row>
    <row r="86" spans="25:26" x14ac:dyDescent="0.2">
      <c r="Y86" s="32" t="s">
        <v>383</v>
      </c>
      <c r="Z86" s="32" t="s">
        <v>515</v>
      </c>
    </row>
    <row r="87" spans="25:26" x14ac:dyDescent="0.2">
      <c r="Y87" s="32" t="s">
        <v>384</v>
      </c>
      <c r="Z87" s="32" t="s">
        <v>516</v>
      </c>
    </row>
    <row r="88" spans="25:26" x14ac:dyDescent="0.2">
      <c r="Y88" s="32" t="s">
        <v>385</v>
      </c>
      <c r="Z88" s="32" t="s">
        <v>517</v>
      </c>
    </row>
    <row r="89" spans="25:26" x14ac:dyDescent="0.2">
      <c r="Y89" s="32" t="s">
        <v>386</v>
      </c>
      <c r="Z89" s="32" t="s">
        <v>518</v>
      </c>
    </row>
    <row r="90" spans="25:26" x14ac:dyDescent="0.2">
      <c r="Y90" s="32" t="s">
        <v>387</v>
      </c>
      <c r="Z90" s="32" t="s">
        <v>519</v>
      </c>
    </row>
    <row r="91" spans="25:26" x14ac:dyDescent="0.2">
      <c r="Y91" s="32" t="s">
        <v>388</v>
      </c>
      <c r="Z91" s="32" t="s">
        <v>520</v>
      </c>
    </row>
    <row r="92" spans="25:26" x14ac:dyDescent="0.2">
      <c r="Y92" s="32" t="s">
        <v>389</v>
      </c>
      <c r="Z92" s="32" t="s">
        <v>521</v>
      </c>
    </row>
    <row r="93" spans="25:26" x14ac:dyDescent="0.2">
      <c r="Y93" s="32" t="s">
        <v>390</v>
      </c>
      <c r="Z93" s="32" t="s">
        <v>522</v>
      </c>
    </row>
    <row r="94" spans="25:26" x14ac:dyDescent="0.2">
      <c r="Y94" s="32" t="s">
        <v>391</v>
      </c>
      <c r="Z94" s="32" t="s">
        <v>523</v>
      </c>
    </row>
    <row r="95" spans="25:26" x14ac:dyDescent="0.2">
      <c r="Y95" s="32" t="s">
        <v>392</v>
      </c>
      <c r="Z95" s="32" t="s">
        <v>524</v>
      </c>
    </row>
    <row r="96" spans="25:26" x14ac:dyDescent="0.2">
      <c r="Y96" s="32" t="s">
        <v>294</v>
      </c>
      <c r="Z96" s="32" t="s">
        <v>525</v>
      </c>
    </row>
    <row r="97" spans="25:26" x14ac:dyDescent="0.2">
      <c r="Y97" s="32" t="s">
        <v>393</v>
      </c>
      <c r="Z97" s="32" t="s">
        <v>526</v>
      </c>
    </row>
    <row r="98" spans="25:26" x14ac:dyDescent="0.2">
      <c r="Y98" s="32" t="s">
        <v>394</v>
      </c>
      <c r="Z98" s="32" t="s">
        <v>527</v>
      </c>
    </row>
    <row r="99" spans="25:26" x14ac:dyDescent="0.2">
      <c r="Y99" s="32" t="s">
        <v>424</v>
      </c>
      <c r="Z99" s="32" t="s">
        <v>528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0"/>
  <sheetViews>
    <sheetView view="pageBreakPreview" zoomScale="60" zoomScaleNormal="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1" width="9" style="34"/>
    <col min="62" max="62" width="27.88671875" style="34" customWidth="1"/>
    <col min="63" max="63" width="12.21875" style="34" customWidth="1"/>
    <col min="64" max="16384" width="9" style="34"/>
  </cols>
  <sheetData>
    <row r="1" spans="1:58" ht="23.25" customHeight="1" thickBot="1" x14ac:dyDescent="0.25">
      <c r="AP1" s="35"/>
      <c r="AQ1" s="35"/>
      <c r="AR1" s="35"/>
      <c r="AS1" s="35"/>
      <c r="AT1" s="35"/>
      <c r="AU1" s="35"/>
      <c r="AV1" s="35"/>
      <c r="AW1" s="36"/>
      <c r="BF1" s="37"/>
    </row>
    <row r="2" spans="1:58" ht="30" customHeight="1" x14ac:dyDescent="0.2">
      <c r="A2" s="833" t="s">
        <v>28</v>
      </c>
      <c r="B2" s="834"/>
      <c r="C2" s="834"/>
      <c r="D2" s="834"/>
      <c r="E2" s="834"/>
      <c r="F2" s="835"/>
      <c r="G2" s="354" t="s">
        <v>736</v>
      </c>
      <c r="H2" s="355"/>
      <c r="I2" s="355"/>
      <c r="J2" s="355"/>
      <c r="K2" s="355"/>
      <c r="L2" s="355"/>
      <c r="M2" s="355"/>
      <c r="N2" s="355"/>
      <c r="O2" s="355"/>
      <c r="P2" s="355"/>
      <c r="Q2" s="355"/>
      <c r="R2" s="355"/>
      <c r="S2" s="355"/>
      <c r="T2" s="355"/>
      <c r="U2" s="355"/>
      <c r="V2" s="355"/>
      <c r="W2" s="355"/>
      <c r="X2" s="355"/>
      <c r="Y2" s="355"/>
      <c r="Z2" s="355"/>
      <c r="AA2" s="355"/>
      <c r="AB2" s="608"/>
      <c r="AC2" s="354" t="s">
        <v>737</v>
      </c>
      <c r="AD2" s="355"/>
      <c r="AE2" s="355"/>
      <c r="AF2" s="355"/>
      <c r="AG2" s="355"/>
      <c r="AH2" s="355"/>
      <c r="AI2" s="355"/>
      <c r="AJ2" s="355"/>
      <c r="AK2" s="355"/>
      <c r="AL2" s="355"/>
      <c r="AM2" s="355"/>
      <c r="AN2" s="355"/>
      <c r="AO2" s="355"/>
      <c r="AP2" s="355"/>
      <c r="AQ2" s="355"/>
      <c r="AR2" s="355"/>
      <c r="AS2" s="355"/>
      <c r="AT2" s="355"/>
      <c r="AU2" s="355"/>
      <c r="AV2" s="355"/>
      <c r="AW2" s="355"/>
      <c r="AX2" s="356"/>
      <c r="AY2">
        <f>COUNTA($G$4,$AC$4)</f>
        <v>2</v>
      </c>
      <c r="BF2" s="37"/>
    </row>
    <row r="3" spans="1:58" ht="24.75" customHeight="1" x14ac:dyDescent="0.2">
      <c r="A3" s="836"/>
      <c r="B3" s="837"/>
      <c r="C3" s="837"/>
      <c r="D3" s="837"/>
      <c r="E3" s="837"/>
      <c r="F3" s="838"/>
      <c r="G3" s="470" t="s">
        <v>17</v>
      </c>
      <c r="H3" s="471"/>
      <c r="I3" s="471"/>
      <c r="J3" s="471"/>
      <c r="K3" s="471"/>
      <c r="L3" s="472" t="s">
        <v>18</v>
      </c>
      <c r="M3" s="471"/>
      <c r="N3" s="471"/>
      <c r="O3" s="471"/>
      <c r="P3" s="471"/>
      <c r="Q3" s="471"/>
      <c r="R3" s="471"/>
      <c r="S3" s="471"/>
      <c r="T3" s="471"/>
      <c r="U3" s="471"/>
      <c r="V3" s="471"/>
      <c r="W3" s="471"/>
      <c r="X3" s="473"/>
      <c r="Y3" s="613" t="s">
        <v>19</v>
      </c>
      <c r="Z3" s="614"/>
      <c r="AA3" s="614"/>
      <c r="AB3" s="615"/>
      <c r="AC3" s="470" t="s">
        <v>17</v>
      </c>
      <c r="AD3" s="471"/>
      <c r="AE3" s="471"/>
      <c r="AF3" s="471"/>
      <c r="AG3" s="471"/>
      <c r="AH3" s="472" t="s">
        <v>18</v>
      </c>
      <c r="AI3" s="471"/>
      <c r="AJ3" s="471"/>
      <c r="AK3" s="471"/>
      <c r="AL3" s="471"/>
      <c r="AM3" s="471"/>
      <c r="AN3" s="471"/>
      <c r="AO3" s="471"/>
      <c r="AP3" s="471"/>
      <c r="AQ3" s="471"/>
      <c r="AR3" s="471"/>
      <c r="AS3" s="471"/>
      <c r="AT3" s="473"/>
      <c r="AU3" s="613" t="s">
        <v>19</v>
      </c>
      <c r="AV3" s="614"/>
      <c r="AW3" s="614"/>
      <c r="AX3" s="615"/>
      <c r="AY3" s="34">
        <f>$AY$2</f>
        <v>2</v>
      </c>
      <c r="BF3" s="37"/>
    </row>
    <row r="4" spans="1:58" ht="24.75" customHeight="1" x14ac:dyDescent="0.2">
      <c r="A4" s="836"/>
      <c r="B4" s="837"/>
      <c r="C4" s="837"/>
      <c r="D4" s="837"/>
      <c r="E4" s="837"/>
      <c r="F4" s="838"/>
      <c r="G4" s="483" t="s">
        <v>656</v>
      </c>
      <c r="H4" s="484"/>
      <c r="I4" s="484"/>
      <c r="J4" s="484"/>
      <c r="K4" s="485"/>
      <c r="L4" s="480" t="s">
        <v>688</v>
      </c>
      <c r="M4" s="481"/>
      <c r="N4" s="481"/>
      <c r="O4" s="481"/>
      <c r="P4" s="481"/>
      <c r="Q4" s="481"/>
      <c r="R4" s="481"/>
      <c r="S4" s="481"/>
      <c r="T4" s="481"/>
      <c r="U4" s="481"/>
      <c r="V4" s="481"/>
      <c r="W4" s="481"/>
      <c r="X4" s="482"/>
      <c r="Y4" s="347">
        <v>45</v>
      </c>
      <c r="Z4" s="348"/>
      <c r="AA4" s="348"/>
      <c r="AB4" s="349"/>
      <c r="AC4" s="483" t="s">
        <v>656</v>
      </c>
      <c r="AD4" s="484"/>
      <c r="AE4" s="484"/>
      <c r="AF4" s="484"/>
      <c r="AG4" s="485"/>
      <c r="AH4" s="480" t="s">
        <v>690</v>
      </c>
      <c r="AI4" s="481"/>
      <c r="AJ4" s="481"/>
      <c r="AK4" s="481"/>
      <c r="AL4" s="481"/>
      <c r="AM4" s="481"/>
      <c r="AN4" s="481"/>
      <c r="AO4" s="481"/>
      <c r="AP4" s="481"/>
      <c r="AQ4" s="481"/>
      <c r="AR4" s="481"/>
      <c r="AS4" s="481"/>
      <c r="AT4" s="482"/>
      <c r="AU4" s="347">
        <v>31</v>
      </c>
      <c r="AV4" s="348"/>
      <c r="AW4" s="348"/>
      <c r="AX4" s="619"/>
      <c r="AY4" s="34">
        <f t="shared" ref="AY4:AY6" si="0">$AY$2</f>
        <v>2</v>
      </c>
      <c r="BF4" s="37"/>
    </row>
    <row r="5" spans="1:58" ht="24.75" customHeight="1" x14ac:dyDescent="0.2">
      <c r="A5" s="836"/>
      <c r="B5" s="837"/>
      <c r="C5" s="837"/>
      <c r="D5" s="837"/>
      <c r="E5" s="837"/>
      <c r="F5" s="838"/>
      <c r="G5" s="396" t="s">
        <v>656</v>
      </c>
      <c r="H5" s="397"/>
      <c r="I5" s="397"/>
      <c r="J5" s="397"/>
      <c r="K5" s="398"/>
      <c r="L5" s="388" t="s">
        <v>689</v>
      </c>
      <c r="M5" s="389"/>
      <c r="N5" s="389"/>
      <c r="O5" s="389"/>
      <c r="P5" s="389"/>
      <c r="Q5" s="389"/>
      <c r="R5" s="389"/>
      <c r="S5" s="389"/>
      <c r="T5" s="389"/>
      <c r="U5" s="389"/>
      <c r="V5" s="389"/>
      <c r="W5" s="389"/>
      <c r="X5" s="390"/>
      <c r="Y5" s="391">
        <v>42</v>
      </c>
      <c r="Z5" s="392"/>
      <c r="AA5" s="392"/>
      <c r="AB5" s="393"/>
      <c r="AC5" s="396" t="s">
        <v>656</v>
      </c>
      <c r="AD5" s="397"/>
      <c r="AE5" s="397"/>
      <c r="AF5" s="397"/>
      <c r="AG5" s="398"/>
      <c r="AH5" s="388" t="s">
        <v>691</v>
      </c>
      <c r="AI5" s="389"/>
      <c r="AJ5" s="389"/>
      <c r="AK5" s="389"/>
      <c r="AL5" s="389"/>
      <c r="AM5" s="389"/>
      <c r="AN5" s="389"/>
      <c r="AO5" s="389"/>
      <c r="AP5" s="389"/>
      <c r="AQ5" s="389"/>
      <c r="AR5" s="389"/>
      <c r="AS5" s="389"/>
      <c r="AT5" s="390"/>
      <c r="AU5" s="391">
        <v>22</v>
      </c>
      <c r="AV5" s="392"/>
      <c r="AW5" s="392"/>
      <c r="AX5" s="401"/>
      <c r="AY5" s="34">
        <f t="shared" si="0"/>
        <v>2</v>
      </c>
      <c r="BF5" s="37"/>
    </row>
    <row r="6" spans="1:58" ht="24.75" customHeight="1" thickBot="1" x14ac:dyDescent="0.25">
      <c r="A6" s="836"/>
      <c r="B6" s="837"/>
      <c r="C6" s="837"/>
      <c r="D6" s="837"/>
      <c r="E6" s="837"/>
      <c r="F6" s="838"/>
      <c r="G6" s="634" t="s">
        <v>20</v>
      </c>
      <c r="H6" s="635"/>
      <c r="I6" s="635"/>
      <c r="J6" s="635"/>
      <c r="K6" s="635"/>
      <c r="L6" s="636"/>
      <c r="M6" s="637"/>
      <c r="N6" s="637"/>
      <c r="O6" s="637"/>
      <c r="P6" s="637"/>
      <c r="Q6" s="637"/>
      <c r="R6" s="637"/>
      <c r="S6" s="637"/>
      <c r="T6" s="637"/>
      <c r="U6" s="637"/>
      <c r="V6" s="637"/>
      <c r="W6" s="637"/>
      <c r="X6" s="638"/>
      <c r="Y6" s="639">
        <f>SUM(Y4:AB5)</f>
        <v>87</v>
      </c>
      <c r="Z6" s="640"/>
      <c r="AA6" s="640"/>
      <c r="AB6" s="641"/>
      <c r="AC6" s="634" t="s">
        <v>20</v>
      </c>
      <c r="AD6" s="635"/>
      <c r="AE6" s="635"/>
      <c r="AF6" s="635"/>
      <c r="AG6" s="635"/>
      <c r="AH6" s="636"/>
      <c r="AI6" s="637"/>
      <c r="AJ6" s="637"/>
      <c r="AK6" s="637"/>
      <c r="AL6" s="637"/>
      <c r="AM6" s="637"/>
      <c r="AN6" s="637"/>
      <c r="AO6" s="637"/>
      <c r="AP6" s="637"/>
      <c r="AQ6" s="637"/>
      <c r="AR6" s="637"/>
      <c r="AS6" s="637"/>
      <c r="AT6" s="638"/>
      <c r="AU6" s="639">
        <f>SUM(AU4:AX5)</f>
        <v>53</v>
      </c>
      <c r="AV6" s="640"/>
      <c r="AW6" s="640"/>
      <c r="AX6" s="641"/>
      <c r="AY6" s="34">
        <f t="shared" si="0"/>
        <v>2</v>
      </c>
      <c r="BF6" s="37"/>
    </row>
    <row r="7" spans="1:58" ht="30" customHeight="1" x14ac:dyDescent="0.2">
      <c r="A7" s="836"/>
      <c r="B7" s="837"/>
      <c r="C7" s="837"/>
      <c r="D7" s="837"/>
      <c r="E7" s="837"/>
      <c r="F7" s="838"/>
      <c r="G7" s="354" t="s">
        <v>738</v>
      </c>
      <c r="H7" s="843"/>
      <c r="I7" s="843"/>
      <c r="J7" s="843"/>
      <c r="K7" s="843"/>
      <c r="L7" s="843"/>
      <c r="M7" s="843"/>
      <c r="N7" s="843"/>
      <c r="O7" s="843"/>
      <c r="P7" s="843"/>
      <c r="Q7" s="843"/>
      <c r="R7" s="843"/>
      <c r="S7" s="843"/>
      <c r="T7" s="843"/>
      <c r="U7" s="843"/>
      <c r="V7" s="843"/>
      <c r="W7" s="843"/>
      <c r="X7" s="843"/>
      <c r="Y7" s="843"/>
      <c r="Z7" s="843"/>
      <c r="AA7" s="843"/>
      <c r="AB7" s="844"/>
      <c r="AC7" s="354" t="s">
        <v>739</v>
      </c>
      <c r="AD7" s="355"/>
      <c r="AE7" s="355"/>
      <c r="AF7" s="355"/>
      <c r="AG7" s="355"/>
      <c r="AH7" s="355"/>
      <c r="AI7" s="355"/>
      <c r="AJ7" s="355"/>
      <c r="AK7" s="355"/>
      <c r="AL7" s="355"/>
      <c r="AM7" s="355"/>
      <c r="AN7" s="355"/>
      <c r="AO7" s="355"/>
      <c r="AP7" s="355"/>
      <c r="AQ7" s="355"/>
      <c r="AR7" s="355"/>
      <c r="AS7" s="355"/>
      <c r="AT7" s="355"/>
      <c r="AU7" s="355"/>
      <c r="AV7" s="355"/>
      <c r="AW7" s="355"/>
      <c r="AX7" s="356"/>
      <c r="AY7">
        <f>COUNTA($G$9,$AC$9)</f>
        <v>2</v>
      </c>
      <c r="BF7" s="37"/>
    </row>
    <row r="8" spans="1:58" ht="25.5" customHeight="1" x14ac:dyDescent="0.2">
      <c r="A8" s="836"/>
      <c r="B8" s="837"/>
      <c r="C8" s="837"/>
      <c r="D8" s="837"/>
      <c r="E8" s="837"/>
      <c r="F8" s="838"/>
      <c r="G8" s="470" t="s">
        <v>17</v>
      </c>
      <c r="H8" s="471"/>
      <c r="I8" s="471"/>
      <c r="J8" s="471"/>
      <c r="K8" s="471"/>
      <c r="L8" s="472" t="s">
        <v>18</v>
      </c>
      <c r="M8" s="471"/>
      <c r="N8" s="471"/>
      <c r="O8" s="471"/>
      <c r="P8" s="471"/>
      <c r="Q8" s="471"/>
      <c r="R8" s="471"/>
      <c r="S8" s="471"/>
      <c r="T8" s="471"/>
      <c r="U8" s="471"/>
      <c r="V8" s="471"/>
      <c r="W8" s="471"/>
      <c r="X8" s="473"/>
      <c r="Y8" s="613" t="s">
        <v>19</v>
      </c>
      <c r="Z8" s="614"/>
      <c r="AA8" s="614"/>
      <c r="AB8" s="668"/>
      <c r="AC8" s="470" t="s">
        <v>17</v>
      </c>
      <c r="AD8" s="471"/>
      <c r="AE8" s="471"/>
      <c r="AF8" s="471"/>
      <c r="AG8" s="471"/>
      <c r="AH8" s="472" t="s">
        <v>18</v>
      </c>
      <c r="AI8" s="471"/>
      <c r="AJ8" s="471"/>
      <c r="AK8" s="471"/>
      <c r="AL8" s="471"/>
      <c r="AM8" s="471"/>
      <c r="AN8" s="471"/>
      <c r="AO8" s="471"/>
      <c r="AP8" s="471"/>
      <c r="AQ8" s="471"/>
      <c r="AR8" s="471"/>
      <c r="AS8" s="471"/>
      <c r="AT8" s="473"/>
      <c r="AU8" s="613" t="s">
        <v>19</v>
      </c>
      <c r="AV8" s="614"/>
      <c r="AW8" s="614"/>
      <c r="AX8" s="615"/>
      <c r="AY8" s="34">
        <f>$AY$7</f>
        <v>2</v>
      </c>
      <c r="BF8" s="37"/>
    </row>
    <row r="9" spans="1:58" ht="24.75" customHeight="1" x14ac:dyDescent="0.2">
      <c r="A9" s="836"/>
      <c r="B9" s="837"/>
      <c r="C9" s="837"/>
      <c r="D9" s="837"/>
      <c r="E9" s="837"/>
      <c r="F9" s="838"/>
      <c r="G9" s="483" t="s">
        <v>656</v>
      </c>
      <c r="H9" s="484"/>
      <c r="I9" s="484"/>
      <c r="J9" s="484"/>
      <c r="K9" s="485"/>
      <c r="L9" s="480" t="s">
        <v>692</v>
      </c>
      <c r="M9" s="481"/>
      <c r="N9" s="481"/>
      <c r="O9" s="481"/>
      <c r="P9" s="481"/>
      <c r="Q9" s="481"/>
      <c r="R9" s="481"/>
      <c r="S9" s="481"/>
      <c r="T9" s="481"/>
      <c r="U9" s="481"/>
      <c r="V9" s="481"/>
      <c r="W9" s="481"/>
      <c r="X9" s="482"/>
      <c r="Y9" s="347">
        <v>41</v>
      </c>
      <c r="Z9" s="348"/>
      <c r="AA9" s="348"/>
      <c r="AB9" s="349"/>
      <c r="AC9" s="483" t="s">
        <v>656</v>
      </c>
      <c r="AD9" s="484"/>
      <c r="AE9" s="484"/>
      <c r="AF9" s="484"/>
      <c r="AG9" s="485"/>
      <c r="AH9" s="480" t="s">
        <v>694</v>
      </c>
      <c r="AI9" s="481"/>
      <c r="AJ9" s="481"/>
      <c r="AK9" s="481"/>
      <c r="AL9" s="481"/>
      <c r="AM9" s="481"/>
      <c r="AN9" s="481"/>
      <c r="AO9" s="481"/>
      <c r="AP9" s="481"/>
      <c r="AQ9" s="481"/>
      <c r="AR9" s="481"/>
      <c r="AS9" s="481"/>
      <c r="AT9" s="482"/>
      <c r="AU9" s="347">
        <v>27</v>
      </c>
      <c r="AV9" s="348"/>
      <c r="AW9" s="348"/>
      <c r="AX9" s="619"/>
      <c r="AY9" s="34">
        <f>$AY$7</f>
        <v>2</v>
      </c>
      <c r="BF9" s="37"/>
    </row>
    <row r="10" spans="1:58" ht="24.75" customHeight="1" x14ac:dyDescent="0.2">
      <c r="A10" s="836"/>
      <c r="B10" s="837"/>
      <c r="C10" s="837"/>
      <c r="D10" s="837"/>
      <c r="E10" s="837"/>
      <c r="F10" s="838"/>
      <c r="G10" s="396" t="s">
        <v>656</v>
      </c>
      <c r="H10" s="397"/>
      <c r="I10" s="397"/>
      <c r="J10" s="397"/>
      <c r="K10" s="398"/>
      <c r="L10" s="388" t="s">
        <v>693</v>
      </c>
      <c r="M10" s="389"/>
      <c r="N10" s="389"/>
      <c r="O10" s="389"/>
      <c r="P10" s="389"/>
      <c r="Q10" s="389"/>
      <c r="R10" s="389"/>
      <c r="S10" s="389"/>
      <c r="T10" s="389"/>
      <c r="U10" s="389"/>
      <c r="V10" s="389"/>
      <c r="W10" s="389"/>
      <c r="X10" s="390"/>
      <c r="Y10" s="391">
        <v>7</v>
      </c>
      <c r="Z10" s="392"/>
      <c r="AA10" s="392"/>
      <c r="AB10" s="393"/>
      <c r="AC10" s="396" t="s">
        <v>656</v>
      </c>
      <c r="AD10" s="397"/>
      <c r="AE10" s="397"/>
      <c r="AF10" s="397"/>
      <c r="AG10" s="398"/>
      <c r="AH10" s="388" t="s">
        <v>695</v>
      </c>
      <c r="AI10" s="389"/>
      <c r="AJ10" s="389"/>
      <c r="AK10" s="389"/>
      <c r="AL10" s="389"/>
      <c r="AM10" s="389"/>
      <c r="AN10" s="389"/>
      <c r="AO10" s="389"/>
      <c r="AP10" s="389"/>
      <c r="AQ10" s="389"/>
      <c r="AR10" s="389"/>
      <c r="AS10" s="389"/>
      <c r="AT10" s="390"/>
      <c r="AU10" s="391">
        <v>4</v>
      </c>
      <c r="AV10" s="392"/>
      <c r="AW10" s="392"/>
      <c r="AX10" s="401"/>
      <c r="AY10" s="34">
        <f>$AY$7</f>
        <v>2</v>
      </c>
      <c r="BF10" s="37"/>
    </row>
    <row r="11" spans="1:58" ht="24.75" customHeight="1" thickBot="1" x14ac:dyDescent="0.25">
      <c r="A11" s="836"/>
      <c r="B11" s="837"/>
      <c r="C11" s="837"/>
      <c r="D11" s="837"/>
      <c r="E11" s="837"/>
      <c r="F11" s="838"/>
      <c r="G11" s="634" t="s">
        <v>20</v>
      </c>
      <c r="H11" s="635"/>
      <c r="I11" s="635"/>
      <c r="J11" s="635"/>
      <c r="K11" s="635"/>
      <c r="L11" s="636"/>
      <c r="M11" s="637"/>
      <c r="N11" s="637"/>
      <c r="O11" s="637"/>
      <c r="P11" s="637"/>
      <c r="Q11" s="637"/>
      <c r="R11" s="637"/>
      <c r="S11" s="637"/>
      <c r="T11" s="637"/>
      <c r="U11" s="637"/>
      <c r="V11" s="637"/>
      <c r="W11" s="637"/>
      <c r="X11" s="638"/>
      <c r="Y11" s="639">
        <f>SUM(Y9:AB10)</f>
        <v>48</v>
      </c>
      <c r="Z11" s="640"/>
      <c r="AA11" s="640"/>
      <c r="AB11" s="642"/>
      <c r="AC11" s="634" t="s">
        <v>20</v>
      </c>
      <c r="AD11" s="635"/>
      <c r="AE11" s="635"/>
      <c r="AF11" s="635"/>
      <c r="AG11" s="635"/>
      <c r="AH11" s="636"/>
      <c r="AI11" s="637"/>
      <c r="AJ11" s="637"/>
      <c r="AK11" s="637"/>
      <c r="AL11" s="637"/>
      <c r="AM11" s="637"/>
      <c r="AN11" s="637"/>
      <c r="AO11" s="637"/>
      <c r="AP11" s="637"/>
      <c r="AQ11" s="637"/>
      <c r="AR11" s="637"/>
      <c r="AS11" s="637"/>
      <c r="AT11" s="638"/>
      <c r="AU11" s="639">
        <f>SUM(AU9:AX10)</f>
        <v>31</v>
      </c>
      <c r="AV11" s="640"/>
      <c r="AW11" s="640"/>
      <c r="AX11" s="641"/>
      <c r="AY11" s="34">
        <f>$AY$7</f>
        <v>2</v>
      </c>
      <c r="BF11" s="37"/>
    </row>
    <row r="12" spans="1:58" ht="30" customHeight="1" x14ac:dyDescent="0.2">
      <c r="A12" s="836"/>
      <c r="B12" s="837"/>
      <c r="C12" s="837"/>
      <c r="D12" s="837"/>
      <c r="E12" s="837"/>
      <c r="F12" s="838"/>
      <c r="G12" s="354" t="s">
        <v>740</v>
      </c>
      <c r="H12" s="355"/>
      <c r="I12" s="355"/>
      <c r="J12" s="355"/>
      <c r="K12" s="355"/>
      <c r="L12" s="355"/>
      <c r="M12" s="355"/>
      <c r="N12" s="355"/>
      <c r="O12" s="355"/>
      <c r="P12" s="355"/>
      <c r="Q12" s="355"/>
      <c r="R12" s="355"/>
      <c r="S12" s="355"/>
      <c r="T12" s="355"/>
      <c r="U12" s="355"/>
      <c r="V12" s="355"/>
      <c r="W12" s="355"/>
      <c r="X12" s="355"/>
      <c r="Y12" s="355"/>
      <c r="Z12" s="355"/>
      <c r="AA12" s="355"/>
      <c r="AB12" s="608"/>
      <c r="AC12" s="354" t="s">
        <v>741</v>
      </c>
      <c r="AD12" s="355"/>
      <c r="AE12" s="355"/>
      <c r="AF12" s="355"/>
      <c r="AG12" s="355"/>
      <c r="AH12" s="355"/>
      <c r="AI12" s="355"/>
      <c r="AJ12" s="355"/>
      <c r="AK12" s="355"/>
      <c r="AL12" s="355"/>
      <c r="AM12" s="355"/>
      <c r="AN12" s="355"/>
      <c r="AO12" s="355"/>
      <c r="AP12" s="355"/>
      <c r="AQ12" s="355"/>
      <c r="AR12" s="355"/>
      <c r="AS12" s="355"/>
      <c r="AT12" s="355"/>
      <c r="AU12" s="355"/>
      <c r="AV12" s="355"/>
      <c r="AW12" s="355"/>
      <c r="AX12" s="608"/>
      <c r="AY12">
        <f>COUNTA($G$14,$AC$14)</f>
        <v>2</v>
      </c>
      <c r="BF12" s="37"/>
    </row>
    <row r="13" spans="1:58" ht="24.75" customHeight="1" x14ac:dyDescent="0.2">
      <c r="A13" s="836"/>
      <c r="B13" s="837"/>
      <c r="C13" s="837"/>
      <c r="D13" s="837"/>
      <c r="E13" s="837"/>
      <c r="F13" s="838"/>
      <c r="G13" s="470" t="s">
        <v>17</v>
      </c>
      <c r="H13" s="471"/>
      <c r="I13" s="471"/>
      <c r="J13" s="471"/>
      <c r="K13" s="471"/>
      <c r="L13" s="472" t="s">
        <v>18</v>
      </c>
      <c r="M13" s="471"/>
      <c r="N13" s="471"/>
      <c r="O13" s="471"/>
      <c r="P13" s="471"/>
      <c r="Q13" s="471"/>
      <c r="R13" s="471"/>
      <c r="S13" s="471"/>
      <c r="T13" s="471"/>
      <c r="U13" s="471"/>
      <c r="V13" s="471"/>
      <c r="W13" s="471"/>
      <c r="X13" s="473"/>
      <c r="Y13" s="613" t="s">
        <v>19</v>
      </c>
      <c r="Z13" s="614"/>
      <c r="AA13" s="614"/>
      <c r="AB13" s="668"/>
      <c r="AC13" s="470" t="s">
        <v>17</v>
      </c>
      <c r="AD13" s="471"/>
      <c r="AE13" s="471"/>
      <c r="AF13" s="471"/>
      <c r="AG13" s="471"/>
      <c r="AH13" s="472" t="s">
        <v>18</v>
      </c>
      <c r="AI13" s="471"/>
      <c r="AJ13" s="471"/>
      <c r="AK13" s="471"/>
      <c r="AL13" s="471"/>
      <c r="AM13" s="471"/>
      <c r="AN13" s="471"/>
      <c r="AO13" s="471"/>
      <c r="AP13" s="471"/>
      <c r="AQ13" s="471"/>
      <c r="AR13" s="471"/>
      <c r="AS13" s="471"/>
      <c r="AT13" s="473"/>
      <c r="AU13" s="613" t="s">
        <v>19</v>
      </c>
      <c r="AV13" s="614"/>
      <c r="AW13" s="614"/>
      <c r="AX13" s="615"/>
      <c r="AY13" s="34">
        <f>$AY$12</f>
        <v>2</v>
      </c>
      <c r="BF13" s="37"/>
    </row>
    <row r="14" spans="1:58" ht="24.75" customHeight="1" x14ac:dyDescent="0.2">
      <c r="A14" s="836"/>
      <c r="B14" s="837"/>
      <c r="C14" s="837"/>
      <c r="D14" s="837"/>
      <c r="E14" s="837"/>
      <c r="F14" s="838"/>
      <c r="G14" s="483" t="s">
        <v>656</v>
      </c>
      <c r="H14" s="484"/>
      <c r="I14" s="484"/>
      <c r="J14" s="484"/>
      <c r="K14" s="485"/>
      <c r="L14" s="480" t="s">
        <v>692</v>
      </c>
      <c r="M14" s="481"/>
      <c r="N14" s="481"/>
      <c r="O14" s="481"/>
      <c r="P14" s="481"/>
      <c r="Q14" s="481"/>
      <c r="R14" s="481"/>
      <c r="S14" s="481"/>
      <c r="T14" s="481"/>
      <c r="U14" s="481"/>
      <c r="V14" s="481"/>
      <c r="W14" s="481"/>
      <c r="X14" s="482"/>
      <c r="Y14" s="347">
        <v>23</v>
      </c>
      <c r="Z14" s="348"/>
      <c r="AA14" s="348"/>
      <c r="AB14" s="349"/>
      <c r="AC14" s="483" t="s">
        <v>656</v>
      </c>
      <c r="AD14" s="484"/>
      <c r="AE14" s="484"/>
      <c r="AF14" s="484"/>
      <c r="AG14" s="485"/>
      <c r="AH14" s="480" t="s">
        <v>697</v>
      </c>
      <c r="AI14" s="481"/>
      <c r="AJ14" s="481"/>
      <c r="AK14" s="481"/>
      <c r="AL14" s="481"/>
      <c r="AM14" s="481"/>
      <c r="AN14" s="481"/>
      <c r="AO14" s="481"/>
      <c r="AP14" s="481"/>
      <c r="AQ14" s="481"/>
      <c r="AR14" s="481"/>
      <c r="AS14" s="481"/>
      <c r="AT14" s="482"/>
      <c r="AU14" s="347">
        <v>13</v>
      </c>
      <c r="AV14" s="348"/>
      <c r="AW14" s="348"/>
      <c r="AX14" s="619"/>
      <c r="AY14" s="34">
        <f>$AY$12</f>
        <v>2</v>
      </c>
      <c r="BF14" s="37"/>
    </row>
    <row r="15" spans="1:58" ht="24.75" customHeight="1" x14ac:dyDescent="0.2">
      <c r="A15" s="836"/>
      <c r="B15" s="837"/>
      <c r="C15" s="837"/>
      <c r="D15" s="837"/>
      <c r="E15" s="837"/>
      <c r="F15" s="838"/>
      <c r="G15" s="396" t="s">
        <v>656</v>
      </c>
      <c r="H15" s="397"/>
      <c r="I15" s="397"/>
      <c r="J15" s="397"/>
      <c r="K15" s="398"/>
      <c r="L15" s="388" t="s">
        <v>696</v>
      </c>
      <c r="M15" s="389"/>
      <c r="N15" s="389"/>
      <c r="O15" s="389"/>
      <c r="P15" s="389"/>
      <c r="Q15" s="389"/>
      <c r="R15" s="389"/>
      <c r="S15" s="389"/>
      <c r="T15" s="389"/>
      <c r="U15" s="389"/>
      <c r="V15" s="389"/>
      <c r="W15" s="389"/>
      <c r="X15" s="390"/>
      <c r="Y15" s="391">
        <v>5</v>
      </c>
      <c r="Z15" s="392"/>
      <c r="AA15" s="392"/>
      <c r="AB15" s="393"/>
      <c r="AC15" s="396" t="s">
        <v>656</v>
      </c>
      <c r="AD15" s="397"/>
      <c r="AE15" s="397"/>
      <c r="AF15" s="397"/>
      <c r="AG15" s="398"/>
      <c r="AH15" s="388" t="s">
        <v>692</v>
      </c>
      <c r="AI15" s="389"/>
      <c r="AJ15" s="389"/>
      <c r="AK15" s="389"/>
      <c r="AL15" s="389"/>
      <c r="AM15" s="389"/>
      <c r="AN15" s="389"/>
      <c r="AO15" s="389"/>
      <c r="AP15" s="389"/>
      <c r="AQ15" s="389"/>
      <c r="AR15" s="389"/>
      <c r="AS15" s="389"/>
      <c r="AT15" s="390"/>
      <c r="AU15" s="391">
        <v>12</v>
      </c>
      <c r="AV15" s="392"/>
      <c r="AW15" s="392"/>
      <c r="AX15" s="401"/>
      <c r="AY15" s="34">
        <f>$AY$12</f>
        <v>2</v>
      </c>
      <c r="BF15" s="37"/>
    </row>
    <row r="16" spans="1:58" ht="24.75" customHeight="1" thickBot="1" x14ac:dyDescent="0.25">
      <c r="A16" s="836"/>
      <c r="B16" s="837"/>
      <c r="C16" s="837"/>
      <c r="D16" s="837"/>
      <c r="E16" s="837"/>
      <c r="F16" s="838"/>
      <c r="G16" s="634" t="s">
        <v>20</v>
      </c>
      <c r="H16" s="635"/>
      <c r="I16" s="635"/>
      <c r="J16" s="635"/>
      <c r="K16" s="635"/>
      <c r="L16" s="636"/>
      <c r="M16" s="637"/>
      <c r="N16" s="637"/>
      <c r="O16" s="637"/>
      <c r="P16" s="637"/>
      <c r="Q16" s="637"/>
      <c r="R16" s="637"/>
      <c r="S16" s="637"/>
      <c r="T16" s="637"/>
      <c r="U16" s="637"/>
      <c r="V16" s="637"/>
      <c r="W16" s="637"/>
      <c r="X16" s="638"/>
      <c r="Y16" s="639">
        <f>SUM(Y14:AB15)</f>
        <v>28</v>
      </c>
      <c r="Z16" s="640"/>
      <c r="AA16" s="640"/>
      <c r="AB16" s="642"/>
      <c r="AC16" s="634" t="s">
        <v>20</v>
      </c>
      <c r="AD16" s="635"/>
      <c r="AE16" s="635"/>
      <c r="AF16" s="635"/>
      <c r="AG16" s="635"/>
      <c r="AH16" s="636"/>
      <c r="AI16" s="637"/>
      <c r="AJ16" s="637"/>
      <c r="AK16" s="637"/>
      <c r="AL16" s="637"/>
      <c r="AM16" s="637"/>
      <c r="AN16" s="637"/>
      <c r="AO16" s="637"/>
      <c r="AP16" s="637"/>
      <c r="AQ16" s="637"/>
      <c r="AR16" s="637"/>
      <c r="AS16" s="637"/>
      <c r="AT16" s="638"/>
      <c r="AU16" s="639">
        <f>SUM(AU14:AX15)</f>
        <v>25</v>
      </c>
      <c r="AV16" s="640"/>
      <c r="AW16" s="640"/>
      <c r="AX16" s="641"/>
      <c r="AY16" s="34">
        <f>$AY$12</f>
        <v>2</v>
      </c>
      <c r="BF16" s="37"/>
    </row>
    <row r="17" spans="1:58" ht="30" customHeight="1" x14ac:dyDescent="0.2">
      <c r="A17" s="836"/>
      <c r="B17" s="837"/>
      <c r="C17" s="837"/>
      <c r="D17" s="837"/>
      <c r="E17" s="837"/>
      <c r="F17" s="838"/>
      <c r="G17" s="354" t="s">
        <v>742</v>
      </c>
      <c r="H17" s="355"/>
      <c r="I17" s="355"/>
      <c r="J17" s="355"/>
      <c r="K17" s="355"/>
      <c r="L17" s="355"/>
      <c r="M17" s="355"/>
      <c r="N17" s="355"/>
      <c r="O17" s="355"/>
      <c r="P17" s="355"/>
      <c r="Q17" s="355"/>
      <c r="R17" s="355"/>
      <c r="S17" s="355"/>
      <c r="T17" s="355"/>
      <c r="U17" s="355"/>
      <c r="V17" s="355"/>
      <c r="W17" s="355"/>
      <c r="X17" s="355"/>
      <c r="Y17" s="355"/>
      <c r="Z17" s="355"/>
      <c r="AA17" s="355"/>
      <c r="AB17" s="608"/>
      <c r="AC17" s="354" t="s">
        <v>743</v>
      </c>
      <c r="AD17" s="355"/>
      <c r="AE17" s="355"/>
      <c r="AF17" s="355"/>
      <c r="AG17" s="355"/>
      <c r="AH17" s="355"/>
      <c r="AI17" s="355"/>
      <c r="AJ17" s="355"/>
      <c r="AK17" s="355"/>
      <c r="AL17" s="355"/>
      <c r="AM17" s="355"/>
      <c r="AN17" s="355"/>
      <c r="AO17" s="355"/>
      <c r="AP17" s="355"/>
      <c r="AQ17" s="355"/>
      <c r="AR17" s="355"/>
      <c r="AS17" s="355"/>
      <c r="AT17" s="355"/>
      <c r="AU17" s="355"/>
      <c r="AV17" s="355"/>
      <c r="AW17" s="355"/>
      <c r="AX17" s="356"/>
      <c r="AY17">
        <f>COUNTA($G$19,$AC$19)</f>
        <v>2</v>
      </c>
      <c r="BF17" s="37"/>
    </row>
    <row r="18" spans="1:58" ht="24.75" customHeight="1" x14ac:dyDescent="0.2">
      <c r="A18" s="836"/>
      <c r="B18" s="837"/>
      <c r="C18" s="837"/>
      <c r="D18" s="837"/>
      <c r="E18" s="837"/>
      <c r="F18" s="838"/>
      <c r="G18" s="470" t="s">
        <v>17</v>
      </c>
      <c r="H18" s="471"/>
      <c r="I18" s="471"/>
      <c r="J18" s="471"/>
      <c r="K18" s="471"/>
      <c r="L18" s="472" t="s">
        <v>18</v>
      </c>
      <c r="M18" s="471"/>
      <c r="N18" s="471"/>
      <c r="O18" s="471"/>
      <c r="P18" s="471"/>
      <c r="Q18" s="471"/>
      <c r="R18" s="471"/>
      <c r="S18" s="471"/>
      <c r="T18" s="471"/>
      <c r="U18" s="471"/>
      <c r="V18" s="471"/>
      <c r="W18" s="471"/>
      <c r="X18" s="473"/>
      <c r="Y18" s="613" t="s">
        <v>19</v>
      </c>
      <c r="Z18" s="614"/>
      <c r="AA18" s="614"/>
      <c r="AB18" s="668"/>
      <c r="AC18" s="470" t="s">
        <v>17</v>
      </c>
      <c r="AD18" s="471"/>
      <c r="AE18" s="471"/>
      <c r="AF18" s="471"/>
      <c r="AG18" s="471"/>
      <c r="AH18" s="472" t="s">
        <v>18</v>
      </c>
      <c r="AI18" s="471"/>
      <c r="AJ18" s="471"/>
      <c r="AK18" s="471"/>
      <c r="AL18" s="471"/>
      <c r="AM18" s="471"/>
      <c r="AN18" s="471"/>
      <c r="AO18" s="471"/>
      <c r="AP18" s="471"/>
      <c r="AQ18" s="471"/>
      <c r="AR18" s="471"/>
      <c r="AS18" s="471"/>
      <c r="AT18" s="473"/>
      <c r="AU18" s="613" t="s">
        <v>19</v>
      </c>
      <c r="AV18" s="614"/>
      <c r="AW18" s="614"/>
      <c r="AX18" s="615"/>
      <c r="AY18" s="34">
        <f>$AY$17</f>
        <v>2</v>
      </c>
      <c r="BF18" s="37"/>
    </row>
    <row r="19" spans="1:58" ht="24.75" customHeight="1" x14ac:dyDescent="0.2">
      <c r="A19" s="836"/>
      <c r="B19" s="837"/>
      <c r="C19" s="837"/>
      <c r="D19" s="837"/>
      <c r="E19" s="837"/>
      <c r="F19" s="838"/>
      <c r="G19" s="483" t="s">
        <v>656</v>
      </c>
      <c r="H19" s="484"/>
      <c r="I19" s="484"/>
      <c r="J19" s="484"/>
      <c r="K19" s="485"/>
      <c r="L19" s="480" t="s">
        <v>697</v>
      </c>
      <c r="M19" s="481"/>
      <c r="N19" s="481"/>
      <c r="O19" s="481"/>
      <c r="P19" s="481"/>
      <c r="Q19" s="481"/>
      <c r="R19" s="481"/>
      <c r="S19" s="481"/>
      <c r="T19" s="481"/>
      <c r="U19" s="481"/>
      <c r="V19" s="481"/>
      <c r="W19" s="481"/>
      <c r="X19" s="482"/>
      <c r="Y19" s="347">
        <v>8</v>
      </c>
      <c r="Z19" s="348"/>
      <c r="AA19" s="348"/>
      <c r="AB19" s="349"/>
      <c r="AC19" s="483" t="s">
        <v>656</v>
      </c>
      <c r="AD19" s="484"/>
      <c r="AE19" s="484"/>
      <c r="AF19" s="484"/>
      <c r="AG19" s="485"/>
      <c r="AH19" s="480" t="s">
        <v>696</v>
      </c>
      <c r="AI19" s="481"/>
      <c r="AJ19" s="481"/>
      <c r="AK19" s="481"/>
      <c r="AL19" s="481"/>
      <c r="AM19" s="481"/>
      <c r="AN19" s="481"/>
      <c r="AO19" s="481"/>
      <c r="AP19" s="481"/>
      <c r="AQ19" s="481"/>
      <c r="AR19" s="481"/>
      <c r="AS19" s="481"/>
      <c r="AT19" s="482"/>
      <c r="AU19" s="347">
        <v>10</v>
      </c>
      <c r="AV19" s="348"/>
      <c r="AW19" s="348"/>
      <c r="AX19" s="619"/>
      <c r="AY19" s="34">
        <f>$AY$17</f>
        <v>2</v>
      </c>
      <c r="BF19" s="37"/>
    </row>
    <row r="20" spans="1:58" ht="24.75" customHeight="1" x14ac:dyDescent="0.2">
      <c r="A20" s="836"/>
      <c r="B20" s="837"/>
      <c r="C20" s="837"/>
      <c r="D20" s="837"/>
      <c r="E20" s="837"/>
      <c r="F20" s="838"/>
      <c r="G20" s="396" t="s">
        <v>656</v>
      </c>
      <c r="H20" s="397"/>
      <c r="I20" s="397"/>
      <c r="J20" s="397"/>
      <c r="K20" s="398"/>
      <c r="L20" s="388" t="s">
        <v>692</v>
      </c>
      <c r="M20" s="389"/>
      <c r="N20" s="389"/>
      <c r="O20" s="389"/>
      <c r="P20" s="389"/>
      <c r="Q20" s="389"/>
      <c r="R20" s="389"/>
      <c r="S20" s="389"/>
      <c r="T20" s="389"/>
      <c r="U20" s="389"/>
      <c r="V20" s="389"/>
      <c r="W20" s="389"/>
      <c r="X20" s="390"/>
      <c r="Y20" s="391">
        <v>3</v>
      </c>
      <c r="Z20" s="392"/>
      <c r="AA20" s="392"/>
      <c r="AB20" s="393"/>
      <c r="AC20" s="396"/>
      <c r="AD20" s="397"/>
      <c r="AE20" s="397"/>
      <c r="AF20" s="397"/>
      <c r="AG20" s="398"/>
      <c r="AH20" s="388"/>
      <c r="AI20" s="389"/>
      <c r="AJ20" s="389"/>
      <c r="AK20" s="389"/>
      <c r="AL20" s="389"/>
      <c r="AM20" s="389"/>
      <c r="AN20" s="389"/>
      <c r="AO20" s="389"/>
      <c r="AP20" s="389"/>
      <c r="AQ20" s="389"/>
      <c r="AR20" s="389"/>
      <c r="AS20" s="389"/>
      <c r="AT20" s="390"/>
      <c r="AU20" s="391"/>
      <c r="AV20" s="392"/>
      <c r="AW20" s="392"/>
      <c r="AX20" s="401"/>
      <c r="AY20" s="34">
        <f>$AY$17</f>
        <v>2</v>
      </c>
      <c r="BF20" s="37"/>
    </row>
    <row r="21" spans="1:58" ht="24.75" customHeight="1" thickBot="1" x14ac:dyDescent="0.25">
      <c r="A21" s="839"/>
      <c r="B21" s="840"/>
      <c r="C21" s="840"/>
      <c r="D21" s="840"/>
      <c r="E21" s="840"/>
      <c r="F21" s="841"/>
      <c r="G21" s="634" t="s">
        <v>20</v>
      </c>
      <c r="H21" s="635"/>
      <c r="I21" s="635"/>
      <c r="J21" s="635"/>
      <c r="K21" s="635"/>
      <c r="L21" s="636"/>
      <c r="M21" s="637"/>
      <c r="N21" s="637"/>
      <c r="O21" s="637"/>
      <c r="P21" s="637"/>
      <c r="Q21" s="637"/>
      <c r="R21" s="637"/>
      <c r="S21" s="637"/>
      <c r="T21" s="637"/>
      <c r="U21" s="637"/>
      <c r="V21" s="637"/>
      <c r="W21" s="637"/>
      <c r="X21" s="638"/>
      <c r="Y21" s="639">
        <f>SUM(Y19:AB20)</f>
        <v>11</v>
      </c>
      <c r="Z21" s="640"/>
      <c r="AA21" s="640"/>
      <c r="AB21" s="642"/>
      <c r="AC21" s="825" t="s">
        <v>20</v>
      </c>
      <c r="AD21" s="826"/>
      <c r="AE21" s="826"/>
      <c r="AF21" s="826"/>
      <c r="AG21" s="826"/>
      <c r="AH21" s="827"/>
      <c r="AI21" s="828"/>
      <c r="AJ21" s="828"/>
      <c r="AK21" s="828"/>
      <c r="AL21" s="828"/>
      <c r="AM21" s="828"/>
      <c r="AN21" s="828"/>
      <c r="AO21" s="828"/>
      <c r="AP21" s="828"/>
      <c r="AQ21" s="828"/>
      <c r="AR21" s="828"/>
      <c r="AS21" s="828"/>
      <c r="AT21" s="829"/>
      <c r="AU21" s="830">
        <f>SUM(AU19:AX20)</f>
        <v>10</v>
      </c>
      <c r="AV21" s="831"/>
      <c r="AW21" s="831"/>
      <c r="AX21" s="842"/>
      <c r="AY21" s="34">
        <f>$AY$17</f>
        <v>2</v>
      </c>
      <c r="BF21" s="37"/>
    </row>
    <row r="22" spans="1:58" s="37" customFormat="1" ht="24.75" customHeight="1" thickBot="1" x14ac:dyDescent="0.25"/>
    <row r="23" spans="1:58" ht="30" customHeight="1" x14ac:dyDescent="0.2">
      <c r="A23" s="833" t="s">
        <v>28</v>
      </c>
      <c r="B23" s="834"/>
      <c r="C23" s="834"/>
      <c r="D23" s="834"/>
      <c r="E23" s="834"/>
      <c r="F23" s="835"/>
      <c r="G23" s="354" t="s">
        <v>744</v>
      </c>
      <c r="H23" s="355"/>
      <c r="I23" s="355"/>
      <c r="J23" s="355"/>
      <c r="K23" s="355"/>
      <c r="L23" s="355"/>
      <c r="M23" s="355"/>
      <c r="N23" s="355"/>
      <c r="O23" s="355"/>
      <c r="P23" s="355"/>
      <c r="Q23" s="355"/>
      <c r="R23" s="355"/>
      <c r="S23" s="355"/>
      <c r="T23" s="355"/>
      <c r="U23" s="355"/>
      <c r="V23" s="355"/>
      <c r="W23" s="355"/>
      <c r="X23" s="355"/>
      <c r="Y23" s="355"/>
      <c r="Z23" s="355"/>
      <c r="AA23" s="355"/>
      <c r="AB23" s="608"/>
      <c r="AC23" s="354" t="s">
        <v>745</v>
      </c>
      <c r="AD23" s="355"/>
      <c r="AE23" s="355"/>
      <c r="AF23" s="355"/>
      <c r="AG23" s="355"/>
      <c r="AH23" s="355"/>
      <c r="AI23" s="355"/>
      <c r="AJ23" s="355"/>
      <c r="AK23" s="355"/>
      <c r="AL23" s="355"/>
      <c r="AM23" s="355"/>
      <c r="AN23" s="355"/>
      <c r="AO23" s="355"/>
      <c r="AP23" s="355"/>
      <c r="AQ23" s="355"/>
      <c r="AR23" s="355"/>
      <c r="AS23" s="355"/>
      <c r="AT23" s="355"/>
      <c r="AU23" s="355"/>
      <c r="AV23" s="355"/>
      <c r="AW23" s="355"/>
      <c r="AX23" s="356"/>
      <c r="AY23">
        <f>COUNTA($G$25,$AC$25)</f>
        <v>2</v>
      </c>
      <c r="BF23" s="37"/>
    </row>
    <row r="24" spans="1:58" ht="24.75" customHeight="1" x14ac:dyDescent="0.2">
      <c r="A24" s="836"/>
      <c r="B24" s="837"/>
      <c r="C24" s="837"/>
      <c r="D24" s="837"/>
      <c r="E24" s="837"/>
      <c r="F24" s="838"/>
      <c r="G24" s="470" t="s">
        <v>17</v>
      </c>
      <c r="H24" s="471"/>
      <c r="I24" s="471"/>
      <c r="J24" s="471"/>
      <c r="K24" s="471"/>
      <c r="L24" s="472" t="s">
        <v>18</v>
      </c>
      <c r="M24" s="471"/>
      <c r="N24" s="471"/>
      <c r="O24" s="471"/>
      <c r="P24" s="471"/>
      <c r="Q24" s="471"/>
      <c r="R24" s="471"/>
      <c r="S24" s="471"/>
      <c r="T24" s="471"/>
      <c r="U24" s="471"/>
      <c r="V24" s="471"/>
      <c r="W24" s="471"/>
      <c r="X24" s="473"/>
      <c r="Y24" s="613" t="s">
        <v>19</v>
      </c>
      <c r="Z24" s="614"/>
      <c r="AA24" s="614"/>
      <c r="AB24" s="668"/>
      <c r="AC24" s="470" t="s">
        <v>17</v>
      </c>
      <c r="AD24" s="471"/>
      <c r="AE24" s="471"/>
      <c r="AF24" s="471"/>
      <c r="AG24" s="471"/>
      <c r="AH24" s="472" t="s">
        <v>18</v>
      </c>
      <c r="AI24" s="471"/>
      <c r="AJ24" s="471"/>
      <c r="AK24" s="471"/>
      <c r="AL24" s="471"/>
      <c r="AM24" s="471"/>
      <c r="AN24" s="471"/>
      <c r="AO24" s="471"/>
      <c r="AP24" s="471"/>
      <c r="AQ24" s="471"/>
      <c r="AR24" s="471"/>
      <c r="AS24" s="471"/>
      <c r="AT24" s="473"/>
      <c r="AU24" s="613" t="s">
        <v>19</v>
      </c>
      <c r="AV24" s="614"/>
      <c r="AW24" s="614"/>
      <c r="AX24" s="615"/>
      <c r="AY24" s="34">
        <f>$AY$23</f>
        <v>2</v>
      </c>
      <c r="BF24" s="37"/>
    </row>
    <row r="25" spans="1:58" ht="24.75" customHeight="1" x14ac:dyDescent="0.2">
      <c r="A25" s="836"/>
      <c r="B25" s="837"/>
      <c r="C25" s="837"/>
      <c r="D25" s="837"/>
      <c r="E25" s="837"/>
      <c r="F25" s="838"/>
      <c r="G25" s="483" t="s">
        <v>656</v>
      </c>
      <c r="H25" s="484"/>
      <c r="I25" s="484"/>
      <c r="J25" s="484"/>
      <c r="K25" s="485"/>
      <c r="L25" s="480" t="s">
        <v>698</v>
      </c>
      <c r="M25" s="481"/>
      <c r="N25" s="481"/>
      <c r="O25" s="481"/>
      <c r="P25" s="481"/>
      <c r="Q25" s="481"/>
      <c r="R25" s="481"/>
      <c r="S25" s="481"/>
      <c r="T25" s="481"/>
      <c r="U25" s="481"/>
      <c r="V25" s="481"/>
      <c r="W25" s="481"/>
      <c r="X25" s="482"/>
      <c r="Y25" s="347">
        <v>10</v>
      </c>
      <c r="Z25" s="348"/>
      <c r="AA25" s="348"/>
      <c r="AB25" s="349"/>
      <c r="AC25" s="483" t="s">
        <v>656</v>
      </c>
      <c r="AD25" s="484"/>
      <c r="AE25" s="484"/>
      <c r="AF25" s="484"/>
      <c r="AG25" s="485"/>
      <c r="AH25" s="480" t="s">
        <v>699</v>
      </c>
      <c r="AI25" s="481"/>
      <c r="AJ25" s="481"/>
      <c r="AK25" s="481"/>
      <c r="AL25" s="481"/>
      <c r="AM25" s="481"/>
      <c r="AN25" s="481"/>
      <c r="AO25" s="481"/>
      <c r="AP25" s="481"/>
      <c r="AQ25" s="481"/>
      <c r="AR25" s="481"/>
      <c r="AS25" s="481"/>
      <c r="AT25" s="482"/>
      <c r="AU25" s="347">
        <v>5</v>
      </c>
      <c r="AV25" s="348"/>
      <c r="AW25" s="348"/>
      <c r="AX25" s="619"/>
      <c r="AY25" s="34">
        <f>$AY$23</f>
        <v>2</v>
      </c>
      <c r="BF25" s="37"/>
    </row>
    <row r="26" spans="1:58" ht="24.75" customHeight="1" thickBot="1" x14ac:dyDescent="0.25">
      <c r="A26" s="836"/>
      <c r="B26" s="837"/>
      <c r="C26" s="837"/>
      <c r="D26" s="837"/>
      <c r="E26" s="837"/>
      <c r="F26" s="838"/>
      <c r="G26" s="825" t="s">
        <v>20</v>
      </c>
      <c r="H26" s="826"/>
      <c r="I26" s="826"/>
      <c r="J26" s="826"/>
      <c r="K26" s="826"/>
      <c r="L26" s="827"/>
      <c r="M26" s="828"/>
      <c r="N26" s="828"/>
      <c r="O26" s="828"/>
      <c r="P26" s="828"/>
      <c r="Q26" s="828"/>
      <c r="R26" s="828"/>
      <c r="S26" s="828"/>
      <c r="T26" s="828"/>
      <c r="U26" s="828"/>
      <c r="V26" s="828"/>
      <c r="W26" s="828"/>
      <c r="X26" s="829"/>
      <c r="Y26" s="830">
        <f>SUM(Y25:AB25)</f>
        <v>10</v>
      </c>
      <c r="Z26" s="831"/>
      <c r="AA26" s="831"/>
      <c r="AB26" s="832"/>
      <c r="AC26" s="634" t="s">
        <v>20</v>
      </c>
      <c r="AD26" s="635"/>
      <c r="AE26" s="635"/>
      <c r="AF26" s="635"/>
      <c r="AG26" s="635"/>
      <c r="AH26" s="636"/>
      <c r="AI26" s="637"/>
      <c r="AJ26" s="637"/>
      <c r="AK26" s="637"/>
      <c r="AL26" s="637"/>
      <c r="AM26" s="637"/>
      <c r="AN26" s="637"/>
      <c r="AO26" s="637"/>
      <c r="AP26" s="637"/>
      <c r="AQ26" s="637"/>
      <c r="AR26" s="637"/>
      <c r="AS26" s="637"/>
      <c r="AT26" s="638"/>
      <c r="AU26" s="639">
        <f>SUM(AU25:AX25)</f>
        <v>5</v>
      </c>
      <c r="AV26" s="640"/>
      <c r="AW26" s="640"/>
      <c r="AX26" s="641"/>
      <c r="AY26" s="34">
        <f>$AY$23</f>
        <v>2</v>
      </c>
      <c r="BF26" s="37"/>
    </row>
    <row r="27" spans="1:58" ht="30" customHeight="1" x14ac:dyDescent="0.2">
      <c r="A27" s="836"/>
      <c r="B27" s="837"/>
      <c r="C27" s="837"/>
      <c r="D27" s="837"/>
      <c r="E27" s="837"/>
      <c r="F27" s="838"/>
      <c r="G27" s="354" t="s">
        <v>746</v>
      </c>
      <c r="H27" s="355"/>
      <c r="I27" s="355"/>
      <c r="J27" s="355"/>
      <c r="K27" s="355"/>
      <c r="L27" s="355"/>
      <c r="M27" s="355"/>
      <c r="N27" s="355"/>
      <c r="O27" s="355"/>
      <c r="P27" s="355"/>
      <c r="Q27" s="355"/>
      <c r="R27" s="355"/>
      <c r="S27" s="355"/>
      <c r="T27" s="355"/>
      <c r="U27" s="355"/>
      <c r="V27" s="355"/>
      <c r="W27" s="355"/>
      <c r="X27" s="355"/>
      <c r="Y27" s="355"/>
      <c r="Z27" s="355"/>
      <c r="AA27" s="355"/>
      <c r="AB27" s="608"/>
      <c r="AC27" s="354" t="s">
        <v>747</v>
      </c>
      <c r="AD27" s="355"/>
      <c r="AE27" s="355"/>
      <c r="AF27" s="355"/>
      <c r="AG27" s="355"/>
      <c r="AH27" s="355"/>
      <c r="AI27" s="355"/>
      <c r="AJ27" s="355"/>
      <c r="AK27" s="355"/>
      <c r="AL27" s="355"/>
      <c r="AM27" s="355"/>
      <c r="AN27" s="355"/>
      <c r="AO27" s="355"/>
      <c r="AP27" s="355"/>
      <c r="AQ27" s="355"/>
      <c r="AR27" s="355"/>
      <c r="AS27" s="355"/>
      <c r="AT27" s="355"/>
      <c r="AU27" s="355"/>
      <c r="AV27" s="355"/>
      <c r="AW27" s="355"/>
      <c r="AX27" s="356"/>
      <c r="AY27">
        <f>COUNTA($G$29,$AC$29)</f>
        <v>2</v>
      </c>
      <c r="BF27" s="37"/>
    </row>
    <row r="28" spans="1:58" ht="25.5" customHeight="1" x14ac:dyDescent="0.2">
      <c r="A28" s="836"/>
      <c r="B28" s="837"/>
      <c r="C28" s="837"/>
      <c r="D28" s="837"/>
      <c r="E28" s="837"/>
      <c r="F28" s="838"/>
      <c r="G28" s="470" t="s">
        <v>17</v>
      </c>
      <c r="H28" s="471"/>
      <c r="I28" s="471"/>
      <c r="J28" s="471"/>
      <c r="K28" s="471"/>
      <c r="L28" s="472" t="s">
        <v>18</v>
      </c>
      <c r="M28" s="471"/>
      <c r="N28" s="471"/>
      <c r="O28" s="471"/>
      <c r="P28" s="471"/>
      <c r="Q28" s="471"/>
      <c r="R28" s="471"/>
      <c r="S28" s="471"/>
      <c r="T28" s="471"/>
      <c r="U28" s="471"/>
      <c r="V28" s="471"/>
      <c r="W28" s="471"/>
      <c r="X28" s="473"/>
      <c r="Y28" s="613" t="s">
        <v>19</v>
      </c>
      <c r="Z28" s="614"/>
      <c r="AA28" s="614"/>
      <c r="AB28" s="668"/>
      <c r="AC28" s="470" t="s">
        <v>17</v>
      </c>
      <c r="AD28" s="471"/>
      <c r="AE28" s="471"/>
      <c r="AF28" s="471"/>
      <c r="AG28" s="471"/>
      <c r="AH28" s="472" t="s">
        <v>18</v>
      </c>
      <c r="AI28" s="471"/>
      <c r="AJ28" s="471"/>
      <c r="AK28" s="471"/>
      <c r="AL28" s="471"/>
      <c r="AM28" s="471"/>
      <c r="AN28" s="471"/>
      <c r="AO28" s="471"/>
      <c r="AP28" s="471"/>
      <c r="AQ28" s="471"/>
      <c r="AR28" s="471"/>
      <c r="AS28" s="471"/>
      <c r="AT28" s="473"/>
      <c r="AU28" s="613" t="s">
        <v>19</v>
      </c>
      <c r="AV28" s="614"/>
      <c r="AW28" s="614"/>
      <c r="AX28" s="615"/>
      <c r="AY28" s="34">
        <f>$AY$27</f>
        <v>2</v>
      </c>
      <c r="BF28" s="37"/>
    </row>
    <row r="29" spans="1:58" ht="24.75" customHeight="1" x14ac:dyDescent="0.2">
      <c r="A29" s="836"/>
      <c r="B29" s="837"/>
      <c r="C29" s="837"/>
      <c r="D29" s="837"/>
      <c r="E29" s="837"/>
      <c r="F29" s="838"/>
      <c r="G29" s="483" t="s">
        <v>700</v>
      </c>
      <c r="H29" s="484"/>
      <c r="I29" s="484"/>
      <c r="J29" s="484"/>
      <c r="K29" s="485"/>
      <c r="L29" s="480" t="s">
        <v>701</v>
      </c>
      <c r="M29" s="481"/>
      <c r="N29" s="481"/>
      <c r="O29" s="481"/>
      <c r="P29" s="481"/>
      <c r="Q29" s="481"/>
      <c r="R29" s="481"/>
      <c r="S29" s="481"/>
      <c r="T29" s="481"/>
      <c r="U29" s="481"/>
      <c r="V29" s="481"/>
      <c r="W29" s="481"/>
      <c r="X29" s="482"/>
      <c r="Y29" s="347">
        <v>2</v>
      </c>
      <c r="Z29" s="348"/>
      <c r="AA29" s="348"/>
      <c r="AB29" s="349"/>
      <c r="AC29" s="483" t="s">
        <v>656</v>
      </c>
      <c r="AD29" s="484"/>
      <c r="AE29" s="484"/>
      <c r="AF29" s="484"/>
      <c r="AG29" s="485"/>
      <c r="AH29" s="480" t="s">
        <v>695</v>
      </c>
      <c r="AI29" s="481"/>
      <c r="AJ29" s="481"/>
      <c r="AK29" s="481"/>
      <c r="AL29" s="481"/>
      <c r="AM29" s="481"/>
      <c r="AN29" s="481"/>
      <c r="AO29" s="481"/>
      <c r="AP29" s="481"/>
      <c r="AQ29" s="481"/>
      <c r="AR29" s="481"/>
      <c r="AS29" s="481"/>
      <c r="AT29" s="482"/>
      <c r="AU29" s="347">
        <v>2</v>
      </c>
      <c r="AV29" s="348"/>
      <c r="AW29" s="348"/>
      <c r="AX29" s="619"/>
      <c r="AY29" s="34">
        <f>$AY$27</f>
        <v>2</v>
      </c>
      <c r="BF29" s="37"/>
    </row>
    <row r="30" spans="1:58" ht="24.75" customHeight="1" thickBot="1" x14ac:dyDescent="0.25">
      <c r="A30" s="836"/>
      <c r="B30" s="837"/>
      <c r="C30" s="837"/>
      <c r="D30" s="837"/>
      <c r="E30" s="837"/>
      <c r="F30" s="838"/>
      <c r="G30" s="634" t="s">
        <v>20</v>
      </c>
      <c r="H30" s="635"/>
      <c r="I30" s="635"/>
      <c r="J30" s="635"/>
      <c r="K30" s="635"/>
      <c r="L30" s="636"/>
      <c r="M30" s="637"/>
      <c r="N30" s="637"/>
      <c r="O30" s="637"/>
      <c r="P30" s="637"/>
      <c r="Q30" s="637"/>
      <c r="R30" s="637"/>
      <c r="S30" s="637"/>
      <c r="T30" s="637"/>
      <c r="U30" s="637"/>
      <c r="V30" s="637"/>
      <c r="W30" s="637"/>
      <c r="X30" s="638"/>
      <c r="Y30" s="639">
        <f>SUM(Y29:AB29)</f>
        <v>2</v>
      </c>
      <c r="Z30" s="640"/>
      <c r="AA30" s="640"/>
      <c r="AB30" s="642"/>
      <c r="AC30" s="634" t="s">
        <v>20</v>
      </c>
      <c r="AD30" s="635"/>
      <c r="AE30" s="635"/>
      <c r="AF30" s="635"/>
      <c r="AG30" s="635"/>
      <c r="AH30" s="636"/>
      <c r="AI30" s="637"/>
      <c r="AJ30" s="637"/>
      <c r="AK30" s="637"/>
      <c r="AL30" s="637"/>
      <c r="AM30" s="637"/>
      <c r="AN30" s="637"/>
      <c r="AO30" s="637"/>
      <c r="AP30" s="637"/>
      <c r="AQ30" s="637"/>
      <c r="AR30" s="637"/>
      <c r="AS30" s="637"/>
      <c r="AT30" s="638"/>
      <c r="AU30" s="639">
        <f>SUM(AU29:AX29)</f>
        <v>2</v>
      </c>
      <c r="AV30" s="640"/>
      <c r="AW30" s="640"/>
      <c r="AX30" s="641"/>
      <c r="AY30" s="34">
        <f>$AY$27</f>
        <v>2</v>
      </c>
      <c r="BF30" s="37"/>
    </row>
    <row r="31" spans="1:58" ht="30" customHeight="1" x14ac:dyDescent="0.2">
      <c r="A31" s="836"/>
      <c r="B31" s="837"/>
      <c r="C31" s="837"/>
      <c r="D31" s="837"/>
      <c r="E31" s="837"/>
      <c r="F31" s="838"/>
      <c r="G31" s="354" t="s">
        <v>748</v>
      </c>
      <c r="H31" s="355"/>
      <c r="I31" s="355"/>
      <c r="J31" s="355"/>
      <c r="K31" s="355"/>
      <c r="L31" s="355"/>
      <c r="M31" s="355"/>
      <c r="N31" s="355"/>
      <c r="O31" s="355"/>
      <c r="P31" s="355"/>
      <c r="Q31" s="355"/>
      <c r="R31" s="355"/>
      <c r="S31" s="355"/>
      <c r="T31" s="355"/>
      <c r="U31" s="355"/>
      <c r="V31" s="355"/>
      <c r="W31" s="355"/>
      <c r="X31" s="355"/>
      <c r="Y31" s="355"/>
      <c r="Z31" s="355"/>
      <c r="AA31" s="355"/>
      <c r="AB31" s="608"/>
      <c r="AC31" s="354" t="s">
        <v>749</v>
      </c>
      <c r="AD31" s="355"/>
      <c r="AE31" s="355"/>
      <c r="AF31" s="355"/>
      <c r="AG31" s="355"/>
      <c r="AH31" s="355"/>
      <c r="AI31" s="355"/>
      <c r="AJ31" s="355"/>
      <c r="AK31" s="355"/>
      <c r="AL31" s="355"/>
      <c r="AM31" s="355"/>
      <c r="AN31" s="355"/>
      <c r="AO31" s="355"/>
      <c r="AP31" s="355"/>
      <c r="AQ31" s="355"/>
      <c r="AR31" s="355"/>
      <c r="AS31" s="355"/>
      <c r="AT31" s="355"/>
      <c r="AU31" s="355"/>
      <c r="AV31" s="355"/>
      <c r="AW31" s="355"/>
      <c r="AX31" s="356"/>
      <c r="AY31">
        <f>COUNTA($G$33,$AC$33)</f>
        <v>2</v>
      </c>
      <c r="BF31" s="37"/>
    </row>
    <row r="32" spans="1:58" ht="24.75" customHeight="1" x14ac:dyDescent="0.2">
      <c r="A32" s="836"/>
      <c r="B32" s="837"/>
      <c r="C32" s="837"/>
      <c r="D32" s="837"/>
      <c r="E32" s="837"/>
      <c r="F32" s="838"/>
      <c r="G32" s="470" t="s">
        <v>17</v>
      </c>
      <c r="H32" s="471"/>
      <c r="I32" s="471"/>
      <c r="J32" s="471"/>
      <c r="K32" s="471"/>
      <c r="L32" s="472" t="s">
        <v>18</v>
      </c>
      <c r="M32" s="471"/>
      <c r="N32" s="471"/>
      <c r="O32" s="471"/>
      <c r="P32" s="471"/>
      <c r="Q32" s="471"/>
      <c r="R32" s="471"/>
      <c r="S32" s="471"/>
      <c r="T32" s="471"/>
      <c r="U32" s="471"/>
      <c r="V32" s="471"/>
      <c r="W32" s="471"/>
      <c r="X32" s="473"/>
      <c r="Y32" s="613" t="s">
        <v>19</v>
      </c>
      <c r="Z32" s="614"/>
      <c r="AA32" s="614"/>
      <c r="AB32" s="668"/>
      <c r="AC32" s="470" t="s">
        <v>17</v>
      </c>
      <c r="AD32" s="471"/>
      <c r="AE32" s="471"/>
      <c r="AF32" s="471"/>
      <c r="AG32" s="471"/>
      <c r="AH32" s="472" t="s">
        <v>18</v>
      </c>
      <c r="AI32" s="471"/>
      <c r="AJ32" s="471"/>
      <c r="AK32" s="471"/>
      <c r="AL32" s="471"/>
      <c r="AM32" s="471"/>
      <c r="AN32" s="471"/>
      <c r="AO32" s="471"/>
      <c r="AP32" s="471"/>
      <c r="AQ32" s="471"/>
      <c r="AR32" s="471"/>
      <c r="AS32" s="471"/>
      <c r="AT32" s="473"/>
      <c r="AU32" s="613" t="s">
        <v>19</v>
      </c>
      <c r="AV32" s="614"/>
      <c r="AW32" s="614"/>
      <c r="AX32" s="615"/>
      <c r="AY32" s="34">
        <f>$AY$31</f>
        <v>2</v>
      </c>
      <c r="BF32" s="37"/>
    </row>
    <row r="33" spans="1:58" ht="46.8" customHeight="1" x14ac:dyDescent="0.2">
      <c r="A33" s="836"/>
      <c r="B33" s="837"/>
      <c r="C33" s="837"/>
      <c r="D33" s="837"/>
      <c r="E33" s="837"/>
      <c r="F33" s="838"/>
      <c r="G33" s="483" t="s">
        <v>656</v>
      </c>
      <c r="H33" s="484"/>
      <c r="I33" s="484"/>
      <c r="J33" s="484"/>
      <c r="K33" s="485"/>
      <c r="L33" s="480" t="s">
        <v>709</v>
      </c>
      <c r="M33" s="481"/>
      <c r="N33" s="481"/>
      <c r="O33" s="481"/>
      <c r="P33" s="481"/>
      <c r="Q33" s="481"/>
      <c r="R33" s="481"/>
      <c r="S33" s="481"/>
      <c r="T33" s="481"/>
      <c r="U33" s="481"/>
      <c r="V33" s="481"/>
      <c r="W33" s="481"/>
      <c r="X33" s="482"/>
      <c r="Y33" s="347">
        <v>12</v>
      </c>
      <c r="Z33" s="348"/>
      <c r="AA33" s="348"/>
      <c r="AB33" s="349"/>
      <c r="AC33" s="483" t="s">
        <v>656</v>
      </c>
      <c r="AD33" s="484"/>
      <c r="AE33" s="484"/>
      <c r="AF33" s="484"/>
      <c r="AG33" s="485"/>
      <c r="AH33" s="480" t="s">
        <v>710</v>
      </c>
      <c r="AI33" s="481"/>
      <c r="AJ33" s="481"/>
      <c r="AK33" s="481"/>
      <c r="AL33" s="481"/>
      <c r="AM33" s="481"/>
      <c r="AN33" s="481"/>
      <c r="AO33" s="481"/>
      <c r="AP33" s="481"/>
      <c r="AQ33" s="481"/>
      <c r="AR33" s="481"/>
      <c r="AS33" s="481"/>
      <c r="AT33" s="482"/>
      <c r="AU33" s="347">
        <v>7</v>
      </c>
      <c r="AV33" s="348"/>
      <c r="AW33" s="348"/>
      <c r="AX33" s="619"/>
      <c r="AY33" s="34">
        <f>$AY$31</f>
        <v>2</v>
      </c>
      <c r="BF33" s="37"/>
    </row>
    <row r="34" spans="1:58" ht="24.75" customHeight="1" thickBot="1" x14ac:dyDescent="0.25">
      <c r="A34" s="836"/>
      <c r="B34" s="837"/>
      <c r="C34" s="837"/>
      <c r="D34" s="837"/>
      <c r="E34" s="837"/>
      <c r="F34" s="838"/>
      <c r="G34" s="634" t="s">
        <v>20</v>
      </c>
      <c r="H34" s="635"/>
      <c r="I34" s="635"/>
      <c r="J34" s="635"/>
      <c r="K34" s="635"/>
      <c r="L34" s="636"/>
      <c r="M34" s="637"/>
      <c r="N34" s="637"/>
      <c r="O34" s="637"/>
      <c r="P34" s="637"/>
      <c r="Q34" s="637"/>
      <c r="R34" s="637"/>
      <c r="S34" s="637"/>
      <c r="T34" s="637"/>
      <c r="U34" s="637"/>
      <c r="V34" s="637"/>
      <c r="W34" s="637"/>
      <c r="X34" s="638"/>
      <c r="Y34" s="639">
        <f>SUM(Y33:AB33)</f>
        <v>12</v>
      </c>
      <c r="Z34" s="640"/>
      <c r="AA34" s="640"/>
      <c r="AB34" s="642"/>
      <c r="AC34" s="634" t="s">
        <v>20</v>
      </c>
      <c r="AD34" s="635"/>
      <c r="AE34" s="635"/>
      <c r="AF34" s="635"/>
      <c r="AG34" s="635"/>
      <c r="AH34" s="636"/>
      <c r="AI34" s="637"/>
      <c r="AJ34" s="637"/>
      <c r="AK34" s="637"/>
      <c r="AL34" s="637"/>
      <c r="AM34" s="637"/>
      <c r="AN34" s="637"/>
      <c r="AO34" s="637"/>
      <c r="AP34" s="637"/>
      <c r="AQ34" s="637"/>
      <c r="AR34" s="637"/>
      <c r="AS34" s="637"/>
      <c r="AT34" s="638"/>
      <c r="AU34" s="639">
        <f>SUM(AU33:AX33)</f>
        <v>7</v>
      </c>
      <c r="AV34" s="640"/>
      <c r="AW34" s="640"/>
      <c r="AX34" s="641"/>
      <c r="AY34" s="34">
        <f>$AY$31</f>
        <v>2</v>
      </c>
      <c r="BF34" s="37"/>
    </row>
    <row r="35" spans="1:58" ht="30" customHeight="1" x14ac:dyDescent="0.2">
      <c r="A35" s="836"/>
      <c r="B35" s="837"/>
      <c r="C35" s="837"/>
      <c r="D35" s="837"/>
      <c r="E35" s="837"/>
      <c r="F35" s="838"/>
      <c r="G35" s="354" t="s">
        <v>752</v>
      </c>
      <c r="H35" s="355"/>
      <c r="I35" s="355"/>
      <c r="J35" s="355"/>
      <c r="K35" s="355"/>
      <c r="L35" s="355"/>
      <c r="M35" s="355"/>
      <c r="N35" s="355"/>
      <c r="O35" s="355"/>
      <c r="P35" s="355"/>
      <c r="Q35" s="355"/>
      <c r="R35" s="355"/>
      <c r="S35" s="355"/>
      <c r="T35" s="355"/>
      <c r="U35" s="355"/>
      <c r="V35" s="355"/>
      <c r="W35" s="355"/>
      <c r="X35" s="355"/>
      <c r="Y35" s="355"/>
      <c r="Z35" s="355"/>
      <c r="AA35" s="355"/>
      <c r="AB35" s="608"/>
      <c r="AC35" s="354"/>
      <c r="AD35" s="355"/>
      <c r="AE35" s="355"/>
      <c r="AF35" s="355"/>
      <c r="AG35" s="355"/>
      <c r="AH35" s="355"/>
      <c r="AI35" s="355"/>
      <c r="AJ35" s="355"/>
      <c r="AK35" s="355"/>
      <c r="AL35" s="355"/>
      <c r="AM35" s="355"/>
      <c r="AN35" s="355"/>
      <c r="AO35" s="355"/>
      <c r="AP35" s="355"/>
      <c r="AQ35" s="355"/>
      <c r="AR35" s="355"/>
      <c r="AS35" s="355"/>
      <c r="AT35" s="355"/>
      <c r="AU35" s="355"/>
      <c r="AV35" s="355"/>
      <c r="AW35" s="355"/>
      <c r="AX35" s="608"/>
      <c r="AY35">
        <f>COUNTA($G$37,$AC$37)</f>
        <v>1</v>
      </c>
      <c r="BF35" s="37"/>
    </row>
    <row r="36" spans="1:58" ht="24.75" customHeight="1" x14ac:dyDescent="0.2">
      <c r="A36" s="836"/>
      <c r="B36" s="837"/>
      <c r="C36" s="837"/>
      <c r="D36" s="837"/>
      <c r="E36" s="837"/>
      <c r="F36" s="838"/>
      <c r="G36" s="470" t="s">
        <v>17</v>
      </c>
      <c r="H36" s="471"/>
      <c r="I36" s="471"/>
      <c r="J36" s="471"/>
      <c r="K36" s="471"/>
      <c r="L36" s="472" t="s">
        <v>18</v>
      </c>
      <c r="M36" s="471"/>
      <c r="N36" s="471"/>
      <c r="O36" s="471"/>
      <c r="P36" s="471"/>
      <c r="Q36" s="471"/>
      <c r="R36" s="471"/>
      <c r="S36" s="471"/>
      <c r="T36" s="471"/>
      <c r="U36" s="471"/>
      <c r="V36" s="471"/>
      <c r="W36" s="471"/>
      <c r="X36" s="473"/>
      <c r="Y36" s="613" t="s">
        <v>19</v>
      </c>
      <c r="Z36" s="614"/>
      <c r="AA36" s="614"/>
      <c r="AB36" s="668"/>
      <c r="AC36" s="470" t="s">
        <v>17</v>
      </c>
      <c r="AD36" s="471"/>
      <c r="AE36" s="471"/>
      <c r="AF36" s="471"/>
      <c r="AG36" s="471"/>
      <c r="AH36" s="472" t="s">
        <v>18</v>
      </c>
      <c r="AI36" s="471"/>
      <c r="AJ36" s="471"/>
      <c r="AK36" s="471"/>
      <c r="AL36" s="471"/>
      <c r="AM36" s="471"/>
      <c r="AN36" s="471"/>
      <c r="AO36" s="471"/>
      <c r="AP36" s="471"/>
      <c r="AQ36" s="471"/>
      <c r="AR36" s="471"/>
      <c r="AS36" s="471"/>
      <c r="AT36" s="473"/>
      <c r="AU36" s="613" t="s">
        <v>19</v>
      </c>
      <c r="AV36" s="614"/>
      <c r="AW36" s="614"/>
      <c r="AX36" s="668"/>
      <c r="AY36" s="34">
        <f>$AY$35</f>
        <v>1</v>
      </c>
      <c r="BF36" s="37"/>
    </row>
    <row r="37" spans="1:58" ht="37.200000000000003" customHeight="1" x14ac:dyDescent="0.2">
      <c r="A37" s="836"/>
      <c r="B37" s="837"/>
      <c r="C37" s="837"/>
      <c r="D37" s="837"/>
      <c r="E37" s="837"/>
      <c r="F37" s="838"/>
      <c r="G37" s="483" t="s">
        <v>656</v>
      </c>
      <c r="H37" s="484"/>
      <c r="I37" s="484"/>
      <c r="J37" s="484"/>
      <c r="K37" s="485"/>
      <c r="L37" s="480" t="s">
        <v>711</v>
      </c>
      <c r="M37" s="481"/>
      <c r="N37" s="481"/>
      <c r="O37" s="481"/>
      <c r="P37" s="481"/>
      <c r="Q37" s="481"/>
      <c r="R37" s="481"/>
      <c r="S37" s="481"/>
      <c r="T37" s="481"/>
      <c r="U37" s="481"/>
      <c r="V37" s="481"/>
      <c r="W37" s="481"/>
      <c r="X37" s="482"/>
      <c r="Y37" s="347">
        <v>4</v>
      </c>
      <c r="Z37" s="348"/>
      <c r="AA37" s="348"/>
      <c r="AB37" s="349"/>
      <c r="AC37" s="483"/>
      <c r="AD37" s="484"/>
      <c r="AE37" s="484"/>
      <c r="AF37" s="484"/>
      <c r="AG37" s="485"/>
      <c r="AH37" s="480"/>
      <c r="AI37" s="481"/>
      <c r="AJ37" s="481"/>
      <c r="AK37" s="481"/>
      <c r="AL37" s="481"/>
      <c r="AM37" s="481"/>
      <c r="AN37" s="481"/>
      <c r="AO37" s="481"/>
      <c r="AP37" s="481"/>
      <c r="AQ37" s="481"/>
      <c r="AR37" s="481"/>
      <c r="AS37" s="481"/>
      <c r="AT37" s="482"/>
      <c r="AU37" s="347"/>
      <c r="AV37" s="348"/>
      <c r="AW37" s="348"/>
      <c r="AX37" s="349"/>
      <c r="AY37" s="34">
        <f>$AY$35</f>
        <v>1</v>
      </c>
      <c r="BF37" s="37"/>
    </row>
    <row r="38" spans="1:58" ht="24.75" customHeight="1" thickBot="1" x14ac:dyDescent="0.25">
      <c r="A38" s="839"/>
      <c r="B38" s="840"/>
      <c r="C38" s="840"/>
      <c r="D38" s="840"/>
      <c r="E38" s="840"/>
      <c r="F38" s="841"/>
      <c r="G38" s="634" t="s">
        <v>20</v>
      </c>
      <c r="H38" s="635"/>
      <c r="I38" s="635"/>
      <c r="J38" s="635"/>
      <c r="K38" s="635"/>
      <c r="L38" s="636"/>
      <c r="M38" s="637"/>
      <c r="N38" s="637"/>
      <c r="O38" s="637"/>
      <c r="P38" s="637"/>
      <c r="Q38" s="637"/>
      <c r="R38" s="637"/>
      <c r="S38" s="637"/>
      <c r="T38" s="637"/>
      <c r="U38" s="637"/>
      <c r="V38" s="637"/>
      <c r="W38" s="637"/>
      <c r="X38" s="638"/>
      <c r="Y38" s="639">
        <f>SUM(Y37:AB37)</f>
        <v>4</v>
      </c>
      <c r="Z38" s="640"/>
      <c r="AA38" s="640"/>
      <c r="AB38" s="642"/>
      <c r="AC38" s="825" t="s">
        <v>20</v>
      </c>
      <c r="AD38" s="826"/>
      <c r="AE38" s="826"/>
      <c r="AF38" s="826"/>
      <c r="AG38" s="826"/>
      <c r="AH38" s="827"/>
      <c r="AI38" s="828"/>
      <c r="AJ38" s="828"/>
      <c r="AK38" s="828"/>
      <c r="AL38" s="828"/>
      <c r="AM38" s="828"/>
      <c r="AN38" s="828"/>
      <c r="AO38" s="828"/>
      <c r="AP38" s="828"/>
      <c r="AQ38" s="828"/>
      <c r="AR38" s="828"/>
      <c r="AS38" s="828"/>
      <c r="AT38" s="829"/>
      <c r="AU38" s="830">
        <f>SUM(AU37:AX37)</f>
        <v>0</v>
      </c>
      <c r="AV38" s="831"/>
      <c r="AW38" s="831"/>
      <c r="AX38" s="832"/>
      <c r="AY38" s="34">
        <f>$AY$35</f>
        <v>1</v>
      </c>
      <c r="BF38" s="37"/>
    </row>
    <row r="39" spans="1:58" s="37" customFormat="1" ht="24.75" customHeight="1" x14ac:dyDescent="0.2"/>
    <row r="40" spans="1:58" ht="24.75" customHeight="1" x14ac:dyDescent="0.2">
      <c r="A40" s="38"/>
      <c r="B40" s="38"/>
      <c r="C40" s="38"/>
      <c r="D40" s="38"/>
      <c r="E40" s="38"/>
      <c r="F40" s="38"/>
      <c r="G40" s="39"/>
      <c r="H40" s="39"/>
      <c r="I40" s="39"/>
      <c r="J40" s="39"/>
      <c r="K40" s="39"/>
      <c r="L40" s="40"/>
      <c r="M40" s="39"/>
      <c r="N40" s="39"/>
      <c r="O40" s="39"/>
      <c r="P40" s="39"/>
      <c r="Q40" s="39"/>
      <c r="R40" s="39"/>
      <c r="S40" s="39"/>
      <c r="T40" s="39"/>
      <c r="U40" s="39"/>
      <c r="V40" s="39"/>
      <c r="W40" s="39"/>
      <c r="X40" s="39"/>
      <c r="Y40" s="41"/>
      <c r="Z40" s="41"/>
      <c r="AA40" s="41"/>
      <c r="AB40" s="41"/>
      <c r="AC40" s="39"/>
      <c r="AD40" s="39"/>
      <c r="AE40" s="39"/>
      <c r="AF40" s="39"/>
      <c r="AG40" s="39"/>
      <c r="AH40" s="40"/>
      <c r="AI40" s="39"/>
      <c r="AJ40" s="39"/>
      <c r="AK40" s="39"/>
      <c r="AL40" s="39"/>
      <c r="AM40" s="39"/>
      <c r="AN40" s="39"/>
      <c r="AO40" s="39"/>
      <c r="AP40" s="39"/>
      <c r="AQ40" s="39"/>
      <c r="AR40" s="39"/>
      <c r="AS40" s="39"/>
      <c r="AT40" s="39"/>
      <c r="AU40" s="41"/>
      <c r="AV40" s="41"/>
      <c r="AW40" s="41"/>
      <c r="AX40" s="41"/>
    </row>
  </sheetData>
  <mergeCells count="186">
    <mergeCell ref="A2:F21"/>
    <mergeCell ref="G2:AB2"/>
    <mergeCell ref="AC2:AX2"/>
    <mergeCell ref="G3:K3"/>
    <mergeCell ref="L3:X3"/>
    <mergeCell ref="Y3:AB3"/>
    <mergeCell ref="AC3:AG3"/>
    <mergeCell ref="AH3:AT3"/>
    <mergeCell ref="AU3:AX3"/>
    <mergeCell ref="G4:K4"/>
    <mergeCell ref="G6:K6"/>
    <mergeCell ref="L6:X6"/>
    <mergeCell ref="Y6:AB6"/>
    <mergeCell ref="AC6:AG6"/>
    <mergeCell ref="AH6:AT6"/>
    <mergeCell ref="AU6:AX6"/>
    <mergeCell ref="AU5:AX5"/>
    <mergeCell ref="L4:X4"/>
    <mergeCell ref="Y4:AB4"/>
    <mergeCell ref="AC4:AG4"/>
    <mergeCell ref="AH4:AT4"/>
    <mergeCell ref="AU4:AX4"/>
    <mergeCell ref="G5:K5"/>
    <mergeCell ref="L5:X5"/>
    <mergeCell ref="Y5:AB5"/>
    <mergeCell ref="AC5:AG5"/>
    <mergeCell ref="AH5:AT5"/>
    <mergeCell ref="G9:K9"/>
    <mergeCell ref="L9:X9"/>
    <mergeCell ref="Y9:AB9"/>
    <mergeCell ref="AC9:AG9"/>
    <mergeCell ref="AH9:AT9"/>
    <mergeCell ref="AU9:AX9"/>
    <mergeCell ref="G7:AB7"/>
    <mergeCell ref="AC7:AX7"/>
    <mergeCell ref="G8:K8"/>
    <mergeCell ref="L8:X8"/>
    <mergeCell ref="Y8:AB8"/>
    <mergeCell ref="AC8:AG8"/>
    <mergeCell ref="AH8:AT8"/>
    <mergeCell ref="AU8:AX8"/>
    <mergeCell ref="G11:K11"/>
    <mergeCell ref="L11:X11"/>
    <mergeCell ref="Y11:AB11"/>
    <mergeCell ref="AC11:AG11"/>
    <mergeCell ref="AH11:AT11"/>
    <mergeCell ref="AU11:AX11"/>
    <mergeCell ref="G10:K10"/>
    <mergeCell ref="L10:X10"/>
    <mergeCell ref="Y10:AB10"/>
    <mergeCell ref="AC10:AG10"/>
    <mergeCell ref="AH10:AT10"/>
    <mergeCell ref="AU10:AX10"/>
    <mergeCell ref="G14:K14"/>
    <mergeCell ref="L14:X14"/>
    <mergeCell ref="Y14:AB14"/>
    <mergeCell ref="AC14:AG14"/>
    <mergeCell ref="AH14:AT14"/>
    <mergeCell ref="AU14:AX14"/>
    <mergeCell ref="G12:AB12"/>
    <mergeCell ref="AC12:AX12"/>
    <mergeCell ref="G13:K13"/>
    <mergeCell ref="L13:X13"/>
    <mergeCell ref="Y13:AB13"/>
    <mergeCell ref="AC13:AG13"/>
    <mergeCell ref="AH13:AT13"/>
    <mergeCell ref="AU13:AX13"/>
    <mergeCell ref="G16:K16"/>
    <mergeCell ref="L16:X16"/>
    <mergeCell ref="Y16:AB16"/>
    <mergeCell ref="AC16:AG16"/>
    <mergeCell ref="AH16:AT16"/>
    <mergeCell ref="AU16:AX16"/>
    <mergeCell ref="G15:K15"/>
    <mergeCell ref="L15:X15"/>
    <mergeCell ref="Y15:AB15"/>
    <mergeCell ref="AC15:AG15"/>
    <mergeCell ref="AH15:AT15"/>
    <mergeCell ref="AU15:AX15"/>
    <mergeCell ref="G19:K19"/>
    <mergeCell ref="L19:X19"/>
    <mergeCell ref="Y19:AB19"/>
    <mergeCell ref="AC19:AG19"/>
    <mergeCell ref="AH19:AT19"/>
    <mergeCell ref="AU19:AX19"/>
    <mergeCell ref="G17:AB17"/>
    <mergeCell ref="AC17:AX17"/>
    <mergeCell ref="G18:K18"/>
    <mergeCell ref="L18:X18"/>
    <mergeCell ref="Y18:AB18"/>
    <mergeCell ref="AC18:AG18"/>
    <mergeCell ref="AH18:AT18"/>
    <mergeCell ref="AU18:AX18"/>
    <mergeCell ref="G21:K21"/>
    <mergeCell ref="L21:X21"/>
    <mergeCell ref="Y21:AB21"/>
    <mergeCell ref="AC21:AG21"/>
    <mergeCell ref="AH21:AT21"/>
    <mergeCell ref="AU21:AX21"/>
    <mergeCell ref="G20:K20"/>
    <mergeCell ref="L20:X20"/>
    <mergeCell ref="Y20:AB20"/>
    <mergeCell ref="AC20:AG20"/>
    <mergeCell ref="AH20:AT20"/>
    <mergeCell ref="AU20:AX20"/>
    <mergeCell ref="L25:X25"/>
    <mergeCell ref="Y25:AB25"/>
    <mergeCell ref="AC25:AG25"/>
    <mergeCell ref="AH25:AT25"/>
    <mergeCell ref="AU25:AX25"/>
    <mergeCell ref="A23:F38"/>
    <mergeCell ref="G23:AB23"/>
    <mergeCell ref="AC23:AX23"/>
    <mergeCell ref="G24:K24"/>
    <mergeCell ref="L24:X24"/>
    <mergeCell ref="Y24:AB24"/>
    <mergeCell ref="AC24:AG24"/>
    <mergeCell ref="AH24:AT24"/>
    <mergeCell ref="AU24:AX24"/>
    <mergeCell ref="G25:K25"/>
    <mergeCell ref="G27:AB27"/>
    <mergeCell ref="AC27:AX27"/>
    <mergeCell ref="G28:K28"/>
    <mergeCell ref="L28:X28"/>
    <mergeCell ref="Y28:AB28"/>
    <mergeCell ref="AC28:AG28"/>
    <mergeCell ref="AH28:AT28"/>
    <mergeCell ref="AU28:AX28"/>
    <mergeCell ref="G26:K26"/>
    <mergeCell ref="L26:X26"/>
    <mergeCell ref="Y26:AB26"/>
    <mergeCell ref="AC26:AG26"/>
    <mergeCell ref="AH26:AT26"/>
    <mergeCell ref="AU26:AX26"/>
    <mergeCell ref="G30:K30"/>
    <mergeCell ref="L30:X30"/>
    <mergeCell ref="Y30:AB30"/>
    <mergeCell ref="AC30:AG30"/>
    <mergeCell ref="AH30:AT30"/>
    <mergeCell ref="AU30:AX30"/>
    <mergeCell ref="G29:K29"/>
    <mergeCell ref="L29:X29"/>
    <mergeCell ref="Y29:AB29"/>
    <mergeCell ref="AC29:AG29"/>
    <mergeCell ref="AH29:AT29"/>
    <mergeCell ref="AU29:AX29"/>
    <mergeCell ref="G33:K33"/>
    <mergeCell ref="L33:X33"/>
    <mergeCell ref="Y33:AB33"/>
    <mergeCell ref="AC33:AG33"/>
    <mergeCell ref="AH33:AT33"/>
    <mergeCell ref="AU33:AX33"/>
    <mergeCell ref="G31:AB31"/>
    <mergeCell ref="AC31:AX31"/>
    <mergeCell ref="G32:K32"/>
    <mergeCell ref="L32:X32"/>
    <mergeCell ref="Y32:AB32"/>
    <mergeCell ref="AC32:AG32"/>
    <mergeCell ref="AH32:AT32"/>
    <mergeCell ref="AU32:AX32"/>
    <mergeCell ref="G35:AB35"/>
    <mergeCell ref="AC35:AX35"/>
    <mergeCell ref="G36:K36"/>
    <mergeCell ref="L36:X36"/>
    <mergeCell ref="Y36:AB36"/>
    <mergeCell ref="AC36:AG36"/>
    <mergeCell ref="AH36:AT36"/>
    <mergeCell ref="AU36:AX36"/>
    <mergeCell ref="G34:K34"/>
    <mergeCell ref="L34:X34"/>
    <mergeCell ref="Y34:AB34"/>
    <mergeCell ref="AC34:AG34"/>
    <mergeCell ref="AH34:AT34"/>
    <mergeCell ref="AU34:AX34"/>
    <mergeCell ref="G38:K38"/>
    <mergeCell ref="L38:X38"/>
    <mergeCell ref="Y38:AB38"/>
    <mergeCell ref="AC38:AG38"/>
    <mergeCell ref="AH38:AT38"/>
    <mergeCell ref="AU38:AX38"/>
    <mergeCell ref="G37:K37"/>
    <mergeCell ref="L37:X37"/>
    <mergeCell ref="Y37:AB37"/>
    <mergeCell ref="AC37:AG37"/>
    <mergeCell ref="AH37:AT37"/>
    <mergeCell ref="AU37:AX37"/>
  </mergeCells>
  <phoneticPr fontId="5"/>
  <conditionalFormatting sqref="AU38">
    <cfRule type="expression" dxfId="103" priority="237">
      <formula>IF(RIGHT(TEXT(AU38,"0.#"),1)=".",FALSE,TRUE)</formula>
    </cfRule>
    <cfRule type="expression" dxfId="102" priority="238">
      <formula>IF(RIGHT(TEXT(AU38,"0.#"),1)=".",TRUE,FALSE)</formula>
    </cfRule>
  </conditionalFormatting>
  <conditionalFormatting sqref="AU37">
    <cfRule type="expression" dxfId="101" priority="235">
      <formula>IF(RIGHT(TEXT(AU37,"0.#"),1)=".",FALSE,TRUE)</formula>
    </cfRule>
    <cfRule type="expression" dxfId="100" priority="236">
      <formula>IF(RIGHT(TEXT(AU37,"0.#"),1)=".",TRUE,FALSE)</formula>
    </cfRule>
  </conditionalFormatting>
  <conditionalFormatting sqref="Y38">
    <cfRule type="expression" dxfId="99" priority="87">
      <formula>IF(RIGHT(TEXT(Y38,"0.#"),1)=".",FALSE,TRUE)</formula>
    </cfRule>
    <cfRule type="expression" dxfId="98" priority="88">
      <formula>IF(RIGHT(TEXT(Y38,"0.#"),1)=".",TRUE,FALSE)</formula>
    </cfRule>
  </conditionalFormatting>
  <conditionalFormatting sqref="Y37">
    <cfRule type="expression" dxfId="97" priority="85">
      <formula>IF(RIGHT(TEXT(Y37,"0.#"),1)=".",FALSE,TRUE)</formula>
    </cfRule>
    <cfRule type="expression" dxfId="96" priority="86">
      <formula>IF(RIGHT(TEXT(Y37,"0.#"),1)=".",TRUE,FALSE)</formula>
    </cfRule>
  </conditionalFormatting>
  <conditionalFormatting sqref="AU34">
    <cfRule type="expression" dxfId="95" priority="81">
      <formula>IF(RIGHT(TEXT(AU34,"0.#"),1)=".",FALSE,TRUE)</formula>
    </cfRule>
    <cfRule type="expression" dxfId="94" priority="82">
      <formula>IF(RIGHT(TEXT(AU34,"0.#"),1)=".",TRUE,FALSE)</formula>
    </cfRule>
  </conditionalFormatting>
  <conditionalFormatting sqref="AU33">
    <cfRule type="expression" dxfId="93" priority="79">
      <formula>IF(RIGHT(TEXT(AU33,"0.#"),1)=".",FALSE,TRUE)</formula>
    </cfRule>
    <cfRule type="expression" dxfId="92" priority="80">
      <formula>IF(RIGHT(TEXT(AU33,"0.#"),1)=".",TRUE,FALSE)</formula>
    </cfRule>
  </conditionalFormatting>
  <conditionalFormatting sqref="Y34">
    <cfRule type="expression" dxfId="91" priority="75">
      <formula>IF(RIGHT(TEXT(Y34,"0.#"),1)=".",FALSE,TRUE)</formula>
    </cfRule>
    <cfRule type="expression" dxfId="90" priority="76">
      <formula>IF(RIGHT(TEXT(Y34,"0.#"),1)=".",TRUE,FALSE)</formula>
    </cfRule>
  </conditionalFormatting>
  <conditionalFormatting sqref="Y33">
    <cfRule type="expression" dxfId="89" priority="73">
      <formula>IF(RIGHT(TEXT(Y33,"0.#"),1)=".",FALSE,TRUE)</formula>
    </cfRule>
    <cfRule type="expression" dxfId="88" priority="74">
      <formula>IF(RIGHT(TEXT(Y33,"0.#"),1)=".",TRUE,FALSE)</formula>
    </cfRule>
  </conditionalFormatting>
  <conditionalFormatting sqref="AU30">
    <cfRule type="expression" dxfId="87" priority="69">
      <formula>IF(RIGHT(TEXT(AU30,"0.#"),1)=".",FALSE,TRUE)</formula>
    </cfRule>
    <cfRule type="expression" dxfId="86" priority="70">
      <formula>IF(RIGHT(TEXT(AU30,"0.#"),1)=".",TRUE,FALSE)</formula>
    </cfRule>
  </conditionalFormatting>
  <conditionalFormatting sqref="AU29">
    <cfRule type="expression" dxfId="85" priority="67">
      <formula>IF(RIGHT(TEXT(AU29,"0.#"),1)=".",FALSE,TRUE)</formula>
    </cfRule>
    <cfRule type="expression" dxfId="84" priority="68">
      <formula>IF(RIGHT(TEXT(AU29,"0.#"),1)=".",TRUE,FALSE)</formula>
    </cfRule>
  </conditionalFormatting>
  <conditionalFormatting sqref="Y30">
    <cfRule type="expression" dxfId="83" priority="63">
      <formula>IF(RIGHT(TEXT(Y30,"0.#"),1)=".",FALSE,TRUE)</formula>
    </cfRule>
    <cfRule type="expression" dxfId="82" priority="64">
      <formula>IF(RIGHT(TEXT(Y30,"0.#"),1)=".",TRUE,FALSE)</formula>
    </cfRule>
  </conditionalFormatting>
  <conditionalFormatting sqref="Y29">
    <cfRule type="expression" dxfId="81" priority="61">
      <formula>IF(RIGHT(TEXT(Y29,"0.#"),1)=".",FALSE,TRUE)</formula>
    </cfRule>
    <cfRule type="expression" dxfId="80" priority="62">
      <formula>IF(RIGHT(TEXT(Y29,"0.#"),1)=".",TRUE,FALSE)</formula>
    </cfRule>
  </conditionalFormatting>
  <conditionalFormatting sqref="AU26">
    <cfRule type="expression" dxfId="79" priority="57">
      <formula>IF(RIGHT(TEXT(AU26,"0.#"),1)=".",FALSE,TRUE)</formula>
    </cfRule>
    <cfRule type="expression" dxfId="78" priority="58">
      <formula>IF(RIGHT(TEXT(AU26,"0.#"),1)=".",TRUE,FALSE)</formula>
    </cfRule>
  </conditionalFormatting>
  <conditionalFormatting sqref="AU25">
    <cfRule type="expression" dxfId="77" priority="55">
      <formula>IF(RIGHT(TEXT(AU25,"0.#"),1)=".",FALSE,TRUE)</formula>
    </cfRule>
    <cfRule type="expression" dxfId="76" priority="56">
      <formula>IF(RIGHT(TEXT(AU25,"0.#"),1)=".",TRUE,FALSE)</formula>
    </cfRule>
  </conditionalFormatting>
  <conditionalFormatting sqref="Y26">
    <cfRule type="expression" dxfId="75" priority="51">
      <formula>IF(RIGHT(TEXT(Y26,"0.#"),1)=".",FALSE,TRUE)</formula>
    </cfRule>
    <cfRule type="expression" dxfId="74" priority="52">
      <formula>IF(RIGHT(TEXT(Y26,"0.#"),1)=".",TRUE,FALSE)</formula>
    </cfRule>
  </conditionalFormatting>
  <conditionalFormatting sqref="Y25">
    <cfRule type="expression" dxfId="73" priority="49">
      <formula>IF(RIGHT(TEXT(Y25,"0.#"),1)=".",FALSE,TRUE)</formula>
    </cfRule>
    <cfRule type="expression" dxfId="72" priority="50">
      <formula>IF(RIGHT(TEXT(Y25,"0.#"),1)=".",TRUE,FALSE)</formula>
    </cfRule>
  </conditionalFormatting>
  <conditionalFormatting sqref="AU20">
    <cfRule type="expression" dxfId="71" priority="47">
      <formula>IF(RIGHT(TEXT(AU20,"0.#"),1)=".",FALSE,TRUE)</formula>
    </cfRule>
    <cfRule type="expression" dxfId="70" priority="48">
      <formula>IF(RIGHT(TEXT(AU20,"0.#"),1)=".",TRUE,FALSE)</formula>
    </cfRule>
  </conditionalFormatting>
  <conditionalFormatting sqref="AU21">
    <cfRule type="expression" dxfId="69" priority="45">
      <formula>IF(RIGHT(TEXT(AU21,"0.#"),1)=".",FALSE,TRUE)</formula>
    </cfRule>
    <cfRule type="expression" dxfId="68" priority="46">
      <formula>IF(RIGHT(TEXT(AU21,"0.#"),1)=".",TRUE,FALSE)</formula>
    </cfRule>
  </conditionalFormatting>
  <conditionalFormatting sqref="AU19">
    <cfRule type="expression" dxfId="67" priority="43">
      <formula>IF(RIGHT(TEXT(AU19,"0.#"),1)=".",FALSE,TRUE)</formula>
    </cfRule>
    <cfRule type="expression" dxfId="66" priority="44">
      <formula>IF(RIGHT(TEXT(AU19,"0.#"),1)=".",TRUE,FALSE)</formula>
    </cfRule>
  </conditionalFormatting>
  <conditionalFormatting sqref="Y20">
    <cfRule type="expression" dxfId="65" priority="41">
      <formula>IF(RIGHT(TEXT(Y20,"0.#"),1)=".",FALSE,TRUE)</formula>
    </cfRule>
    <cfRule type="expression" dxfId="64" priority="42">
      <formula>IF(RIGHT(TEXT(Y20,"0.#"),1)=".",TRUE,FALSE)</formula>
    </cfRule>
  </conditionalFormatting>
  <conditionalFormatting sqref="Y21">
    <cfRule type="expression" dxfId="63" priority="39">
      <formula>IF(RIGHT(TEXT(Y21,"0.#"),1)=".",FALSE,TRUE)</formula>
    </cfRule>
    <cfRule type="expression" dxfId="62" priority="40">
      <formula>IF(RIGHT(TEXT(Y21,"0.#"),1)=".",TRUE,FALSE)</formula>
    </cfRule>
  </conditionalFormatting>
  <conditionalFormatting sqref="Y19">
    <cfRule type="expression" dxfId="61" priority="37">
      <formula>IF(RIGHT(TEXT(Y19,"0.#"),1)=".",FALSE,TRUE)</formula>
    </cfRule>
    <cfRule type="expression" dxfId="60" priority="38">
      <formula>IF(RIGHT(TEXT(Y19,"0.#"),1)=".",TRUE,FALSE)</formula>
    </cfRule>
  </conditionalFormatting>
  <conditionalFormatting sqref="AU15">
    <cfRule type="expression" dxfId="59" priority="35">
      <formula>IF(RIGHT(TEXT(AU15,"0.#"),1)=".",FALSE,TRUE)</formula>
    </cfRule>
    <cfRule type="expression" dxfId="58" priority="36">
      <formula>IF(RIGHT(TEXT(AU15,"0.#"),1)=".",TRUE,FALSE)</formula>
    </cfRule>
  </conditionalFormatting>
  <conditionalFormatting sqref="AU16">
    <cfRule type="expression" dxfId="57" priority="33">
      <formula>IF(RIGHT(TEXT(AU16,"0.#"),1)=".",FALSE,TRUE)</formula>
    </cfRule>
    <cfRule type="expression" dxfId="56" priority="34">
      <formula>IF(RIGHT(TEXT(AU16,"0.#"),1)=".",TRUE,FALSE)</formula>
    </cfRule>
  </conditionalFormatting>
  <conditionalFormatting sqref="AU14">
    <cfRule type="expression" dxfId="55" priority="31">
      <formula>IF(RIGHT(TEXT(AU14,"0.#"),1)=".",FALSE,TRUE)</formula>
    </cfRule>
    <cfRule type="expression" dxfId="54" priority="32">
      <formula>IF(RIGHT(TEXT(AU14,"0.#"),1)=".",TRUE,FALSE)</formula>
    </cfRule>
  </conditionalFormatting>
  <conditionalFormatting sqref="Y15">
    <cfRule type="expression" dxfId="53" priority="29">
      <formula>IF(RIGHT(TEXT(Y15,"0.#"),1)=".",FALSE,TRUE)</formula>
    </cfRule>
    <cfRule type="expression" dxfId="52" priority="30">
      <formula>IF(RIGHT(TEXT(Y15,"0.#"),1)=".",TRUE,FALSE)</formula>
    </cfRule>
  </conditionalFormatting>
  <conditionalFormatting sqref="Y16">
    <cfRule type="expression" dxfId="51" priority="27">
      <formula>IF(RIGHT(TEXT(Y16,"0.#"),1)=".",FALSE,TRUE)</formula>
    </cfRule>
    <cfRule type="expression" dxfId="50" priority="28">
      <formula>IF(RIGHT(TEXT(Y16,"0.#"),1)=".",TRUE,FALSE)</formula>
    </cfRule>
  </conditionalFormatting>
  <conditionalFormatting sqref="Y14">
    <cfRule type="expression" dxfId="49" priority="25">
      <formula>IF(RIGHT(TEXT(Y14,"0.#"),1)=".",FALSE,TRUE)</formula>
    </cfRule>
    <cfRule type="expression" dxfId="48" priority="26">
      <formula>IF(RIGHT(TEXT(Y14,"0.#"),1)=".",TRUE,FALSE)</formula>
    </cfRule>
  </conditionalFormatting>
  <conditionalFormatting sqref="AU10">
    <cfRule type="expression" dxfId="47" priority="23">
      <formula>IF(RIGHT(TEXT(AU10,"0.#"),1)=".",FALSE,TRUE)</formula>
    </cfRule>
    <cfRule type="expression" dxfId="46" priority="24">
      <formula>IF(RIGHT(TEXT(AU10,"0.#"),1)=".",TRUE,FALSE)</formula>
    </cfRule>
  </conditionalFormatting>
  <conditionalFormatting sqref="AU11">
    <cfRule type="expression" dxfId="45" priority="21">
      <formula>IF(RIGHT(TEXT(AU11,"0.#"),1)=".",FALSE,TRUE)</formula>
    </cfRule>
    <cfRule type="expression" dxfId="44" priority="22">
      <formula>IF(RIGHT(TEXT(AU11,"0.#"),1)=".",TRUE,FALSE)</formula>
    </cfRule>
  </conditionalFormatting>
  <conditionalFormatting sqref="AU9">
    <cfRule type="expression" dxfId="43" priority="19">
      <formula>IF(RIGHT(TEXT(AU9,"0.#"),1)=".",FALSE,TRUE)</formula>
    </cfRule>
    <cfRule type="expression" dxfId="42" priority="20">
      <formula>IF(RIGHT(TEXT(AU9,"0.#"),1)=".",TRUE,FALSE)</formula>
    </cfRule>
  </conditionalFormatting>
  <conditionalFormatting sqref="Y10">
    <cfRule type="expression" dxfId="41" priority="17">
      <formula>IF(RIGHT(TEXT(Y10,"0.#"),1)=".",FALSE,TRUE)</formula>
    </cfRule>
    <cfRule type="expression" dxfId="40" priority="18">
      <formula>IF(RIGHT(TEXT(Y10,"0.#"),1)=".",TRUE,FALSE)</formula>
    </cfRule>
  </conditionalFormatting>
  <conditionalFormatting sqref="Y11">
    <cfRule type="expression" dxfId="39" priority="15">
      <formula>IF(RIGHT(TEXT(Y11,"0.#"),1)=".",FALSE,TRUE)</formula>
    </cfRule>
    <cfRule type="expression" dxfId="38" priority="16">
      <formula>IF(RIGHT(TEXT(Y11,"0.#"),1)=".",TRUE,FALSE)</formula>
    </cfRule>
  </conditionalFormatting>
  <conditionalFormatting sqref="Y9">
    <cfRule type="expression" dxfId="37" priority="13">
      <formula>IF(RIGHT(TEXT(Y9,"0.#"),1)=".",FALSE,TRUE)</formula>
    </cfRule>
    <cfRule type="expression" dxfId="36" priority="14">
      <formula>IF(RIGHT(TEXT(Y9,"0.#"),1)=".",TRUE,FALSE)</formula>
    </cfRule>
  </conditionalFormatting>
  <conditionalFormatting sqref="AU5">
    <cfRule type="expression" dxfId="35" priority="11">
      <formula>IF(RIGHT(TEXT(AU5,"0.#"),1)=".",FALSE,TRUE)</formula>
    </cfRule>
    <cfRule type="expression" dxfId="34" priority="12">
      <formula>IF(RIGHT(TEXT(AU5,"0.#"),1)=".",TRUE,FALSE)</formula>
    </cfRule>
  </conditionalFormatting>
  <conditionalFormatting sqref="AU6">
    <cfRule type="expression" dxfId="33" priority="9">
      <formula>IF(RIGHT(TEXT(AU6,"0.#"),1)=".",FALSE,TRUE)</formula>
    </cfRule>
    <cfRule type="expression" dxfId="32" priority="10">
      <formula>IF(RIGHT(TEXT(AU6,"0.#"),1)=".",TRUE,FALSE)</formula>
    </cfRule>
  </conditionalFormatting>
  <conditionalFormatting sqref="AU4">
    <cfRule type="expression" dxfId="31" priority="7">
      <formula>IF(RIGHT(TEXT(AU4,"0.#"),1)=".",FALSE,TRUE)</formula>
    </cfRule>
    <cfRule type="expression" dxfId="30" priority="8">
      <formula>IF(RIGHT(TEXT(AU4,"0.#"),1)=".",TRUE,FALSE)</formula>
    </cfRule>
  </conditionalFormatting>
  <conditionalFormatting sqref="Y6">
    <cfRule type="expression" dxfId="29" priority="5">
      <formula>IF(RIGHT(TEXT(Y6,"0.#"),1)=".",FALSE,TRUE)</formula>
    </cfRule>
    <cfRule type="expression" dxfId="28" priority="6">
      <formula>IF(RIGHT(TEXT(Y6,"0.#"),1)=".",TRUE,FALSE)</formula>
    </cfRule>
  </conditionalFormatting>
  <conditionalFormatting sqref="Y5">
    <cfRule type="expression" dxfId="27" priority="3">
      <formula>IF(RIGHT(TEXT(Y5,"0.#"),1)=".",FALSE,TRUE)</formula>
    </cfRule>
    <cfRule type="expression" dxfId="26" priority="4">
      <formula>IF(RIGHT(TEXT(Y5,"0.#"),1)=".",TRUE,FALSE)</formula>
    </cfRule>
  </conditionalFormatting>
  <conditionalFormatting sqref="Y4">
    <cfRule type="expression" dxfId="25" priority="1">
      <formula>IF(RIGHT(TEXT(Y4,"0.#"),1)=".",FALSE,TRUE)</formula>
    </cfRule>
    <cfRule type="expression" dxfId="24" priority="2">
      <formula>IF(RIGHT(TEXT(Y4,"0.#"),1)=".",TRUE,FALSE)</formula>
    </cfRule>
  </conditionalFormatting>
  <dataValidations count="1">
    <dataValidation type="custom" imeMode="disabled" allowBlank="1" showInputMessage="1" showErrorMessage="1" sqref="AU4:AX5 Y9:AB10 AU9:AX10 Y14:AB15 AU14:AX15 Y19:AB20 AU19:AX20 Y25:AB25 AU25:AX25 Y29:AB29 AU29:AX29 Y33:AB33 AU33:AX33 Y37:AB37 AU37:AX37 Y4:AB5 CM16:CP20 BQ16:BT20">
      <formula1>OR(ISNUMBER(Y4), Y4="-")</formula1>
    </dataValidation>
  </dataValidation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F11"/>
  <sheetViews>
    <sheetView view="pageBreakPreview" zoomScale="60" zoomScaleNormal="85" workbookViewId="0"/>
  </sheetViews>
  <sheetFormatPr defaultColWidth="9" defaultRowHeight="13.2" x14ac:dyDescent="0.2"/>
  <cols>
    <col min="1" max="2" width="2.6640625" style="34" customWidth="1"/>
    <col min="3" max="33" width="2.6640625" style="69" customWidth="1"/>
    <col min="34" max="37" width="3.44140625" style="69" customWidth="1"/>
    <col min="38" max="41" width="2.6640625" style="69" customWidth="1"/>
    <col min="42" max="50" width="3.21875" style="70" customWidth="1"/>
    <col min="51" max="51" width="11.109375" style="34" hidden="1" customWidth="1"/>
    <col min="52" max="57" width="2.21875" style="34" customWidth="1"/>
    <col min="58" max="61" width="9" style="34"/>
    <col min="62" max="62" width="27.88671875" style="34" customWidth="1"/>
    <col min="63" max="63" width="12.21875" style="34" customWidth="1"/>
    <col min="64" max="16384" width="9" style="34"/>
  </cols>
  <sheetData>
    <row r="1" spans="1:58" ht="23.25" customHeight="1" x14ac:dyDescent="0.2">
      <c r="P1" s="70"/>
      <c r="Q1" s="70"/>
      <c r="R1" s="70"/>
      <c r="S1" s="70"/>
      <c r="T1" s="70"/>
      <c r="U1" s="70"/>
      <c r="V1" s="70"/>
      <c r="W1" s="70"/>
      <c r="X1" s="70"/>
      <c r="Y1" s="71"/>
      <c r="Z1" s="71"/>
      <c r="AA1" s="71"/>
      <c r="AB1" s="71"/>
      <c r="AC1" s="71"/>
      <c r="AD1" s="71"/>
      <c r="AE1" s="71"/>
      <c r="AF1" s="71"/>
      <c r="AG1" s="71"/>
      <c r="AH1" s="71"/>
      <c r="AI1" s="71"/>
      <c r="AJ1" s="71"/>
      <c r="AK1" s="71"/>
      <c r="AL1" s="71"/>
      <c r="AM1" s="71"/>
      <c r="AN1" s="71"/>
      <c r="AO1" s="71"/>
      <c r="AP1" s="72"/>
      <c r="AQ1" s="72"/>
      <c r="AR1" s="72"/>
      <c r="AS1" s="72"/>
      <c r="AT1" s="72"/>
      <c r="AU1" s="72"/>
      <c r="AV1" s="72"/>
      <c r="AW1" s="73"/>
    </row>
    <row r="2" spans="1:58" x14ac:dyDescent="0.2">
      <c r="A2" s="9"/>
      <c r="B2" s="50" t="s">
        <v>229</v>
      </c>
      <c r="C2" s="55"/>
      <c r="D2" s="55"/>
      <c r="E2" s="55"/>
      <c r="F2" s="55"/>
      <c r="G2" s="55"/>
      <c r="H2" s="55"/>
      <c r="I2" s="55"/>
      <c r="J2" s="55"/>
      <c r="K2" s="55"/>
      <c r="L2" s="55"/>
      <c r="M2" s="55"/>
      <c r="N2" s="55"/>
      <c r="O2" s="55"/>
      <c r="P2" s="60"/>
      <c r="Q2" s="60"/>
      <c r="R2" s="60"/>
      <c r="S2" s="60"/>
      <c r="T2" s="60"/>
      <c r="U2" s="60"/>
      <c r="V2" s="60"/>
      <c r="W2" s="60"/>
      <c r="X2" s="60"/>
      <c r="Y2" s="61"/>
      <c r="Z2" s="61"/>
      <c r="AA2" s="61"/>
      <c r="AB2" s="61"/>
      <c r="AC2" s="61"/>
      <c r="AD2" s="61"/>
      <c r="AE2" s="61"/>
      <c r="AF2" s="61"/>
      <c r="AG2" s="61"/>
      <c r="AH2" s="61"/>
      <c r="AI2" s="61"/>
      <c r="AJ2" s="61"/>
      <c r="AK2" s="61"/>
      <c r="AL2" s="61"/>
      <c r="AM2" s="61"/>
      <c r="AN2" s="61"/>
      <c r="AO2" s="61"/>
      <c r="AP2" s="60"/>
      <c r="AQ2" s="60"/>
      <c r="AR2" s="60"/>
      <c r="AS2" s="60"/>
      <c r="AT2" s="60"/>
      <c r="AU2" s="60"/>
      <c r="AV2" s="60"/>
      <c r="AW2" s="60"/>
      <c r="AX2" s="60"/>
      <c r="AY2">
        <f>COUNTA($C$4)</f>
        <v>1</v>
      </c>
    </row>
    <row r="3" spans="1:58" customFormat="1" ht="59.25" customHeight="1" x14ac:dyDescent="0.2">
      <c r="A3" s="215"/>
      <c r="B3" s="215"/>
      <c r="C3" s="215" t="s">
        <v>26</v>
      </c>
      <c r="D3" s="215"/>
      <c r="E3" s="215"/>
      <c r="F3" s="215"/>
      <c r="G3" s="215"/>
      <c r="H3" s="215"/>
      <c r="I3" s="215"/>
      <c r="J3" s="216" t="s">
        <v>208</v>
      </c>
      <c r="K3" s="217"/>
      <c r="L3" s="217"/>
      <c r="M3" s="217"/>
      <c r="N3" s="217"/>
      <c r="O3" s="217"/>
      <c r="P3" s="198" t="s">
        <v>27</v>
      </c>
      <c r="Q3" s="198"/>
      <c r="R3" s="198"/>
      <c r="S3" s="198"/>
      <c r="T3" s="198"/>
      <c r="U3" s="198"/>
      <c r="V3" s="198"/>
      <c r="W3" s="198"/>
      <c r="X3" s="198"/>
      <c r="Y3" s="218" t="s">
        <v>250</v>
      </c>
      <c r="Z3" s="219"/>
      <c r="AA3" s="219"/>
      <c r="AB3" s="219"/>
      <c r="AC3" s="216" t="s">
        <v>240</v>
      </c>
      <c r="AD3" s="216"/>
      <c r="AE3" s="216"/>
      <c r="AF3" s="216"/>
      <c r="AG3" s="216"/>
      <c r="AH3" s="218" t="s">
        <v>198</v>
      </c>
      <c r="AI3" s="215"/>
      <c r="AJ3" s="215"/>
      <c r="AK3" s="215"/>
      <c r="AL3" s="215" t="s">
        <v>21</v>
      </c>
      <c r="AM3" s="215"/>
      <c r="AN3" s="215"/>
      <c r="AO3" s="220"/>
      <c r="AP3" s="221" t="s">
        <v>209</v>
      </c>
      <c r="AQ3" s="221"/>
      <c r="AR3" s="221"/>
      <c r="AS3" s="221"/>
      <c r="AT3" s="221"/>
      <c r="AU3" s="221"/>
      <c r="AV3" s="221"/>
      <c r="AW3" s="221"/>
      <c r="AX3" s="221"/>
      <c r="AY3">
        <f>$AY$2</f>
        <v>1</v>
      </c>
      <c r="BF3" s="34"/>
    </row>
    <row r="4" spans="1:58" ht="44.4" customHeight="1" x14ac:dyDescent="0.2">
      <c r="A4" s="845">
        <v>1</v>
      </c>
      <c r="B4" s="845">
        <v>1</v>
      </c>
      <c r="C4" s="204" t="s">
        <v>762</v>
      </c>
      <c r="D4" s="205"/>
      <c r="E4" s="205"/>
      <c r="F4" s="205"/>
      <c r="G4" s="205"/>
      <c r="H4" s="205"/>
      <c r="I4" s="205"/>
      <c r="J4" s="206">
        <v>7011101032783</v>
      </c>
      <c r="K4" s="207"/>
      <c r="L4" s="207"/>
      <c r="M4" s="207"/>
      <c r="N4" s="207"/>
      <c r="O4" s="207"/>
      <c r="P4" s="243" t="s">
        <v>690</v>
      </c>
      <c r="Q4" s="244"/>
      <c r="R4" s="244"/>
      <c r="S4" s="244"/>
      <c r="T4" s="244"/>
      <c r="U4" s="244"/>
      <c r="V4" s="244"/>
      <c r="W4" s="244"/>
      <c r="X4" s="244"/>
      <c r="Y4" s="210">
        <v>31</v>
      </c>
      <c r="Z4" s="211"/>
      <c r="AA4" s="211"/>
      <c r="AB4" s="212"/>
      <c r="AC4" s="231" t="s">
        <v>77</v>
      </c>
      <c r="AD4" s="232"/>
      <c r="AE4" s="232"/>
      <c r="AF4" s="232"/>
      <c r="AG4" s="232"/>
      <c r="AH4" s="202" t="s">
        <v>291</v>
      </c>
      <c r="AI4" s="203"/>
      <c r="AJ4" s="203"/>
      <c r="AK4" s="203"/>
      <c r="AL4" s="147" t="s">
        <v>291</v>
      </c>
      <c r="AM4" s="148"/>
      <c r="AN4" s="148"/>
      <c r="AO4" s="149"/>
      <c r="AP4" s="150"/>
      <c r="AQ4" s="150"/>
      <c r="AR4" s="150"/>
      <c r="AS4" s="150"/>
      <c r="AT4" s="150"/>
      <c r="AU4" s="150"/>
      <c r="AV4" s="150"/>
      <c r="AW4" s="150"/>
      <c r="AX4" s="150"/>
      <c r="AY4">
        <f>$AY$2</f>
        <v>1</v>
      </c>
    </row>
    <row r="5" spans="1:58" ht="44.4" customHeight="1" x14ac:dyDescent="0.2">
      <c r="A5" s="845">
        <v>2</v>
      </c>
      <c r="B5" s="845">
        <v>1</v>
      </c>
      <c r="C5" s="204" t="s">
        <v>762</v>
      </c>
      <c r="D5" s="205"/>
      <c r="E5" s="205"/>
      <c r="F5" s="205"/>
      <c r="G5" s="205"/>
      <c r="H5" s="205"/>
      <c r="I5" s="205"/>
      <c r="J5" s="206">
        <v>7011101032783</v>
      </c>
      <c r="K5" s="207"/>
      <c r="L5" s="207"/>
      <c r="M5" s="207"/>
      <c r="N5" s="207"/>
      <c r="O5" s="207"/>
      <c r="P5" s="208" t="s">
        <v>691</v>
      </c>
      <c r="Q5" s="209"/>
      <c r="R5" s="209"/>
      <c r="S5" s="209"/>
      <c r="T5" s="209"/>
      <c r="U5" s="209"/>
      <c r="V5" s="209"/>
      <c r="W5" s="209"/>
      <c r="X5" s="209"/>
      <c r="Y5" s="210">
        <v>22</v>
      </c>
      <c r="Z5" s="211"/>
      <c r="AA5" s="211"/>
      <c r="AB5" s="212"/>
      <c r="AC5" s="213" t="s">
        <v>77</v>
      </c>
      <c r="AD5" s="214"/>
      <c r="AE5" s="214"/>
      <c r="AF5" s="214"/>
      <c r="AG5" s="214"/>
      <c r="AH5" s="202" t="s">
        <v>291</v>
      </c>
      <c r="AI5" s="203"/>
      <c r="AJ5" s="203"/>
      <c r="AK5" s="203"/>
      <c r="AL5" s="147" t="s">
        <v>291</v>
      </c>
      <c r="AM5" s="148"/>
      <c r="AN5" s="148"/>
      <c r="AO5" s="149"/>
      <c r="AP5" s="150"/>
      <c r="AQ5" s="150"/>
      <c r="AR5" s="150"/>
      <c r="AS5" s="150"/>
      <c r="AT5" s="150"/>
      <c r="AU5" s="150"/>
      <c r="AV5" s="150"/>
      <c r="AW5" s="150"/>
      <c r="AX5" s="150"/>
      <c r="AY5">
        <f>COUNTA($C$5)</f>
        <v>1</v>
      </c>
    </row>
    <row r="6" spans="1:58" x14ac:dyDescent="0.2">
      <c r="A6" s="42"/>
      <c r="B6" s="42"/>
      <c r="P6" s="70"/>
      <c r="Q6" s="70"/>
      <c r="R6" s="70"/>
      <c r="S6" s="70"/>
      <c r="T6" s="70"/>
      <c r="U6" s="70"/>
      <c r="V6" s="70"/>
      <c r="W6" s="70"/>
      <c r="X6" s="70"/>
      <c r="Y6" s="71"/>
      <c r="Z6" s="71"/>
      <c r="AA6" s="71"/>
      <c r="AB6" s="71"/>
      <c r="AC6" s="71"/>
      <c r="AD6" s="71"/>
      <c r="AE6" s="71"/>
      <c r="AF6" s="71"/>
      <c r="AG6" s="71"/>
      <c r="AH6" s="71"/>
      <c r="AI6" s="71"/>
      <c r="AJ6" s="71"/>
      <c r="AK6" s="71"/>
      <c r="AL6" s="71"/>
      <c r="AM6" s="71"/>
      <c r="AN6" s="71"/>
      <c r="AO6" s="71"/>
      <c r="AY6">
        <f>COUNTA($C$9)</f>
        <v>1</v>
      </c>
    </row>
    <row r="7" spans="1:58" x14ac:dyDescent="0.2">
      <c r="A7" s="9"/>
      <c r="B7" s="50" t="s">
        <v>230</v>
      </c>
      <c r="C7" s="55"/>
      <c r="D7" s="55"/>
      <c r="E7" s="55"/>
      <c r="F7" s="55"/>
      <c r="G7" s="55"/>
      <c r="H7" s="55"/>
      <c r="I7" s="55"/>
      <c r="J7" s="55"/>
      <c r="K7" s="55"/>
      <c r="L7" s="55"/>
      <c r="M7" s="55"/>
      <c r="N7" s="55"/>
      <c r="O7" s="55"/>
      <c r="P7" s="60"/>
      <c r="Q7" s="60"/>
      <c r="R7" s="60"/>
      <c r="S7" s="60"/>
      <c r="T7" s="60"/>
      <c r="U7" s="60"/>
      <c r="V7" s="60"/>
      <c r="W7" s="60"/>
      <c r="X7" s="60"/>
      <c r="Y7" s="61"/>
      <c r="Z7" s="61"/>
      <c r="AA7" s="61"/>
      <c r="AB7" s="61"/>
      <c r="AC7" s="61"/>
      <c r="AD7" s="61"/>
      <c r="AE7" s="61"/>
      <c r="AF7" s="61"/>
      <c r="AG7" s="61"/>
      <c r="AH7" s="61"/>
      <c r="AI7" s="61"/>
      <c r="AJ7" s="61"/>
      <c r="AK7" s="61"/>
      <c r="AL7" s="61"/>
      <c r="AM7" s="61"/>
      <c r="AN7" s="61"/>
      <c r="AO7" s="61"/>
      <c r="AP7" s="60"/>
      <c r="AQ7" s="60"/>
      <c r="AR7" s="60"/>
      <c r="AS7" s="60"/>
      <c r="AT7" s="60"/>
      <c r="AU7" s="60"/>
      <c r="AV7" s="60"/>
      <c r="AW7" s="60"/>
      <c r="AX7" s="60"/>
      <c r="AY7">
        <f>$AY$6</f>
        <v>1</v>
      </c>
    </row>
    <row r="8" spans="1:58" customFormat="1" ht="59.25" customHeight="1" x14ac:dyDescent="0.2">
      <c r="A8" s="215"/>
      <c r="B8" s="215"/>
      <c r="C8" s="215" t="s">
        <v>26</v>
      </c>
      <c r="D8" s="215"/>
      <c r="E8" s="215"/>
      <c r="F8" s="215"/>
      <c r="G8" s="215"/>
      <c r="H8" s="215"/>
      <c r="I8" s="215"/>
      <c r="J8" s="216" t="s">
        <v>208</v>
      </c>
      <c r="K8" s="217"/>
      <c r="L8" s="217"/>
      <c r="M8" s="217"/>
      <c r="N8" s="217"/>
      <c r="O8" s="217"/>
      <c r="P8" s="198" t="s">
        <v>27</v>
      </c>
      <c r="Q8" s="198"/>
      <c r="R8" s="198"/>
      <c r="S8" s="198"/>
      <c r="T8" s="198"/>
      <c r="U8" s="198"/>
      <c r="V8" s="198"/>
      <c r="W8" s="198"/>
      <c r="X8" s="198"/>
      <c r="Y8" s="218" t="s">
        <v>250</v>
      </c>
      <c r="Z8" s="219"/>
      <c r="AA8" s="219"/>
      <c r="AB8" s="219"/>
      <c r="AC8" s="216" t="s">
        <v>240</v>
      </c>
      <c r="AD8" s="216"/>
      <c r="AE8" s="216"/>
      <c r="AF8" s="216"/>
      <c r="AG8" s="216"/>
      <c r="AH8" s="218" t="s">
        <v>198</v>
      </c>
      <c r="AI8" s="215"/>
      <c r="AJ8" s="215"/>
      <c r="AK8" s="215"/>
      <c r="AL8" s="215" t="s">
        <v>21</v>
      </c>
      <c r="AM8" s="215"/>
      <c r="AN8" s="215"/>
      <c r="AO8" s="220"/>
      <c r="AP8" s="221" t="s">
        <v>209</v>
      </c>
      <c r="AQ8" s="221"/>
      <c r="AR8" s="221"/>
      <c r="AS8" s="221"/>
      <c r="AT8" s="221"/>
      <c r="AU8" s="221"/>
      <c r="AV8" s="221"/>
      <c r="AW8" s="221"/>
      <c r="AX8" s="221"/>
      <c r="AY8">
        <f>$AY$6</f>
        <v>1</v>
      </c>
      <c r="BF8" s="34"/>
    </row>
    <row r="9" spans="1:58" ht="40.799999999999997" customHeight="1" x14ac:dyDescent="0.2">
      <c r="A9" s="845">
        <v>1</v>
      </c>
      <c r="B9" s="845">
        <v>1</v>
      </c>
      <c r="C9" s="204" t="s">
        <v>720</v>
      </c>
      <c r="D9" s="205"/>
      <c r="E9" s="205"/>
      <c r="F9" s="205"/>
      <c r="G9" s="205"/>
      <c r="H9" s="205"/>
      <c r="I9" s="205"/>
      <c r="J9" s="206">
        <v>2010001034705</v>
      </c>
      <c r="K9" s="207"/>
      <c r="L9" s="207"/>
      <c r="M9" s="207"/>
      <c r="N9" s="207"/>
      <c r="O9" s="207"/>
      <c r="P9" s="243" t="s">
        <v>701</v>
      </c>
      <c r="Q9" s="244"/>
      <c r="R9" s="244"/>
      <c r="S9" s="244"/>
      <c r="T9" s="244"/>
      <c r="U9" s="244"/>
      <c r="V9" s="244"/>
      <c r="W9" s="244"/>
      <c r="X9" s="244"/>
      <c r="Y9" s="210">
        <v>41</v>
      </c>
      <c r="Z9" s="211"/>
      <c r="AA9" s="211"/>
      <c r="AB9" s="212"/>
      <c r="AC9" s="231" t="s">
        <v>77</v>
      </c>
      <c r="AD9" s="232"/>
      <c r="AE9" s="232"/>
      <c r="AF9" s="232"/>
      <c r="AG9" s="232"/>
      <c r="AH9" s="202" t="s">
        <v>291</v>
      </c>
      <c r="AI9" s="203"/>
      <c r="AJ9" s="203"/>
      <c r="AK9" s="203"/>
      <c r="AL9" s="147" t="s">
        <v>291</v>
      </c>
      <c r="AM9" s="148"/>
      <c r="AN9" s="148"/>
      <c r="AO9" s="149"/>
      <c r="AP9" s="150"/>
      <c r="AQ9" s="150"/>
      <c r="AR9" s="150"/>
      <c r="AS9" s="150"/>
      <c r="AT9" s="150"/>
      <c r="AU9" s="150"/>
      <c r="AV9" s="150"/>
      <c r="AW9" s="150"/>
      <c r="AX9" s="150"/>
      <c r="AY9">
        <f>$AY$6</f>
        <v>1</v>
      </c>
    </row>
    <row r="10" spans="1:58" ht="40.799999999999997" customHeight="1" x14ac:dyDescent="0.2">
      <c r="A10" s="845">
        <v>2</v>
      </c>
      <c r="B10" s="845">
        <v>1</v>
      </c>
      <c r="C10" s="204" t="s">
        <v>718</v>
      </c>
      <c r="D10" s="205"/>
      <c r="E10" s="205"/>
      <c r="F10" s="205"/>
      <c r="G10" s="205"/>
      <c r="H10" s="205"/>
      <c r="I10" s="205"/>
      <c r="J10" s="206">
        <v>2010001034705</v>
      </c>
      <c r="K10" s="207"/>
      <c r="L10" s="207"/>
      <c r="M10" s="207"/>
      <c r="N10" s="207"/>
      <c r="O10" s="207"/>
      <c r="P10" s="208" t="s">
        <v>719</v>
      </c>
      <c r="Q10" s="209"/>
      <c r="R10" s="209"/>
      <c r="S10" s="209"/>
      <c r="T10" s="209"/>
      <c r="U10" s="209"/>
      <c r="V10" s="209"/>
      <c r="W10" s="209"/>
      <c r="X10" s="209"/>
      <c r="Y10" s="210">
        <v>7</v>
      </c>
      <c r="Z10" s="211"/>
      <c r="AA10" s="211"/>
      <c r="AB10" s="212"/>
      <c r="AC10" s="213" t="s">
        <v>77</v>
      </c>
      <c r="AD10" s="214"/>
      <c r="AE10" s="214"/>
      <c r="AF10" s="214"/>
      <c r="AG10" s="214"/>
      <c r="AH10" s="202" t="s">
        <v>291</v>
      </c>
      <c r="AI10" s="203"/>
      <c r="AJ10" s="203"/>
      <c r="AK10" s="203"/>
      <c r="AL10" s="147" t="s">
        <v>291</v>
      </c>
      <c r="AM10" s="148"/>
      <c r="AN10" s="148"/>
      <c r="AO10" s="149"/>
      <c r="AP10" s="150"/>
      <c r="AQ10" s="150"/>
      <c r="AR10" s="150"/>
      <c r="AS10" s="150"/>
      <c r="AT10" s="150"/>
      <c r="AU10" s="150"/>
      <c r="AV10" s="150"/>
      <c r="AW10" s="150"/>
      <c r="AX10" s="150"/>
      <c r="AY10">
        <f>COUNTA($C$10)</f>
        <v>1</v>
      </c>
    </row>
    <row r="11" spans="1:58" x14ac:dyDescent="0.2">
      <c r="P11" s="70"/>
      <c r="Q11" s="70"/>
      <c r="R11" s="70"/>
      <c r="S11" s="70"/>
      <c r="T11" s="70"/>
      <c r="U11" s="70"/>
      <c r="V11" s="70"/>
      <c r="W11" s="70"/>
      <c r="X11" s="70"/>
      <c r="Y11" s="71"/>
      <c r="Z11" s="71"/>
      <c r="AA11" s="71"/>
      <c r="AB11" s="71"/>
      <c r="AC11" s="71"/>
      <c r="AD11" s="71"/>
      <c r="AE11" s="71"/>
      <c r="AF11" s="71"/>
      <c r="AG11" s="71"/>
      <c r="AH11" s="71"/>
      <c r="AI11" s="71"/>
      <c r="AJ11" s="71"/>
      <c r="AK11" s="71"/>
      <c r="AL11" s="71"/>
      <c r="AM11" s="71"/>
      <c r="AN11" s="71"/>
      <c r="AO11" s="71"/>
      <c r="AY11">
        <f>COUNTA(#REF!)</f>
        <v>1</v>
      </c>
    </row>
  </sheetData>
  <sheetProtection formatRows="0"/>
  <mergeCells count="54">
    <mergeCell ref="AP5:AX5"/>
    <mergeCell ref="A3:B3"/>
    <mergeCell ref="A5:B5"/>
    <mergeCell ref="A4:B4"/>
    <mergeCell ref="C3:I3"/>
    <mergeCell ref="J3:O3"/>
    <mergeCell ref="P3:X3"/>
    <mergeCell ref="Y3:AB3"/>
    <mergeCell ref="AC3:AG3"/>
    <mergeCell ref="AH3:AK3"/>
    <mergeCell ref="AL3:AO3"/>
    <mergeCell ref="AP3:AX3"/>
    <mergeCell ref="AP10:AX10"/>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P10:X10"/>
    <mergeCell ref="Y10:AB10"/>
    <mergeCell ref="AC10:AG10"/>
    <mergeCell ref="AH10:AK10"/>
    <mergeCell ref="AL10:AO10"/>
    <mergeCell ref="AP8:AX8"/>
    <mergeCell ref="C9:I9"/>
    <mergeCell ref="J9:O9"/>
    <mergeCell ref="P9:X9"/>
    <mergeCell ref="Y9:AB9"/>
    <mergeCell ref="AC9:AG9"/>
    <mergeCell ref="AH9:AK9"/>
    <mergeCell ref="AL9:AO9"/>
    <mergeCell ref="AP9:AX9"/>
    <mergeCell ref="P8:X8"/>
    <mergeCell ref="Y8:AB8"/>
    <mergeCell ref="AC8:AG8"/>
    <mergeCell ref="AH8:AK8"/>
    <mergeCell ref="AL8:AO8"/>
    <mergeCell ref="A10:B10"/>
    <mergeCell ref="A9:B9"/>
    <mergeCell ref="A8:B8"/>
    <mergeCell ref="C8:I8"/>
    <mergeCell ref="J8:O8"/>
    <mergeCell ref="C10:I10"/>
    <mergeCell ref="J10:O10"/>
  </mergeCells>
  <phoneticPr fontId="5"/>
  <conditionalFormatting sqref="Y5">
    <cfRule type="expression" dxfId="23" priority="55">
      <formula>IF(RIGHT(TEXT(Y5,"0.#"),1)=".",FALSE,TRUE)</formula>
    </cfRule>
    <cfRule type="expression" dxfId="22" priority="56">
      <formula>IF(RIGHT(TEXT(Y5,"0.#"),1)=".",TRUE,FALSE)</formula>
    </cfRule>
  </conditionalFormatting>
  <conditionalFormatting sqref="AL5:AO5">
    <cfRule type="expression" dxfId="21" priority="51">
      <formula>IF(AND(AL5&gt;=0, RIGHT(TEXT(AL5,"0.#"),1)&lt;&gt;"."),TRUE,FALSE)</formula>
    </cfRule>
    <cfRule type="expression" dxfId="20" priority="52">
      <formula>IF(AND(AL5&gt;=0, RIGHT(TEXT(AL5,"0.#"),1)="."),TRUE,FALSE)</formula>
    </cfRule>
    <cfRule type="expression" dxfId="19" priority="53">
      <formula>IF(AND(AL5&lt;0, RIGHT(TEXT(AL5,"0.#"),1)&lt;&gt;"."),TRUE,FALSE)</formula>
    </cfRule>
    <cfRule type="expression" dxfId="18" priority="54">
      <formula>IF(AND(AL5&lt;0, RIGHT(TEXT(AL5,"0.#"),1)="."),TRUE,FALSE)</formula>
    </cfRule>
  </conditionalFormatting>
  <conditionalFormatting sqref="AL4:AO4">
    <cfRule type="expression" dxfId="17" priority="41">
      <formula>IF(AND(AL4&gt;=0, RIGHT(TEXT(AL4,"0.#"),1)&lt;&gt;"."),TRUE,FALSE)</formula>
    </cfRule>
    <cfRule type="expression" dxfId="16" priority="42">
      <formula>IF(AND(AL4&gt;=0, RIGHT(TEXT(AL4,"0.#"),1)="."),TRUE,FALSE)</formula>
    </cfRule>
    <cfRule type="expression" dxfId="15" priority="43">
      <formula>IF(AND(AL4&lt;0, RIGHT(TEXT(AL4,"0.#"),1)&lt;&gt;"."),TRUE,FALSE)</formula>
    </cfRule>
    <cfRule type="expression" dxfId="14" priority="44">
      <formula>IF(AND(AL4&lt;0, RIGHT(TEXT(AL4,"0.#"),1)="."),TRUE,FALSE)</formula>
    </cfRule>
  </conditionalFormatting>
  <conditionalFormatting sqref="Y4">
    <cfRule type="expression" dxfId="13" priority="39">
      <formula>IF(RIGHT(TEXT(Y4,"0.#"),1)=".",FALSE,TRUE)</formula>
    </cfRule>
    <cfRule type="expression" dxfId="12" priority="40">
      <formula>IF(RIGHT(TEXT(Y4,"0.#"),1)=".",TRUE,FALSE)</formula>
    </cfRule>
  </conditionalFormatting>
  <conditionalFormatting sqref="Y10">
    <cfRule type="expression" dxfId="11" priority="11">
      <formula>IF(RIGHT(TEXT(Y10,"0.#"),1)=".",FALSE,TRUE)</formula>
    </cfRule>
    <cfRule type="expression" dxfId="10" priority="12">
      <formula>IF(RIGHT(TEXT(Y10,"0.#"),1)=".",TRUE,FALSE)</formula>
    </cfRule>
  </conditionalFormatting>
  <conditionalFormatting sqref="AL10:AO10">
    <cfRule type="expression" dxfId="9" priority="7">
      <formula>IF(AND(AL10&gt;=0, RIGHT(TEXT(AL10,"0.#"),1)&lt;&gt;"."),TRUE,FALSE)</formula>
    </cfRule>
    <cfRule type="expression" dxfId="8" priority="8">
      <formula>IF(AND(AL10&gt;=0, RIGHT(TEXT(AL10,"0.#"),1)="."),TRUE,FALSE)</formula>
    </cfRule>
    <cfRule type="expression" dxfId="7" priority="9">
      <formula>IF(AND(AL10&lt;0, RIGHT(TEXT(AL10,"0.#"),1)&lt;&gt;"."),TRUE,FALSE)</formula>
    </cfRule>
    <cfRule type="expression" dxfId="6" priority="10">
      <formula>IF(AND(AL10&lt;0, RIGHT(TEXT(AL10,"0.#"),1)="."),TRUE,FALSE)</formula>
    </cfRule>
  </conditionalFormatting>
  <conditionalFormatting sqref="AL9:AO9">
    <cfRule type="expression" dxfId="5" priority="3">
      <formula>IF(AND(AL9&gt;=0, RIGHT(TEXT(AL9,"0.#"),1)&lt;&gt;"."),TRUE,FALSE)</formula>
    </cfRule>
    <cfRule type="expression" dxfId="4" priority="4">
      <formula>IF(AND(AL9&gt;=0, RIGHT(TEXT(AL9,"0.#"),1)="."),TRUE,FALSE)</formula>
    </cfRule>
    <cfRule type="expression" dxfId="3" priority="5">
      <formula>IF(AND(AL9&lt;0, RIGHT(TEXT(AL9,"0.#"),1)&lt;&gt;"."),TRUE,FALSE)</formula>
    </cfRule>
    <cfRule type="expression" dxfId="2" priority="6">
      <formula>IF(AND(AL9&lt;0, RIGHT(TEXT(AL9,"0.#"),1)="."),TRUE,FALSE)</formula>
    </cfRule>
  </conditionalFormatting>
  <conditionalFormatting sqref="Y9">
    <cfRule type="expression" dxfId="1" priority="1">
      <formula>IF(RIGHT(TEXT(Y9,"0.#"),1)=".",FALSE,TRUE)</formula>
    </cfRule>
    <cfRule type="expression" dxfId="0" priority="2">
      <formula>IF(RIGHT(TEXT(Y9,"0.#"),1)=".",TRUE,FALSE)</formula>
    </cfRule>
  </conditionalFormatting>
  <dataValidations count="3">
    <dataValidation type="custom" imeMode="disabled" allowBlank="1" showInputMessage="1" showErrorMessage="1" sqref="AL9:AL10 AL4:AL5 Y4:AB5 Y9:AB10">
      <formula1>OR(ISNUMBER(Y4), Y4="-")</formula1>
    </dataValidation>
    <dataValidation type="custom" imeMode="off" allowBlank="1" showInputMessage="1" showErrorMessage="1" sqref="J4:O5 J9:O10">
      <formula1>OR(ISNUMBER(J4), J4="-")</formula1>
    </dataValidation>
    <dataValidation type="custom" imeMode="disabled" allowBlank="1" showInputMessage="1" showErrorMessage="1" sqref="AH4:AK5 AH9:AK10">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 AC9:AG10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2021-08-31T12:55:36Z</dcterms:created>
  <dcterms:modified xsi:type="dcterms:W3CDTF">2022-03-16T01:48:01Z</dcterms:modified>
</cp:coreProperties>
</file>